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Zemgales 28\programma 2022-2027\Iepirkums 2\"/>
    </mc:Choice>
  </mc:AlternateContent>
  <xr:revisionPtr revIDLastSave="0" documentId="13_ncr:1_{672947AF-C5E5-41C0-AF22-DBD330A92794}" xr6:coauthVersionLast="47" xr6:coauthVersionMax="47" xr10:uidLastSave="{00000000-0000-0000-0000-000000000000}"/>
  <bookViews>
    <workbookView xWindow="-120" yWindow="-120" windowWidth="29040" windowHeight="15990" tabRatio="924" activeTab="12" xr2:uid="{00000000-000D-0000-FFFF-FFFF00000000}"/>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37" l="1"/>
  <c r="K64" i="37"/>
  <c r="H65" i="37"/>
  <c r="K65" i="37"/>
  <c r="H66" i="37"/>
  <c r="K66" i="37"/>
  <c r="H67" i="37"/>
  <c r="K67" i="37"/>
  <c r="B47" i="97"/>
  <c r="C47" i="97"/>
  <c r="D47" i="97"/>
  <c r="M47" i="97"/>
  <c r="O47" i="37"/>
  <c r="O47" i="97" s="1"/>
  <c r="P47" i="37"/>
  <c r="P47" i="97" s="1"/>
  <c r="N47" i="37"/>
  <c r="N47" i="97" s="1"/>
  <c r="H47" i="37"/>
  <c r="M47" i="37" s="1"/>
  <c r="L47" i="37"/>
  <c r="L47" i="97" s="1"/>
  <c r="B149" i="97"/>
  <c r="C149" i="97"/>
  <c r="D149" i="97"/>
  <c r="H149" i="97"/>
  <c r="K149" i="97"/>
  <c r="L149" i="97"/>
  <c r="M149" i="97"/>
  <c r="N149" i="97"/>
  <c r="O149" i="97"/>
  <c r="P149" i="97"/>
  <c r="A149" i="97" s="1"/>
  <c r="B150" i="97"/>
  <c r="C150" i="97"/>
  <c r="D150" i="97"/>
  <c r="B151" i="97"/>
  <c r="C151" i="97"/>
  <c r="D151" i="97"/>
  <c r="H151" i="97"/>
  <c r="K151" i="97"/>
  <c r="L151" i="97"/>
  <c r="M151" i="97"/>
  <c r="N151" i="97"/>
  <c r="O151" i="97"/>
  <c r="P151" i="97"/>
  <c r="A151" i="97" s="1"/>
  <c r="B152" i="97"/>
  <c r="C152" i="97"/>
  <c r="D152" i="97"/>
  <c r="B153" i="97"/>
  <c r="C153" i="97"/>
  <c r="D153" i="97"/>
  <c r="H153" i="97"/>
  <c r="K153" i="97"/>
  <c r="L153" i="97"/>
  <c r="M153" i="97"/>
  <c r="N153" i="97"/>
  <c r="O153" i="97"/>
  <c r="P153" i="97"/>
  <c r="A153" i="97" s="1"/>
  <c r="B154" i="97"/>
  <c r="C154" i="97"/>
  <c r="D154" i="97"/>
  <c r="H154" i="97"/>
  <c r="B155" i="97"/>
  <c r="C155" i="97"/>
  <c r="D155" i="97"/>
  <c r="H14" i="4"/>
  <c r="H15" i="4"/>
  <c r="H16" i="4"/>
  <c r="H17" i="4"/>
  <c r="H18" i="4"/>
  <c r="H19" i="4"/>
  <c r="H20" i="4"/>
  <c r="H21" i="4"/>
  <c r="H22" i="4"/>
  <c r="H23" i="4"/>
  <c r="H24" i="4"/>
  <c r="H25" i="4"/>
  <c r="H26" i="4"/>
  <c r="H27" i="4"/>
  <c r="H28" i="4"/>
  <c r="H29" i="4"/>
  <c r="H30" i="4"/>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8" i="37"/>
  <c r="H49" i="37"/>
  <c r="H50" i="37"/>
  <c r="H51" i="37"/>
  <c r="H52" i="37"/>
  <c r="H53" i="37"/>
  <c r="H54" i="37"/>
  <c r="H56" i="37"/>
  <c r="H57" i="37"/>
  <c r="H58" i="37"/>
  <c r="H59" i="37"/>
  <c r="H60" i="37"/>
  <c r="H61" i="37"/>
  <c r="H62" i="37"/>
  <c r="H63" i="37"/>
  <c r="H68" i="37"/>
  <c r="H69" i="37"/>
  <c r="H70" i="37"/>
  <c r="H71" i="37"/>
  <c r="H72" i="37"/>
  <c r="H73" i="37"/>
  <c r="H74" i="37"/>
  <c r="H75" i="37"/>
  <c r="H76" i="37"/>
  <c r="H77" i="37"/>
  <c r="H78" i="37"/>
  <c r="H79" i="37"/>
  <c r="H80" i="37"/>
  <c r="H81" i="37"/>
  <c r="H82" i="37"/>
  <c r="H83" i="37"/>
  <c r="H84" i="37"/>
  <c r="H85" i="37"/>
  <c r="H86" i="37"/>
  <c r="H87" i="37"/>
  <c r="H88" i="37"/>
  <c r="H89" i="37"/>
  <c r="H90" i="37"/>
  <c r="H91" i="37"/>
  <c r="H92" i="37"/>
  <c r="H93" i="37"/>
  <c r="H94" i="37"/>
  <c r="H95" i="37"/>
  <c r="H96" i="37"/>
  <c r="H97" i="37"/>
  <c r="H98" i="37"/>
  <c r="H99" i="37"/>
  <c r="H100" i="37"/>
  <c r="H101" i="37"/>
  <c r="H102" i="37"/>
  <c r="H103" i="37"/>
  <c r="H104" i="37"/>
  <c r="H105" i="37"/>
  <c r="H106" i="37"/>
  <c r="H107" i="37"/>
  <c r="H108" i="37"/>
  <c r="H109" i="37"/>
  <c r="H110" i="37"/>
  <c r="H111" i="37"/>
  <c r="H112" i="37"/>
  <c r="H113" i="37"/>
  <c r="H114" i="37"/>
  <c r="H115" i="37"/>
  <c r="H116" i="37"/>
  <c r="H117" i="37"/>
  <c r="H118" i="37"/>
  <c r="H119" i="37"/>
  <c r="H120" i="37"/>
  <c r="H121" i="37"/>
  <c r="H122" i="37"/>
  <c r="H123" i="37"/>
  <c r="H124" i="37"/>
  <c r="H125" i="37"/>
  <c r="H126" i="37"/>
  <c r="H127" i="37"/>
  <c r="H128" i="37"/>
  <c r="H129" i="37"/>
  <c r="H130" i="37"/>
  <c r="H131" i="37"/>
  <c r="H132" i="37"/>
  <c r="H133" i="37"/>
  <c r="H134" i="37"/>
  <c r="H135" i="37"/>
  <c r="H136" i="37"/>
  <c r="H137" i="37"/>
  <c r="H138" i="37"/>
  <c r="H139" i="37"/>
  <c r="H140" i="37"/>
  <c r="H141" i="37"/>
  <c r="H142" i="37"/>
  <c r="H143" i="37"/>
  <c r="H144" i="37"/>
  <c r="H145" i="37"/>
  <c r="H146" i="37"/>
  <c r="H147" i="37"/>
  <c r="H148" i="37"/>
  <c r="H149" i="37"/>
  <c r="H150" i="37"/>
  <c r="H150" i="97" s="1"/>
  <c r="H151" i="37"/>
  <c r="H152" i="37"/>
  <c r="H152" i="97" s="1"/>
  <c r="H153" i="37"/>
  <c r="H154" i="37"/>
  <c r="H155" i="37"/>
  <c r="H155" i="97" s="1"/>
  <c r="H156" i="37"/>
  <c r="H157" i="37"/>
  <c r="H158" i="37"/>
  <c r="H159" i="37"/>
  <c r="H14" i="37"/>
  <c r="H47" i="97" l="1"/>
  <c r="K47" i="37"/>
  <c r="K47" i="97" s="1"/>
  <c r="K15" i="4"/>
  <c r="K29" i="4"/>
  <c r="K25" i="4"/>
  <c r="K21" i="4"/>
  <c r="K17" i="4"/>
  <c r="K30" i="4"/>
  <c r="K28" i="4"/>
  <c r="K26" i="4"/>
  <c r="K24" i="4"/>
  <c r="K22" i="4"/>
  <c r="K20" i="4"/>
  <c r="K18" i="4"/>
  <c r="K16" i="4"/>
  <c r="K14" i="4"/>
  <c r="K27" i="4"/>
  <c r="K23" i="4"/>
  <c r="K19" i="4"/>
  <c r="B126" i="38" l="1"/>
  <c r="C126" i="38"/>
  <c r="D126" i="38"/>
  <c r="H126" i="38"/>
  <c r="K126" i="38"/>
  <c r="L126" i="38"/>
  <c r="M126" i="38"/>
  <c r="N126" i="38"/>
  <c r="O126" i="38"/>
  <c r="P126" i="38"/>
  <c r="A126" i="38" s="1"/>
  <c r="B127" i="38"/>
  <c r="C127" i="38"/>
  <c r="D127" i="38"/>
  <c r="H127" i="38"/>
  <c r="K127" i="38"/>
  <c r="L127" i="38"/>
  <c r="M127" i="38"/>
  <c r="N127" i="38"/>
  <c r="O127" i="38"/>
  <c r="P127" i="38"/>
  <c r="A127" i="38" s="1"/>
  <c r="B128" i="38"/>
  <c r="C128" i="38"/>
  <c r="D128" i="38"/>
  <c r="H128" i="38"/>
  <c r="K128" i="38"/>
  <c r="L128" i="38"/>
  <c r="M128" i="38"/>
  <c r="N128" i="38"/>
  <c r="O128" i="38"/>
  <c r="P128" i="38"/>
  <c r="A128" i="38" s="1"/>
  <c r="B129" i="38"/>
  <c r="C129" i="38"/>
  <c r="D129" i="38"/>
  <c r="H129" i="38"/>
  <c r="K129" i="38"/>
  <c r="L129" i="38"/>
  <c r="M129" i="38"/>
  <c r="N129" i="38"/>
  <c r="O129" i="38"/>
  <c r="P129" i="38"/>
  <c r="A129" i="38" s="1"/>
  <c r="B130" i="38"/>
  <c r="C130" i="38"/>
  <c r="D130" i="38"/>
  <c r="H130" i="38"/>
  <c r="K130" i="38"/>
  <c r="L130" i="38"/>
  <c r="M130" i="38"/>
  <c r="N130" i="38"/>
  <c r="O130" i="38"/>
  <c r="P130" i="38"/>
  <c r="A130" i="38" s="1"/>
  <c r="B131" i="38"/>
  <c r="C131" i="38"/>
  <c r="D131" i="38"/>
  <c r="H131" i="38"/>
  <c r="K131" i="38"/>
  <c r="L131" i="38"/>
  <c r="M131" i="38"/>
  <c r="N131" i="38"/>
  <c r="O131" i="38"/>
  <c r="P131" i="38"/>
  <c r="A131" i="38" s="1"/>
  <c r="B132" i="38"/>
  <c r="C132" i="38"/>
  <c r="D132" i="38"/>
  <c r="H132" i="38"/>
  <c r="K132" i="38"/>
  <c r="L132" i="38"/>
  <c r="M132" i="38"/>
  <c r="N132" i="38"/>
  <c r="O132" i="38"/>
  <c r="P132" i="38"/>
  <c r="A132" i="38" s="1"/>
  <c r="B133" i="38"/>
  <c r="C133" i="38"/>
  <c r="D133" i="38"/>
  <c r="H133" i="38"/>
  <c r="K133" i="38"/>
  <c r="L133" i="38"/>
  <c r="M133" i="38"/>
  <c r="N133" i="38"/>
  <c r="O133" i="38"/>
  <c r="P133" i="38"/>
  <c r="A133" i="38" s="1"/>
  <c r="B134" i="38"/>
  <c r="C134" i="38"/>
  <c r="D134" i="38"/>
  <c r="H134" i="38"/>
  <c r="K134" i="38"/>
  <c r="L134" i="38"/>
  <c r="M134" i="38"/>
  <c r="N134" i="38"/>
  <c r="O134" i="38"/>
  <c r="P134" i="38"/>
  <c r="A134" i="38" s="1"/>
  <c r="B135" i="38"/>
  <c r="C135" i="38"/>
  <c r="D135" i="38"/>
  <c r="H135" i="38"/>
  <c r="K135" i="38"/>
  <c r="L135" i="38"/>
  <c r="M135" i="38"/>
  <c r="N135" i="38"/>
  <c r="O135" i="38"/>
  <c r="P135" i="38"/>
  <c r="A135" i="38" s="1"/>
  <c r="B136" i="38"/>
  <c r="C136" i="38"/>
  <c r="D136" i="38"/>
  <c r="H136" i="38"/>
  <c r="K136" i="38"/>
  <c r="L136" i="38"/>
  <c r="M136" i="38"/>
  <c r="N136" i="38"/>
  <c r="O136" i="38"/>
  <c r="P136" i="38"/>
  <c r="A136" i="38" s="1"/>
  <c r="B137" i="38"/>
  <c r="C137" i="38"/>
  <c r="D137" i="38"/>
  <c r="H137" i="38"/>
  <c r="K137" i="38"/>
  <c r="L137" i="38"/>
  <c r="M137" i="38"/>
  <c r="N137" i="38"/>
  <c r="O137" i="38"/>
  <c r="P137" i="38"/>
  <c r="A137" i="38" s="1"/>
  <c r="B138" i="38"/>
  <c r="C138" i="38"/>
  <c r="D138" i="38"/>
  <c r="H138" i="38"/>
  <c r="K138" i="38"/>
  <c r="L138" i="38"/>
  <c r="M138" i="38"/>
  <c r="N138" i="38"/>
  <c r="O138" i="38"/>
  <c r="P138" i="38"/>
  <c r="A138" i="38" s="1"/>
  <c r="B139" i="38"/>
  <c r="C139" i="38"/>
  <c r="D139" i="38"/>
  <c r="H139" i="38"/>
  <c r="K139" i="38"/>
  <c r="L139" i="38"/>
  <c r="M139" i="38"/>
  <c r="N139" i="38"/>
  <c r="O139" i="38"/>
  <c r="P139" i="38"/>
  <c r="A139" i="38" s="1"/>
  <c r="B140" i="38"/>
  <c r="C140" i="38"/>
  <c r="D140" i="38"/>
  <c r="H140" i="38"/>
  <c r="K140" i="38"/>
  <c r="L140" i="38"/>
  <c r="M140" i="38"/>
  <c r="N140" i="38"/>
  <c r="O140" i="38"/>
  <c r="P140" i="38"/>
  <c r="A140" i="38" s="1"/>
  <c r="B141" i="38"/>
  <c r="C141" i="38"/>
  <c r="D141" i="38"/>
  <c r="H141" i="38"/>
  <c r="K141" i="38"/>
  <c r="L141" i="38"/>
  <c r="M141" i="38"/>
  <c r="N141" i="38"/>
  <c r="O141" i="38"/>
  <c r="P141" i="38"/>
  <c r="A141" i="38" s="1"/>
  <c r="B142" i="38"/>
  <c r="C142" i="38"/>
  <c r="D142" i="38"/>
  <c r="H142" i="38"/>
  <c r="K142" i="38"/>
  <c r="L142" i="38"/>
  <c r="M142" i="38"/>
  <c r="N142" i="38"/>
  <c r="O142" i="38"/>
  <c r="P142" i="38"/>
  <c r="A142" i="38" s="1"/>
  <c r="B143" i="38"/>
  <c r="C143" i="38"/>
  <c r="D143" i="38"/>
  <c r="H143" i="38"/>
  <c r="K143" i="38"/>
  <c r="L143" i="38"/>
  <c r="M143" i="38"/>
  <c r="N143" i="38"/>
  <c r="O143" i="38"/>
  <c r="P143" i="38"/>
  <c r="A143" i="38" s="1"/>
  <c r="B144" i="38"/>
  <c r="C144" i="38"/>
  <c r="D144" i="38"/>
  <c r="H144" i="38"/>
  <c r="K144" i="38"/>
  <c r="L144" i="38"/>
  <c r="M144" i="38"/>
  <c r="N144" i="38"/>
  <c r="O144" i="38"/>
  <c r="P144" i="38"/>
  <c r="A144" i="38" s="1"/>
  <c r="B145" i="38"/>
  <c r="C145" i="38"/>
  <c r="D145" i="38"/>
  <c r="H145" i="38"/>
  <c r="K145" i="38"/>
  <c r="L145" i="38"/>
  <c r="M145" i="38"/>
  <c r="N145" i="38"/>
  <c r="O145" i="38"/>
  <c r="P145" i="38"/>
  <c r="A145" i="38" s="1"/>
  <c r="B146" i="38"/>
  <c r="C146" i="38"/>
  <c r="D146" i="38"/>
  <c r="H146" i="38"/>
  <c r="K146" i="38"/>
  <c r="L146" i="38"/>
  <c r="M146" i="38"/>
  <c r="N146" i="38"/>
  <c r="O146" i="38"/>
  <c r="P146" i="38"/>
  <c r="A146" i="38" s="1"/>
  <c r="B147" i="38"/>
  <c r="C147" i="38"/>
  <c r="D147" i="38"/>
  <c r="H147" i="38"/>
  <c r="K147" i="38"/>
  <c r="L147" i="38"/>
  <c r="M147" i="38"/>
  <c r="N147" i="38"/>
  <c r="O147" i="38"/>
  <c r="P147" i="38"/>
  <c r="A147" i="38" s="1"/>
  <c r="B148" i="38"/>
  <c r="C148" i="38"/>
  <c r="D148" i="38"/>
  <c r="H148" i="38"/>
  <c r="K148" i="38"/>
  <c r="L148" i="38"/>
  <c r="M148" i="38"/>
  <c r="N148" i="38"/>
  <c r="O148" i="38"/>
  <c r="P148" i="38"/>
  <c r="A148" i="38" s="1"/>
  <c r="B149" i="38"/>
  <c r="C149" i="38"/>
  <c r="D149" i="38"/>
  <c r="H149" i="38"/>
  <c r="K149" i="38"/>
  <c r="L149" i="38"/>
  <c r="M149" i="38"/>
  <c r="N149" i="38"/>
  <c r="O149" i="38"/>
  <c r="P149" i="38"/>
  <c r="A149" i="38" s="1"/>
  <c r="B150" i="38"/>
  <c r="C150" i="38"/>
  <c r="D150" i="38"/>
  <c r="H150" i="38"/>
  <c r="K150" i="38"/>
  <c r="L150" i="38"/>
  <c r="M150" i="38"/>
  <c r="N150" i="38"/>
  <c r="O150" i="38"/>
  <c r="P150" i="38"/>
  <c r="A150" i="38" s="1"/>
  <c r="B151" i="38"/>
  <c r="C151" i="38"/>
  <c r="D151" i="38"/>
  <c r="H151" i="38"/>
  <c r="K151" i="38"/>
  <c r="L151" i="38"/>
  <c r="M151" i="38"/>
  <c r="N151" i="38"/>
  <c r="O151" i="38"/>
  <c r="P151" i="38"/>
  <c r="A151" i="38" s="1"/>
  <c r="B152" i="38"/>
  <c r="C152" i="38"/>
  <c r="D152" i="38"/>
  <c r="H152" i="38"/>
  <c r="K152" i="38"/>
  <c r="L152" i="38"/>
  <c r="M152" i="38"/>
  <c r="N152" i="38"/>
  <c r="O152" i="38"/>
  <c r="P152" i="38"/>
  <c r="A152" i="38" s="1"/>
  <c r="B153" i="38"/>
  <c r="C153" i="38"/>
  <c r="D153" i="38"/>
  <c r="H153" i="38"/>
  <c r="K153" i="38"/>
  <c r="L153" i="38"/>
  <c r="M153" i="38"/>
  <c r="N153" i="38"/>
  <c r="O153" i="38"/>
  <c r="P153" i="38"/>
  <c r="A153" i="38" s="1"/>
  <c r="B154" i="38"/>
  <c r="C154" i="38"/>
  <c r="D154" i="38"/>
  <c r="H154" i="38"/>
  <c r="K154" i="38"/>
  <c r="L154" i="38"/>
  <c r="M154" i="38"/>
  <c r="N154" i="38"/>
  <c r="O154" i="38"/>
  <c r="P154" i="38"/>
  <c r="A154" i="38" s="1"/>
  <c r="B155" i="38"/>
  <c r="C155" i="38"/>
  <c r="D155" i="38"/>
  <c r="H155" i="38"/>
  <c r="B156" i="38"/>
  <c r="C156" i="38"/>
  <c r="D156" i="38"/>
  <c r="H156" i="38"/>
  <c r="B157" i="38"/>
  <c r="C157" i="38"/>
  <c r="D157" i="38"/>
  <c r="H157" i="38"/>
  <c r="B158" i="38"/>
  <c r="C158" i="38"/>
  <c r="D158" i="38"/>
  <c r="H158" i="38"/>
  <c r="L153" i="37"/>
  <c r="N153" i="37"/>
  <c r="O153" i="37"/>
  <c r="L154" i="37"/>
  <c r="L154" i="97" s="1"/>
  <c r="N154" i="37"/>
  <c r="N154" i="97" s="1"/>
  <c r="L155" i="37"/>
  <c r="L155" i="97" s="1"/>
  <c r="N155" i="37"/>
  <c r="N155" i="97" s="1"/>
  <c r="L156" i="37"/>
  <c r="L155" i="38" s="1"/>
  <c r="N156" i="37"/>
  <c r="N155" i="38" s="1"/>
  <c r="L157" i="37"/>
  <c r="L156" i="38" s="1"/>
  <c r="M157" i="37"/>
  <c r="M156" i="38" s="1"/>
  <c r="N157" i="37"/>
  <c r="N156" i="38" s="1"/>
  <c r="L158" i="37"/>
  <c r="L157" i="38" s="1"/>
  <c r="N158" i="37"/>
  <c r="N157" i="38" s="1"/>
  <c r="L159" i="37"/>
  <c r="L158" i="38" s="1"/>
  <c r="M153" i="37"/>
  <c r="O154" i="37"/>
  <c r="O154" i="97" s="1"/>
  <c r="O156" i="37"/>
  <c r="O155" i="38" s="1"/>
  <c r="O157" i="37"/>
  <c r="O156" i="38" s="1"/>
  <c r="O158" i="37"/>
  <c r="O157" i="38" s="1"/>
  <c r="O159" i="37"/>
  <c r="O158" i="38" s="1"/>
  <c r="P153" i="37" l="1"/>
  <c r="K153" i="37"/>
  <c r="K159" i="37"/>
  <c r="K158" i="38" s="1"/>
  <c r="M154" i="37"/>
  <c r="K157" i="37"/>
  <c r="K156" i="38" s="1"/>
  <c r="M159" i="37"/>
  <c r="M158" i="38" s="1"/>
  <c r="K154" i="37"/>
  <c r="K154" i="97" s="1"/>
  <c r="N159" i="37"/>
  <c r="K158" i="37"/>
  <c r="K157" i="38" s="1"/>
  <c r="M158" i="37"/>
  <c r="P157" i="37"/>
  <c r="P156" i="38" s="1"/>
  <c r="M156" i="37"/>
  <c r="K156" i="37"/>
  <c r="K155" i="38" s="1"/>
  <c r="M155" i="37"/>
  <c r="M155" i="97" s="1"/>
  <c r="O155" i="37"/>
  <c r="O155" i="97" s="1"/>
  <c r="P159" i="37" l="1"/>
  <c r="P158" i="38" s="1"/>
  <c r="N158" i="38"/>
  <c r="P154" i="37"/>
  <c r="P154" i="97" s="1"/>
  <c r="M154" i="97"/>
  <c r="P156" i="37"/>
  <c r="P155" i="38" s="1"/>
  <c r="M155" i="38"/>
  <c r="P158" i="37"/>
  <c r="P157" i="38" s="1"/>
  <c r="M157" i="38"/>
  <c r="K155" i="37"/>
  <c r="K155" i="97" s="1"/>
  <c r="P155" i="37"/>
  <c r="P155" i="97" s="1"/>
  <c r="E43" i="37" l="1"/>
  <c r="E39" i="37"/>
  <c r="C36" i="2" l="1"/>
  <c r="C28" i="117" s="1"/>
  <c r="A9" i="100"/>
  <c r="A9" i="43"/>
  <c r="A9" i="6"/>
  <c r="A9" i="99"/>
  <c r="A9" i="42"/>
  <c r="A9" i="41"/>
  <c r="A9" i="98"/>
  <c r="A9" i="40"/>
  <c r="A9" i="39"/>
  <c r="A9" i="38"/>
  <c r="A9" i="97"/>
  <c r="A9" i="3"/>
  <c r="H148" i="97"/>
  <c r="D148" i="97"/>
  <c r="C148" i="97"/>
  <c r="B148" i="97"/>
  <c r="H147" i="97"/>
  <c r="D147" i="97"/>
  <c r="C147" i="97"/>
  <c r="B147" i="97"/>
  <c r="H146" i="97"/>
  <c r="D146" i="97"/>
  <c r="C146" i="97"/>
  <c r="B146" i="97"/>
  <c r="P145" i="97"/>
  <c r="O145" i="97"/>
  <c r="N145" i="97"/>
  <c r="M145" i="97"/>
  <c r="L145" i="97"/>
  <c r="K145" i="97"/>
  <c r="H145" i="97"/>
  <c r="D145" i="97"/>
  <c r="C145" i="97"/>
  <c r="B145" i="97"/>
  <c r="P144" i="97"/>
  <c r="O144" i="97"/>
  <c r="N144" i="97"/>
  <c r="M144" i="97"/>
  <c r="L144" i="97"/>
  <c r="K144" i="97"/>
  <c r="H144" i="97"/>
  <c r="D144" i="97"/>
  <c r="C144" i="97"/>
  <c r="B144" i="97"/>
  <c r="P143" i="97"/>
  <c r="O143" i="97"/>
  <c r="N143" i="97"/>
  <c r="M143" i="97"/>
  <c r="L143" i="97"/>
  <c r="K143" i="97"/>
  <c r="H143" i="97"/>
  <c r="D143" i="97"/>
  <c r="C143" i="97"/>
  <c r="B143" i="97"/>
  <c r="P142" i="97"/>
  <c r="O142" i="97"/>
  <c r="N142" i="97"/>
  <c r="M142" i="97"/>
  <c r="L142" i="97"/>
  <c r="K142" i="97"/>
  <c r="H142" i="97"/>
  <c r="D142" i="97"/>
  <c r="C142" i="97"/>
  <c r="B142" i="97"/>
  <c r="P141" i="97"/>
  <c r="O141" i="97"/>
  <c r="N141" i="97"/>
  <c r="M141" i="97"/>
  <c r="L141" i="97"/>
  <c r="K141" i="97"/>
  <c r="H141" i="97"/>
  <c r="D141" i="97"/>
  <c r="C141" i="97"/>
  <c r="B141" i="97"/>
  <c r="P140" i="97"/>
  <c r="O140" i="97"/>
  <c r="N140" i="97"/>
  <c r="M140" i="97"/>
  <c r="L140" i="97"/>
  <c r="K140" i="97"/>
  <c r="H140" i="97"/>
  <c r="D140" i="97"/>
  <c r="C140" i="97"/>
  <c r="B140" i="97"/>
  <c r="P139" i="97"/>
  <c r="O139" i="97"/>
  <c r="N139" i="97"/>
  <c r="M139" i="97"/>
  <c r="L139" i="97"/>
  <c r="K139" i="97"/>
  <c r="H139" i="97"/>
  <c r="D139" i="97"/>
  <c r="C139" i="97"/>
  <c r="B139" i="97"/>
  <c r="P138" i="97"/>
  <c r="O138" i="97"/>
  <c r="N138" i="97"/>
  <c r="M138" i="97"/>
  <c r="L138" i="97"/>
  <c r="K138" i="97"/>
  <c r="H138" i="97"/>
  <c r="D138" i="97"/>
  <c r="C138" i="97"/>
  <c r="B138" i="97"/>
  <c r="P137" i="97"/>
  <c r="O137" i="97"/>
  <c r="N137" i="97"/>
  <c r="M137" i="97"/>
  <c r="L137" i="97"/>
  <c r="K137" i="97"/>
  <c r="H137" i="97"/>
  <c r="D137" i="97"/>
  <c r="C137" i="97"/>
  <c r="B137" i="97"/>
  <c r="P136" i="97"/>
  <c r="O136" i="97"/>
  <c r="N136" i="97"/>
  <c r="M136" i="97"/>
  <c r="L136" i="97"/>
  <c r="K136" i="97"/>
  <c r="H136" i="97"/>
  <c r="D136" i="97"/>
  <c r="C136" i="97"/>
  <c r="B136" i="97"/>
  <c r="P135" i="97"/>
  <c r="O135" i="97"/>
  <c r="N135" i="97"/>
  <c r="M135" i="97"/>
  <c r="L135" i="97"/>
  <c r="K135" i="97"/>
  <c r="H135" i="97"/>
  <c r="D135" i="97"/>
  <c r="C135" i="97"/>
  <c r="B135" i="97"/>
  <c r="P134" i="97"/>
  <c r="O134" i="97"/>
  <c r="N134" i="97"/>
  <c r="M134" i="97"/>
  <c r="L134" i="97"/>
  <c r="K134" i="97"/>
  <c r="H134" i="97"/>
  <c r="D134" i="97"/>
  <c r="C134" i="97"/>
  <c r="B134" i="97"/>
  <c r="P133" i="97"/>
  <c r="O133" i="97"/>
  <c r="N133" i="97"/>
  <c r="M133" i="97"/>
  <c r="L133" i="97"/>
  <c r="K133" i="97"/>
  <c r="H133" i="97"/>
  <c r="D133" i="97"/>
  <c r="C133" i="97"/>
  <c r="B133" i="97"/>
  <c r="P132" i="97"/>
  <c r="O132" i="97"/>
  <c r="N132" i="97"/>
  <c r="M132" i="97"/>
  <c r="L132" i="97"/>
  <c r="K132" i="97"/>
  <c r="H132" i="97"/>
  <c r="D132" i="97"/>
  <c r="C132" i="97"/>
  <c r="B132" i="97"/>
  <c r="P131" i="97"/>
  <c r="O131" i="97"/>
  <c r="N131" i="97"/>
  <c r="M131" i="97"/>
  <c r="L131" i="97"/>
  <c r="K131" i="97"/>
  <c r="H131" i="97"/>
  <c r="D131" i="97"/>
  <c r="C131" i="97"/>
  <c r="B131" i="97"/>
  <c r="P130" i="97"/>
  <c r="O130" i="97"/>
  <c r="N130" i="97"/>
  <c r="M130" i="97"/>
  <c r="L130" i="97"/>
  <c r="K130" i="97"/>
  <c r="H130" i="97"/>
  <c r="D130" i="97"/>
  <c r="C130" i="97"/>
  <c r="B130" i="97"/>
  <c r="P129" i="97"/>
  <c r="O129" i="97"/>
  <c r="N129" i="97"/>
  <c r="M129" i="97"/>
  <c r="L129" i="97"/>
  <c r="K129" i="97"/>
  <c r="H129" i="97"/>
  <c r="D129" i="97"/>
  <c r="C129" i="97"/>
  <c r="B129" i="97"/>
  <c r="P128" i="97"/>
  <c r="O128" i="97"/>
  <c r="N128" i="97"/>
  <c r="M128" i="97"/>
  <c r="L128" i="97"/>
  <c r="K128" i="97"/>
  <c r="H128" i="97"/>
  <c r="D128" i="97"/>
  <c r="C128" i="97"/>
  <c r="B128" i="97"/>
  <c r="P127" i="97"/>
  <c r="O127" i="97"/>
  <c r="N127" i="97"/>
  <c r="M127" i="97"/>
  <c r="L127" i="97"/>
  <c r="K127" i="97"/>
  <c r="H127" i="97"/>
  <c r="D127" i="97"/>
  <c r="C127" i="97"/>
  <c r="B127" i="97"/>
  <c r="P126" i="97"/>
  <c r="O126" i="97"/>
  <c r="N126" i="97"/>
  <c r="M126" i="97"/>
  <c r="L126" i="97"/>
  <c r="K126" i="97"/>
  <c r="H126" i="97"/>
  <c r="D126" i="97"/>
  <c r="C126" i="97"/>
  <c r="B126" i="97"/>
  <c r="P125" i="97"/>
  <c r="O125" i="97"/>
  <c r="N125" i="97"/>
  <c r="M125" i="97"/>
  <c r="L125" i="97"/>
  <c r="K125" i="97"/>
  <c r="H125" i="97"/>
  <c r="D125" i="97"/>
  <c r="C125" i="97"/>
  <c r="B125" i="97"/>
  <c r="P124" i="97"/>
  <c r="O124" i="97"/>
  <c r="N124" i="97"/>
  <c r="M124" i="97"/>
  <c r="L124" i="97"/>
  <c r="K124" i="97"/>
  <c r="H124" i="97"/>
  <c r="D124" i="97"/>
  <c r="C124" i="97"/>
  <c r="B124" i="97"/>
  <c r="P123" i="97"/>
  <c r="O123" i="97"/>
  <c r="N123" i="97"/>
  <c r="M123" i="97"/>
  <c r="L123" i="97"/>
  <c r="K123" i="97"/>
  <c r="H123" i="97"/>
  <c r="D123" i="97"/>
  <c r="C123" i="97"/>
  <c r="B123" i="97"/>
  <c r="P122" i="97"/>
  <c r="O122" i="97"/>
  <c r="N122" i="97"/>
  <c r="M122" i="97"/>
  <c r="L122" i="97"/>
  <c r="K122" i="97"/>
  <c r="H122" i="97"/>
  <c r="D122" i="97"/>
  <c r="C122" i="97"/>
  <c r="B122" i="97"/>
  <c r="P121" i="97"/>
  <c r="O121" i="97"/>
  <c r="N121" i="97"/>
  <c r="M121" i="97"/>
  <c r="L121" i="97"/>
  <c r="K121" i="97"/>
  <c r="H121" i="97"/>
  <c r="D121" i="97"/>
  <c r="C121" i="97"/>
  <c r="B121" i="97"/>
  <c r="P120" i="97"/>
  <c r="O120" i="97"/>
  <c r="N120" i="97"/>
  <c r="M120" i="97"/>
  <c r="L120" i="97"/>
  <c r="K120" i="97"/>
  <c r="H120" i="97"/>
  <c r="D120" i="97"/>
  <c r="C120" i="97"/>
  <c r="B120" i="97"/>
  <c r="P119" i="97"/>
  <c r="O119" i="97"/>
  <c r="N119" i="97"/>
  <c r="M119" i="97"/>
  <c r="L119" i="97"/>
  <c r="K119" i="97"/>
  <c r="H119" i="97"/>
  <c r="D119" i="97"/>
  <c r="C119" i="97"/>
  <c r="B119" i="97"/>
  <c r="H118" i="97"/>
  <c r="D118" i="97"/>
  <c r="C118" i="97"/>
  <c r="B118" i="97"/>
  <c r="H117" i="97"/>
  <c r="D117" i="97"/>
  <c r="C117" i="97"/>
  <c r="B117" i="97"/>
  <c r="P116" i="97"/>
  <c r="O116" i="97"/>
  <c r="N116" i="97"/>
  <c r="M116" i="97"/>
  <c r="L116" i="97"/>
  <c r="K116" i="97"/>
  <c r="H116" i="97"/>
  <c r="D116" i="97"/>
  <c r="C116" i="97"/>
  <c r="B116" i="97"/>
  <c r="P115" i="97"/>
  <c r="O115" i="97"/>
  <c r="N115" i="97"/>
  <c r="M115" i="97"/>
  <c r="L115" i="97"/>
  <c r="K115" i="97"/>
  <c r="H115" i="97"/>
  <c r="D115" i="97"/>
  <c r="C115" i="97"/>
  <c r="B115" i="97"/>
  <c r="P114" i="97"/>
  <c r="O114" i="97"/>
  <c r="N114" i="97"/>
  <c r="M114" i="97"/>
  <c r="L114" i="97"/>
  <c r="K114" i="97"/>
  <c r="H114" i="97"/>
  <c r="D114" i="97"/>
  <c r="C114" i="97"/>
  <c r="B114" i="97"/>
  <c r="P113" i="97"/>
  <c r="O113" i="97"/>
  <c r="N113" i="97"/>
  <c r="M113" i="97"/>
  <c r="L113" i="97"/>
  <c r="K113" i="97"/>
  <c r="H113" i="97"/>
  <c r="D113" i="97"/>
  <c r="C113" i="97"/>
  <c r="B113" i="97"/>
  <c r="P112" i="97"/>
  <c r="O112" i="97"/>
  <c r="N112" i="97"/>
  <c r="M112" i="97"/>
  <c r="L112" i="97"/>
  <c r="K112" i="97"/>
  <c r="H112" i="97"/>
  <c r="D112" i="97"/>
  <c r="C112" i="97"/>
  <c r="B112" i="97"/>
  <c r="P111" i="97"/>
  <c r="O111" i="97"/>
  <c r="N111" i="97"/>
  <c r="M111" i="97"/>
  <c r="L111" i="97"/>
  <c r="K111" i="97"/>
  <c r="H111" i="97"/>
  <c r="D111" i="97"/>
  <c r="C111" i="97"/>
  <c r="B111" i="97"/>
  <c r="P110" i="97"/>
  <c r="O110" i="97"/>
  <c r="N110" i="97"/>
  <c r="M110" i="97"/>
  <c r="L110" i="97"/>
  <c r="K110" i="97"/>
  <c r="H110" i="97"/>
  <c r="D110" i="97"/>
  <c r="C110" i="97"/>
  <c r="B110" i="97"/>
  <c r="P109" i="97"/>
  <c r="O109" i="97"/>
  <c r="N109" i="97"/>
  <c r="M109" i="97"/>
  <c r="L109" i="97"/>
  <c r="K109" i="97"/>
  <c r="H109" i="97"/>
  <c r="D109" i="97"/>
  <c r="C109" i="97"/>
  <c r="B109" i="97"/>
  <c r="P108" i="97"/>
  <c r="O108" i="97"/>
  <c r="N108" i="97"/>
  <c r="M108" i="97"/>
  <c r="L108" i="97"/>
  <c r="K108" i="97"/>
  <c r="H108" i="97"/>
  <c r="D108" i="97"/>
  <c r="C108" i="97"/>
  <c r="B108" i="97"/>
  <c r="P107" i="97"/>
  <c r="O107" i="97"/>
  <c r="N107" i="97"/>
  <c r="M107" i="97"/>
  <c r="L107" i="97"/>
  <c r="K107" i="97"/>
  <c r="H107" i="97"/>
  <c r="D107" i="97"/>
  <c r="C107" i="97"/>
  <c r="B107" i="97"/>
  <c r="P106" i="97"/>
  <c r="O106" i="97"/>
  <c r="N106" i="97"/>
  <c r="M106" i="97"/>
  <c r="L106" i="97"/>
  <c r="K106" i="97"/>
  <c r="H106" i="97"/>
  <c r="D106" i="97"/>
  <c r="C106" i="97"/>
  <c r="B106" i="97"/>
  <c r="P105" i="97"/>
  <c r="O105" i="97"/>
  <c r="N105" i="97"/>
  <c r="M105" i="97"/>
  <c r="L105" i="97"/>
  <c r="K105" i="97"/>
  <c r="H105" i="97"/>
  <c r="D105" i="97"/>
  <c r="C105" i="97"/>
  <c r="B105" i="97"/>
  <c r="P104" i="97"/>
  <c r="O104" i="97"/>
  <c r="N104" i="97"/>
  <c r="M104" i="97"/>
  <c r="L104" i="97"/>
  <c r="K104" i="97"/>
  <c r="H104" i="97"/>
  <c r="D104" i="97"/>
  <c r="C104" i="97"/>
  <c r="B104" i="97"/>
  <c r="P103" i="97"/>
  <c r="O103" i="97"/>
  <c r="N103" i="97"/>
  <c r="M103" i="97"/>
  <c r="L103" i="97"/>
  <c r="K103" i="97"/>
  <c r="H103" i="97"/>
  <c r="D103" i="97"/>
  <c r="C103" i="97"/>
  <c r="B103" i="97"/>
  <c r="P102" i="97"/>
  <c r="O102" i="97"/>
  <c r="N102" i="97"/>
  <c r="M102" i="97"/>
  <c r="L102" i="97"/>
  <c r="K102" i="97"/>
  <c r="H102" i="97"/>
  <c r="D102" i="97"/>
  <c r="C102" i="97"/>
  <c r="B102" i="97"/>
  <c r="P101" i="97"/>
  <c r="O101" i="97"/>
  <c r="N101" i="97"/>
  <c r="M101" i="97"/>
  <c r="L101" i="97"/>
  <c r="K101" i="97"/>
  <c r="H101" i="97"/>
  <c r="D101" i="97"/>
  <c r="C101" i="97"/>
  <c r="B101" i="97"/>
  <c r="P100" i="97"/>
  <c r="O100" i="97"/>
  <c r="N100" i="97"/>
  <c r="M100" i="97"/>
  <c r="L100" i="97"/>
  <c r="K100" i="97"/>
  <c r="H100" i="97"/>
  <c r="D100" i="97"/>
  <c r="C100" i="97"/>
  <c r="B100" i="97"/>
  <c r="P99" i="97"/>
  <c r="O99" i="97"/>
  <c r="N99" i="97"/>
  <c r="M99" i="97"/>
  <c r="L99" i="97"/>
  <c r="K99" i="97"/>
  <c r="H99" i="97"/>
  <c r="D99" i="97"/>
  <c r="C99" i="97"/>
  <c r="B99" i="97"/>
  <c r="P98" i="97"/>
  <c r="O98" i="97"/>
  <c r="N98" i="97"/>
  <c r="M98" i="97"/>
  <c r="L98" i="97"/>
  <c r="K98" i="97"/>
  <c r="H98" i="97"/>
  <c r="D98" i="97"/>
  <c r="C98" i="97"/>
  <c r="B98" i="97"/>
  <c r="P97" i="97"/>
  <c r="O97" i="97"/>
  <c r="N97" i="97"/>
  <c r="M97" i="97"/>
  <c r="L97" i="97"/>
  <c r="K97" i="97"/>
  <c r="H97" i="97"/>
  <c r="D97" i="97"/>
  <c r="C97" i="97"/>
  <c r="B97" i="97"/>
  <c r="P96" i="97"/>
  <c r="O96" i="97"/>
  <c r="N96" i="97"/>
  <c r="M96" i="97"/>
  <c r="L96" i="97"/>
  <c r="K96" i="97"/>
  <c r="H96" i="97"/>
  <c r="D96" i="97"/>
  <c r="C96" i="97"/>
  <c r="B96" i="97"/>
  <c r="P95" i="97"/>
  <c r="O95" i="97"/>
  <c r="N95" i="97"/>
  <c r="M95" i="97"/>
  <c r="L95" i="97"/>
  <c r="K95" i="97"/>
  <c r="H95" i="97"/>
  <c r="D95" i="97"/>
  <c r="C95" i="97"/>
  <c r="B95" i="97"/>
  <c r="P94" i="97"/>
  <c r="O94" i="97"/>
  <c r="N94" i="97"/>
  <c r="M94" i="97"/>
  <c r="L94" i="97"/>
  <c r="K94" i="97"/>
  <c r="H94" i="97"/>
  <c r="D94" i="97"/>
  <c r="C94" i="97"/>
  <c r="B94" i="97"/>
  <c r="P93" i="97"/>
  <c r="O93" i="97"/>
  <c r="N93" i="97"/>
  <c r="M93" i="97"/>
  <c r="L93" i="97"/>
  <c r="K93" i="97"/>
  <c r="H93" i="97"/>
  <c r="D93" i="97"/>
  <c r="C93" i="97"/>
  <c r="B93" i="97"/>
  <c r="P92" i="97"/>
  <c r="O92" i="97"/>
  <c r="N92" i="97"/>
  <c r="M92" i="97"/>
  <c r="L92" i="97"/>
  <c r="K92" i="97"/>
  <c r="H92" i="97"/>
  <c r="D92" i="97"/>
  <c r="C92" i="97"/>
  <c r="B92" i="97"/>
  <c r="P91" i="97"/>
  <c r="O91" i="97"/>
  <c r="N91" i="97"/>
  <c r="M91" i="97"/>
  <c r="L91" i="97"/>
  <c r="K91" i="97"/>
  <c r="H91" i="97"/>
  <c r="D91" i="97"/>
  <c r="C91" i="97"/>
  <c r="B91" i="97"/>
  <c r="P90" i="97"/>
  <c r="O90" i="97"/>
  <c r="N90" i="97"/>
  <c r="M90" i="97"/>
  <c r="L90" i="97"/>
  <c r="K90" i="97"/>
  <c r="H90" i="97"/>
  <c r="D90" i="97"/>
  <c r="C90" i="97"/>
  <c r="B90" i="97"/>
  <c r="P89" i="97"/>
  <c r="O89" i="97"/>
  <c r="N89" i="97"/>
  <c r="M89" i="97"/>
  <c r="L89" i="97"/>
  <c r="K89" i="97"/>
  <c r="H89" i="97"/>
  <c r="D89" i="97"/>
  <c r="C89" i="97"/>
  <c r="B89" i="97"/>
  <c r="P88" i="97"/>
  <c r="O88" i="97"/>
  <c r="N88" i="97"/>
  <c r="M88" i="97"/>
  <c r="L88" i="97"/>
  <c r="K88" i="97"/>
  <c r="H88" i="97"/>
  <c r="D88" i="97"/>
  <c r="C88" i="97"/>
  <c r="B88" i="97"/>
  <c r="P87" i="97"/>
  <c r="O87" i="97"/>
  <c r="N87" i="97"/>
  <c r="M87" i="97"/>
  <c r="L87" i="97"/>
  <c r="K87" i="97"/>
  <c r="H87" i="97"/>
  <c r="D87" i="97"/>
  <c r="C87" i="97"/>
  <c r="B87" i="97"/>
  <c r="P86" i="97"/>
  <c r="O86" i="97"/>
  <c r="N86" i="97"/>
  <c r="M86" i="97"/>
  <c r="L86" i="97"/>
  <c r="K86" i="97"/>
  <c r="H86" i="97"/>
  <c r="D86" i="97"/>
  <c r="C86" i="97"/>
  <c r="B86" i="97"/>
  <c r="P85" i="97"/>
  <c r="O85" i="97"/>
  <c r="N85" i="97"/>
  <c r="M85" i="97"/>
  <c r="L85" i="97"/>
  <c r="K85" i="97"/>
  <c r="H85" i="97"/>
  <c r="D85" i="97"/>
  <c r="C85" i="97"/>
  <c r="B85" i="97"/>
  <c r="H84" i="97"/>
  <c r="D84" i="97"/>
  <c r="C84" i="97"/>
  <c r="B84" i="97"/>
  <c r="H83" i="97"/>
  <c r="D83" i="97"/>
  <c r="C83" i="97"/>
  <c r="B83" i="97"/>
  <c r="H82" i="97"/>
  <c r="D82" i="97"/>
  <c r="C82" i="97"/>
  <c r="B82" i="97"/>
  <c r="P81" i="97"/>
  <c r="O81" i="97"/>
  <c r="N81" i="97"/>
  <c r="M81" i="97"/>
  <c r="L81" i="97"/>
  <c r="K81" i="97"/>
  <c r="H81" i="97"/>
  <c r="D81" i="97"/>
  <c r="C81" i="97"/>
  <c r="B81" i="97"/>
  <c r="H80" i="97"/>
  <c r="D80" i="97"/>
  <c r="C80" i="97"/>
  <c r="B80" i="97"/>
  <c r="P79" i="97"/>
  <c r="O79" i="97"/>
  <c r="N79" i="97"/>
  <c r="M79" i="97"/>
  <c r="L79" i="97"/>
  <c r="K79" i="97"/>
  <c r="H79" i="97"/>
  <c r="D79" i="97"/>
  <c r="C79" i="97"/>
  <c r="B79" i="97"/>
  <c r="P78" i="97"/>
  <c r="O78" i="97"/>
  <c r="N78" i="97"/>
  <c r="M78" i="97"/>
  <c r="L78" i="97"/>
  <c r="K78" i="97"/>
  <c r="H78" i="97"/>
  <c r="D78" i="97"/>
  <c r="C78" i="97"/>
  <c r="B78" i="97"/>
  <c r="H77" i="97"/>
  <c r="D77" i="97"/>
  <c r="C77" i="97"/>
  <c r="B77" i="97"/>
  <c r="P76" i="97"/>
  <c r="O76" i="97"/>
  <c r="N76" i="97"/>
  <c r="M76" i="97"/>
  <c r="L76" i="97"/>
  <c r="K76" i="97"/>
  <c r="H76" i="97"/>
  <c r="D76" i="97"/>
  <c r="C76" i="97"/>
  <c r="B76" i="97"/>
  <c r="P75" i="97"/>
  <c r="O75" i="97"/>
  <c r="N75" i="97"/>
  <c r="M75" i="97"/>
  <c r="L75" i="97"/>
  <c r="K75" i="97"/>
  <c r="H75" i="97"/>
  <c r="D75" i="97"/>
  <c r="C75" i="97"/>
  <c r="B75" i="97"/>
  <c r="P74" i="97"/>
  <c r="O74" i="97"/>
  <c r="N74" i="97"/>
  <c r="M74" i="97"/>
  <c r="L74" i="97"/>
  <c r="K74" i="97"/>
  <c r="H74" i="97"/>
  <c r="D74" i="97"/>
  <c r="C74" i="97"/>
  <c r="B74" i="97"/>
  <c r="P73" i="97"/>
  <c r="O73" i="97"/>
  <c r="N73" i="97"/>
  <c r="M73" i="97"/>
  <c r="L73" i="97"/>
  <c r="K73" i="97"/>
  <c r="H73" i="97"/>
  <c r="D73" i="97"/>
  <c r="C73" i="97"/>
  <c r="B73" i="97"/>
  <c r="H72" i="97"/>
  <c r="D72" i="97"/>
  <c r="C72" i="97"/>
  <c r="B72" i="97"/>
  <c r="P71" i="97"/>
  <c r="O71" i="97"/>
  <c r="N71" i="97"/>
  <c r="M71" i="97"/>
  <c r="L71" i="97"/>
  <c r="K71" i="97"/>
  <c r="H71" i="97"/>
  <c r="D71" i="97"/>
  <c r="C71" i="97"/>
  <c r="B71" i="97"/>
  <c r="P70" i="97"/>
  <c r="O70" i="97"/>
  <c r="N70" i="97"/>
  <c r="M70" i="97"/>
  <c r="L70" i="97"/>
  <c r="K70" i="97"/>
  <c r="H70" i="97"/>
  <c r="D70" i="97"/>
  <c r="C70" i="97"/>
  <c r="B70" i="97"/>
  <c r="P69" i="97"/>
  <c r="O69" i="97"/>
  <c r="N69" i="97"/>
  <c r="M69" i="97"/>
  <c r="L69" i="97"/>
  <c r="K69" i="97"/>
  <c r="H69" i="97"/>
  <c r="D69" i="97"/>
  <c r="C69" i="97"/>
  <c r="B69" i="97"/>
  <c r="P68" i="97"/>
  <c r="O68" i="97"/>
  <c r="N68" i="97"/>
  <c r="M68" i="97"/>
  <c r="L68" i="97"/>
  <c r="K68" i="97"/>
  <c r="H68" i="97"/>
  <c r="D68" i="97"/>
  <c r="C68" i="97"/>
  <c r="B68" i="97"/>
  <c r="P67" i="97"/>
  <c r="O67" i="97"/>
  <c r="N67" i="97"/>
  <c r="M67" i="97"/>
  <c r="L67" i="97"/>
  <c r="K67" i="97"/>
  <c r="H67" i="97"/>
  <c r="D67" i="97"/>
  <c r="C67" i="97"/>
  <c r="B67" i="97"/>
  <c r="P66" i="97"/>
  <c r="O66" i="97"/>
  <c r="N66" i="97"/>
  <c r="M66" i="97"/>
  <c r="L66" i="97"/>
  <c r="K66" i="97"/>
  <c r="H66" i="97"/>
  <c r="D66" i="97"/>
  <c r="C66" i="97"/>
  <c r="B66" i="97"/>
  <c r="P65" i="97"/>
  <c r="O65" i="97"/>
  <c r="N65" i="97"/>
  <c r="M65" i="97"/>
  <c r="L65" i="97"/>
  <c r="K65" i="97"/>
  <c r="H65" i="97"/>
  <c r="D65" i="97"/>
  <c r="C65" i="97"/>
  <c r="B65" i="97"/>
  <c r="P64" i="97"/>
  <c r="O64" i="97"/>
  <c r="N64" i="97"/>
  <c r="M64" i="97"/>
  <c r="L64" i="97"/>
  <c r="K64" i="97"/>
  <c r="H64" i="97"/>
  <c r="D64" i="97"/>
  <c r="C64" i="97"/>
  <c r="B64" i="97"/>
  <c r="P63" i="97"/>
  <c r="O63" i="97"/>
  <c r="N63" i="97"/>
  <c r="M63" i="97"/>
  <c r="L63" i="97"/>
  <c r="K63" i="97"/>
  <c r="H63" i="97"/>
  <c r="D63" i="97"/>
  <c r="C63" i="97"/>
  <c r="B63" i="97"/>
  <c r="P62" i="97"/>
  <c r="O62" i="97"/>
  <c r="N62" i="97"/>
  <c r="M62" i="97"/>
  <c r="L62" i="97"/>
  <c r="K62" i="97"/>
  <c r="H62" i="97"/>
  <c r="D62" i="97"/>
  <c r="C62" i="97"/>
  <c r="B62" i="97"/>
  <c r="P61" i="97"/>
  <c r="O61" i="97"/>
  <c r="N61" i="97"/>
  <c r="M61" i="97"/>
  <c r="L61" i="97"/>
  <c r="K61" i="97"/>
  <c r="H61" i="97"/>
  <c r="D61" i="97"/>
  <c r="C61" i="97"/>
  <c r="B61" i="97"/>
  <c r="P60" i="97"/>
  <c r="O60" i="97"/>
  <c r="N60" i="97"/>
  <c r="M60" i="97"/>
  <c r="L60" i="97"/>
  <c r="K60" i="97"/>
  <c r="H60" i="97"/>
  <c r="D60" i="97"/>
  <c r="C60" i="97"/>
  <c r="B60" i="97"/>
  <c r="P59" i="97"/>
  <c r="O59" i="97"/>
  <c r="N59" i="97"/>
  <c r="M59" i="97"/>
  <c r="L59" i="97"/>
  <c r="K59" i="97"/>
  <c r="H59" i="97"/>
  <c r="D59" i="97"/>
  <c r="C59" i="97"/>
  <c r="B59" i="97"/>
  <c r="P58" i="97"/>
  <c r="O58" i="97"/>
  <c r="N58" i="97"/>
  <c r="M58" i="97"/>
  <c r="L58" i="97"/>
  <c r="K58" i="97"/>
  <c r="H58" i="97"/>
  <c r="D58" i="97"/>
  <c r="C58" i="97"/>
  <c r="B58" i="97"/>
  <c r="P57" i="97"/>
  <c r="O57" i="97"/>
  <c r="N57" i="97"/>
  <c r="M57" i="97"/>
  <c r="L57" i="97"/>
  <c r="K57" i="97"/>
  <c r="H57" i="97"/>
  <c r="D57" i="97"/>
  <c r="C57" i="97"/>
  <c r="B57" i="97"/>
  <c r="P56" i="97"/>
  <c r="O56" i="97"/>
  <c r="N56" i="97"/>
  <c r="M56" i="97"/>
  <c r="L56" i="97"/>
  <c r="K56" i="97"/>
  <c r="H56" i="97"/>
  <c r="D56" i="97"/>
  <c r="C56" i="97"/>
  <c r="B56" i="97"/>
  <c r="P55" i="97"/>
  <c r="O55" i="97"/>
  <c r="N55" i="97"/>
  <c r="M55" i="97"/>
  <c r="L55" i="97"/>
  <c r="K55" i="97"/>
  <c r="H55" i="97"/>
  <c r="D55" i="97"/>
  <c r="C55" i="97"/>
  <c r="B55" i="97"/>
  <c r="P54" i="97"/>
  <c r="O54" i="97"/>
  <c r="N54" i="97"/>
  <c r="M54" i="97"/>
  <c r="L54" i="97"/>
  <c r="K54" i="97"/>
  <c r="H54" i="97"/>
  <c r="D54" i="97"/>
  <c r="C54" i="97"/>
  <c r="B54" i="97"/>
  <c r="P53" i="97"/>
  <c r="O53" i="97"/>
  <c r="N53" i="97"/>
  <c r="M53" i="97"/>
  <c r="L53" i="97"/>
  <c r="K53" i="97"/>
  <c r="H53" i="97"/>
  <c r="D53" i="97"/>
  <c r="C53" i="97"/>
  <c r="B53" i="97"/>
  <c r="P52" i="97"/>
  <c r="O52" i="97"/>
  <c r="N52" i="97"/>
  <c r="M52" i="97"/>
  <c r="L52" i="97"/>
  <c r="K52" i="97"/>
  <c r="H52" i="97"/>
  <c r="D52" i="97"/>
  <c r="C52" i="97"/>
  <c r="B52" i="97"/>
  <c r="P51" i="97"/>
  <c r="O51" i="97"/>
  <c r="N51" i="97"/>
  <c r="M51" i="97"/>
  <c r="L51" i="97"/>
  <c r="K51" i="97"/>
  <c r="H51" i="97"/>
  <c r="D51" i="97"/>
  <c r="C51" i="97"/>
  <c r="B51" i="97"/>
  <c r="P50" i="97"/>
  <c r="O50" i="97"/>
  <c r="N50" i="97"/>
  <c r="M50" i="97"/>
  <c r="L50" i="97"/>
  <c r="K50" i="97"/>
  <c r="H50" i="97"/>
  <c r="D50" i="97"/>
  <c r="C50" i="97"/>
  <c r="B50" i="97"/>
  <c r="P49" i="97"/>
  <c r="O49" i="97"/>
  <c r="N49" i="97"/>
  <c r="M49" i="97"/>
  <c r="L49" i="97"/>
  <c r="K49" i="97"/>
  <c r="H49" i="97"/>
  <c r="D49" i="97"/>
  <c r="C49" i="97"/>
  <c r="B49" i="97"/>
  <c r="P48" i="97"/>
  <c r="O48" i="97"/>
  <c r="N48" i="97"/>
  <c r="M48" i="97"/>
  <c r="L48" i="97"/>
  <c r="K48" i="97"/>
  <c r="H48" i="97"/>
  <c r="D48" i="97"/>
  <c r="C48" i="97"/>
  <c r="B48" i="97"/>
  <c r="P46" i="97"/>
  <c r="O46" i="97"/>
  <c r="N46" i="97"/>
  <c r="M46" i="97"/>
  <c r="L46" i="97"/>
  <c r="K46" i="97"/>
  <c r="H46" i="97"/>
  <c r="D46" i="97"/>
  <c r="C46" i="97"/>
  <c r="B46" i="97"/>
  <c r="P45" i="97"/>
  <c r="O45" i="97"/>
  <c r="N45" i="97"/>
  <c r="M45" i="97"/>
  <c r="L45" i="97"/>
  <c r="K45" i="97"/>
  <c r="H45" i="97"/>
  <c r="D45" i="97"/>
  <c r="C45" i="97"/>
  <c r="B45" i="97"/>
  <c r="P44" i="97"/>
  <c r="O44" i="97"/>
  <c r="N44" i="97"/>
  <c r="M44" i="97"/>
  <c r="L44" i="97"/>
  <c r="K44" i="97"/>
  <c r="H44" i="97"/>
  <c r="D44" i="97"/>
  <c r="C44" i="97"/>
  <c r="B44" i="97"/>
  <c r="P43" i="97"/>
  <c r="O43" i="97"/>
  <c r="N43" i="97"/>
  <c r="M43" i="97"/>
  <c r="L43" i="97"/>
  <c r="K43" i="97"/>
  <c r="H43" i="97"/>
  <c r="D43" i="97"/>
  <c r="C43" i="97"/>
  <c r="B43" i="97"/>
  <c r="P42" i="97"/>
  <c r="O42" i="97"/>
  <c r="N42" i="97"/>
  <c r="M42" i="97"/>
  <c r="L42" i="97"/>
  <c r="K42" i="97"/>
  <c r="H42" i="97"/>
  <c r="D42" i="97"/>
  <c r="C42" i="97"/>
  <c r="B42" i="97"/>
  <c r="P41" i="97"/>
  <c r="O41" i="97"/>
  <c r="N41" i="97"/>
  <c r="M41" i="97"/>
  <c r="L41" i="97"/>
  <c r="K41" i="97"/>
  <c r="H41" i="97"/>
  <c r="D41" i="97"/>
  <c r="C41" i="97"/>
  <c r="B41" i="97"/>
  <c r="P40" i="97"/>
  <c r="O40" i="97"/>
  <c r="N40" i="97"/>
  <c r="M40" i="97"/>
  <c r="L40" i="97"/>
  <c r="K40" i="97"/>
  <c r="H40" i="97"/>
  <c r="D40" i="97"/>
  <c r="C40" i="97"/>
  <c r="B40" i="97"/>
  <c r="P39" i="97"/>
  <c r="O39" i="97"/>
  <c r="N39" i="97"/>
  <c r="M39" i="97"/>
  <c r="L39" i="97"/>
  <c r="K39" i="97"/>
  <c r="H39" i="97"/>
  <c r="D39" i="97"/>
  <c r="C39" i="97"/>
  <c r="B39" i="97"/>
  <c r="P38" i="97"/>
  <c r="O38" i="97"/>
  <c r="N38" i="97"/>
  <c r="M38" i="97"/>
  <c r="L38" i="97"/>
  <c r="K38" i="97"/>
  <c r="H38" i="97"/>
  <c r="D38" i="97"/>
  <c r="C38" i="97"/>
  <c r="B38" i="97"/>
  <c r="P37" i="97"/>
  <c r="O37" i="97"/>
  <c r="N37" i="97"/>
  <c r="M37" i="97"/>
  <c r="L37" i="97"/>
  <c r="K37" i="97"/>
  <c r="H37" i="97"/>
  <c r="D37" i="97"/>
  <c r="C37" i="97"/>
  <c r="B37" i="97"/>
  <c r="P36" i="97"/>
  <c r="O36" i="97"/>
  <c r="N36" i="97"/>
  <c r="M36" i="97"/>
  <c r="L36" i="97"/>
  <c r="K36" i="97"/>
  <c r="H36" i="97"/>
  <c r="D36" i="97"/>
  <c r="C36" i="97"/>
  <c r="B36" i="97"/>
  <c r="P35" i="97"/>
  <c r="O35" i="97"/>
  <c r="N35" i="97"/>
  <c r="M35" i="97"/>
  <c r="L35" i="97"/>
  <c r="K35" i="97"/>
  <c r="H35" i="97"/>
  <c r="D35" i="97"/>
  <c r="C35" i="97"/>
  <c r="B35" i="97"/>
  <c r="P34" i="97"/>
  <c r="O34" i="97"/>
  <c r="N34" i="97"/>
  <c r="M34" i="97"/>
  <c r="L34" i="97"/>
  <c r="K34" i="97"/>
  <c r="H34" i="97"/>
  <c r="D34" i="97"/>
  <c r="C34" i="97"/>
  <c r="B34" i="97"/>
  <c r="P33" i="97"/>
  <c r="O33" i="97"/>
  <c r="N33" i="97"/>
  <c r="M33" i="97"/>
  <c r="L33" i="97"/>
  <c r="K33" i="97"/>
  <c r="H33" i="97"/>
  <c r="D33" i="97"/>
  <c r="C33" i="97"/>
  <c r="B33" i="97"/>
  <c r="P32" i="97"/>
  <c r="O32" i="97"/>
  <c r="N32" i="97"/>
  <c r="M32" i="97"/>
  <c r="L32" i="97"/>
  <c r="K32" i="97"/>
  <c r="H32" i="97"/>
  <c r="D32" i="97"/>
  <c r="C32" i="97"/>
  <c r="B32" i="97"/>
  <c r="P31" i="97"/>
  <c r="O31" i="97"/>
  <c r="N31" i="97"/>
  <c r="M31" i="97"/>
  <c r="L31" i="97"/>
  <c r="K31" i="97"/>
  <c r="H31" i="97"/>
  <c r="D31" i="97"/>
  <c r="C31" i="97"/>
  <c r="B31" i="97"/>
  <c r="P30" i="97"/>
  <c r="O30" i="97"/>
  <c r="N30" i="97"/>
  <c r="M30" i="97"/>
  <c r="L30" i="97"/>
  <c r="K30" i="97"/>
  <c r="H30" i="97"/>
  <c r="D30" i="97"/>
  <c r="C30" i="97"/>
  <c r="B30" i="97"/>
  <c r="P29" i="97"/>
  <c r="O29" i="97"/>
  <c r="N29" i="97"/>
  <c r="M29" i="97"/>
  <c r="L29" i="97"/>
  <c r="K29" i="97"/>
  <c r="H29" i="97"/>
  <c r="D29" i="97"/>
  <c r="C29" i="97"/>
  <c r="B29" i="97"/>
  <c r="P28" i="97"/>
  <c r="O28" i="97"/>
  <c r="N28" i="97"/>
  <c r="M28" i="97"/>
  <c r="L28" i="97"/>
  <c r="K28" i="97"/>
  <c r="H28" i="97"/>
  <c r="D28" i="97"/>
  <c r="C28" i="97"/>
  <c r="B28" i="97"/>
  <c r="P27" i="97"/>
  <c r="O27" i="97"/>
  <c r="N27" i="97"/>
  <c r="M27" i="97"/>
  <c r="L27" i="97"/>
  <c r="K27" i="97"/>
  <c r="H27" i="97"/>
  <c r="D27" i="97"/>
  <c r="C27" i="97"/>
  <c r="B27" i="97"/>
  <c r="P26" i="97"/>
  <c r="O26" i="97"/>
  <c r="N26" i="97"/>
  <c r="M26" i="97"/>
  <c r="L26" i="97"/>
  <c r="K26" i="97"/>
  <c r="H26" i="97"/>
  <c r="D26" i="97"/>
  <c r="C26" i="97"/>
  <c r="B26" i="97"/>
  <c r="P25" i="97"/>
  <c r="O25" i="97"/>
  <c r="N25" i="97"/>
  <c r="M25" i="97"/>
  <c r="L25" i="97"/>
  <c r="K25" i="97"/>
  <c r="H25" i="97"/>
  <c r="D25" i="97"/>
  <c r="C25" i="97"/>
  <c r="B25" i="97"/>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A47" i="97" s="1"/>
  <c r="O14" i="97"/>
  <c r="N14" i="97"/>
  <c r="M14" i="97"/>
  <c r="L14" i="97"/>
  <c r="K14" i="97"/>
  <c r="H14" i="97"/>
  <c r="D14" i="97"/>
  <c r="C14" i="97"/>
  <c r="B14" i="97"/>
  <c r="K30" i="98"/>
  <c r="H30" i="98"/>
  <c r="D30" i="98"/>
  <c r="C30" i="98"/>
  <c r="B30" i="98"/>
  <c r="K29" i="98"/>
  <c r="H29" i="98"/>
  <c r="D29" i="98"/>
  <c r="C29" i="98"/>
  <c r="B29" i="98"/>
  <c r="K28" i="98"/>
  <c r="H28" i="98"/>
  <c r="D28" i="98"/>
  <c r="C28" i="98"/>
  <c r="B28" i="98"/>
  <c r="K27" i="98"/>
  <c r="H27" i="98"/>
  <c r="D27" i="98"/>
  <c r="C27" i="98"/>
  <c r="B27" i="98"/>
  <c r="K26" i="98"/>
  <c r="H26" i="98"/>
  <c r="D26" i="98"/>
  <c r="C26" i="98"/>
  <c r="B26" i="98"/>
  <c r="K25" i="98"/>
  <c r="H25" i="98"/>
  <c r="D25" i="98"/>
  <c r="C25" i="98"/>
  <c r="B25" i="98"/>
  <c r="K24" i="98"/>
  <c r="H24" i="98"/>
  <c r="D24" i="98"/>
  <c r="C24" i="98"/>
  <c r="B24" i="98"/>
  <c r="K23" i="98"/>
  <c r="H23" i="98"/>
  <c r="D23" i="98"/>
  <c r="C23" i="98"/>
  <c r="B23" i="98"/>
  <c r="K22" i="98"/>
  <c r="H22" i="98"/>
  <c r="D22" i="98"/>
  <c r="C22" i="98"/>
  <c r="B22" i="98"/>
  <c r="K21" i="98"/>
  <c r="H21" i="98"/>
  <c r="D21" i="98"/>
  <c r="C21" i="98"/>
  <c r="B21" i="98"/>
  <c r="K20" i="98"/>
  <c r="H20" i="98"/>
  <c r="D20" i="98"/>
  <c r="C20" i="98"/>
  <c r="B20" i="98"/>
  <c r="K19" i="98"/>
  <c r="H19" i="98"/>
  <c r="D19" i="98"/>
  <c r="C19" i="98"/>
  <c r="B19" i="98"/>
  <c r="K18" i="98"/>
  <c r="H18" i="98"/>
  <c r="D18" i="98"/>
  <c r="C18" i="98"/>
  <c r="B18" i="98"/>
  <c r="K17" i="98"/>
  <c r="H17" i="98"/>
  <c r="D17" i="98"/>
  <c r="C17" i="98"/>
  <c r="B17" i="98"/>
  <c r="K16" i="98"/>
  <c r="H16" i="98"/>
  <c r="D16" i="98"/>
  <c r="C16" i="98"/>
  <c r="B16" i="98"/>
  <c r="K15" i="98"/>
  <c r="H15" i="98"/>
  <c r="D15" i="98"/>
  <c r="C15" i="98"/>
  <c r="B15" i="98"/>
  <c r="K14" i="98"/>
  <c r="H14" i="98"/>
  <c r="D14" i="98"/>
  <c r="C14" i="98"/>
  <c r="B14" i="98"/>
  <c r="P92" i="99"/>
  <c r="O92" i="99"/>
  <c r="N92" i="99"/>
  <c r="M92" i="99"/>
  <c r="L92" i="99"/>
  <c r="K92" i="99"/>
  <c r="H92" i="99"/>
  <c r="D92" i="99"/>
  <c r="C92" i="99"/>
  <c r="B92" i="99"/>
  <c r="P91" i="99"/>
  <c r="O91" i="99"/>
  <c r="N91" i="99"/>
  <c r="M91" i="99"/>
  <c r="L91" i="99"/>
  <c r="K91" i="99"/>
  <c r="H91" i="99"/>
  <c r="D91" i="99"/>
  <c r="C91" i="99"/>
  <c r="B91" i="99"/>
  <c r="P90" i="99"/>
  <c r="O90" i="99"/>
  <c r="N90" i="99"/>
  <c r="M90" i="99"/>
  <c r="L90" i="99"/>
  <c r="K90" i="99"/>
  <c r="H90" i="99"/>
  <c r="D90" i="99"/>
  <c r="C90" i="99"/>
  <c r="B90" i="99"/>
  <c r="P89" i="99"/>
  <c r="O89" i="99"/>
  <c r="N89" i="99"/>
  <c r="M89" i="99"/>
  <c r="L89" i="99"/>
  <c r="K89" i="99"/>
  <c r="H89" i="99"/>
  <c r="D89" i="99"/>
  <c r="C89" i="99"/>
  <c r="B89" i="99"/>
  <c r="P88" i="99"/>
  <c r="O88" i="99"/>
  <c r="N88" i="99"/>
  <c r="M88" i="99"/>
  <c r="L88" i="99"/>
  <c r="K88" i="99"/>
  <c r="H88" i="99"/>
  <c r="D88" i="99"/>
  <c r="C88" i="99"/>
  <c r="B88" i="99"/>
  <c r="P87" i="99"/>
  <c r="O87" i="99"/>
  <c r="N87" i="99"/>
  <c r="M87" i="99"/>
  <c r="L87" i="99"/>
  <c r="K87" i="99"/>
  <c r="H87" i="99"/>
  <c r="D87" i="99"/>
  <c r="C87" i="99"/>
  <c r="B87" i="99"/>
  <c r="P86" i="99"/>
  <c r="O86" i="99"/>
  <c r="N86" i="99"/>
  <c r="M86" i="99"/>
  <c r="L86" i="99"/>
  <c r="K86" i="99"/>
  <c r="H86" i="99"/>
  <c r="D86" i="99"/>
  <c r="C86" i="99"/>
  <c r="B86" i="99"/>
  <c r="P85" i="99"/>
  <c r="O85" i="99"/>
  <c r="N85" i="99"/>
  <c r="M85" i="99"/>
  <c r="L85" i="99"/>
  <c r="K85" i="99"/>
  <c r="H85" i="99"/>
  <c r="D85" i="99"/>
  <c r="C85" i="99"/>
  <c r="B85" i="99"/>
  <c r="P84" i="99"/>
  <c r="O84" i="99"/>
  <c r="N84" i="99"/>
  <c r="M84" i="99"/>
  <c r="L84" i="99"/>
  <c r="K84" i="99"/>
  <c r="H84" i="99"/>
  <c r="D84" i="99"/>
  <c r="C84" i="99"/>
  <c r="B84" i="99"/>
  <c r="P83" i="99"/>
  <c r="O83" i="99"/>
  <c r="N83" i="99"/>
  <c r="M83" i="99"/>
  <c r="L83" i="99"/>
  <c r="K83" i="99"/>
  <c r="H83" i="99"/>
  <c r="D83" i="99"/>
  <c r="C83" i="99"/>
  <c r="B83" i="99"/>
  <c r="P82" i="99"/>
  <c r="O82" i="99"/>
  <c r="N82" i="99"/>
  <c r="M82" i="99"/>
  <c r="L82" i="99"/>
  <c r="K82" i="99"/>
  <c r="H82" i="99"/>
  <c r="D82" i="99"/>
  <c r="C82" i="99"/>
  <c r="B82" i="99"/>
  <c r="P81" i="99"/>
  <c r="O81" i="99"/>
  <c r="N81" i="99"/>
  <c r="M81" i="99"/>
  <c r="L81" i="99"/>
  <c r="K81" i="99"/>
  <c r="H81" i="99"/>
  <c r="D81" i="99"/>
  <c r="C81" i="99"/>
  <c r="B81" i="99"/>
  <c r="P80" i="99"/>
  <c r="O80" i="99"/>
  <c r="N80" i="99"/>
  <c r="M80" i="99"/>
  <c r="L80" i="99"/>
  <c r="K80" i="99"/>
  <c r="H80" i="99"/>
  <c r="D80" i="99"/>
  <c r="C80" i="99"/>
  <c r="B80" i="99"/>
  <c r="P79" i="99"/>
  <c r="O79" i="99"/>
  <c r="N79" i="99"/>
  <c r="M79" i="99"/>
  <c r="L79" i="99"/>
  <c r="K79" i="99"/>
  <c r="H79" i="99"/>
  <c r="D79" i="99"/>
  <c r="C79" i="99"/>
  <c r="B79" i="99"/>
  <c r="P78" i="99"/>
  <c r="O78" i="99"/>
  <c r="N78" i="99"/>
  <c r="M78" i="99"/>
  <c r="L78" i="99"/>
  <c r="K78" i="99"/>
  <c r="H78" i="99"/>
  <c r="D78" i="99"/>
  <c r="C78" i="99"/>
  <c r="B78" i="99"/>
  <c r="P77" i="99"/>
  <c r="O77" i="99"/>
  <c r="N77" i="99"/>
  <c r="M77" i="99"/>
  <c r="L77" i="99"/>
  <c r="K77" i="99"/>
  <c r="H77" i="99"/>
  <c r="D77" i="99"/>
  <c r="C77" i="99"/>
  <c r="B77" i="99"/>
  <c r="P76" i="99"/>
  <c r="O76" i="99"/>
  <c r="N76" i="99"/>
  <c r="M76" i="99"/>
  <c r="L76" i="99"/>
  <c r="K76" i="99"/>
  <c r="H76" i="99"/>
  <c r="D76" i="99"/>
  <c r="C76" i="99"/>
  <c r="B76" i="99"/>
  <c r="P75" i="99"/>
  <c r="O75" i="99"/>
  <c r="N75" i="99"/>
  <c r="M75" i="99"/>
  <c r="L75" i="99"/>
  <c r="K75" i="99"/>
  <c r="H75" i="99"/>
  <c r="D75" i="99"/>
  <c r="C75" i="99"/>
  <c r="B75" i="99"/>
  <c r="P74" i="99"/>
  <c r="O74" i="99"/>
  <c r="N74" i="99"/>
  <c r="M74" i="99"/>
  <c r="L74" i="99"/>
  <c r="K74" i="99"/>
  <c r="H74" i="99"/>
  <c r="D74" i="99"/>
  <c r="C74" i="99"/>
  <c r="B74" i="99"/>
  <c r="P73" i="99"/>
  <c r="O73" i="99"/>
  <c r="N73" i="99"/>
  <c r="M73" i="99"/>
  <c r="L73" i="99"/>
  <c r="K73" i="99"/>
  <c r="H73" i="99"/>
  <c r="D73" i="99"/>
  <c r="C73" i="99"/>
  <c r="B73" i="99"/>
  <c r="P72" i="99"/>
  <c r="O72" i="99"/>
  <c r="N72" i="99"/>
  <c r="M72" i="99"/>
  <c r="L72" i="99"/>
  <c r="K72" i="99"/>
  <c r="H72" i="99"/>
  <c r="D72" i="99"/>
  <c r="C72" i="99"/>
  <c r="B72" i="99"/>
  <c r="P71" i="99"/>
  <c r="O71" i="99"/>
  <c r="N71" i="99"/>
  <c r="M71" i="99"/>
  <c r="L71" i="99"/>
  <c r="K71" i="99"/>
  <c r="H71" i="99"/>
  <c r="D71" i="99"/>
  <c r="C71" i="99"/>
  <c r="B71" i="99"/>
  <c r="P70" i="99"/>
  <c r="O70" i="99"/>
  <c r="N70" i="99"/>
  <c r="M70" i="99"/>
  <c r="L70" i="99"/>
  <c r="K70" i="99"/>
  <c r="H70" i="99"/>
  <c r="D70" i="99"/>
  <c r="C70" i="99"/>
  <c r="B70" i="99"/>
  <c r="P69" i="99"/>
  <c r="O69" i="99"/>
  <c r="N69" i="99"/>
  <c r="M69" i="99"/>
  <c r="L69" i="99"/>
  <c r="K69" i="99"/>
  <c r="H69" i="99"/>
  <c r="D69" i="99"/>
  <c r="C69" i="99"/>
  <c r="B69" i="99"/>
  <c r="P68" i="99"/>
  <c r="O68" i="99"/>
  <c r="N68" i="99"/>
  <c r="M68" i="99"/>
  <c r="L68" i="99"/>
  <c r="K68" i="99"/>
  <c r="H68" i="99"/>
  <c r="D68" i="99"/>
  <c r="C68" i="99"/>
  <c r="B68" i="99"/>
  <c r="P67" i="99"/>
  <c r="O67" i="99"/>
  <c r="N67" i="99"/>
  <c r="M67" i="99"/>
  <c r="L67" i="99"/>
  <c r="K67" i="99"/>
  <c r="H67" i="99"/>
  <c r="D67" i="99"/>
  <c r="C67" i="99"/>
  <c r="B67" i="99"/>
  <c r="P66" i="99"/>
  <c r="O66" i="99"/>
  <c r="N66" i="99"/>
  <c r="M66" i="99"/>
  <c r="L66" i="99"/>
  <c r="K66" i="99"/>
  <c r="H66" i="99"/>
  <c r="D66" i="99"/>
  <c r="C66" i="99"/>
  <c r="B66" i="99"/>
  <c r="P65" i="99"/>
  <c r="O65" i="99"/>
  <c r="N65" i="99"/>
  <c r="M65" i="99"/>
  <c r="L65" i="99"/>
  <c r="K65" i="99"/>
  <c r="H65" i="99"/>
  <c r="D65" i="99"/>
  <c r="C65" i="99"/>
  <c r="B65" i="99"/>
  <c r="P64" i="99"/>
  <c r="O64" i="99"/>
  <c r="N64" i="99"/>
  <c r="M64" i="99"/>
  <c r="L64" i="99"/>
  <c r="K64" i="99"/>
  <c r="H64" i="99"/>
  <c r="D64" i="99"/>
  <c r="C64" i="99"/>
  <c r="B64" i="99"/>
  <c r="P63" i="99"/>
  <c r="O63" i="99"/>
  <c r="N63" i="99"/>
  <c r="M63" i="99"/>
  <c r="L63" i="99"/>
  <c r="K63" i="99"/>
  <c r="H63" i="99"/>
  <c r="D63" i="99"/>
  <c r="C63" i="99"/>
  <c r="B63" i="99"/>
  <c r="P62" i="99"/>
  <c r="O62" i="99"/>
  <c r="N62" i="99"/>
  <c r="M62" i="99"/>
  <c r="L62" i="99"/>
  <c r="K62" i="99"/>
  <c r="H62" i="99"/>
  <c r="D62" i="99"/>
  <c r="C62" i="99"/>
  <c r="B62" i="99"/>
  <c r="P61" i="99"/>
  <c r="O61" i="99"/>
  <c r="N61" i="99"/>
  <c r="M61" i="99"/>
  <c r="L61" i="99"/>
  <c r="K61" i="99"/>
  <c r="H61" i="99"/>
  <c r="D61" i="99"/>
  <c r="C61" i="99"/>
  <c r="B61" i="99"/>
  <c r="P60" i="99"/>
  <c r="O60" i="99"/>
  <c r="N60" i="99"/>
  <c r="M60" i="99"/>
  <c r="L60" i="99"/>
  <c r="K60" i="99"/>
  <c r="H60" i="99"/>
  <c r="D60" i="99"/>
  <c r="C60" i="99"/>
  <c r="B60" i="99"/>
  <c r="P59" i="99"/>
  <c r="O59" i="99"/>
  <c r="N59" i="99"/>
  <c r="M59" i="99"/>
  <c r="L59" i="99"/>
  <c r="K59" i="99"/>
  <c r="H59" i="99"/>
  <c r="D59" i="99"/>
  <c r="C59" i="99"/>
  <c r="B59" i="99"/>
  <c r="P58" i="99"/>
  <c r="O58" i="99"/>
  <c r="N58" i="99"/>
  <c r="M58" i="99"/>
  <c r="L58" i="99"/>
  <c r="K58" i="99"/>
  <c r="H58" i="99"/>
  <c r="D58" i="99"/>
  <c r="C58" i="99"/>
  <c r="B58" i="99"/>
  <c r="P57" i="99"/>
  <c r="O57" i="99"/>
  <c r="N57" i="99"/>
  <c r="M57" i="99"/>
  <c r="L57" i="99"/>
  <c r="K57" i="99"/>
  <c r="H57" i="99"/>
  <c r="D57" i="99"/>
  <c r="C57" i="99"/>
  <c r="B57" i="99"/>
  <c r="P56" i="99"/>
  <c r="O56" i="99"/>
  <c r="N56" i="99"/>
  <c r="M56" i="99"/>
  <c r="L56" i="99"/>
  <c r="K56" i="99"/>
  <c r="H56" i="99"/>
  <c r="D56" i="99"/>
  <c r="C56" i="99"/>
  <c r="B56" i="99"/>
  <c r="P55" i="99"/>
  <c r="O55" i="99"/>
  <c r="N55" i="99"/>
  <c r="M55" i="99"/>
  <c r="L55" i="99"/>
  <c r="K55" i="99"/>
  <c r="H55" i="99"/>
  <c r="D55" i="99"/>
  <c r="C55" i="99"/>
  <c r="B55" i="99"/>
  <c r="P54" i="99"/>
  <c r="O54" i="99"/>
  <c r="N54" i="99"/>
  <c r="M54" i="99"/>
  <c r="L54" i="99"/>
  <c r="K54" i="99"/>
  <c r="H54" i="99"/>
  <c r="D54" i="99"/>
  <c r="C54" i="99"/>
  <c r="B54" i="99"/>
  <c r="P53" i="99"/>
  <c r="O53" i="99"/>
  <c r="N53" i="99"/>
  <c r="M53" i="99"/>
  <c r="L53" i="99"/>
  <c r="K53" i="99"/>
  <c r="H53" i="99"/>
  <c r="D53" i="99"/>
  <c r="C53" i="99"/>
  <c r="B53" i="99"/>
  <c r="P52" i="99"/>
  <c r="O52" i="99"/>
  <c r="N52" i="99"/>
  <c r="M52" i="99"/>
  <c r="L52" i="99"/>
  <c r="K52" i="99"/>
  <c r="H52" i="99"/>
  <c r="D52" i="99"/>
  <c r="C52" i="99"/>
  <c r="B52" i="99"/>
  <c r="P51" i="99"/>
  <c r="O51" i="99"/>
  <c r="N51" i="99"/>
  <c r="M51" i="99"/>
  <c r="L51" i="99"/>
  <c r="K51" i="99"/>
  <c r="H51" i="99"/>
  <c r="D51" i="99"/>
  <c r="C51" i="99"/>
  <c r="B51" i="99"/>
  <c r="P50" i="99"/>
  <c r="O50" i="99"/>
  <c r="N50" i="99"/>
  <c r="M50" i="99"/>
  <c r="L50" i="99"/>
  <c r="K50" i="99"/>
  <c r="H50" i="99"/>
  <c r="D50" i="99"/>
  <c r="C50" i="99"/>
  <c r="B50" i="99"/>
  <c r="P49" i="99"/>
  <c r="O49" i="99"/>
  <c r="N49" i="99"/>
  <c r="M49" i="99"/>
  <c r="L49" i="99"/>
  <c r="K49" i="99"/>
  <c r="H49" i="99"/>
  <c r="D49" i="99"/>
  <c r="C49" i="99"/>
  <c r="B49" i="99"/>
  <c r="P48" i="99"/>
  <c r="O48" i="99"/>
  <c r="N48" i="99"/>
  <c r="M48" i="99"/>
  <c r="L48" i="99"/>
  <c r="K48" i="99"/>
  <c r="H48" i="99"/>
  <c r="D48" i="99"/>
  <c r="C48" i="99"/>
  <c r="B48" i="99"/>
  <c r="P47" i="99"/>
  <c r="O47" i="99"/>
  <c r="N47" i="99"/>
  <c r="M47" i="99"/>
  <c r="L47" i="99"/>
  <c r="K47" i="99"/>
  <c r="H47" i="99"/>
  <c r="D47" i="99"/>
  <c r="C47" i="99"/>
  <c r="B47" i="99"/>
  <c r="P46" i="99"/>
  <c r="O46" i="99"/>
  <c r="N46" i="99"/>
  <c r="M46" i="99"/>
  <c r="L46" i="99"/>
  <c r="K46" i="99"/>
  <c r="H46" i="99"/>
  <c r="D46" i="99"/>
  <c r="C46" i="99"/>
  <c r="B46" i="99"/>
  <c r="P45" i="99"/>
  <c r="O45" i="99"/>
  <c r="N45" i="99"/>
  <c r="M45" i="99"/>
  <c r="L45" i="99"/>
  <c r="K45" i="99"/>
  <c r="H45" i="99"/>
  <c r="D45" i="99"/>
  <c r="C45" i="99"/>
  <c r="B45" i="99"/>
  <c r="P44" i="99"/>
  <c r="O44" i="99"/>
  <c r="N44" i="99"/>
  <c r="M44" i="99"/>
  <c r="L44" i="99"/>
  <c r="K44" i="99"/>
  <c r="H44" i="99"/>
  <c r="D44" i="99"/>
  <c r="C44" i="99"/>
  <c r="B44" i="99"/>
  <c r="P43" i="99"/>
  <c r="O43" i="99"/>
  <c r="N43" i="99"/>
  <c r="M43" i="99"/>
  <c r="L43" i="99"/>
  <c r="K43" i="99"/>
  <c r="H43" i="99"/>
  <c r="D43" i="99"/>
  <c r="C43" i="99"/>
  <c r="B43" i="99"/>
  <c r="P42" i="99"/>
  <c r="O42" i="99"/>
  <c r="N42" i="99"/>
  <c r="M42" i="99"/>
  <c r="L42" i="99"/>
  <c r="K42" i="99"/>
  <c r="H42" i="99"/>
  <c r="D42" i="99"/>
  <c r="C42" i="99"/>
  <c r="B42" i="99"/>
  <c r="P41" i="99"/>
  <c r="O41" i="99"/>
  <c r="N41" i="99"/>
  <c r="M41" i="99"/>
  <c r="L41" i="99"/>
  <c r="K41" i="99"/>
  <c r="H41" i="99"/>
  <c r="D41" i="99"/>
  <c r="C41" i="99"/>
  <c r="B41" i="99"/>
  <c r="P40" i="99"/>
  <c r="O40" i="99"/>
  <c r="N40" i="99"/>
  <c r="M40" i="99"/>
  <c r="L40" i="99"/>
  <c r="K40" i="99"/>
  <c r="H40" i="99"/>
  <c r="D40" i="99"/>
  <c r="C40" i="99"/>
  <c r="B40" i="99"/>
  <c r="P39" i="99"/>
  <c r="O39" i="99"/>
  <c r="N39" i="99"/>
  <c r="M39" i="99"/>
  <c r="L39" i="99"/>
  <c r="K39" i="99"/>
  <c r="H39" i="99"/>
  <c r="D39" i="99"/>
  <c r="C39" i="99"/>
  <c r="B39" i="99"/>
  <c r="P38" i="99"/>
  <c r="O38" i="99"/>
  <c r="N38" i="99"/>
  <c r="M38" i="99"/>
  <c r="L38" i="99"/>
  <c r="K38" i="99"/>
  <c r="H38" i="99"/>
  <c r="D38" i="99"/>
  <c r="C38" i="99"/>
  <c r="B38" i="99"/>
  <c r="P37" i="99"/>
  <c r="O37" i="99"/>
  <c r="N37" i="99"/>
  <c r="M37" i="99"/>
  <c r="L37" i="99"/>
  <c r="K37" i="99"/>
  <c r="H37" i="99"/>
  <c r="D37" i="99"/>
  <c r="C37" i="99"/>
  <c r="B37" i="99"/>
  <c r="P36" i="99"/>
  <c r="O36" i="99"/>
  <c r="N36" i="99"/>
  <c r="M36" i="99"/>
  <c r="L36" i="99"/>
  <c r="K36" i="99"/>
  <c r="H36" i="99"/>
  <c r="D36" i="99"/>
  <c r="C36" i="99"/>
  <c r="B36" i="99"/>
  <c r="P35" i="99"/>
  <c r="O35" i="99"/>
  <c r="N35" i="99"/>
  <c r="M35" i="99"/>
  <c r="L35" i="99"/>
  <c r="K35" i="99"/>
  <c r="H35" i="99"/>
  <c r="D35" i="99"/>
  <c r="C35" i="99"/>
  <c r="B35" i="99"/>
  <c r="P34" i="99"/>
  <c r="O34" i="99"/>
  <c r="N34" i="99"/>
  <c r="M34" i="99"/>
  <c r="L34" i="99"/>
  <c r="K34" i="99"/>
  <c r="H34" i="99"/>
  <c r="D34" i="99"/>
  <c r="C34" i="99"/>
  <c r="B34" i="99"/>
  <c r="P33" i="99"/>
  <c r="O33" i="99"/>
  <c r="N33" i="99"/>
  <c r="M33" i="99"/>
  <c r="L33" i="99"/>
  <c r="K33" i="99"/>
  <c r="H33" i="99"/>
  <c r="D33" i="99"/>
  <c r="C33" i="99"/>
  <c r="B33" i="99"/>
  <c r="P32" i="99"/>
  <c r="O32" i="99"/>
  <c r="N32" i="99"/>
  <c r="M32" i="99"/>
  <c r="L32" i="99"/>
  <c r="K32" i="99"/>
  <c r="H32" i="99"/>
  <c r="D32" i="99"/>
  <c r="C32" i="99"/>
  <c r="B32" i="99"/>
  <c r="P31" i="99"/>
  <c r="O31" i="99"/>
  <c r="N31" i="99"/>
  <c r="M31" i="99"/>
  <c r="L31" i="99"/>
  <c r="K31" i="99"/>
  <c r="H31" i="99"/>
  <c r="D31" i="99"/>
  <c r="C31" i="99"/>
  <c r="B31" i="99"/>
  <c r="P30" i="99"/>
  <c r="O30" i="99"/>
  <c r="N30" i="99"/>
  <c r="M30" i="99"/>
  <c r="L30" i="99"/>
  <c r="K30" i="99"/>
  <c r="H30" i="99"/>
  <c r="D30" i="99"/>
  <c r="C30" i="99"/>
  <c r="B30" i="99"/>
  <c r="P29" i="99"/>
  <c r="O29" i="99"/>
  <c r="N29" i="99"/>
  <c r="M29" i="99"/>
  <c r="L29" i="99"/>
  <c r="K29" i="99"/>
  <c r="H29" i="99"/>
  <c r="D29" i="99"/>
  <c r="C29" i="99"/>
  <c r="B29" i="99"/>
  <c r="P28" i="99"/>
  <c r="O28" i="99"/>
  <c r="N28" i="99"/>
  <c r="M28" i="99"/>
  <c r="L28" i="99"/>
  <c r="K28" i="99"/>
  <c r="H28" i="99"/>
  <c r="D28" i="99"/>
  <c r="C28" i="99"/>
  <c r="B28" i="99"/>
  <c r="P27" i="99"/>
  <c r="O27" i="99"/>
  <c r="N27" i="99"/>
  <c r="M27" i="99"/>
  <c r="L27" i="99"/>
  <c r="K27" i="99"/>
  <c r="H27" i="99"/>
  <c r="D27" i="99"/>
  <c r="C27" i="99"/>
  <c r="B27" i="99"/>
  <c r="P26" i="99"/>
  <c r="O26" i="99"/>
  <c r="N26" i="99"/>
  <c r="M26" i="99"/>
  <c r="L26" i="99"/>
  <c r="K26" i="99"/>
  <c r="H26" i="99"/>
  <c r="D26" i="99"/>
  <c r="C26" i="99"/>
  <c r="B26" i="99"/>
  <c r="P25" i="99"/>
  <c r="O25" i="99"/>
  <c r="N25" i="99"/>
  <c r="M25" i="99"/>
  <c r="L25" i="99"/>
  <c r="K25" i="99"/>
  <c r="H25" i="99"/>
  <c r="D25" i="99"/>
  <c r="C25" i="99"/>
  <c r="B25" i="99"/>
  <c r="P24" i="99"/>
  <c r="O24" i="99"/>
  <c r="N24" i="99"/>
  <c r="M24" i="99"/>
  <c r="L24" i="99"/>
  <c r="K24" i="99"/>
  <c r="H24" i="99"/>
  <c r="D24" i="99"/>
  <c r="C24" i="99"/>
  <c r="B24" i="99"/>
  <c r="P23" i="99"/>
  <c r="O23" i="99"/>
  <c r="N23" i="99"/>
  <c r="M23" i="99"/>
  <c r="L23" i="99"/>
  <c r="K23" i="99"/>
  <c r="H23" i="99"/>
  <c r="D23" i="99"/>
  <c r="C23" i="99"/>
  <c r="B23" i="99"/>
  <c r="P22" i="99"/>
  <c r="O22" i="99"/>
  <c r="N22" i="99"/>
  <c r="M22" i="99"/>
  <c r="L22" i="99"/>
  <c r="K22" i="99"/>
  <c r="H22" i="99"/>
  <c r="D22" i="99"/>
  <c r="C22" i="99"/>
  <c r="B22" i="99"/>
  <c r="P21" i="99"/>
  <c r="O21" i="99"/>
  <c r="N21" i="99"/>
  <c r="M21" i="99"/>
  <c r="L21" i="99"/>
  <c r="K21" i="99"/>
  <c r="H21" i="99"/>
  <c r="D21" i="99"/>
  <c r="C21" i="99"/>
  <c r="B21" i="99"/>
  <c r="P20" i="99"/>
  <c r="O20" i="99"/>
  <c r="N20" i="99"/>
  <c r="M20" i="99"/>
  <c r="L20" i="99"/>
  <c r="K20" i="99"/>
  <c r="H20" i="99"/>
  <c r="D20" i="99"/>
  <c r="C20" i="99"/>
  <c r="B20" i="99"/>
  <c r="P19" i="99"/>
  <c r="O19" i="99"/>
  <c r="N19" i="99"/>
  <c r="M19" i="99"/>
  <c r="L19" i="99"/>
  <c r="K19" i="99"/>
  <c r="H19" i="99"/>
  <c r="D19" i="99"/>
  <c r="C19" i="99"/>
  <c r="B19" i="99"/>
  <c r="P18" i="99"/>
  <c r="O18" i="99"/>
  <c r="N18" i="99"/>
  <c r="M18" i="99"/>
  <c r="L18" i="99"/>
  <c r="K18" i="99"/>
  <c r="H18" i="99"/>
  <c r="D18" i="99"/>
  <c r="C18" i="99"/>
  <c r="B18" i="99"/>
  <c r="P17" i="99"/>
  <c r="O17" i="99"/>
  <c r="N17" i="99"/>
  <c r="M17" i="99"/>
  <c r="L17" i="99"/>
  <c r="K17" i="99"/>
  <c r="H17" i="99"/>
  <c r="D17" i="99"/>
  <c r="C17" i="99"/>
  <c r="B17" i="99"/>
  <c r="P16" i="99"/>
  <c r="O16" i="99"/>
  <c r="N16" i="99"/>
  <c r="M16" i="99"/>
  <c r="L16" i="99"/>
  <c r="K16" i="99"/>
  <c r="H16" i="99"/>
  <c r="D16" i="99"/>
  <c r="C16" i="99"/>
  <c r="B16" i="99"/>
  <c r="P15" i="99"/>
  <c r="O15" i="99"/>
  <c r="N15" i="99"/>
  <c r="M15" i="99"/>
  <c r="L15" i="99"/>
  <c r="K15" i="99"/>
  <c r="H15" i="99"/>
  <c r="D15" i="99"/>
  <c r="C15" i="99"/>
  <c r="B15" i="99"/>
  <c r="P14" i="99"/>
  <c r="O14" i="99"/>
  <c r="N14" i="99"/>
  <c r="M14" i="99"/>
  <c r="L14" i="99"/>
  <c r="K14" i="99"/>
  <c r="H14" i="99"/>
  <c r="D14" i="99"/>
  <c r="C14" i="99"/>
  <c r="B14" i="99"/>
  <c r="P25" i="100"/>
  <c r="O25" i="100"/>
  <c r="N25" i="100"/>
  <c r="M25" i="100"/>
  <c r="L25" i="100"/>
  <c r="K25" i="100"/>
  <c r="H25" i="100"/>
  <c r="D25" i="100"/>
  <c r="C25" i="100"/>
  <c r="B25" i="100"/>
  <c r="P24" i="100"/>
  <c r="O24" i="100"/>
  <c r="N24" i="100"/>
  <c r="M24" i="100"/>
  <c r="L24" i="100"/>
  <c r="K24" i="100"/>
  <c r="H24" i="100"/>
  <c r="D24" i="100"/>
  <c r="C24" i="100"/>
  <c r="B24" i="100"/>
  <c r="P23" i="100"/>
  <c r="O23" i="100"/>
  <c r="N23" i="100"/>
  <c r="M23" i="100"/>
  <c r="L23" i="100"/>
  <c r="K23" i="100"/>
  <c r="H23" i="100"/>
  <c r="D23" i="100"/>
  <c r="C23" i="100"/>
  <c r="B23" i="100"/>
  <c r="P22" i="100"/>
  <c r="O22" i="100"/>
  <c r="N22" i="100"/>
  <c r="M22" i="100"/>
  <c r="L22" i="100"/>
  <c r="K22" i="100"/>
  <c r="H22" i="100"/>
  <c r="D22" i="100"/>
  <c r="C22" i="100"/>
  <c r="B22" i="100"/>
  <c r="P21" i="100"/>
  <c r="O21" i="100"/>
  <c r="N21" i="100"/>
  <c r="M21" i="100"/>
  <c r="L21" i="100"/>
  <c r="K21" i="100"/>
  <c r="H21" i="100"/>
  <c r="D21" i="100"/>
  <c r="C21" i="100"/>
  <c r="B21" i="100"/>
  <c r="P20" i="100"/>
  <c r="O20" i="100"/>
  <c r="N20" i="100"/>
  <c r="M20" i="100"/>
  <c r="L20" i="100"/>
  <c r="K20" i="100"/>
  <c r="H20" i="100"/>
  <c r="D20" i="100"/>
  <c r="C20" i="100"/>
  <c r="B20" i="100"/>
  <c r="P19" i="100"/>
  <c r="O19" i="100"/>
  <c r="N19" i="100"/>
  <c r="M19" i="100"/>
  <c r="L19" i="100"/>
  <c r="K19" i="100"/>
  <c r="H19" i="100"/>
  <c r="D19" i="100"/>
  <c r="C19" i="100"/>
  <c r="B19" i="100"/>
  <c r="P18" i="100"/>
  <c r="O18" i="100"/>
  <c r="N18" i="100"/>
  <c r="M18" i="100"/>
  <c r="L18" i="100"/>
  <c r="K18" i="100"/>
  <c r="H18" i="100"/>
  <c r="D18" i="100"/>
  <c r="C18" i="100"/>
  <c r="B18" i="100"/>
  <c r="P17" i="100"/>
  <c r="O17" i="100"/>
  <c r="N17" i="100"/>
  <c r="M17" i="100"/>
  <c r="L17" i="100"/>
  <c r="K17" i="100"/>
  <c r="H17" i="100"/>
  <c r="D17" i="100"/>
  <c r="C17" i="100"/>
  <c r="B17" i="100"/>
  <c r="P16" i="100"/>
  <c r="O16" i="100"/>
  <c r="N16" i="100"/>
  <c r="M16" i="100"/>
  <c r="L16" i="100"/>
  <c r="K16" i="100"/>
  <c r="H16" i="100"/>
  <c r="D16" i="100"/>
  <c r="C16" i="100"/>
  <c r="B16" i="100"/>
  <c r="P15" i="100"/>
  <c r="O15" i="100"/>
  <c r="N15" i="100"/>
  <c r="M15" i="100"/>
  <c r="L15" i="100"/>
  <c r="K15" i="100"/>
  <c r="H15" i="100"/>
  <c r="D15" i="100"/>
  <c r="C15" i="100"/>
  <c r="B15" i="100"/>
  <c r="P14" i="100"/>
  <c r="O14" i="100"/>
  <c r="N14" i="100"/>
  <c r="M14" i="100"/>
  <c r="L14" i="100"/>
  <c r="K14" i="100"/>
  <c r="H14" i="100"/>
  <c r="D14" i="100"/>
  <c r="C14" i="100"/>
  <c r="B14" i="100"/>
  <c r="Q9" i="4"/>
  <c r="Q9" i="5"/>
  <c r="Q9" i="44"/>
  <c r="Q9" i="37"/>
  <c r="A36" i="118"/>
  <c r="B34" i="118"/>
  <c r="B31" i="118"/>
  <c r="B19" i="118"/>
  <c r="A19" i="118"/>
  <c r="C59" i="117"/>
  <c r="C33" i="117"/>
  <c r="D22" i="117"/>
  <c r="D21" i="117"/>
  <c r="D20" i="117"/>
  <c r="D9" i="117"/>
  <c r="D8" i="117"/>
  <c r="D7" i="117"/>
  <c r="D6" i="117"/>
  <c r="P10" i="100"/>
  <c r="C2" i="100"/>
  <c r="C18" i="117" s="1"/>
  <c r="C25" i="2" s="1"/>
  <c r="D1" i="100"/>
  <c r="P10" i="99"/>
  <c r="C2" i="99"/>
  <c r="C17" i="117" s="1"/>
  <c r="C22" i="2" s="1"/>
  <c r="D1" i="99"/>
  <c r="P10" i="98"/>
  <c r="C2" i="98"/>
  <c r="C16" i="117" s="1"/>
  <c r="C19" i="2" s="1"/>
  <c r="D1" i="98"/>
  <c r="P10" i="97"/>
  <c r="C2" i="97"/>
  <c r="C15" i="117" s="1"/>
  <c r="C16" i="2" s="1"/>
  <c r="D1" i="97"/>
  <c r="N92" i="5"/>
  <c r="L92" i="5"/>
  <c r="N91" i="5"/>
  <c r="L91" i="5"/>
  <c r="N90" i="5"/>
  <c r="L90" i="5"/>
  <c r="N89" i="5"/>
  <c r="L89" i="5"/>
  <c r="N88" i="5"/>
  <c r="L88" i="5"/>
  <c r="N87" i="5"/>
  <c r="L87" i="5"/>
  <c r="N86" i="5"/>
  <c r="L86" i="5"/>
  <c r="N85" i="5"/>
  <c r="L85" i="5"/>
  <c r="N84" i="5"/>
  <c r="L84" i="5"/>
  <c r="N83" i="5"/>
  <c r="L83" i="5"/>
  <c r="N82" i="5"/>
  <c r="L82" i="5"/>
  <c r="L81" i="5"/>
  <c r="L80" i="5"/>
  <c r="N79" i="5"/>
  <c r="L79" i="5"/>
  <c r="N78" i="5"/>
  <c r="L78" i="5"/>
  <c r="N77" i="5"/>
  <c r="L77" i="5"/>
  <c r="N75" i="5"/>
  <c r="L75" i="5"/>
  <c r="N74" i="5"/>
  <c r="L74" i="5"/>
  <c r="N73" i="5"/>
  <c r="L73" i="5"/>
  <c r="N72" i="5"/>
  <c r="L72" i="5"/>
  <c r="N71" i="5"/>
  <c r="L71" i="5"/>
  <c r="N70" i="5"/>
  <c r="L70" i="5"/>
  <c r="N69" i="5"/>
  <c r="L69" i="5"/>
  <c r="N68" i="5"/>
  <c r="L68" i="5"/>
  <c r="N67" i="5"/>
  <c r="L67" i="5"/>
  <c r="N66" i="5"/>
  <c r="L66" i="5"/>
  <c r="N65" i="5"/>
  <c r="L65" i="5"/>
  <c r="N64" i="5"/>
  <c r="L64" i="5"/>
  <c r="N63" i="5"/>
  <c r="L63" i="5"/>
  <c r="N62" i="5"/>
  <c r="L62" i="5"/>
  <c r="N61" i="5"/>
  <c r="L61" i="5"/>
  <c r="N60" i="5"/>
  <c r="L60" i="5"/>
  <c r="N59" i="5"/>
  <c r="L59" i="5"/>
  <c r="N58" i="5"/>
  <c r="L58" i="5"/>
  <c r="N57" i="5"/>
  <c r="L57" i="5"/>
  <c r="N56" i="5"/>
  <c r="L56" i="5"/>
  <c r="N55" i="5"/>
  <c r="L55" i="5"/>
  <c r="N54" i="5"/>
  <c r="L54" i="5"/>
  <c r="N53" i="5"/>
  <c r="L53" i="5"/>
  <c r="N52" i="5"/>
  <c r="L52" i="5"/>
  <c r="N51" i="5"/>
  <c r="L51" i="5"/>
  <c r="N50" i="5"/>
  <c r="L50" i="5"/>
  <c r="N49" i="5"/>
  <c r="L49" i="5"/>
  <c r="N48" i="5"/>
  <c r="L48" i="5"/>
  <c r="N47" i="5"/>
  <c r="L47" i="5"/>
  <c r="N46" i="5"/>
  <c r="L46" i="5"/>
  <c r="N45" i="5"/>
  <c r="L45" i="5"/>
  <c r="N44" i="5"/>
  <c r="L44" i="5"/>
  <c r="N43" i="5"/>
  <c r="L43" i="5"/>
  <c r="N42" i="5"/>
  <c r="L42" i="5"/>
  <c r="N41" i="5"/>
  <c r="L41" i="5"/>
  <c r="N40" i="5"/>
  <c r="L40" i="5"/>
  <c r="N39" i="5"/>
  <c r="L39" i="5"/>
  <c r="N38" i="5"/>
  <c r="L38" i="5"/>
  <c r="N37" i="5"/>
  <c r="L37" i="5"/>
  <c r="N36" i="5"/>
  <c r="L36" i="5"/>
  <c r="N35" i="5"/>
  <c r="L35" i="5"/>
  <c r="N34" i="5"/>
  <c r="L34" i="5"/>
  <c r="N33" i="5"/>
  <c r="L33" i="5"/>
  <c r="N32" i="5"/>
  <c r="L32" i="5"/>
  <c r="N31" i="5"/>
  <c r="L31" i="5"/>
  <c r="N30" i="5"/>
  <c r="L30" i="5"/>
  <c r="N29" i="5"/>
  <c r="L29" i="5"/>
  <c r="N28" i="5"/>
  <c r="L28" i="5"/>
  <c r="N27" i="5"/>
  <c r="L27" i="5"/>
  <c r="N26" i="5"/>
  <c r="L26" i="5"/>
  <c r="N25" i="5"/>
  <c r="L25" i="5"/>
  <c r="N24" i="5"/>
  <c r="L24" i="5"/>
  <c r="N23" i="5"/>
  <c r="L23" i="5"/>
  <c r="N22" i="5"/>
  <c r="L22" i="5"/>
  <c r="N21" i="5"/>
  <c r="L21" i="5"/>
  <c r="N20" i="5"/>
  <c r="L20" i="5"/>
  <c r="N19" i="5"/>
  <c r="L19" i="5"/>
  <c r="N18" i="5"/>
  <c r="L18" i="5"/>
  <c r="N17" i="5"/>
  <c r="L17" i="5"/>
  <c r="N16" i="5"/>
  <c r="L16" i="5"/>
  <c r="N15" i="5"/>
  <c r="L15" i="5"/>
  <c r="N14" i="5"/>
  <c r="L14" i="5"/>
  <c r="O25" i="44"/>
  <c r="N25" i="44"/>
  <c r="L25" i="44"/>
  <c r="O24" i="44"/>
  <c r="N24" i="44"/>
  <c r="L24" i="44"/>
  <c r="O23" i="44"/>
  <c r="N23" i="44"/>
  <c r="L23" i="44"/>
  <c r="O22" i="44"/>
  <c r="N22" i="44"/>
  <c r="L22" i="44"/>
  <c r="O21" i="44"/>
  <c r="N21" i="44"/>
  <c r="L21" i="44"/>
  <c r="O20" i="44"/>
  <c r="N20" i="44"/>
  <c r="L20" i="44"/>
  <c r="O19" i="44"/>
  <c r="N19" i="44"/>
  <c r="L19" i="44"/>
  <c r="O18" i="44"/>
  <c r="N18" i="44"/>
  <c r="L18" i="44"/>
  <c r="O17" i="44"/>
  <c r="N17" i="44"/>
  <c r="L17" i="44"/>
  <c r="O16" i="44"/>
  <c r="N16" i="44"/>
  <c r="L16" i="44"/>
  <c r="O15" i="44"/>
  <c r="N15" i="44"/>
  <c r="L15" i="44"/>
  <c r="O14" i="44"/>
  <c r="N14" i="44"/>
  <c r="L14" i="44"/>
  <c r="N30" i="4"/>
  <c r="N30" i="98" s="1"/>
  <c r="L30" i="4"/>
  <c r="L30" i="98" s="1"/>
  <c r="N29" i="4"/>
  <c r="N29" i="98" s="1"/>
  <c r="L29" i="4"/>
  <c r="L29" i="98" s="1"/>
  <c r="N28" i="4"/>
  <c r="N28" i="98" s="1"/>
  <c r="L28" i="4"/>
  <c r="L28" i="98" s="1"/>
  <c r="N27" i="4"/>
  <c r="N27" i="98" s="1"/>
  <c r="L27" i="4"/>
  <c r="L27" i="98" s="1"/>
  <c r="N26" i="4"/>
  <c r="N26" i="98" s="1"/>
  <c r="L26" i="4"/>
  <c r="L26" i="98" s="1"/>
  <c r="N25" i="4"/>
  <c r="N25" i="98" s="1"/>
  <c r="L25" i="4"/>
  <c r="L25" i="98" s="1"/>
  <c r="N24" i="4"/>
  <c r="N24" i="98" s="1"/>
  <c r="L24" i="4"/>
  <c r="L24" i="98" s="1"/>
  <c r="N23" i="4"/>
  <c r="N23" i="98" s="1"/>
  <c r="L23" i="4"/>
  <c r="L23" i="98" s="1"/>
  <c r="N22" i="4"/>
  <c r="N22" i="98" s="1"/>
  <c r="L22" i="4"/>
  <c r="L22" i="98" s="1"/>
  <c r="N21" i="4"/>
  <c r="N21" i="98" s="1"/>
  <c r="L21" i="4"/>
  <c r="L21" i="98" s="1"/>
  <c r="N20" i="4"/>
  <c r="N20" i="98" s="1"/>
  <c r="L20" i="4"/>
  <c r="L20" i="98" s="1"/>
  <c r="N19" i="4"/>
  <c r="N19" i="98" s="1"/>
  <c r="L19" i="4"/>
  <c r="L19" i="98" s="1"/>
  <c r="N18" i="4"/>
  <c r="N18" i="98" s="1"/>
  <c r="L18" i="4"/>
  <c r="L18" i="98" s="1"/>
  <c r="N17" i="4"/>
  <c r="N17" i="98" s="1"/>
  <c r="L17" i="4"/>
  <c r="L17" i="98" s="1"/>
  <c r="N16" i="4"/>
  <c r="N16" i="98" s="1"/>
  <c r="L16" i="4"/>
  <c r="L16" i="98" s="1"/>
  <c r="N15" i="4"/>
  <c r="N15" i="98" s="1"/>
  <c r="L15" i="4"/>
  <c r="L15" i="98" s="1"/>
  <c r="N14" i="4"/>
  <c r="N14" i="98" s="1"/>
  <c r="L14" i="4"/>
  <c r="L14" i="98" s="1"/>
  <c r="H92" i="5"/>
  <c r="H91" i="5"/>
  <c r="H90" i="5"/>
  <c r="H89" i="5"/>
  <c r="H88" i="5"/>
  <c r="H87" i="5"/>
  <c r="H86" i="5"/>
  <c r="H85" i="5"/>
  <c r="H84" i="5"/>
  <c r="H83" i="5"/>
  <c r="H82" i="5"/>
  <c r="H81" i="5"/>
  <c r="H79" i="5"/>
  <c r="H78" i="5"/>
  <c r="H77"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25" i="44"/>
  <c r="M25" i="44" s="1"/>
  <c r="H24" i="44"/>
  <c r="M24" i="44" s="1"/>
  <c r="H23" i="44"/>
  <c r="M23" i="44" s="1"/>
  <c r="H22" i="44"/>
  <c r="M22" i="44" s="1"/>
  <c r="H21" i="44"/>
  <c r="M21" i="44" s="1"/>
  <c r="H20" i="44"/>
  <c r="M20" i="44" s="1"/>
  <c r="H19" i="44"/>
  <c r="M19" i="44" s="1"/>
  <c r="H18" i="44"/>
  <c r="M18" i="44" s="1"/>
  <c r="H17" i="44"/>
  <c r="M17" i="44" s="1"/>
  <c r="H16" i="44"/>
  <c r="M16" i="44" s="1"/>
  <c r="H15" i="44"/>
  <c r="M15" i="44" s="1"/>
  <c r="H14" i="44"/>
  <c r="M14" i="44" s="1"/>
  <c r="L15" i="37"/>
  <c r="N15" i="37"/>
  <c r="L16" i="37"/>
  <c r="N16" i="37"/>
  <c r="L17" i="37"/>
  <c r="N17" i="37"/>
  <c r="L18" i="37"/>
  <c r="N18" i="37"/>
  <c r="L19" i="37"/>
  <c r="N19" i="37"/>
  <c r="L20" i="37"/>
  <c r="N20" i="37"/>
  <c r="L21" i="37"/>
  <c r="N21" i="37"/>
  <c r="L22" i="37"/>
  <c r="N22" i="37"/>
  <c r="L23" i="37"/>
  <c r="N23" i="37"/>
  <c r="L24" i="37"/>
  <c r="N24" i="37"/>
  <c r="L25" i="37"/>
  <c r="N25" i="37"/>
  <c r="L26" i="37"/>
  <c r="N26" i="37"/>
  <c r="L27" i="37"/>
  <c r="N27" i="37"/>
  <c r="L28" i="37"/>
  <c r="N28" i="37"/>
  <c r="L29" i="37"/>
  <c r="N29" i="37"/>
  <c r="L30" i="37"/>
  <c r="N30" i="37"/>
  <c r="L31" i="37"/>
  <c r="N31" i="37"/>
  <c r="L32" i="37"/>
  <c r="N32" i="37"/>
  <c r="L33" i="37"/>
  <c r="N33" i="37"/>
  <c r="L34" i="37"/>
  <c r="N34" i="37"/>
  <c r="L35" i="37"/>
  <c r="N35" i="37"/>
  <c r="L36" i="37"/>
  <c r="N36" i="37"/>
  <c r="L37" i="37"/>
  <c r="N37" i="37"/>
  <c r="L38" i="37"/>
  <c r="N38" i="37"/>
  <c r="L39" i="37"/>
  <c r="N39" i="37"/>
  <c r="L40" i="37"/>
  <c r="N40" i="37"/>
  <c r="L41" i="37"/>
  <c r="N41" i="37"/>
  <c r="L42" i="37"/>
  <c r="N42" i="37"/>
  <c r="L43" i="37"/>
  <c r="N43" i="37"/>
  <c r="L44" i="37"/>
  <c r="N44" i="37"/>
  <c r="L45" i="37"/>
  <c r="N45" i="37"/>
  <c r="L46" i="37"/>
  <c r="N46" i="37"/>
  <c r="L48" i="37"/>
  <c r="N48" i="37"/>
  <c r="L49" i="37"/>
  <c r="N49" i="37"/>
  <c r="L50" i="37"/>
  <c r="N50" i="37"/>
  <c r="L51" i="37"/>
  <c r="N51" i="37"/>
  <c r="L52" i="37"/>
  <c r="N52" i="37"/>
  <c r="L53" i="37"/>
  <c r="N53" i="37"/>
  <c r="L54" i="37"/>
  <c r="N54" i="37"/>
  <c r="L55" i="37"/>
  <c r="N55" i="37"/>
  <c r="L56" i="37"/>
  <c r="N56" i="37"/>
  <c r="L57" i="37"/>
  <c r="N57" i="37"/>
  <c r="L58" i="37"/>
  <c r="N58" i="37"/>
  <c r="L59" i="37"/>
  <c r="N59" i="37"/>
  <c r="L60" i="37"/>
  <c r="N60" i="37"/>
  <c r="L61" i="37"/>
  <c r="N61" i="37"/>
  <c r="L62" i="37"/>
  <c r="N62" i="37"/>
  <c r="L63" i="37"/>
  <c r="N63" i="37"/>
  <c r="L64" i="37"/>
  <c r="N64" i="37"/>
  <c r="L65" i="37"/>
  <c r="N65" i="37"/>
  <c r="L66" i="37"/>
  <c r="N66" i="37"/>
  <c r="L67" i="37"/>
  <c r="N67" i="37"/>
  <c r="L68" i="37"/>
  <c r="N68" i="37"/>
  <c r="L69" i="37"/>
  <c r="N69" i="37"/>
  <c r="L70" i="37"/>
  <c r="N70" i="37"/>
  <c r="L71" i="37"/>
  <c r="N71" i="37"/>
  <c r="L72" i="37"/>
  <c r="L72" i="97" s="1"/>
  <c r="N72" i="37"/>
  <c r="N72" i="97" s="1"/>
  <c r="L73" i="37"/>
  <c r="N73" i="37"/>
  <c r="L74" i="37"/>
  <c r="N74" i="37"/>
  <c r="L75" i="37"/>
  <c r="N75" i="37"/>
  <c r="L76" i="37"/>
  <c r="N76" i="37"/>
  <c r="L77" i="37"/>
  <c r="L77" i="97" s="1"/>
  <c r="N77" i="37"/>
  <c r="N77" i="97" s="1"/>
  <c r="L78" i="37"/>
  <c r="N78" i="37"/>
  <c r="L79" i="37"/>
  <c r="N79" i="37"/>
  <c r="L80" i="37"/>
  <c r="L80" i="97" s="1"/>
  <c r="N80" i="37"/>
  <c r="N80" i="97" s="1"/>
  <c r="L81" i="37"/>
  <c r="N81" i="37"/>
  <c r="L82" i="37"/>
  <c r="L82" i="97" s="1"/>
  <c r="N82" i="37"/>
  <c r="N82" i="97" s="1"/>
  <c r="L83" i="37"/>
  <c r="L83" i="97" s="1"/>
  <c r="N83" i="37"/>
  <c r="N83" i="97" s="1"/>
  <c r="L84" i="37"/>
  <c r="L84" i="97" s="1"/>
  <c r="N84" i="37"/>
  <c r="N84" i="97" s="1"/>
  <c r="L85" i="37"/>
  <c r="N85" i="37"/>
  <c r="L86" i="37"/>
  <c r="N86" i="37"/>
  <c r="L87" i="37"/>
  <c r="N87" i="37"/>
  <c r="L88" i="37"/>
  <c r="N88" i="37"/>
  <c r="L89" i="37"/>
  <c r="N89" i="37"/>
  <c r="L90" i="37"/>
  <c r="N90" i="37"/>
  <c r="L91" i="37"/>
  <c r="N91" i="37"/>
  <c r="L92" i="37"/>
  <c r="N92" i="37"/>
  <c r="L93" i="37"/>
  <c r="N93" i="37"/>
  <c r="L94" i="37"/>
  <c r="N94" i="37"/>
  <c r="L95" i="37"/>
  <c r="N95" i="37"/>
  <c r="L96" i="37"/>
  <c r="N96" i="37"/>
  <c r="L97" i="37"/>
  <c r="N97" i="37"/>
  <c r="L98" i="37"/>
  <c r="N98" i="37"/>
  <c r="L99" i="37"/>
  <c r="N99" i="37"/>
  <c r="L100" i="37"/>
  <c r="N100" i="37"/>
  <c r="L101" i="37"/>
  <c r="N101" i="37"/>
  <c r="L102" i="37"/>
  <c r="N102" i="37"/>
  <c r="L103" i="37"/>
  <c r="N103" i="37"/>
  <c r="L104" i="37"/>
  <c r="N104" i="37"/>
  <c r="L105" i="37"/>
  <c r="N105" i="37"/>
  <c r="L106" i="37"/>
  <c r="N106" i="37"/>
  <c r="L107" i="37"/>
  <c r="N107" i="37"/>
  <c r="L108" i="37"/>
  <c r="N108" i="37"/>
  <c r="L109" i="37"/>
  <c r="N109" i="37"/>
  <c r="L110" i="37"/>
  <c r="N110" i="37"/>
  <c r="L111" i="37"/>
  <c r="N111" i="37"/>
  <c r="L112" i="37"/>
  <c r="N112" i="37"/>
  <c r="L113" i="37"/>
  <c r="N113" i="37"/>
  <c r="L114" i="37"/>
  <c r="N114" i="37"/>
  <c r="L115" i="37"/>
  <c r="N115" i="37"/>
  <c r="L116" i="37"/>
  <c r="N116" i="37"/>
  <c r="L117" i="37"/>
  <c r="L117" i="97" s="1"/>
  <c r="N117" i="37"/>
  <c r="N117" i="97" s="1"/>
  <c r="L118" i="37"/>
  <c r="L118" i="97" s="1"/>
  <c r="N118" i="37"/>
  <c r="N118" i="97" s="1"/>
  <c r="L119" i="37"/>
  <c r="N119" i="37"/>
  <c r="L120" i="37"/>
  <c r="N120" i="37"/>
  <c r="L121" i="37"/>
  <c r="N121" i="37"/>
  <c r="L122" i="37"/>
  <c r="N122" i="37"/>
  <c r="L123" i="37"/>
  <c r="N123" i="37"/>
  <c r="L124" i="37"/>
  <c r="N124" i="37"/>
  <c r="L125" i="37"/>
  <c r="N125" i="37"/>
  <c r="L126" i="37"/>
  <c r="N126" i="37"/>
  <c r="L127" i="37"/>
  <c r="N127" i="37"/>
  <c r="L128" i="37"/>
  <c r="N128" i="37"/>
  <c r="L129" i="37"/>
  <c r="N129" i="37"/>
  <c r="L130" i="37"/>
  <c r="N130" i="37"/>
  <c r="L131" i="37"/>
  <c r="N131" i="37"/>
  <c r="L132" i="37"/>
  <c r="N132" i="37"/>
  <c r="L133" i="37"/>
  <c r="N133" i="37"/>
  <c r="L134" i="37"/>
  <c r="N134" i="37"/>
  <c r="L135" i="37"/>
  <c r="N135" i="37"/>
  <c r="L136" i="37"/>
  <c r="N136" i="37"/>
  <c r="L137" i="37"/>
  <c r="N137" i="37"/>
  <c r="L138" i="37"/>
  <c r="N138" i="37"/>
  <c r="L139" i="37"/>
  <c r="N139" i="37"/>
  <c r="L140" i="37"/>
  <c r="N140" i="37"/>
  <c r="L141" i="37"/>
  <c r="N141" i="37"/>
  <c r="L142" i="37"/>
  <c r="N142" i="37"/>
  <c r="L143" i="37"/>
  <c r="N143" i="37"/>
  <c r="L144" i="37"/>
  <c r="N144" i="37"/>
  <c r="L145" i="37"/>
  <c r="N145" i="37"/>
  <c r="L146" i="37"/>
  <c r="L146" i="97" s="1"/>
  <c r="N146" i="37"/>
  <c r="N146" i="97" s="1"/>
  <c r="L147" i="37"/>
  <c r="L147" i="97" s="1"/>
  <c r="N147" i="37"/>
  <c r="N147" i="97" s="1"/>
  <c r="L148" i="37"/>
  <c r="L148" i="97" s="1"/>
  <c r="N148" i="37"/>
  <c r="N148" i="97" s="1"/>
  <c r="L149" i="37"/>
  <c r="N149" i="37"/>
  <c r="L150" i="37"/>
  <c r="L150" i="97" s="1"/>
  <c r="N150" i="37"/>
  <c r="N150" i="97" s="1"/>
  <c r="L151" i="37"/>
  <c r="N151" i="37"/>
  <c r="L152" i="37"/>
  <c r="L152" i="97" s="1"/>
  <c r="N152" i="37"/>
  <c r="N152" i="97" s="1"/>
  <c r="O14" i="37"/>
  <c r="N14" i="37"/>
  <c r="L14" i="37"/>
  <c r="M14" i="37"/>
  <c r="M14" i="4" l="1"/>
  <c r="M14" i="98" s="1"/>
  <c r="O14" i="4"/>
  <c r="O14" i="98" s="1"/>
  <c r="M22" i="4"/>
  <c r="M22" i="98" s="1"/>
  <c r="O22" i="4"/>
  <c r="O22" i="98" s="1"/>
  <c r="M30" i="4"/>
  <c r="M30" i="98" s="1"/>
  <c r="O30" i="4"/>
  <c r="O30" i="98" s="1"/>
  <c r="M15" i="4"/>
  <c r="M15" i="98" s="1"/>
  <c r="M31" i="98" s="1"/>
  <c r="F16" i="117" s="1"/>
  <c r="F19" i="2" s="1"/>
  <c r="O15" i="4"/>
  <c r="O15" i="98" s="1"/>
  <c r="M23" i="4"/>
  <c r="M23" i="98" s="1"/>
  <c r="O23" i="4"/>
  <c r="O23" i="98" s="1"/>
  <c r="M16" i="4"/>
  <c r="M16" i="98" s="1"/>
  <c r="O16" i="4"/>
  <c r="O16" i="98" s="1"/>
  <c r="M24" i="4"/>
  <c r="M24" i="98" s="1"/>
  <c r="O24" i="4"/>
  <c r="O24" i="98" s="1"/>
  <c r="M17" i="4"/>
  <c r="M17" i="98" s="1"/>
  <c r="O17" i="4"/>
  <c r="O17" i="98" s="1"/>
  <c r="M25" i="4"/>
  <c r="M25" i="98" s="1"/>
  <c r="O25" i="4"/>
  <c r="O25" i="98" s="1"/>
  <c r="M18" i="4"/>
  <c r="M18" i="98" s="1"/>
  <c r="O18" i="4"/>
  <c r="O18" i="98" s="1"/>
  <c r="M19" i="4"/>
  <c r="M19" i="98" s="1"/>
  <c r="O19" i="4"/>
  <c r="O19" i="98" s="1"/>
  <c r="M27" i="4"/>
  <c r="M27" i="98" s="1"/>
  <c r="O27" i="4"/>
  <c r="O27" i="98" s="1"/>
  <c r="M20" i="4"/>
  <c r="M20" i="98" s="1"/>
  <c r="O20" i="4"/>
  <c r="O20" i="98" s="1"/>
  <c r="M28" i="4"/>
  <c r="M28" i="98" s="1"/>
  <c r="O28" i="4"/>
  <c r="O28" i="98" s="1"/>
  <c r="M26" i="4"/>
  <c r="M26" i="98" s="1"/>
  <c r="O26" i="4"/>
  <c r="O26" i="98" s="1"/>
  <c r="M21" i="4"/>
  <c r="M21" i="98" s="1"/>
  <c r="O21" i="4"/>
  <c r="O21" i="98" s="1"/>
  <c r="M29" i="4"/>
  <c r="M29" i="98" s="1"/>
  <c r="O29" i="4"/>
  <c r="O29" i="98" s="1"/>
  <c r="N76" i="5"/>
  <c r="N80" i="5" s="1"/>
  <c r="N81" i="5"/>
  <c r="M67" i="5"/>
  <c r="O67" i="5"/>
  <c r="M75" i="5"/>
  <c r="O75" i="5"/>
  <c r="M83" i="5"/>
  <c r="O83" i="5"/>
  <c r="M91" i="5"/>
  <c r="O91" i="5"/>
  <c r="M68" i="5"/>
  <c r="O68" i="5"/>
  <c r="M84" i="5"/>
  <c r="O84" i="5"/>
  <c r="M92" i="5"/>
  <c r="O92" i="5"/>
  <c r="M69" i="5"/>
  <c r="O69" i="5"/>
  <c r="M77" i="5"/>
  <c r="O77" i="5"/>
  <c r="M85" i="5"/>
  <c r="O85" i="5"/>
  <c r="M70" i="5"/>
  <c r="O70" i="5"/>
  <c r="M78" i="5"/>
  <c r="O78" i="5"/>
  <c r="M86" i="5"/>
  <c r="O86" i="5"/>
  <c r="M63" i="5"/>
  <c r="O63" i="5"/>
  <c r="M71" i="5"/>
  <c r="O71" i="5"/>
  <c r="M79" i="5"/>
  <c r="O79" i="5"/>
  <c r="M87" i="5"/>
  <c r="O87" i="5"/>
  <c r="M64" i="5"/>
  <c r="O64" i="5"/>
  <c r="M72" i="5"/>
  <c r="O72" i="5"/>
  <c r="M88" i="5"/>
  <c r="O88" i="5"/>
  <c r="M65" i="5"/>
  <c r="O65" i="5"/>
  <c r="M73" i="5"/>
  <c r="O73" i="5"/>
  <c r="M81" i="5"/>
  <c r="O81" i="5"/>
  <c r="M89" i="5"/>
  <c r="O89" i="5"/>
  <c r="M66" i="5"/>
  <c r="O66" i="5"/>
  <c r="M74" i="5"/>
  <c r="O74" i="5"/>
  <c r="M82" i="5"/>
  <c r="O82" i="5"/>
  <c r="M90" i="5"/>
  <c r="O90" i="5"/>
  <c r="M61" i="5"/>
  <c r="O61" i="5"/>
  <c r="M62" i="5"/>
  <c r="O62" i="5"/>
  <c r="M60" i="5"/>
  <c r="O60" i="5"/>
  <c r="M55" i="5"/>
  <c r="O55" i="5"/>
  <c r="M56" i="5"/>
  <c r="O56" i="5"/>
  <c r="M57" i="5"/>
  <c r="O57" i="5"/>
  <c r="M58" i="5"/>
  <c r="O58" i="5"/>
  <c r="M51" i="5"/>
  <c r="O51" i="5"/>
  <c r="M59" i="5"/>
  <c r="O59" i="5"/>
  <c r="M52" i="5"/>
  <c r="O52" i="5"/>
  <c r="M53" i="5"/>
  <c r="O53" i="5"/>
  <c r="M54" i="5"/>
  <c r="O54" i="5"/>
  <c r="M50" i="5"/>
  <c r="O50" i="5"/>
  <c r="M27" i="5"/>
  <c r="O27" i="5"/>
  <c r="M35" i="5"/>
  <c r="O35" i="5"/>
  <c r="M43" i="5"/>
  <c r="O43" i="5"/>
  <c r="M28" i="5"/>
  <c r="O28" i="5"/>
  <c r="M36" i="5"/>
  <c r="O36" i="5"/>
  <c r="M44" i="5"/>
  <c r="O44" i="5"/>
  <c r="M29" i="5"/>
  <c r="O29" i="5"/>
  <c r="M37" i="5"/>
  <c r="O37" i="5"/>
  <c r="M45" i="5"/>
  <c r="O45" i="5"/>
  <c r="M30" i="5"/>
  <c r="O30" i="5"/>
  <c r="M38" i="5"/>
  <c r="O38" i="5"/>
  <c r="M46" i="5"/>
  <c r="O46" i="5"/>
  <c r="M23" i="5"/>
  <c r="O23" i="5"/>
  <c r="M31" i="5"/>
  <c r="O31" i="5"/>
  <c r="M39" i="5"/>
  <c r="O39" i="5"/>
  <c r="M47" i="5"/>
  <c r="O47" i="5"/>
  <c r="M24" i="5"/>
  <c r="O24" i="5"/>
  <c r="M32" i="5"/>
  <c r="O32" i="5"/>
  <c r="M40" i="5"/>
  <c r="O40" i="5"/>
  <c r="M48" i="5"/>
  <c r="O48" i="5"/>
  <c r="M25" i="5"/>
  <c r="O25" i="5"/>
  <c r="M33" i="5"/>
  <c r="O33" i="5"/>
  <c r="M41" i="5"/>
  <c r="O41" i="5"/>
  <c r="M49" i="5"/>
  <c r="O49" i="5"/>
  <c r="M26" i="5"/>
  <c r="O26" i="5"/>
  <c r="M34" i="5"/>
  <c r="O34" i="5"/>
  <c r="M42" i="5"/>
  <c r="O42" i="5"/>
  <c r="M22" i="5"/>
  <c r="O22" i="5"/>
  <c r="M20" i="5"/>
  <c r="O20" i="5"/>
  <c r="M21" i="5"/>
  <c r="O21" i="5"/>
  <c r="M14" i="5"/>
  <c r="O14" i="5"/>
  <c r="M15" i="5"/>
  <c r="O15" i="5"/>
  <c r="M16" i="5"/>
  <c r="O16" i="5"/>
  <c r="M17" i="5"/>
  <c r="O17" i="5"/>
  <c r="M18" i="5"/>
  <c r="O18" i="5"/>
  <c r="M19" i="5"/>
  <c r="O19" i="5"/>
  <c r="M125" i="37"/>
  <c r="O125" i="37"/>
  <c r="M69" i="37"/>
  <c r="O69" i="37"/>
  <c r="M36" i="37"/>
  <c r="O36" i="37"/>
  <c r="M152" i="37"/>
  <c r="M152" i="97" s="1"/>
  <c r="O152" i="37"/>
  <c r="O152" i="97" s="1"/>
  <c r="M144" i="37"/>
  <c r="O144" i="37"/>
  <c r="M136" i="37"/>
  <c r="O136" i="37"/>
  <c r="M128" i="37"/>
  <c r="O128" i="37"/>
  <c r="M120" i="37"/>
  <c r="O120" i="37"/>
  <c r="M112" i="37"/>
  <c r="O112" i="37"/>
  <c r="M104" i="37"/>
  <c r="O104" i="37"/>
  <c r="M96" i="37"/>
  <c r="O96" i="37"/>
  <c r="M88" i="37"/>
  <c r="O88" i="37"/>
  <c r="M80" i="37"/>
  <c r="M80" i="97" s="1"/>
  <c r="O80" i="37"/>
  <c r="O80" i="97" s="1"/>
  <c r="M72" i="37"/>
  <c r="M72" i="97" s="1"/>
  <c r="O72" i="37"/>
  <c r="O72" i="97" s="1"/>
  <c r="M64" i="37"/>
  <c r="O64" i="37"/>
  <c r="M56" i="37"/>
  <c r="O56" i="37"/>
  <c r="M48" i="37"/>
  <c r="O48" i="37"/>
  <c r="M39" i="37"/>
  <c r="O39" i="37"/>
  <c r="M31" i="37"/>
  <c r="O31" i="37"/>
  <c r="M24" i="37"/>
  <c r="O24" i="37"/>
  <c r="M16" i="37"/>
  <c r="O16" i="37"/>
  <c r="M101" i="37"/>
  <c r="O101" i="37"/>
  <c r="M44" i="37"/>
  <c r="O44" i="37"/>
  <c r="M151" i="37"/>
  <c r="O151" i="37"/>
  <c r="M135" i="37"/>
  <c r="O135" i="37"/>
  <c r="M127" i="37"/>
  <c r="O127" i="37"/>
  <c r="M119" i="37"/>
  <c r="O119" i="37"/>
  <c r="M111" i="37"/>
  <c r="O111" i="37"/>
  <c r="M103" i="37"/>
  <c r="O103" i="37"/>
  <c r="M95" i="37"/>
  <c r="O95" i="37"/>
  <c r="M87" i="37"/>
  <c r="O87" i="37"/>
  <c r="M79" i="37"/>
  <c r="O79" i="37"/>
  <c r="M71" i="37"/>
  <c r="O71" i="37"/>
  <c r="M63" i="37"/>
  <c r="O63" i="37"/>
  <c r="M55" i="37"/>
  <c r="O55" i="37"/>
  <c r="M46" i="37"/>
  <c r="O46" i="37"/>
  <c r="M38" i="37"/>
  <c r="O38" i="37"/>
  <c r="M30" i="37"/>
  <c r="O30" i="37"/>
  <c r="M23" i="37"/>
  <c r="O23" i="37"/>
  <c r="M15" i="37"/>
  <c r="O15" i="37"/>
  <c r="M93" i="37"/>
  <c r="O93" i="37"/>
  <c r="M143" i="37"/>
  <c r="O143" i="37"/>
  <c r="M150" i="37"/>
  <c r="M150" i="97" s="1"/>
  <c r="O150" i="37"/>
  <c r="O150" i="97" s="1"/>
  <c r="M142" i="37"/>
  <c r="O142" i="37"/>
  <c r="M134" i="37"/>
  <c r="O134" i="37"/>
  <c r="M126" i="37"/>
  <c r="O126" i="37"/>
  <c r="M118" i="37"/>
  <c r="M118" i="97" s="1"/>
  <c r="O118" i="37"/>
  <c r="O118" i="97" s="1"/>
  <c r="M110" i="37"/>
  <c r="O110" i="37"/>
  <c r="M102" i="37"/>
  <c r="O102" i="37"/>
  <c r="M94" i="37"/>
  <c r="O94" i="37"/>
  <c r="M86" i="37"/>
  <c r="O86" i="37"/>
  <c r="M78" i="37"/>
  <c r="O78" i="37"/>
  <c r="M70" i="37"/>
  <c r="O70" i="37"/>
  <c r="M62" i="37"/>
  <c r="O62" i="37"/>
  <c r="M54" i="37"/>
  <c r="O54" i="37"/>
  <c r="M45" i="37"/>
  <c r="O45" i="37"/>
  <c r="M37" i="37"/>
  <c r="O37" i="37"/>
  <c r="M29" i="37"/>
  <c r="O29" i="37"/>
  <c r="M22" i="37"/>
  <c r="O22" i="37"/>
  <c r="M133" i="37"/>
  <c r="O133" i="37"/>
  <c r="M85" i="37"/>
  <c r="O85" i="37"/>
  <c r="M148" i="37"/>
  <c r="M148" i="97" s="1"/>
  <c r="O148" i="37"/>
  <c r="O148" i="97" s="1"/>
  <c r="M140" i="37"/>
  <c r="O140" i="37"/>
  <c r="M132" i="37"/>
  <c r="O132" i="37"/>
  <c r="M124" i="37"/>
  <c r="O124" i="37"/>
  <c r="M116" i="37"/>
  <c r="O116" i="37"/>
  <c r="M108" i="37"/>
  <c r="O108" i="37"/>
  <c r="M100" i="37"/>
  <c r="O100" i="37"/>
  <c r="M92" i="37"/>
  <c r="O92" i="37"/>
  <c r="M84" i="37"/>
  <c r="M84" i="97" s="1"/>
  <c r="O84" i="37"/>
  <c r="O84" i="97" s="1"/>
  <c r="M76" i="37"/>
  <c r="O76" i="37"/>
  <c r="M68" i="37"/>
  <c r="O68" i="37"/>
  <c r="M60" i="37"/>
  <c r="O60" i="37"/>
  <c r="M52" i="37"/>
  <c r="O52" i="37"/>
  <c r="M43" i="37"/>
  <c r="O43" i="37"/>
  <c r="M35" i="37"/>
  <c r="O35" i="37"/>
  <c r="M28" i="37"/>
  <c r="O28" i="37"/>
  <c r="M20" i="37"/>
  <c r="O20" i="37"/>
  <c r="M149" i="37"/>
  <c r="O149" i="37"/>
  <c r="M109" i="37"/>
  <c r="O109" i="37"/>
  <c r="M53" i="37"/>
  <c r="O53" i="37"/>
  <c r="M21" i="37"/>
  <c r="O21" i="37"/>
  <c r="M147" i="37"/>
  <c r="M147" i="97" s="1"/>
  <c r="O147" i="37"/>
  <c r="O147" i="97" s="1"/>
  <c r="M139" i="37"/>
  <c r="O139" i="37"/>
  <c r="M131" i="37"/>
  <c r="O131" i="37"/>
  <c r="M123" i="37"/>
  <c r="O123" i="37"/>
  <c r="M115" i="37"/>
  <c r="O115" i="37"/>
  <c r="M107" i="37"/>
  <c r="O107" i="37"/>
  <c r="M99" i="37"/>
  <c r="O99" i="37"/>
  <c r="M91" i="37"/>
  <c r="O91" i="37"/>
  <c r="M83" i="37"/>
  <c r="M83" i="97" s="1"/>
  <c r="O83" i="37"/>
  <c r="O83" i="97" s="1"/>
  <c r="M75" i="37"/>
  <c r="O75" i="37"/>
  <c r="M67" i="37"/>
  <c r="O67" i="37"/>
  <c r="M59" i="37"/>
  <c r="O59" i="37"/>
  <c r="M51" i="37"/>
  <c r="O51" i="37"/>
  <c r="M42" i="37"/>
  <c r="O42" i="37"/>
  <c r="M34" i="37"/>
  <c r="O34" i="37"/>
  <c r="M27" i="37"/>
  <c r="O27" i="37"/>
  <c r="M19" i="37"/>
  <c r="O19" i="37"/>
  <c r="M117" i="37"/>
  <c r="M117" i="97" s="1"/>
  <c r="O117" i="37"/>
  <c r="O117" i="97" s="1"/>
  <c r="M61" i="37"/>
  <c r="O61" i="37"/>
  <c r="M146" i="37"/>
  <c r="M146" i="97" s="1"/>
  <c r="O146" i="37"/>
  <c r="O146" i="97" s="1"/>
  <c r="M138" i="37"/>
  <c r="O138" i="37"/>
  <c r="M130" i="37"/>
  <c r="O130" i="37"/>
  <c r="M122" i="37"/>
  <c r="O122" i="37"/>
  <c r="M114" i="37"/>
  <c r="O114" i="37"/>
  <c r="M106" i="37"/>
  <c r="O106" i="37"/>
  <c r="M98" i="37"/>
  <c r="O98" i="37"/>
  <c r="M90" i="37"/>
  <c r="O90" i="37"/>
  <c r="M82" i="37"/>
  <c r="M82" i="97" s="1"/>
  <c r="O82" i="37"/>
  <c r="O82" i="97" s="1"/>
  <c r="M74" i="37"/>
  <c r="O74" i="37"/>
  <c r="M66" i="37"/>
  <c r="O66" i="37"/>
  <c r="M58" i="37"/>
  <c r="O58" i="37"/>
  <c r="M50" i="37"/>
  <c r="O50" i="37"/>
  <c r="M41" i="37"/>
  <c r="O41" i="37"/>
  <c r="M33" i="37"/>
  <c r="O33" i="37"/>
  <c r="M26" i="37"/>
  <c r="O26" i="37"/>
  <c r="M18" i="37"/>
  <c r="O18" i="37"/>
  <c r="M141" i="37"/>
  <c r="O141" i="37"/>
  <c r="M77" i="37"/>
  <c r="M77" i="97" s="1"/>
  <c r="O77" i="37"/>
  <c r="O77" i="97" s="1"/>
  <c r="O156" i="97" s="1"/>
  <c r="H15" i="117" s="1"/>
  <c r="H16" i="2" s="1"/>
  <c r="M145" i="37"/>
  <c r="O145" i="37"/>
  <c r="M137" i="37"/>
  <c r="O137" i="37"/>
  <c r="M129" i="37"/>
  <c r="O129" i="37"/>
  <c r="M121" i="37"/>
  <c r="O121" i="37"/>
  <c r="M113" i="37"/>
  <c r="O113" i="37"/>
  <c r="M105" i="37"/>
  <c r="O105" i="37"/>
  <c r="M97" i="37"/>
  <c r="O97" i="37"/>
  <c r="M89" i="37"/>
  <c r="O89" i="37"/>
  <c r="M81" i="37"/>
  <c r="O81" i="37"/>
  <c r="M73" i="37"/>
  <c r="O73" i="37"/>
  <c r="M65" i="37"/>
  <c r="O65" i="37"/>
  <c r="M57" i="37"/>
  <c r="O57" i="37"/>
  <c r="M49" i="37"/>
  <c r="O49" i="37"/>
  <c r="M40" i="37"/>
  <c r="O40" i="37"/>
  <c r="M32" i="37"/>
  <c r="O32" i="37"/>
  <c r="M25" i="37"/>
  <c r="O25" i="37"/>
  <c r="M17" i="37"/>
  <c r="O17" i="37"/>
  <c r="C101" i="99"/>
  <c r="C164" i="97"/>
  <c r="C29" i="100"/>
  <c r="C34" i="98"/>
  <c r="C34" i="100"/>
  <c r="C39" i="98"/>
  <c r="C96" i="99"/>
  <c r="C159" i="97"/>
  <c r="A18" i="100"/>
  <c r="A20" i="100"/>
  <c r="A14" i="100"/>
  <c r="A23" i="100"/>
  <c r="A22" i="100"/>
  <c r="A24" i="100"/>
  <c r="A15" i="100"/>
  <c r="A21" i="100"/>
  <c r="M93" i="99"/>
  <c r="F17" i="117" s="1"/>
  <c r="F22" i="2" s="1"/>
  <c r="A17" i="100"/>
  <c r="A19" i="100"/>
  <c r="N26" i="100"/>
  <c r="G18" i="117" s="1"/>
  <c r="G25" i="2" s="1"/>
  <c r="A16" i="100"/>
  <c r="A25" i="100"/>
  <c r="L156" i="97"/>
  <c r="I15" i="117" s="1"/>
  <c r="I16" i="2" s="1"/>
  <c r="L31" i="98"/>
  <c r="I16" i="117" s="1"/>
  <c r="I19" i="2" s="1"/>
  <c r="N156" i="97"/>
  <c r="G15" i="117" s="1"/>
  <c r="G16" i="2" s="1"/>
  <c r="N31" i="98"/>
  <c r="G16" i="117" s="1"/>
  <c r="G19" i="2" s="1"/>
  <c r="A14" i="97"/>
  <c r="M26" i="100"/>
  <c r="F18" i="117" s="1"/>
  <c r="F25" i="2" s="1"/>
  <c r="O26" i="100"/>
  <c r="H18" i="117" s="1"/>
  <c r="H25" i="2" s="1"/>
  <c r="P26" i="100"/>
  <c r="L93" i="99"/>
  <c r="I17" i="117" s="1"/>
  <c r="I22" i="2" s="1"/>
  <c r="N93" i="99"/>
  <c r="G17" i="117" s="1"/>
  <c r="G22" i="2" s="1"/>
  <c r="O93" i="99"/>
  <c r="H17" i="117" s="1"/>
  <c r="H22" i="2" s="1"/>
  <c r="L26" i="100"/>
  <c r="I18" i="117" s="1"/>
  <c r="I25" i="2" s="1"/>
  <c r="O31" i="98" l="1"/>
  <c r="H16" i="117" s="1"/>
  <c r="H19" i="2" s="1"/>
  <c r="M156" i="97"/>
  <c r="F15" i="117" s="1"/>
  <c r="F16" i="2" s="1"/>
  <c r="L76" i="5"/>
  <c r="H76" i="5"/>
  <c r="G19" i="117"/>
  <c r="N9" i="100"/>
  <c r="E18" i="117"/>
  <c r="I19" i="117"/>
  <c r="D11" i="117" s="1"/>
  <c r="B24" i="38"/>
  <c r="C24" i="38"/>
  <c r="D24" i="38"/>
  <c r="H24" i="38"/>
  <c r="B25" i="38"/>
  <c r="C25" i="38"/>
  <c r="D25" i="38"/>
  <c r="H25" i="38"/>
  <c r="B26" i="38"/>
  <c r="C26" i="38"/>
  <c r="D26" i="38"/>
  <c r="H26" i="38"/>
  <c r="B27" i="38"/>
  <c r="C27" i="38"/>
  <c r="D27" i="38"/>
  <c r="H27" i="38"/>
  <c r="B28" i="38"/>
  <c r="C28" i="38"/>
  <c r="D28" i="38"/>
  <c r="H28" i="38"/>
  <c r="B29" i="38"/>
  <c r="C29" i="38"/>
  <c r="D29" i="38"/>
  <c r="H29" i="38"/>
  <c r="B30" i="38"/>
  <c r="C30" i="38"/>
  <c r="D30" i="38"/>
  <c r="H30" i="38"/>
  <c r="B31" i="38"/>
  <c r="C31" i="38"/>
  <c r="D31" i="38"/>
  <c r="H31" i="38"/>
  <c r="B32" i="38"/>
  <c r="C32" i="38"/>
  <c r="D32" i="38"/>
  <c r="H32" i="38"/>
  <c r="B33" i="38"/>
  <c r="C33" i="38"/>
  <c r="D33" i="38"/>
  <c r="H33" i="38"/>
  <c r="B34" i="38"/>
  <c r="C34" i="38"/>
  <c r="D34" i="38"/>
  <c r="H34" i="38"/>
  <c r="B35" i="38"/>
  <c r="C35" i="38"/>
  <c r="D35" i="38"/>
  <c r="H35" i="38"/>
  <c r="B36" i="38"/>
  <c r="C36" i="38"/>
  <c r="D36" i="38"/>
  <c r="H36" i="38"/>
  <c r="B37" i="38"/>
  <c r="C37" i="38"/>
  <c r="D37" i="38"/>
  <c r="H37" i="38"/>
  <c r="B38" i="38"/>
  <c r="C38" i="38"/>
  <c r="D38" i="38"/>
  <c r="H38" i="38"/>
  <c r="B39" i="38"/>
  <c r="C39" i="38"/>
  <c r="D39" i="38"/>
  <c r="H39" i="38"/>
  <c r="B40" i="38"/>
  <c r="C40" i="38"/>
  <c r="D40" i="38"/>
  <c r="H40" i="38"/>
  <c r="B41" i="38"/>
  <c r="C41" i="38"/>
  <c r="D41" i="38"/>
  <c r="H41" i="38"/>
  <c r="B42" i="38"/>
  <c r="C42" i="38"/>
  <c r="D42" i="38"/>
  <c r="H42" i="38"/>
  <c r="B43" i="38"/>
  <c r="C43" i="38"/>
  <c r="D43" i="38"/>
  <c r="H43" i="38"/>
  <c r="B44" i="38"/>
  <c r="C44" i="38"/>
  <c r="D44" i="38"/>
  <c r="H44" i="38"/>
  <c r="B45" i="38"/>
  <c r="C45" i="38"/>
  <c r="D45" i="38"/>
  <c r="H45" i="38"/>
  <c r="B46" i="38"/>
  <c r="C46" i="38"/>
  <c r="D46" i="38"/>
  <c r="H46" i="38"/>
  <c r="B47" i="38"/>
  <c r="C47" i="38"/>
  <c r="D47" i="38"/>
  <c r="H47" i="38"/>
  <c r="B48" i="38"/>
  <c r="C48" i="38"/>
  <c r="D48" i="38"/>
  <c r="H48" i="38"/>
  <c r="B49" i="38"/>
  <c r="C49" i="38"/>
  <c r="D49" i="38"/>
  <c r="H49" i="38"/>
  <c r="B50" i="38"/>
  <c r="C50" i="38"/>
  <c r="D50" i="38"/>
  <c r="H50" i="38"/>
  <c r="B51" i="38"/>
  <c r="C51" i="38"/>
  <c r="D51" i="38"/>
  <c r="H51" i="38"/>
  <c r="B52" i="38"/>
  <c r="C52" i="38"/>
  <c r="D52" i="38"/>
  <c r="H52" i="38"/>
  <c r="B53" i="38"/>
  <c r="C53" i="38"/>
  <c r="D53" i="38"/>
  <c r="H53" i="38"/>
  <c r="B54" i="38"/>
  <c r="C54" i="38"/>
  <c r="D54" i="38"/>
  <c r="H54" i="38"/>
  <c r="B55" i="38"/>
  <c r="C55" i="38"/>
  <c r="D55" i="38"/>
  <c r="H55" i="38"/>
  <c r="B56" i="38"/>
  <c r="C56" i="38"/>
  <c r="D56" i="38"/>
  <c r="H56" i="38"/>
  <c r="B57" i="38"/>
  <c r="C57" i="38"/>
  <c r="D57" i="38"/>
  <c r="H57" i="38"/>
  <c r="B58" i="38"/>
  <c r="C58" i="38"/>
  <c r="D58" i="38"/>
  <c r="H58" i="38"/>
  <c r="B59" i="38"/>
  <c r="C59" i="38"/>
  <c r="D59" i="38"/>
  <c r="H59" i="38"/>
  <c r="B60" i="38"/>
  <c r="C60" i="38"/>
  <c r="D60" i="38"/>
  <c r="H60" i="38"/>
  <c r="B61" i="38"/>
  <c r="C61" i="38"/>
  <c r="D61" i="38"/>
  <c r="H61" i="38"/>
  <c r="B62" i="38"/>
  <c r="C62" i="38"/>
  <c r="D62" i="38"/>
  <c r="H62" i="38"/>
  <c r="B63" i="38"/>
  <c r="C63" i="38"/>
  <c r="D63" i="38"/>
  <c r="H63" i="38"/>
  <c r="B64" i="38"/>
  <c r="C64" i="38"/>
  <c r="D64" i="38"/>
  <c r="H64" i="38"/>
  <c r="B65" i="38"/>
  <c r="C65" i="38"/>
  <c r="D65" i="38"/>
  <c r="H65" i="38"/>
  <c r="B66" i="38"/>
  <c r="C66" i="38"/>
  <c r="D66" i="38"/>
  <c r="H66" i="38"/>
  <c r="B67" i="38"/>
  <c r="C67" i="38"/>
  <c r="D67" i="38"/>
  <c r="H67" i="38"/>
  <c r="B68" i="38"/>
  <c r="C68" i="38"/>
  <c r="D68" i="38"/>
  <c r="H68" i="38"/>
  <c r="B69" i="38"/>
  <c r="C69" i="38"/>
  <c r="D69" i="38"/>
  <c r="H69" i="38"/>
  <c r="B70" i="38"/>
  <c r="C70" i="38"/>
  <c r="D70" i="38"/>
  <c r="H70" i="38"/>
  <c r="B71" i="38"/>
  <c r="C71" i="38"/>
  <c r="D71" i="38"/>
  <c r="H71" i="38"/>
  <c r="B72" i="38"/>
  <c r="C72" i="38"/>
  <c r="D72" i="38"/>
  <c r="H72" i="38"/>
  <c r="B73" i="38"/>
  <c r="C73" i="38"/>
  <c r="D73" i="38"/>
  <c r="H73" i="38"/>
  <c r="B74" i="38"/>
  <c r="C74" i="38"/>
  <c r="D74" i="38"/>
  <c r="H74" i="38"/>
  <c r="B75" i="38"/>
  <c r="C75" i="38"/>
  <c r="D75" i="38"/>
  <c r="H75" i="38"/>
  <c r="B76" i="38"/>
  <c r="C76" i="38"/>
  <c r="D76" i="38"/>
  <c r="H76" i="38"/>
  <c r="B77" i="38"/>
  <c r="C77" i="38"/>
  <c r="D77" i="38"/>
  <c r="H77" i="38"/>
  <c r="B78" i="38"/>
  <c r="C78" i="38"/>
  <c r="D78" i="38"/>
  <c r="H78" i="38"/>
  <c r="B79" i="38"/>
  <c r="C79" i="38"/>
  <c r="D79" i="38"/>
  <c r="H79" i="38"/>
  <c r="B80" i="38"/>
  <c r="C80" i="38"/>
  <c r="D80" i="38"/>
  <c r="H80" i="38"/>
  <c r="B81" i="38"/>
  <c r="C81" i="38"/>
  <c r="D81" i="38"/>
  <c r="H81" i="38"/>
  <c r="B82" i="38"/>
  <c r="C82" i="38"/>
  <c r="D82" i="38"/>
  <c r="H82" i="38"/>
  <c r="B83" i="38"/>
  <c r="C83" i="38"/>
  <c r="D83" i="38"/>
  <c r="H83" i="38"/>
  <c r="B84" i="38"/>
  <c r="C84" i="38"/>
  <c r="D84" i="38"/>
  <c r="H84" i="38"/>
  <c r="B85" i="38"/>
  <c r="C85" i="38"/>
  <c r="D85" i="38"/>
  <c r="H85" i="38"/>
  <c r="B86" i="38"/>
  <c r="C86" i="38"/>
  <c r="D86" i="38"/>
  <c r="H86" i="38"/>
  <c r="B87" i="38"/>
  <c r="C87" i="38"/>
  <c r="D87" i="38"/>
  <c r="H87" i="38"/>
  <c r="B88" i="38"/>
  <c r="C88" i="38"/>
  <c r="D88" i="38"/>
  <c r="H88" i="38"/>
  <c r="B89" i="38"/>
  <c r="C89" i="38"/>
  <c r="D89" i="38"/>
  <c r="H89" i="38"/>
  <c r="B90" i="38"/>
  <c r="C90" i="38"/>
  <c r="D90" i="38"/>
  <c r="H90" i="38"/>
  <c r="B91" i="38"/>
  <c r="C91" i="38"/>
  <c r="D91" i="38"/>
  <c r="H91" i="38"/>
  <c r="B92" i="38"/>
  <c r="C92" i="38"/>
  <c r="D92" i="38"/>
  <c r="H92" i="38"/>
  <c r="B93" i="38"/>
  <c r="C93" i="38"/>
  <c r="D93" i="38"/>
  <c r="H93" i="38"/>
  <c r="B94" i="38"/>
  <c r="C94" i="38"/>
  <c r="D94" i="38"/>
  <c r="H94" i="38"/>
  <c r="B95" i="38"/>
  <c r="C95" i="38"/>
  <c r="D95" i="38"/>
  <c r="H95" i="38"/>
  <c r="B96" i="38"/>
  <c r="C96" i="38"/>
  <c r="D96" i="38"/>
  <c r="H96" i="38"/>
  <c r="B97" i="38"/>
  <c r="C97" i="38"/>
  <c r="D97" i="38"/>
  <c r="H97" i="38"/>
  <c r="B98" i="38"/>
  <c r="C98" i="38"/>
  <c r="D98" i="38"/>
  <c r="H98" i="38"/>
  <c r="B99" i="38"/>
  <c r="C99" i="38"/>
  <c r="D99" i="38"/>
  <c r="H99" i="38"/>
  <c r="B100" i="38"/>
  <c r="C100" i="38"/>
  <c r="D100" i="38"/>
  <c r="H100" i="38"/>
  <c r="B101" i="38"/>
  <c r="C101" i="38"/>
  <c r="D101" i="38"/>
  <c r="H101" i="38"/>
  <c r="B102" i="38"/>
  <c r="C102" i="38"/>
  <c r="D102" i="38"/>
  <c r="H102" i="38"/>
  <c r="B103" i="38"/>
  <c r="C103" i="38"/>
  <c r="D103" i="38"/>
  <c r="H103" i="38"/>
  <c r="B104" i="38"/>
  <c r="C104" i="38"/>
  <c r="D104" i="38"/>
  <c r="H104" i="38"/>
  <c r="B105" i="38"/>
  <c r="C105" i="38"/>
  <c r="D105" i="38"/>
  <c r="H105" i="38"/>
  <c r="B106" i="38"/>
  <c r="C106" i="38"/>
  <c r="D106" i="38"/>
  <c r="H106" i="38"/>
  <c r="B107" i="38"/>
  <c r="C107" i="38"/>
  <c r="D107" i="38"/>
  <c r="H107" i="38"/>
  <c r="B108" i="38"/>
  <c r="C108" i="38"/>
  <c r="D108" i="38"/>
  <c r="H108" i="38"/>
  <c r="B109" i="38"/>
  <c r="C109" i="38"/>
  <c r="D109" i="38"/>
  <c r="H109" i="38"/>
  <c r="B110" i="38"/>
  <c r="C110" i="38"/>
  <c r="D110" i="38"/>
  <c r="H110" i="38"/>
  <c r="B111" i="38"/>
  <c r="C111" i="38"/>
  <c r="D111" i="38"/>
  <c r="H111" i="38"/>
  <c r="B112" i="38"/>
  <c r="C112" i="38"/>
  <c r="D112" i="38"/>
  <c r="H112" i="38"/>
  <c r="B113" i="38"/>
  <c r="C113" i="38"/>
  <c r="D113" i="38"/>
  <c r="H113" i="38"/>
  <c r="B114" i="38"/>
  <c r="C114" i="38"/>
  <c r="D114" i="38"/>
  <c r="H114" i="38"/>
  <c r="B115" i="38"/>
  <c r="C115" i="38"/>
  <c r="D115" i="38"/>
  <c r="H115" i="38"/>
  <c r="B116" i="38"/>
  <c r="C116" i="38"/>
  <c r="D116" i="38"/>
  <c r="H116" i="38"/>
  <c r="B117" i="38"/>
  <c r="C117" i="38"/>
  <c r="D117" i="38"/>
  <c r="H117" i="38"/>
  <c r="B118" i="38"/>
  <c r="C118" i="38"/>
  <c r="D118" i="38"/>
  <c r="H118" i="38"/>
  <c r="B119" i="38"/>
  <c r="C119" i="38"/>
  <c r="D119" i="38"/>
  <c r="H119" i="38"/>
  <c r="B120" i="38"/>
  <c r="C120" i="38"/>
  <c r="D120" i="38"/>
  <c r="H120" i="38"/>
  <c r="B121" i="38"/>
  <c r="C121" i="38"/>
  <c r="D121" i="38"/>
  <c r="H121" i="38"/>
  <c r="B122" i="38"/>
  <c r="C122" i="38"/>
  <c r="D122" i="38"/>
  <c r="H122" i="38"/>
  <c r="B123" i="38"/>
  <c r="C123" i="38"/>
  <c r="D123" i="38"/>
  <c r="H123" i="38"/>
  <c r="B124" i="38"/>
  <c r="C124" i="38"/>
  <c r="D124" i="38"/>
  <c r="H124" i="38"/>
  <c r="B125" i="38"/>
  <c r="C125" i="38"/>
  <c r="D125" i="38"/>
  <c r="H125" i="38"/>
  <c r="B26" i="3"/>
  <c r="C26" i="3"/>
  <c r="D26" i="3"/>
  <c r="H26" i="3"/>
  <c r="B27" i="3"/>
  <c r="C27" i="3"/>
  <c r="D27" i="3"/>
  <c r="H27" i="3"/>
  <c r="B28" i="3"/>
  <c r="C28" i="3"/>
  <c r="D28" i="3"/>
  <c r="H28" i="3"/>
  <c r="B29" i="3"/>
  <c r="C29" i="3"/>
  <c r="D29" i="3"/>
  <c r="H29" i="3"/>
  <c r="B30" i="3"/>
  <c r="C30" i="3"/>
  <c r="D30" i="3"/>
  <c r="H30" i="3"/>
  <c r="B31" i="3"/>
  <c r="C31" i="3"/>
  <c r="D31" i="3"/>
  <c r="H31" i="3"/>
  <c r="B32" i="3"/>
  <c r="C32" i="3"/>
  <c r="D32" i="3"/>
  <c r="H32" i="3"/>
  <c r="B33" i="3"/>
  <c r="C33" i="3"/>
  <c r="D33" i="3"/>
  <c r="H33" i="3"/>
  <c r="B34" i="3"/>
  <c r="C34" i="3"/>
  <c r="D34" i="3"/>
  <c r="H34" i="3"/>
  <c r="B35" i="3"/>
  <c r="C35" i="3"/>
  <c r="D35" i="3"/>
  <c r="H35" i="3"/>
  <c r="B36" i="3"/>
  <c r="C36" i="3"/>
  <c r="D36" i="3"/>
  <c r="H36" i="3"/>
  <c r="B37" i="3"/>
  <c r="C37" i="3"/>
  <c r="D37" i="3"/>
  <c r="H37" i="3"/>
  <c r="B38" i="3"/>
  <c r="C38" i="3"/>
  <c r="D38" i="3"/>
  <c r="H38" i="3"/>
  <c r="B39" i="3"/>
  <c r="C39" i="3"/>
  <c r="D39" i="3"/>
  <c r="H39" i="3"/>
  <c r="B40" i="3"/>
  <c r="C40" i="3"/>
  <c r="D40" i="3"/>
  <c r="H40" i="3"/>
  <c r="B41" i="3"/>
  <c r="C41" i="3"/>
  <c r="D41" i="3"/>
  <c r="H41" i="3"/>
  <c r="B42" i="3"/>
  <c r="C42" i="3"/>
  <c r="D42" i="3"/>
  <c r="H42" i="3"/>
  <c r="B43" i="3"/>
  <c r="C43" i="3"/>
  <c r="D43" i="3"/>
  <c r="H43" i="3"/>
  <c r="B44" i="3"/>
  <c r="C44" i="3"/>
  <c r="D44" i="3"/>
  <c r="H44" i="3"/>
  <c r="B45" i="3"/>
  <c r="C45" i="3"/>
  <c r="D45" i="3"/>
  <c r="H45" i="3"/>
  <c r="B46" i="3"/>
  <c r="C46" i="3"/>
  <c r="D46" i="3"/>
  <c r="H46" i="3"/>
  <c r="B47" i="3"/>
  <c r="C47" i="3"/>
  <c r="D47" i="3"/>
  <c r="H47" i="3"/>
  <c r="B48" i="3"/>
  <c r="C48" i="3"/>
  <c r="D48" i="3"/>
  <c r="H48" i="3"/>
  <c r="B49" i="3"/>
  <c r="C49" i="3"/>
  <c r="D49" i="3"/>
  <c r="H49" i="3"/>
  <c r="B50" i="3"/>
  <c r="C50" i="3"/>
  <c r="D50" i="3"/>
  <c r="H50" i="3"/>
  <c r="B51" i="3"/>
  <c r="C51" i="3"/>
  <c r="D51" i="3"/>
  <c r="H51" i="3"/>
  <c r="B52" i="3"/>
  <c r="C52" i="3"/>
  <c r="D52" i="3"/>
  <c r="H52" i="3"/>
  <c r="B53" i="3"/>
  <c r="C53" i="3"/>
  <c r="D53" i="3"/>
  <c r="H53" i="3"/>
  <c r="B54" i="3"/>
  <c r="C54" i="3"/>
  <c r="D54" i="3"/>
  <c r="H54" i="3"/>
  <c r="B55" i="3"/>
  <c r="C55" i="3"/>
  <c r="D55" i="3"/>
  <c r="H55" i="3"/>
  <c r="B56" i="3"/>
  <c r="C56" i="3"/>
  <c r="D56" i="3"/>
  <c r="H56" i="3"/>
  <c r="B57" i="3"/>
  <c r="C57" i="3"/>
  <c r="D57" i="3"/>
  <c r="H57" i="3"/>
  <c r="B58" i="3"/>
  <c r="C58" i="3"/>
  <c r="D58" i="3"/>
  <c r="H58" i="3"/>
  <c r="B59" i="3"/>
  <c r="C59" i="3"/>
  <c r="D59" i="3"/>
  <c r="H59" i="3"/>
  <c r="B60" i="3"/>
  <c r="C60" i="3"/>
  <c r="D60" i="3"/>
  <c r="H60" i="3"/>
  <c r="B61" i="3"/>
  <c r="C61" i="3"/>
  <c r="D61" i="3"/>
  <c r="H61" i="3"/>
  <c r="B62" i="3"/>
  <c r="C62" i="3"/>
  <c r="D62" i="3"/>
  <c r="H62" i="3"/>
  <c r="B63" i="3"/>
  <c r="C63" i="3"/>
  <c r="D63" i="3"/>
  <c r="H63" i="3"/>
  <c r="B64" i="3"/>
  <c r="C64" i="3"/>
  <c r="D64" i="3"/>
  <c r="H64" i="3"/>
  <c r="B65" i="3"/>
  <c r="C65" i="3"/>
  <c r="D65" i="3"/>
  <c r="H65" i="3"/>
  <c r="B66" i="3"/>
  <c r="C66" i="3"/>
  <c r="D66" i="3"/>
  <c r="H66" i="3"/>
  <c r="B67" i="3"/>
  <c r="C67" i="3"/>
  <c r="D67" i="3"/>
  <c r="H67" i="3"/>
  <c r="B68" i="3"/>
  <c r="C68" i="3"/>
  <c r="D68" i="3"/>
  <c r="H68" i="3"/>
  <c r="B69" i="3"/>
  <c r="C69" i="3"/>
  <c r="D69" i="3"/>
  <c r="H69" i="3"/>
  <c r="B70" i="3"/>
  <c r="C70" i="3"/>
  <c r="D70" i="3"/>
  <c r="H70" i="3"/>
  <c r="B71" i="3"/>
  <c r="C71" i="3"/>
  <c r="D71" i="3"/>
  <c r="H71" i="3"/>
  <c r="B72" i="3"/>
  <c r="C72" i="3"/>
  <c r="D72" i="3"/>
  <c r="H72" i="3"/>
  <c r="B73" i="3"/>
  <c r="C73" i="3"/>
  <c r="D73" i="3"/>
  <c r="H73" i="3"/>
  <c r="B74" i="3"/>
  <c r="C74" i="3"/>
  <c r="D74" i="3"/>
  <c r="H74" i="3"/>
  <c r="B75" i="3"/>
  <c r="C75" i="3"/>
  <c r="D75" i="3"/>
  <c r="H75" i="3"/>
  <c r="B76" i="3"/>
  <c r="C76" i="3"/>
  <c r="D76" i="3"/>
  <c r="H76" i="3"/>
  <c r="B77" i="3"/>
  <c r="C77" i="3"/>
  <c r="D77" i="3"/>
  <c r="H77" i="3"/>
  <c r="B78" i="3"/>
  <c r="C78" i="3"/>
  <c r="D78" i="3"/>
  <c r="H78" i="3"/>
  <c r="B79" i="3"/>
  <c r="C79" i="3"/>
  <c r="D79" i="3"/>
  <c r="H79" i="3"/>
  <c r="B80" i="3"/>
  <c r="C80" i="3"/>
  <c r="D80" i="3"/>
  <c r="H80" i="3"/>
  <c r="B81" i="3"/>
  <c r="C81" i="3"/>
  <c r="D81" i="3"/>
  <c r="H81" i="3"/>
  <c r="B82" i="3"/>
  <c r="C82" i="3"/>
  <c r="D82" i="3"/>
  <c r="H82" i="3"/>
  <c r="B83" i="3"/>
  <c r="C83" i="3"/>
  <c r="D83" i="3"/>
  <c r="H83" i="3"/>
  <c r="B84" i="3"/>
  <c r="C84" i="3"/>
  <c r="D84" i="3"/>
  <c r="H84" i="3"/>
  <c r="B85" i="3"/>
  <c r="C85" i="3"/>
  <c r="D85" i="3"/>
  <c r="H85" i="3"/>
  <c r="B86" i="3"/>
  <c r="C86" i="3"/>
  <c r="D86" i="3"/>
  <c r="H86" i="3"/>
  <c r="B87" i="3"/>
  <c r="C87" i="3"/>
  <c r="D87" i="3"/>
  <c r="H87" i="3"/>
  <c r="B88" i="3"/>
  <c r="C88" i="3"/>
  <c r="D88" i="3"/>
  <c r="H88" i="3"/>
  <c r="B89" i="3"/>
  <c r="C89" i="3"/>
  <c r="D89" i="3"/>
  <c r="H89" i="3"/>
  <c r="B90" i="3"/>
  <c r="C90" i="3"/>
  <c r="D90" i="3"/>
  <c r="H90" i="3"/>
  <c r="B91" i="3"/>
  <c r="C91" i="3"/>
  <c r="D91" i="3"/>
  <c r="H91" i="3"/>
  <c r="B92" i="3"/>
  <c r="C92" i="3"/>
  <c r="D92" i="3"/>
  <c r="H92" i="3"/>
  <c r="B93" i="3"/>
  <c r="C93" i="3"/>
  <c r="D93" i="3"/>
  <c r="H93" i="3"/>
  <c r="B94" i="3"/>
  <c r="C94" i="3"/>
  <c r="D94" i="3"/>
  <c r="H94" i="3"/>
  <c r="B95" i="3"/>
  <c r="C95" i="3"/>
  <c r="D95" i="3"/>
  <c r="H95" i="3"/>
  <c r="B96" i="3"/>
  <c r="C96" i="3"/>
  <c r="D96" i="3"/>
  <c r="H96" i="3"/>
  <c r="B97" i="3"/>
  <c r="C97" i="3"/>
  <c r="D97" i="3"/>
  <c r="H97" i="3"/>
  <c r="B98" i="3"/>
  <c r="C98" i="3"/>
  <c r="D98" i="3"/>
  <c r="H98" i="3"/>
  <c r="B99" i="3"/>
  <c r="C99" i="3"/>
  <c r="D99" i="3"/>
  <c r="H99" i="3"/>
  <c r="B100" i="3"/>
  <c r="C100" i="3"/>
  <c r="D100" i="3"/>
  <c r="H100" i="3"/>
  <c r="B101" i="3"/>
  <c r="C101" i="3"/>
  <c r="D101" i="3"/>
  <c r="H101" i="3"/>
  <c r="B102" i="3"/>
  <c r="C102" i="3"/>
  <c r="D102" i="3"/>
  <c r="H102" i="3"/>
  <c r="B103" i="3"/>
  <c r="C103" i="3"/>
  <c r="D103" i="3"/>
  <c r="H103" i="3"/>
  <c r="B104" i="3"/>
  <c r="C104" i="3"/>
  <c r="D104" i="3"/>
  <c r="H104" i="3"/>
  <c r="B105" i="3"/>
  <c r="C105" i="3"/>
  <c r="D105" i="3"/>
  <c r="H105" i="3"/>
  <c r="B106" i="3"/>
  <c r="C106" i="3"/>
  <c r="D106" i="3"/>
  <c r="H106" i="3"/>
  <c r="B107" i="3"/>
  <c r="C107" i="3"/>
  <c r="D107" i="3"/>
  <c r="H107" i="3"/>
  <c r="B108" i="3"/>
  <c r="C108" i="3"/>
  <c r="D108" i="3"/>
  <c r="H108" i="3"/>
  <c r="B109" i="3"/>
  <c r="C109" i="3"/>
  <c r="D109" i="3"/>
  <c r="H109" i="3"/>
  <c r="B110" i="3"/>
  <c r="C110" i="3"/>
  <c r="D110" i="3"/>
  <c r="H110" i="3"/>
  <c r="B111" i="3"/>
  <c r="C111" i="3"/>
  <c r="D111" i="3"/>
  <c r="H111" i="3"/>
  <c r="B112" i="3"/>
  <c r="C112" i="3"/>
  <c r="D112" i="3"/>
  <c r="H112" i="3"/>
  <c r="B113" i="3"/>
  <c r="C113" i="3"/>
  <c r="D113" i="3"/>
  <c r="H113" i="3"/>
  <c r="B114" i="3"/>
  <c r="C114" i="3"/>
  <c r="D114" i="3"/>
  <c r="H114" i="3"/>
  <c r="B115" i="3"/>
  <c r="C115" i="3"/>
  <c r="D115" i="3"/>
  <c r="H115" i="3"/>
  <c r="B116" i="3"/>
  <c r="C116" i="3"/>
  <c r="D116" i="3"/>
  <c r="H116" i="3"/>
  <c r="B117" i="3"/>
  <c r="C117" i="3"/>
  <c r="D117" i="3"/>
  <c r="H117" i="3"/>
  <c r="B118" i="3"/>
  <c r="C118" i="3"/>
  <c r="D118" i="3"/>
  <c r="H118" i="3"/>
  <c r="B119" i="3"/>
  <c r="C119" i="3"/>
  <c r="D119" i="3"/>
  <c r="H119" i="3"/>
  <c r="B120" i="3"/>
  <c r="C120" i="3"/>
  <c r="D120" i="3"/>
  <c r="H120" i="3"/>
  <c r="B121" i="3"/>
  <c r="C121" i="3"/>
  <c r="D121" i="3"/>
  <c r="H121" i="3"/>
  <c r="B122" i="3"/>
  <c r="C122" i="3"/>
  <c r="D122" i="3"/>
  <c r="H122" i="3"/>
  <c r="B123" i="3"/>
  <c r="C123" i="3"/>
  <c r="D123" i="3"/>
  <c r="H123" i="3"/>
  <c r="B124" i="3"/>
  <c r="C124" i="3"/>
  <c r="D124" i="3"/>
  <c r="H124" i="3"/>
  <c r="B125" i="3"/>
  <c r="C125" i="3"/>
  <c r="D125" i="3"/>
  <c r="H125" i="3"/>
  <c r="B126" i="3"/>
  <c r="C126" i="3"/>
  <c r="D126" i="3"/>
  <c r="H126" i="3"/>
  <c r="B127" i="3"/>
  <c r="C127" i="3"/>
  <c r="D127" i="3"/>
  <c r="H127" i="3"/>
  <c r="B128" i="3"/>
  <c r="C128" i="3"/>
  <c r="D128" i="3"/>
  <c r="H128" i="3"/>
  <c r="B129" i="3"/>
  <c r="C129" i="3"/>
  <c r="D129" i="3"/>
  <c r="H129" i="3"/>
  <c r="B130" i="3"/>
  <c r="C130" i="3"/>
  <c r="D130" i="3"/>
  <c r="H130" i="3"/>
  <c r="B131" i="3"/>
  <c r="C131" i="3"/>
  <c r="D131" i="3"/>
  <c r="H131" i="3"/>
  <c r="B132" i="3"/>
  <c r="C132" i="3"/>
  <c r="D132" i="3"/>
  <c r="H132" i="3"/>
  <c r="B133" i="3"/>
  <c r="C133" i="3"/>
  <c r="D133" i="3"/>
  <c r="H133" i="3"/>
  <c r="B134" i="3"/>
  <c r="C134" i="3"/>
  <c r="D134" i="3"/>
  <c r="H134" i="3"/>
  <c r="B135" i="3"/>
  <c r="C135" i="3"/>
  <c r="D135" i="3"/>
  <c r="H135" i="3"/>
  <c r="B136" i="3"/>
  <c r="C136" i="3"/>
  <c r="D136" i="3"/>
  <c r="H136" i="3"/>
  <c r="B137" i="3"/>
  <c r="C137" i="3"/>
  <c r="D137" i="3"/>
  <c r="H137" i="3"/>
  <c r="B138" i="3"/>
  <c r="C138" i="3"/>
  <c r="D138" i="3"/>
  <c r="H138" i="3"/>
  <c r="B139" i="3"/>
  <c r="C139" i="3"/>
  <c r="D139" i="3"/>
  <c r="H139" i="3"/>
  <c r="B140" i="3"/>
  <c r="C140" i="3"/>
  <c r="D140" i="3"/>
  <c r="H140" i="3"/>
  <c r="B141" i="3"/>
  <c r="C141" i="3"/>
  <c r="D141" i="3"/>
  <c r="H141" i="3"/>
  <c r="B142" i="3"/>
  <c r="C142" i="3"/>
  <c r="D142" i="3"/>
  <c r="H142" i="3"/>
  <c r="B143" i="3"/>
  <c r="C143" i="3"/>
  <c r="D143" i="3"/>
  <c r="H143" i="3"/>
  <c r="B144" i="3"/>
  <c r="C144" i="3"/>
  <c r="D144" i="3"/>
  <c r="H144" i="3"/>
  <c r="B145" i="3"/>
  <c r="C145" i="3"/>
  <c r="D145" i="3"/>
  <c r="H145" i="3"/>
  <c r="B146" i="3"/>
  <c r="C146" i="3"/>
  <c r="D146" i="3"/>
  <c r="H146" i="3"/>
  <c r="B147" i="3"/>
  <c r="C147" i="3"/>
  <c r="D147" i="3"/>
  <c r="H147" i="3"/>
  <c r="B148" i="3"/>
  <c r="C148" i="3"/>
  <c r="D148" i="3"/>
  <c r="H148" i="3"/>
  <c r="B149" i="3"/>
  <c r="C149" i="3"/>
  <c r="D149" i="3"/>
  <c r="H149" i="3"/>
  <c r="B150" i="3"/>
  <c r="C150" i="3"/>
  <c r="D150" i="3"/>
  <c r="H150" i="3"/>
  <c r="B151" i="3"/>
  <c r="C151" i="3"/>
  <c r="D151" i="3"/>
  <c r="H151" i="3"/>
  <c r="C36" i="117"/>
  <c r="H19" i="117" l="1"/>
  <c r="F19" i="117"/>
  <c r="M76" i="5"/>
  <c r="O76" i="5"/>
  <c r="O80" i="5"/>
  <c r="M80" i="5"/>
  <c r="A18" i="117"/>
  <c r="B18" i="117" s="1"/>
  <c r="B25" i="2" s="1"/>
  <c r="E25" i="2"/>
  <c r="A25" i="2" s="1"/>
  <c r="C42" i="98"/>
  <c r="C37" i="100"/>
  <c r="C167" i="97"/>
  <c r="C104" i="99"/>
  <c r="C2" i="39"/>
  <c r="C16" i="34" s="1"/>
  <c r="D1" i="39"/>
  <c r="C2" i="40"/>
  <c r="D1" i="40"/>
  <c r="C2" i="41"/>
  <c r="D1" i="41"/>
  <c r="C2" i="42"/>
  <c r="D1" i="42"/>
  <c r="C2" i="43"/>
  <c r="D1" i="43"/>
  <c r="C2" i="6"/>
  <c r="D1" i="6"/>
  <c r="D1" i="3"/>
  <c r="D1" i="38"/>
  <c r="C2" i="3"/>
  <c r="C2" i="38"/>
  <c r="P10" i="3"/>
  <c r="P10" i="38"/>
  <c r="P10" i="4"/>
  <c r="P10" i="39"/>
  <c r="P10" i="40"/>
  <c r="P10" i="5"/>
  <c r="P10" i="41"/>
  <c r="P10" i="42"/>
  <c r="P10" i="44"/>
  <c r="P10" i="6"/>
  <c r="P10" i="43"/>
  <c r="P10" i="37"/>
  <c r="K150" i="37"/>
  <c r="K150" i="97" s="1"/>
  <c r="K149" i="37"/>
  <c r="K147" i="37"/>
  <c r="K147" i="97" s="1"/>
  <c r="K146" i="37"/>
  <c r="K146" i="97" s="1"/>
  <c r="K142" i="37"/>
  <c r="K141" i="37"/>
  <c r="K139" i="37"/>
  <c r="K138" i="37"/>
  <c r="K135" i="37"/>
  <c r="K134" i="37"/>
  <c r="K133" i="37"/>
  <c r="K131" i="37"/>
  <c r="K130" i="37"/>
  <c r="K129" i="37"/>
  <c r="K128" i="37"/>
  <c r="K127" i="37"/>
  <c r="K125" i="37"/>
  <c r="K123" i="37"/>
  <c r="K122" i="37"/>
  <c r="K121" i="37"/>
  <c r="K120" i="37"/>
  <c r="K119" i="37"/>
  <c r="K118" i="37"/>
  <c r="K118" i="97" s="1"/>
  <c r="K116" i="37"/>
  <c r="K115" i="37"/>
  <c r="K114" i="37"/>
  <c r="K110" i="37"/>
  <c r="K109" i="37"/>
  <c r="K108" i="37"/>
  <c r="K105" i="37"/>
  <c r="K104" i="37"/>
  <c r="K103" i="37"/>
  <c r="K102" i="37"/>
  <c r="K101" i="37"/>
  <c r="K100" i="37"/>
  <c r="K99" i="37"/>
  <c r="K98" i="37"/>
  <c r="K95" i="37"/>
  <c r="K92" i="37"/>
  <c r="K91" i="37"/>
  <c r="K88" i="37"/>
  <c r="K87" i="37"/>
  <c r="K86" i="37"/>
  <c r="K85" i="37"/>
  <c r="K83" i="37"/>
  <c r="K83" i="97" s="1"/>
  <c r="K82" i="37"/>
  <c r="K82" i="97" s="1"/>
  <c r="K81" i="37"/>
  <c r="K80" i="37"/>
  <c r="K80" i="97" s="1"/>
  <c r="K79" i="37"/>
  <c r="K78" i="37"/>
  <c r="K77" i="37"/>
  <c r="K77" i="97" s="1"/>
  <c r="K75" i="37"/>
  <c r="K74" i="37"/>
  <c r="K72" i="37"/>
  <c r="K72" i="97" s="1"/>
  <c r="K70" i="37"/>
  <c r="C36" i="36"/>
  <c r="C42" i="4" s="1"/>
  <c r="C36" i="34"/>
  <c r="C33" i="36"/>
  <c r="C33" i="34"/>
  <c r="C28" i="36"/>
  <c r="C28" i="34"/>
  <c r="A39" i="2"/>
  <c r="C59" i="34"/>
  <c r="C59" i="36"/>
  <c r="C167" i="38" l="1"/>
  <c r="C39" i="4"/>
  <c r="C162" i="38"/>
  <c r="C34" i="4"/>
  <c r="A31" i="34"/>
  <c r="A31" i="117"/>
  <c r="C15" i="34"/>
  <c r="C15" i="2" s="1"/>
  <c r="L108" i="3"/>
  <c r="L108" i="38"/>
  <c r="M108" i="3"/>
  <c r="M108" i="38"/>
  <c r="N108" i="3"/>
  <c r="N108" i="38"/>
  <c r="K108" i="3"/>
  <c r="K108" i="38"/>
  <c r="O108" i="3"/>
  <c r="O108" i="38"/>
  <c r="L106" i="3"/>
  <c r="L106" i="38"/>
  <c r="N106" i="3"/>
  <c r="N106" i="38"/>
  <c r="O106" i="3"/>
  <c r="O106" i="38"/>
  <c r="L74" i="38"/>
  <c r="L74" i="3"/>
  <c r="L139" i="3"/>
  <c r="M74" i="38"/>
  <c r="M74" i="3"/>
  <c r="N139" i="3"/>
  <c r="N74" i="38"/>
  <c r="N74" i="3"/>
  <c r="O139" i="3"/>
  <c r="K74" i="38"/>
  <c r="K74" i="3"/>
  <c r="O74" i="38"/>
  <c r="O74" i="3"/>
  <c r="M139" i="3"/>
  <c r="O77" i="38"/>
  <c r="O77" i="3"/>
  <c r="K134" i="3"/>
  <c r="K77" i="38"/>
  <c r="K77" i="3"/>
  <c r="L93" i="38"/>
  <c r="L93" i="3"/>
  <c r="N112" i="3"/>
  <c r="N112" i="38"/>
  <c r="L134" i="3"/>
  <c r="M93" i="38"/>
  <c r="M93" i="3"/>
  <c r="L77" i="38"/>
  <c r="L77" i="3"/>
  <c r="N93" i="38"/>
  <c r="N93" i="3"/>
  <c r="O112" i="3"/>
  <c r="O112" i="38"/>
  <c r="N134" i="3"/>
  <c r="L112" i="3"/>
  <c r="L112" i="38"/>
  <c r="N77" i="38"/>
  <c r="N77" i="3"/>
  <c r="O93" i="38"/>
  <c r="O93" i="3"/>
  <c r="M112" i="3"/>
  <c r="M112" i="38"/>
  <c r="O134" i="3"/>
  <c r="L95" i="38"/>
  <c r="L95" i="3"/>
  <c r="K99" i="38"/>
  <c r="K99" i="3"/>
  <c r="M104" i="38"/>
  <c r="M104" i="3"/>
  <c r="N130" i="3"/>
  <c r="K78" i="38"/>
  <c r="K78" i="3"/>
  <c r="N103" i="3"/>
  <c r="N103" i="38"/>
  <c r="L120" i="38"/>
  <c r="L120" i="3"/>
  <c r="L133" i="3"/>
  <c r="K103" i="3"/>
  <c r="K103" i="38"/>
  <c r="N120" i="38"/>
  <c r="N120" i="3"/>
  <c r="K130" i="3"/>
  <c r="N133" i="3"/>
  <c r="O137" i="3"/>
  <c r="M147" i="3"/>
  <c r="O80" i="38"/>
  <c r="O80" i="3"/>
  <c r="L82" i="38"/>
  <c r="L82" i="3"/>
  <c r="L121" i="3"/>
  <c r="L121" i="38"/>
  <c r="O146" i="3"/>
  <c r="K80" i="38"/>
  <c r="K80" i="3"/>
  <c r="N82" i="38"/>
  <c r="N82" i="3"/>
  <c r="L99" i="38"/>
  <c r="L99" i="3"/>
  <c r="N104" i="38"/>
  <c r="N104" i="3"/>
  <c r="L140" i="3"/>
  <c r="K146" i="3"/>
  <c r="N78" i="38"/>
  <c r="N78" i="3"/>
  <c r="L80" i="38"/>
  <c r="L80" i="3"/>
  <c r="M82" i="38"/>
  <c r="M82" i="3"/>
  <c r="O82" i="38"/>
  <c r="O82" i="3"/>
  <c r="O95" i="38"/>
  <c r="O95" i="3"/>
  <c r="N98" i="38"/>
  <c r="N98" i="3"/>
  <c r="N99" i="38"/>
  <c r="N99" i="3"/>
  <c r="L103" i="3"/>
  <c r="L103" i="38"/>
  <c r="K104" i="38"/>
  <c r="K104" i="3"/>
  <c r="O104" i="38"/>
  <c r="O104" i="3"/>
  <c r="O120" i="38"/>
  <c r="O120" i="3"/>
  <c r="N121" i="3"/>
  <c r="N121" i="38"/>
  <c r="L130" i="3"/>
  <c r="O133" i="3"/>
  <c r="K137" i="3"/>
  <c r="N140" i="3"/>
  <c r="L146" i="3"/>
  <c r="L147" i="3"/>
  <c r="K98" i="38"/>
  <c r="K98" i="3"/>
  <c r="N137" i="3"/>
  <c r="K140" i="3"/>
  <c r="O147" i="3"/>
  <c r="L78" i="38"/>
  <c r="L78" i="3"/>
  <c r="N95" i="38"/>
  <c r="N95" i="3"/>
  <c r="L98" i="38"/>
  <c r="L98" i="3"/>
  <c r="O103" i="3"/>
  <c r="O103" i="38"/>
  <c r="M121" i="3"/>
  <c r="M121" i="38"/>
  <c r="O130" i="3"/>
  <c r="O78" i="38"/>
  <c r="O78" i="3"/>
  <c r="N80" i="38"/>
  <c r="N80" i="3"/>
  <c r="K82" i="38"/>
  <c r="K82" i="3"/>
  <c r="M95" i="38"/>
  <c r="M95" i="3"/>
  <c r="O98" i="38"/>
  <c r="O98" i="3"/>
  <c r="O99" i="38"/>
  <c r="O99" i="3"/>
  <c r="M103" i="3"/>
  <c r="M103" i="38"/>
  <c r="L104" i="38"/>
  <c r="L104" i="3"/>
  <c r="K120" i="38"/>
  <c r="K120" i="3"/>
  <c r="K121" i="3"/>
  <c r="K121" i="38"/>
  <c r="O121" i="3"/>
  <c r="O121" i="38"/>
  <c r="M130" i="3"/>
  <c r="K133" i="3"/>
  <c r="L137" i="3"/>
  <c r="M140" i="3"/>
  <c r="O140" i="3"/>
  <c r="N146" i="3"/>
  <c r="N147" i="3"/>
  <c r="N72" i="3"/>
  <c r="N72" i="38"/>
  <c r="L75" i="3"/>
  <c r="L75" i="38"/>
  <c r="N83" i="38"/>
  <c r="N83" i="3"/>
  <c r="M88" i="3"/>
  <c r="M88" i="38"/>
  <c r="O90" i="38"/>
  <c r="O90" i="3"/>
  <c r="O148" i="3"/>
  <c r="L90" i="38"/>
  <c r="L90" i="3"/>
  <c r="O91" i="3"/>
  <c r="O91" i="38"/>
  <c r="L107" i="3"/>
  <c r="L107" i="38"/>
  <c r="N144" i="3"/>
  <c r="L150" i="3"/>
  <c r="L69" i="38"/>
  <c r="L69" i="3"/>
  <c r="M72" i="3"/>
  <c r="M72" i="38"/>
  <c r="O75" i="3"/>
  <c r="O75" i="38"/>
  <c r="M83" i="38"/>
  <c r="M83" i="3"/>
  <c r="O85" i="38"/>
  <c r="O85" i="3"/>
  <c r="O86" i="3"/>
  <c r="O86" i="38"/>
  <c r="N88" i="3"/>
  <c r="N88" i="38"/>
  <c r="M90" i="38"/>
  <c r="M90" i="3"/>
  <c r="L91" i="3"/>
  <c r="L91" i="38"/>
  <c r="M96" i="38"/>
  <c r="M96" i="3"/>
  <c r="O100" i="38"/>
  <c r="O100" i="3"/>
  <c r="L105" i="3"/>
  <c r="L105" i="38"/>
  <c r="M107" i="3"/>
  <c r="M107" i="38"/>
  <c r="L110" i="38"/>
  <c r="L110" i="3"/>
  <c r="K119" i="3"/>
  <c r="K119" i="38"/>
  <c r="O127" i="3"/>
  <c r="M135" i="3"/>
  <c r="O144" i="3"/>
  <c r="L148" i="3"/>
  <c r="N150" i="3"/>
  <c r="N151" i="3"/>
  <c r="O69" i="38"/>
  <c r="O69" i="3"/>
  <c r="L86" i="3"/>
  <c r="L86" i="38"/>
  <c r="N96" i="38"/>
  <c r="N96" i="3"/>
  <c r="L100" i="38"/>
  <c r="L100" i="3"/>
  <c r="O107" i="3"/>
  <c r="O107" i="38"/>
  <c r="O110" i="38"/>
  <c r="O110" i="3"/>
  <c r="N119" i="3"/>
  <c r="N119" i="38"/>
  <c r="N135" i="3"/>
  <c r="L144" i="3"/>
  <c r="K69" i="38"/>
  <c r="K69" i="3"/>
  <c r="N75" i="3"/>
  <c r="N75" i="38"/>
  <c r="O83" i="38"/>
  <c r="O83" i="3"/>
  <c r="N85" i="38"/>
  <c r="N85" i="3"/>
  <c r="L88" i="3"/>
  <c r="L88" i="38"/>
  <c r="K91" i="3"/>
  <c r="K91" i="38"/>
  <c r="O96" i="38"/>
  <c r="O96" i="3"/>
  <c r="N100" i="38"/>
  <c r="N100" i="3"/>
  <c r="N127" i="3"/>
  <c r="L151" i="3"/>
  <c r="N69" i="38"/>
  <c r="N69" i="3"/>
  <c r="L72" i="3"/>
  <c r="L72" i="38"/>
  <c r="M75" i="3"/>
  <c r="M75" i="38"/>
  <c r="L83" i="38"/>
  <c r="L83" i="3"/>
  <c r="K85" i="38"/>
  <c r="K85" i="3"/>
  <c r="K86" i="3"/>
  <c r="K86" i="38"/>
  <c r="O88" i="3"/>
  <c r="O88" i="38"/>
  <c r="N90" i="38"/>
  <c r="N90" i="3"/>
  <c r="M91" i="3"/>
  <c r="M91" i="38"/>
  <c r="L96" i="38"/>
  <c r="L96" i="3"/>
  <c r="K100" i="38"/>
  <c r="K100" i="3"/>
  <c r="N105" i="3"/>
  <c r="N105" i="38"/>
  <c r="N107" i="3"/>
  <c r="N107" i="38"/>
  <c r="N110" i="38"/>
  <c r="N110" i="3"/>
  <c r="L119" i="3"/>
  <c r="L119" i="38"/>
  <c r="K127" i="3"/>
  <c r="L135" i="3"/>
  <c r="M144" i="3"/>
  <c r="N148" i="3"/>
  <c r="O150" i="3"/>
  <c r="O151" i="3"/>
  <c r="M69" i="38"/>
  <c r="M69" i="3"/>
  <c r="K90" i="38"/>
  <c r="K90" i="3"/>
  <c r="L85" i="38"/>
  <c r="L85" i="3"/>
  <c r="N91" i="3"/>
  <c r="N91" i="38"/>
  <c r="O105" i="3"/>
  <c r="O105" i="38"/>
  <c r="K107" i="3"/>
  <c r="K107" i="38"/>
  <c r="L127" i="3"/>
  <c r="M148" i="3"/>
  <c r="M151" i="3"/>
  <c r="O72" i="3"/>
  <c r="O72" i="38"/>
  <c r="N86" i="3"/>
  <c r="N86" i="38"/>
  <c r="O119" i="3"/>
  <c r="O119" i="38"/>
  <c r="O135" i="3"/>
  <c r="K148" i="3"/>
  <c r="N70" i="3"/>
  <c r="N70" i="38"/>
  <c r="L71" i="38"/>
  <c r="L71" i="3"/>
  <c r="L73" i="3"/>
  <c r="L73" i="38"/>
  <c r="K76" i="3"/>
  <c r="K76" i="38"/>
  <c r="M79" i="38"/>
  <c r="M79" i="3"/>
  <c r="O79" i="38"/>
  <c r="O79" i="3"/>
  <c r="N81" i="3"/>
  <c r="N81" i="38"/>
  <c r="L84" i="38"/>
  <c r="L84" i="3"/>
  <c r="K87" i="38"/>
  <c r="K87" i="3"/>
  <c r="O87" i="38"/>
  <c r="O87" i="3"/>
  <c r="O89" i="3"/>
  <c r="O89" i="38"/>
  <c r="L92" i="3"/>
  <c r="L92" i="38"/>
  <c r="L94" i="38"/>
  <c r="L94" i="3"/>
  <c r="L97" i="38"/>
  <c r="L97" i="3"/>
  <c r="K101" i="3"/>
  <c r="K101" i="38"/>
  <c r="O101" i="3"/>
  <c r="O101" i="38"/>
  <c r="O102" i="38"/>
  <c r="O102" i="3"/>
  <c r="L109" i="3"/>
  <c r="L109" i="38"/>
  <c r="N111" i="38"/>
  <c r="N111" i="3"/>
  <c r="M113" i="38"/>
  <c r="M113" i="3"/>
  <c r="L114" i="38"/>
  <c r="L114" i="3"/>
  <c r="K115" i="38"/>
  <c r="K115" i="3"/>
  <c r="L116" i="3"/>
  <c r="L116" i="38"/>
  <c r="L117" i="38"/>
  <c r="L117" i="3"/>
  <c r="L118" i="38"/>
  <c r="L118" i="3"/>
  <c r="K122" i="3"/>
  <c r="K122" i="38"/>
  <c r="O122" i="3"/>
  <c r="O122" i="38"/>
  <c r="O123" i="3"/>
  <c r="O123" i="38"/>
  <c r="O124" i="3"/>
  <c r="O124" i="38"/>
  <c r="K126" i="3"/>
  <c r="K128" i="3"/>
  <c r="O128" i="3"/>
  <c r="O129" i="3"/>
  <c r="N131" i="3"/>
  <c r="L132" i="3"/>
  <c r="N136" i="3"/>
  <c r="M138" i="3"/>
  <c r="M141" i="3"/>
  <c r="O141" i="3"/>
  <c r="M143" i="3"/>
  <c r="K145" i="3"/>
  <c r="O145" i="3"/>
  <c r="N149" i="3"/>
  <c r="O70" i="3"/>
  <c r="O70" i="38"/>
  <c r="N71" i="38"/>
  <c r="N71" i="3"/>
  <c r="N73" i="3"/>
  <c r="N73" i="38"/>
  <c r="L76" i="3"/>
  <c r="L76" i="38"/>
  <c r="K79" i="38"/>
  <c r="K79" i="3"/>
  <c r="K81" i="3"/>
  <c r="K81" i="38"/>
  <c r="O81" i="3"/>
  <c r="O81" i="38"/>
  <c r="M84" i="38"/>
  <c r="M84" i="3"/>
  <c r="L87" i="38"/>
  <c r="L87" i="3"/>
  <c r="M89" i="3"/>
  <c r="M89" i="38"/>
  <c r="N92" i="3"/>
  <c r="N92" i="38"/>
  <c r="N94" i="38"/>
  <c r="N94" i="3"/>
  <c r="M97" i="38"/>
  <c r="M97" i="3"/>
  <c r="L101" i="3"/>
  <c r="L101" i="38"/>
  <c r="K102" i="38"/>
  <c r="K102" i="3"/>
  <c r="N109" i="3"/>
  <c r="N109" i="38"/>
  <c r="O111" i="38"/>
  <c r="O111" i="3"/>
  <c r="N113" i="38"/>
  <c r="N113" i="3"/>
  <c r="M114" i="38"/>
  <c r="M114" i="3"/>
  <c r="L115" i="38"/>
  <c r="L115" i="3"/>
  <c r="N116" i="3"/>
  <c r="N116" i="38"/>
  <c r="N117" i="38"/>
  <c r="N117" i="3"/>
  <c r="N118" i="38"/>
  <c r="N118" i="3"/>
  <c r="L122" i="3"/>
  <c r="L122" i="38"/>
  <c r="M123" i="3"/>
  <c r="M123" i="38"/>
  <c r="K124" i="3"/>
  <c r="K124" i="38"/>
  <c r="L125" i="3"/>
  <c r="L125" i="38"/>
  <c r="L126" i="3"/>
  <c r="L128" i="3"/>
  <c r="K129" i="3"/>
  <c r="O131" i="3"/>
  <c r="N132" i="3"/>
  <c r="O136" i="3"/>
  <c r="N138" i="3"/>
  <c r="K141" i="3"/>
  <c r="L142" i="3"/>
  <c r="L143" i="3"/>
  <c r="L145" i="3"/>
  <c r="O149" i="3"/>
  <c r="M70" i="3"/>
  <c r="M70" i="38"/>
  <c r="M71" i="38"/>
  <c r="M71" i="3"/>
  <c r="O71" i="38"/>
  <c r="O71" i="3"/>
  <c r="O73" i="3"/>
  <c r="O73" i="38"/>
  <c r="N76" i="3"/>
  <c r="N76" i="38"/>
  <c r="L79" i="38"/>
  <c r="L79" i="3"/>
  <c r="L81" i="3"/>
  <c r="L81" i="38"/>
  <c r="N84" i="38"/>
  <c r="N84" i="3"/>
  <c r="M87" i="38"/>
  <c r="M87" i="3"/>
  <c r="L89" i="3"/>
  <c r="L89" i="38"/>
  <c r="O92" i="3"/>
  <c r="O92" i="38"/>
  <c r="O94" i="38"/>
  <c r="O94" i="3"/>
  <c r="N97" i="38"/>
  <c r="N97" i="3"/>
  <c r="M101" i="3"/>
  <c r="M101" i="38"/>
  <c r="L102" i="38"/>
  <c r="L102" i="3"/>
  <c r="O109" i="3"/>
  <c r="O109" i="38"/>
  <c r="M111" i="38"/>
  <c r="M111" i="3"/>
  <c r="K113" i="38"/>
  <c r="K113" i="3"/>
  <c r="O113" i="38"/>
  <c r="O113" i="3"/>
  <c r="N114" i="38"/>
  <c r="N114" i="3"/>
  <c r="N115" i="38"/>
  <c r="N115" i="3"/>
  <c r="O116" i="3"/>
  <c r="O116" i="38"/>
  <c r="O117" i="38"/>
  <c r="O117" i="3"/>
  <c r="O118" i="38"/>
  <c r="O118" i="3"/>
  <c r="M122" i="3"/>
  <c r="M122" i="38"/>
  <c r="L123" i="3"/>
  <c r="L123" i="38"/>
  <c r="L124" i="3"/>
  <c r="L124" i="38"/>
  <c r="N125" i="3"/>
  <c r="N125" i="38"/>
  <c r="N126" i="3"/>
  <c r="M128" i="3"/>
  <c r="L129" i="3"/>
  <c r="M131" i="3"/>
  <c r="M132" i="3"/>
  <c r="O132" i="3"/>
  <c r="K138" i="3"/>
  <c r="O138" i="3"/>
  <c r="L141" i="3"/>
  <c r="N142" i="3"/>
  <c r="N143" i="3"/>
  <c r="M145" i="3"/>
  <c r="K149" i="3"/>
  <c r="L70" i="3"/>
  <c r="L70" i="38"/>
  <c r="K71" i="38"/>
  <c r="K71" i="3"/>
  <c r="K73" i="3"/>
  <c r="K73" i="38"/>
  <c r="O76" i="3"/>
  <c r="O76" i="38"/>
  <c r="N79" i="38"/>
  <c r="N79" i="3"/>
  <c r="M81" i="3"/>
  <c r="M81" i="38"/>
  <c r="K84" i="38"/>
  <c r="K84" i="3"/>
  <c r="O84" i="38"/>
  <c r="O84" i="3"/>
  <c r="N87" i="38"/>
  <c r="N87" i="3"/>
  <c r="N89" i="3"/>
  <c r="N89" i="38"/>
  <c r="M92" i="3"/>
  <c r="M92" i="38"/>
  <c r="K94" i="38"/>
  <c r="K94" i="3"/>
  <c r="K97" i="38"/>
  <c r="K97" i="3"/>
  <c r="O97" i="38"/>
  <c r="O97" i="3"/>
  <c r="N101" i="3"/>
  <c r="N101" i="38"/>
  <c r="N102" i="38"/>
  <c r="N102" i="3"/>
  <c r="K109" i="3"/>
  <c r="K109" i="38"/>
  <c r="L111" i="38"/>
  <c r="L111" i="3"/>
  <c r="L113" i="38"/>
  <c r="L113" i="3"/>
  <c r="K114" i="38"/>
  <c r="K114" i="3"/>
  <c r="O114" i="38"/>
  <c r="O114" i="3"/>
  <c r="O115" i="38"/>
  <c r="O115" i="3"/>
  <c r="K117" i="38"/>
  <c r="K117" i="3"/>
  <c r="K118" i="38"/>
  <c r="K118" i="3"/>
  <c r="N122" i="3"/>
  <c r="N122" i="38"/>
  <c r="N123" i="3"/>
  <c r="N123" i="38"/>
  <c r="N124" i="3"/>
  <c r="N124" i="38"/>
  <c r="O125" i="3"/>
  <c r="O125" i="38"/>
  <c r="O126" i="3"/>
  <c r="N128" i="3"/>
  <c r="N129" i="3"/>
  <c r="L131" i="3"/>
  <c r="K132" i="3"/>
  <c r="L136" i="3"/>
  <c r="L138" i="3"/>
  <c r="N141" i="3"/>
  <c r="O142" i="3"/>
  <c r="O143" i="3"/>
  <c r="N145" i="3"/>
  <c r="L149" i="3"/>
  <c r="P72" i="37"/>
  <c r="P72" i="97" s="1"/>
  <c r="P83" i="37"/>
  <c r="P83" i="97" s="1"/>
  <c r="P73" i="37"/>
  <c r="P108" i="37"/>
  <c r="P115" i="37"/>
  <c r="C42" i="39"/>
  <c r="C104" i="5"/>
  <c r="C37" i="44"/>
  <c r="C171" i="37"/>
  <c r="C37" i="43"/>
  <c r="P80" i="37"/>
  <c r="P80" i="97" s="1"/>
  <c r="P94" i="37"/>
  <c r="P96" i="37"/>
  <c r="P97" i="37"/>
  <c r="P113" i="37"/>
  <c r="P124" i="37"/>
  <c r="P70" i="37"/>
  <c r="P90" i="37"/>
  <c r="P123" i="37"/>
  <c r="P142" i="37"/>
  <c r="P149" i="37"/>
  <c r="P71" i="37"/>
  <c r="P129" i="37"/>
  <c r="P144" i="37"/>
  <c r="K151" i="37"/>
  <c r="P151" i="37"/>
  <c r="K71" i="37"/>
  <c r="K84" i="37"/>
  <c r="K84" i="97" s="1"/>
  <c r="K90" i="37"/>
  <c r="K94" i="37"/>
  <c r="K111" i="37"/>
  <c r="P111" i="37"/>
  <c r="K126" i="37"/>
  <c r="M125" i="38"/>
  <c r="P78" i="37"/>
  <c r="K106" i="37"/>
  <c r="M105" i="38"/>
  <c r="K107" i="37"/>
  <c r="P107" i="37"/>
  <c r="K117" i="37"/>
  <c r="K117" i="97" s="1"/>
  <c r="P117" i="37"/>
  <c r="P117" i="97" s="1"/>
  <c r="K143" i="37"/>
  <c r="M142" i="3"/>
  <c r="K73" i="37"/>
  <c r="P95" i="37"/>
  <c r="K97" i="37"/>
  <c r="P99" i="37"/>
  <c r="P104" i="37"/>
  <c r="M136" i="3"/>
  <c r="K137" i="37"/>
  <c r="K113" i="37"/>
  <c r="K144" i="37"/>
  <c r="K152" i="37"/>
  <c r="K152" i="97" s="1"/>
  <c r="P120" i="37"/>
  <c r="P75" i="37"/>
  <c r="P76" i="37"/>
  <c r="P112" i="37"/>
  <c r="P145" i="37"/>
  <c r="P152" i="37"/>
  <c r="P152" i="97" s="1"/>
  <c r="P85" i="37"/>
  <c r="P88" i="37"/>
  <c r="P89" i="37"/>
  <c r="P92" i="37"/>
  <c r="P93" i="37"/>
  <c r="P105" i="37"/>
  <c r="P114" i="37"/>
  <c r="P122" i="37"/>
  <c r="C104" i="41"/>
  <c r="C37" i="6"/>
  <c r="C170" i="38"/>
  <c r="C42" i="40"/>
  <c r="C163" i="3"/>
  <c r="C104" i="42"/>
  <c r="C160" i="3"/>
  <c r="C34" i="44"/>
  <c r="C39" i="40"/>
  <c r="C101" i="42"/>
  <c r="C39" i="39"/>
  <c r="C34" i="43"/>
  <c r="C101" i="41"/>
  <c r="C168" i="37"/>
  <c r="C34" i="6"/>
  <c r="C101" i="5"/>
  <c r="C29" i="44"/>
  <c r="C34" i="40"/>
  <c r="C155" i="3"/>
  <c r="C96" i="42"/>
  <c r="C34" i="39"/>
  <c r="C29" i="43"/>
  <c r="C96" i="41"/>
  <c r="C163" i="37"/>
  <c r="C29" i="6"/>
  <c r="C96" i="5"/>
  <c r="M73" i="38"/>
  <c r="K76" i="37"/>
  <c r="M76" i="38"/>
  <c r="M80" i="3"/>
  <c r="P84" i="37"/>
  <c r="P84" i="97" s="1"/>
  <c r="M86" i="38"/>
  <c r="K89" i="37"/>
  <c r="P91" i="37"/>
  <c r="K93" i="37"/>
  <c r="K96" i="37"/>
  <c r="P98" i="37"/>
  <c r="M100" i="3"/>
  <c r="M102" i="3"/>
  <c r="M109" i="38"/>
  <c r="K112" i="37"/>
  <c r="M118" i="3"/>
  <c r="K124" i="37"/>
  <c r="M133" i="3"/>
  <c r="K145" i="37"/>
  <c r="M78" i="3"/>
  <c r="M85" i="3"/>
  <c r="M99" i="3"/>
  <c r="M115" i="3"/>
  <c r="M117" i="3"/>
  <c r="M120" i="3"/>
  <c r="M124" i="38"/>
  <c r="M129" i="3"/>
  <c r="P132" i="37"/>
  <c r="P133" i="37"/>
  <c r="K136" i="37"/>
  <c r="P140" i="37"/>
  <c r="P141" i="37"/>
  <c r="M149" i="3"/>
  <c r="P82" i="37"/>
  <c r="P82" i="97" s="1"/>
  <c r="P102" i="37"/>
  <c r="P109" i="37"/>
  <c r="P131" i="37"/>
  <c r="P139" i="37"/>
  <c r="P146" i="37"/>
  <c r="P146" i="97" s="1"/>
  <c r="H14" i="38"/>
  <c r="D14" i="38"/>
  <c r="C14" i="38"/>
  <c r="D14" i="40"/>
  <c r="B14" i="38"/>
  <c r="C14" i="40"/>
  <c r="D14" i="42"/>
  <c r="B14" i="40"/>
  <c r="D14" i="43"/>
  <c r="B14" i="42"/>
  <c r="C14" i="42"/>
  <c r="C14" i="43"/>
  <c r="B14" i="43"/>
  <c r="L14" i="38"/>
  <c r="L25" i="38"/>
  <c r="N24" i="38"/>
  <c r="N14" i="38"/>
  <c r="L24" i="38"/>
  <c r="N25" i="38"/>
  <c r="O24" i="38"/>
  <c r="M24" i="38"/>
  <c r="O14" i="38"/>
  <c r="M14" i="38"/>
  <c r="O25" i="38"/>
  <c r="M25" i="38"/>
  <c r="P148" i="37"/>
  <c r="P148" i="97" s="1"/>
  <c r="P136" i="37"/>
  <c r="M146" i="3"/>
  <c r="K148" i="37"/>
  <c r="K148" i="97" s="1"/>
  <c r="K132" i="37"/>
  <c r="K140" i="37"/>
  <c r="M134" i="3"/>
  <c r="A31" i="36"/>
  <c r="A37" i="4" s="1"/>
  <c r="A19" i="33"/>
  <c r="A19" i="35"/>
  <c r="B31" i="35"/>
  <c r="B19" i="35"/>
  <c r="A36" i="35"/>
  <c r="B34" i="35"/>
  <c r="B19" i="33"/>
  <c r="B34" i="33"/>
  <c r="B31" i="33"/>
  <c r="A36" i="33"/>
  <c r="A99" i="99" l="1"/>
  <c r="A37" i="98"/>
  <c r="A162" i="97"/>
  <c r="A32" i="100"/>
  <c r="P108" i="3"/>
  <c r="P108" i="38"/>
  <c r="O40" i="3"/>
  <c r="O40" i="38"/>
  <c r="L51" i="3"/>
  <c r="L51" i="38"/>
  <c r="N51" i="3"/>
  <c r="N51" i="38"/>
  <c r="K106" i="3"/>
  <c r="K106" i="38"/>
  <c r="M44" i="38"/>
  <c r="M44" i="3"/>
  <c r="M51" i="3"/>
  <c r="M51" i="38"/>
  <c r="M43" i="3"/>
  <c r="M43" i="38"/>
  <c r="N44" i="38"/>
  <c r="N44" i="3"/>
  <c r="L44" i="38"/>
  <c r="L44" i="3"/>
  <c r="L40" i="3"/>
  <c r="L40" i="38"/>
  <c r="P106" i="3"/>
  <c r="P106" i="38"/>
  <c r="O44" i="38"/>
  <c r="O44" i="3"/>
  <c r="O51" i="3"/>
  <c r="O51" i="38"/>
  <c r="O43" i="3"/>
  <c r="O43" i="38"/>
  <c r="L43" i="3"/>
  <c r="L43" i="38"/>
  <c r="N43" i="3"/>
  <c r="N43" i="38"/>
  <c r="M40" i="3"/>
  <c r="M40" i="38"/>
  <c r="N40" i="3"/>
  <c r="N40" i="38"/>
  <c r="M106" i="3"/>
  <c r="M106" i="38"/>
  <c r="P74" i="38"/>
  <c r="P74" i="3"/>
  <c r="K139" i="3"/>
  <c r="P139" i="3"/>
  <c r="M29" i="38"/>
  <c r="M29" i="3"/>
  <c r="L29" i="38"/>
  <c r="L29" i="3"/>
  <c r="P77" i="38"/>
  <c r="P77" i="3"/>
  <c r="K112" i="3"/>
  <c r="K112" i="38"/>
  <c r="O59" i="38"/>
  <c r="O59" i="3"/>
  <c r="O35" i="38"/>
  <c r="O35" i="3"/>
  <c r="L35" i="38"/>
  <c r="L35" i="3"/>
  <c r="M59" i="38"/>
  <c r="M59" i="3"/>
  <c r="M35" i="38"/>
  <c r="M35" i="3"/>
  <c r="N29" i="38"/>
  <c r="N29" i="3"/>
  <c r="N59" i="38"/>
  <c r="N59" i="3"/>
  <c r="L59" i="38"/>
  <c r="L59" i="3"/>
  <c r="K93" i="38"/>
  <c r="K93" i="3"/>
  <c r="P93" i="38"/>
  <c r="P93" i="3"/>
  <c r="O29" i="38"/>
  <c r="O29" i="3"/>
  <c r="N35" i="38"/>
  <c r="N35" i="3"/>
  <c r="M77" i="38"/>
  <c r="M77" i="3"/>
  <c r="P112" i="3"/>
  <c r="P112" i="38"/>
  <c r="L55" i="38"/>
  <c r="L55" i="3"/>
  <c r="P98" i="38"/>
  <c r="P98" i="3"/>
  <c r="L63" i="38"/>
  <c r="L63" i="3"/>
  <c r="N55" i="38"/>
  <c r="N55" i="3"/>
  <c r="P130" i="3"/>
  <c r="P95" i="38"/>
  <c r="P95" i="3"/>
  <c r="P82" i="38"/>
  <c r="P82" i="3"/>
  <c r="M64" i="38"/>
  <c r="M64" i="3"/>
  <c r="O64" i="38"/>
  <c r="O64" i="3"/>
  <c r="P147" i="3"/>
  <c r="M55" i="38"/>
  <c r="M55" i="3"/>
  <c r="N64" i="38"/>
  <c r="N64" i="3"/>
  <c r="N63" i="38"/>
  <c r="N63" i="3"/>
  <c r="P104" i="38"/>
  <c r="P104" i="3"/>
  <c r="P103" i="3"/>
  <c r="P103" i="38"/>
  <c r="M63" i="38"/>
  <c r="M63" i="3"/>
  <c r="K147" i="3"/>
  <c r="O63" i="38"/>
  <c r="O63" i="3"/>
  <c r="O55" i="38"/>
  <c r="O55" i="3"/>
  <c r="L64" i="38"/>
  <c r="L64" i="3"/>
  <c r="P140" i="3"/>
  <c r="K95" i="38"/>
  <c r="K95" i="3"/>
  <c r="P121" i="3"/>
  <c r="P121" i="38"/>
  <c r="M98" i="38"/>
  <c r="M98" i="3"/>
  <c r="O56" i="38"/>
  <c r="O56" i="3"/>
  <c r="O32" i="3"/>
  <c r="O32" i="38"/>
  <c r="O37" i="3"/>
  <c r="O37" i="38"/>
  <c r="M46" i="3"/>
  <c r="M46" i="38"/>
  <c r="M38" i="38"/>
  <c r="M38" i="3"/>
  <c r="N46" i="3"/>
  <c r="N46" i="38"/>
  <c r="N38" i="38"/>
  <c r="N38" i="3"/>
  <c r="N57" i="38"/>
  <c r="N57" i="3"/>
  <c r="L38" i="38"/>
  <c r="L38" i="3"/>
  <c r="L32" i="3"/>
  <c r="L32" i="38"/>
  <c r="P83" i="38"/>
  <c r="P83" i="3"/>
  <c r="P91" i="3"/>
  <c r="P91" i="38"/>
  <c r="P151" i="3"/>
  <c r="M119" i="3"/>
  <c r="M119" i="38"/>
  <c r="K96" i="38"/>
  <c r="K96" i="3"/>
  <c r="K83" i="38"/>
  <c r="K83" i="3"/>
  <c r="P96" i="38"/>
  <c r="P96" i="3"/>
  <c r="P72" i="3"/>
  <c r="P72" i="38"/>
  <c r="O57" i="38"/>
  <c r="O57" i="3"/>
  <c r="M49" i="3"/>
  <c r="M49" i="38"/>
  <c r="M42" i="3"/>
  <c r="M42" i="38"/>
  <c r="N68" i="38"/>
  <c r="N68" i="3"/>
  <c r="L46" i="3"/>
  <c r="L46" i="38"/>
  <c r="K144" i="3"/>
  <c r="P90" i="38"/>
  <c r="P90" i="3"/>
  <c r="P88" i="3"/>
  <c r="P88" i="38"/>
  <c r="P144" i="3"/>
  <c r="P75" i="3"/>
  <c r="P75" i="38"/>
  <c r="P135" i="3"/>
  <c r="M68" i="38"/>
  <c r="M68" i="3"/>
  <c r="M57" i="38"/>
  <c r="M57" i="3"/>
  <c r="O49" i="3"/>
  <c r="O49" i="38"/>
  <c r="O42" i="3"/>
  <c r="O42" i="38"/>
  <c r="N42" i="3"/>
  <c r="N42" i="38"/>
  <c r="L68" i="38"/>
  <c r="L68" i="3"/>
  <c r="L49" i="3"/>
  <c r="L49" i="38"/>
  <c r="L57" i="38"/>
  <c r="L57" i="3"/>
  <c r="K135" i="3"/>
  <c r="K88" i="3"/>
  <c r="K88" i="38"/>
  <c r="P119" i="3"/>
  <c r="P119" i="38"/>
  <c r="P150" i="3"/>
  <c r="K151" i="3"/>
  <c r="K72" i="3"/>
  <c r="K72" i="38"/>
  <c r="K105" i="3"/>
  <c r="K105" i="38"/>
  <c r="M110" i="38"/>
  <c r="M110" i="3"/>
  <c r="M150" i="3"/>
  <c r="P148" i="3"/>
  <c r="O68" i="38"/>
  <c r="O68" i="3"/>
  <c r="M56" i="38"/>
  <c r="M56" i="3"/>
  <c r="M32" i="3"/>
  <c r="M32" i="38"/>
  <c r="M37" i="3"/>
  <c r="M37" i="38"/>
  <c r="O46" i="3"/>
  <c r="O46" i="38"/>
  <c r="O38" i="38"/>
  <c r="O38" i="3"/>
  <c r="N56" i="38"/>
  <c r="N56" i="3"/>
  <c r="N32" i="3"/>
  <c r="N32" i="38"/>
  <c r="N49" i="3"/>
  <c r="N49" i="38"/>
  <c r="L37" i="3"/>
  <c r="L37" i="38"/>
  <c r="L42" i="3"/>
  <c r="L42" i="38"/>
  <c r="N37" i="3"/>
  <c r="N37" i="38"/>
  <c r="L56" i="38"/>
  <c r="L56" i="3"/>
  <c r="K75" i="3"/>
  <c r="K75" i="38"/>
  <c r="P110" i="38"/>
  <c r="P110" i="3"/>
  <c r="K110" i="38"/>
  <c r="K110" i="3"/>
  <c r="K150" i="3"/>
  <c r="P69" i="38"/>
  <c r="P69" i="3"/>
  <c r="P107" i="3"/>
  <c r="P107" i="38"/>
  <c r="M65" i="38"/>
  <c r="M65" i="3"/>
  <c r="M61" i="38"/>
  <c r="M61" i="3"/>
  <c r="O65" i="38"/>
  <c r="O65" i="3"/>
  <c r="O61" i="38"/>
  <c r="O61" i="3"/>
  <c r="M60" i="3"/>
  <c r="M60" i="38"/>
  <c r="O52" i="38"/>
  <c r="O52" i="3"/>
  <c r="O36" i="3"/>
  <c r="O36" i="38"/>
  <c r="M41" i="38"/>
  <c r="M41" i="3"/>
  <c r="M33" i="38"/>
  <c r="M33" i="3"/>
  <c r="M26" i="38"/>
  <c r="M26" i="3"/>
  <c r="O58" i="38"/>
  <c r="O58" i="3"/>
  <c r="M50" i="3"/>
  <c r="M50" i="38"/>
  <c r="O34" i="3"/>
  <c r="O34" i="38"/>
  <c r="O27" i="38"/>
  <c r="O27" i="3"/>
  <c r="O28" i="38"/>
  <c r="O28" i="3"/>
  <c r="N66" i="3"/>
  <c r="N66" i="38"/>
  <c r="N58" i="38"/>
  <c r="N58" i="3"/>
  <c r="N50" i="3"/>
  <c r="N50" i="38"/>
  <c r="N34" i="3"/>
  <c r="N34" i="38"/>
  <c r="N27" i="38"/>
  <c r="N27" i="3"/>
  <c r="L54" i="38"/>
  <c r="L54" i="3"/>
  <c r="N41" i="38"/>
  <c r="N41" i="3"/>
  <c r="L31" i="3"/>
  <c r="L31" i="38"/>
  <c r="N45" i="38"/>
  <c r="N45" i="3"/>
  <c r="L34" i="3"/>
  <c r="L34" i="38"/>
  <c r="N28" i="38"/>
  <c r="N28" i="3"/>
  <c r="L66" i="3"/>
  <c r="L66" i="38"/>
  <c r="P138" i="3"/>
  <c r="P81" i="3"/>
  <c r="P81" i="38"/>
  <c r="P131" i="3"/>
  <c r="K123" i="3"/>
  <c r="K123" i="38"/>
  <c r="K92" i="3"/>
  <c r="K92" i="38"/>
  <c r="P113" i="38"/>
  <c r="P113" i="3"/>
  <c r="K136" i="3"/>
  <c r="K142" i="3"/>
  <c r="P128" i="3"/>
  <c r="P141" i="3"/>
  <c r="O60" i="3"/>
  <c r="O60" i="38"/>
  <c r="M48" i="38"/>
  <c r="M48" i="3"/>
  <c r="M53" i="38"/>
  <c r="M53" i="3"/>
  <c r="M45" i="38"/>
  <c r="M45" i="3"/>
  <c r="O54" i="38"/>
  <c r="O54" i="3"/>
  <c r="M30" i="38"/>
  <c r="M30" i="3"/>
  <c r="M47" i="38"/>
  <c r="M47" i="3"/>
  <c r="M39" i="3"/>
  <c r="M39" i="38"/>
  <c r="M31" i="3"/>
  <c r="M31" i="38"/>
  <c r="N48" i="38"/>
  <c r="N48" i="3"/>
  <c r="L62" i="38"/>
  <c r="L62" i="3"/>
  <c r="L39" i="3"/>
  <c r="L39" i="38"/>
  <c r="L30" i="38"/>
  <c r="L30" i="3"/>
  <c r="L53" i="38"/>
  <c r="L53" i="3"/>
  <c r="L28" i="38"/>
  <c r="L28" i="3"/>
  <c r="L33" i="38"/>
  <c r="L33" i="3"/>
  <c r="N53" i="38"/>
  <c r="N53" i="3"/>
  <c r="L48" i="38"/>
  <c r="L48" i="3"/>
  <c r="N39" i="3"/>
  <c r="N39" i="38"/>
  <c r="L65" i="38"/>
  <c r="L65" i="3"/>
  <c r="P94" i="38"/>
  <c r="P94" i="3"/>
  <c r="M94" i="38"/>
  <c r="M94" i="3"/>
  <c r="M116" i="3"/>
  <c r="M116" i="38"/>
  <c r="K125" i="3"/>
  <c r="K125" i="38"/>
  <c r="K70" i="3"/>
  <c r="K70" i="38"/>
  <c r="P70" i="3"/>
  <c r="P70" i="38"/>
  <c r="P122" i="3"/>
  <c r="P122" i="38"/>
  <c r="O67" i="3"/>
  <c r="O67" i="38"/>
  <c r="M67" i="3"/>
  <c r="M67" i="38"/>
  <c r="O48" i="38"/>
  <c r="O48" i="3"/>
  <c r="O53" i="38"/>
  <c r="O53" i="3"/>
  <c r="O45" i="38"/>
  <c r="O45" i="3"/>
  <c r="M54" i="38"/>
  <c r="M54" i="3"/>
  <c r="O30" i="38"/>
  <c r="O30" i="3"/>
  <c r="O47" i="38"/>
  <c r="O47" i="3"/>
  <c r="O39" i="3"/>
  <c r="O39" i="38"/>
  <c r="O31" i="3"/>
  <c r="O31" i="38"/>
  <c r="N62" i="38"/>
  <c r="N62" i="3"/>
  <c r="N54" i="38"/>
  <c r="N54" i="3"/>
  <c r="N30" i="38"/>
  <c r="N30" i="3"/>
  <c r="L47" i="38"/>
  <c r="L47" i="3"/>
  <c r="N26" i="38"/>
  <c r="N26" i="3"/>
  <c r="L61" i="38"/>
  <c r="L61" i="3"/>
  <c r="L52" i="38"/>
  <c r="L52" i="3"/>
  <c r="L27" i="38"/>
  <c r="L27" i="3"/>
  <c r="L36" i="3"/>
  <c r="L36" i="38"/>
  <c r="N61" i="38"/>
  <c r="N61" i="3"/>
  <c r="L26" i="38"/>
  <c r="L26" i="3"/>
  <c r="L45" i="38"/>
  <c r="L45" i="3"/>
  <c r="L41" i="38"/>
  <c r="L41" i="3"/>
  <c r="L67" i="3"/>
  <c r="L67" i="38"/>
  <c r="K111" i="38"/>
  <c r="K111" i="3"/>
  <c r="P97" i="38"/>
  <c r="P97" i="3"/>
  <c r="P87" i="38"/>
  <c r="P87" i="3"/>
  <c r="P111" i="38"/>
  <c r="P111" i="3"/>
  <c r="K116" i="3"/>
  <c r="K116" i="38"/>
  <c r="P89" i="3"/>
  <c r="P89" i="38"/>
  <c r="P123" i="3"/>
  <c r="P123" i="38"/>
  <c r="P71" i="38"/>
  <c r="P71" i="3"/>
  <c r="K131" i="3"/>
  <c r="M62" i="38"/>
  <c r="M62" i="3"/>
  <c r="O66" i="3"/>
  <c r="O66" i="38"/>
  <c r="O62" i="38"/>
  <c r="O62" i="3"/>
  <c r="M66" i="3"/>
  <c r="M66" i="38"/>
  <c r="M52" i="38"/>
  <c r="M52" i="3"/>
  <c r="M36" i="3"/>
  <c r="M36" i="38"/>
  <c r="O41" i="38"/>
  <c r="O41" i="3"/>
  <c r="O33" i="38"/>
  <c r="O33" i="3"/>
  <c r="O26" i="38"/>
  <c r="O26" i="3"/>
  <c r="M58" i="38"/>
  <c r="M58" i="3"/>
  <c r="O50" i="3"/>
  <c r="O50" i="38"/>
  <c r="M34" i="3"/>
  <c r="M34" i="38"/>
  <c r="M27" i="38"/>
  <c r="M27" i="3"/>
  <c r="M28" i="38"/>
  <c r="M28" i="3"/>
  <c r="N60" i="3"/>
  <c r="N60" i="38"/>
  <c r="N52" i="38"/>
  <c r="N52" i="3"/>
  <c r="N36" i="3"/>
  <c r="N36" i="38"/>
  <c r="N65" i="38"/>
  <c r="N65" i="3"/>
  <c r="N33" i="38"/>
  <c r="N33" i="3"/>
  <c r="L60" i="3"/>
  <c r="L60" i="38"/>
  <c r="N31" i="3"/>
  <c r="N31" i="38"/>
  <c r="N67" i="3"/>
  <c r="N67" i="38"/>
  <c r="L50" i="3"/>
  <c r="L50" i="38"/>
  <c r="L58" i="38"/>
  <c r="L58" i="3"/>
  <c r="N47" i="38"/>
  <c r="N47" i="3"/>
  <c r="P145" i="3"/>
  <c r="P101" i="3"/>
  <c r="P101" i="38"/>
  <c r="P132" i="3"/>
  <c r="P116" i="3"/>
  <c r="P116" i="38"/>
  <c r="P92" i="3"/>
  <c r="P92" i="38"/>
  <c r="P84" i="38"/>
  <c r="P84" i="3"/>
  <c r="K143" i="3"/>
  <c r="K89" i="3"/>
  <c r="K89" i="38"/>
  <c r="P143" i="3"/>
  <c r="P79" i="38"/>
  <c r="P79" i="3"/>
  <c r="P114" i="38"/>
  <c r="P114" i="3"/>
  <c r="P150" i="37"/>
  <c r="P150" i="97" s="1"/>
  <c r="P116" i="37"/>
  <c r="M115" i="38"/>
  <c r="P134" i="37"/>
  <c r="P77" i="37"/>
  <c r="P77" i="97" s="1"/>
  <c r="M76" i="3"/>
  <c r="P121" i="37"/>
  <c r="M120" i="38"/>
  <c r="P86" i="37"/>
  <c r="M85" i="38"/>
  <c r="P103" i="37"/>
  <c r="M102" i="38"/>
  <c r="P74" i="37"/>
  <c r="M73" i="3"/>
  <c r="P126" i="37"/>
  <c r="M125" i="3"/>
  <c r="P147" i="37"/>
  <c r="P147" i="97" s="1"/>
  <c r="P127" i="37"/>
  <c r="M126" i="3"/>
  <c r="P138" i="37"/>
  <c r="M137" i="3"/>
  <c r="P130" i="37"/>
  <c r="P118" i="37"/>
  <c r="P118" i="97" s="1"/>
  <c r="M117" i="38"/>
  <c r="P79" i="37"/>
  <c r="M78" i="38"/>
  <c r="P119" i="37"/>
  <c r="M118" i="38"/>
  <c r="P101" i="37"/>
  <c r="M100" i="38"/>
  <c r="P81" i="37"/>
  <c r="M80" i="38"/>
  <c r="P137" i="37"/>
  <c r="P106" i="37"/>
  <c r="M105" i="3"/>
  <c r="P135" i="37"/>
  <c r="P125" i="37"/>
  <c r="M124" i="3"/>
  <c r="P100" i="37"/>
  <c r="M99" i="38"/>
  <c r="P128" i="37"/>
  <c r="M127" i="3"/>
  <c r="P110" i="37"/>
  <c r="M109" i="3"/>
  <c r="P87" i="37"/>
  <c r="M86" i="3"/>
  <c r="P143" i="37"/>
  <c r="A99" i="41"/>
  <c r="A32" i="43"/>
  <c r="A37" i="39"/>
  <c r="A99" i="42"/>
  <c r="A158" i="3"/>
  <c r="A37" i="40"/>
  <c r="A32" i="44"/>
  <c r="A165" i="38"/>
  <c r="A99" i="5"/>
  <c r="A32" i="6"/>
  <c r="A166" i="37"/>
  <c r="P50" i="37"/>
  <c r="K52" i="37"/>
  <c r="K44" i="37"/>
  <c r="P63" i="37"/>
  <c r="K18" i="37"/>
  <c r="P16" i="37"/>
  <c r="L160" i="37"/>
  <c r="K20" i="37"/>
  <c r="N160" i="37"/>
  <c r="K21" i="37"/>
  <c r="K42" i="37"/>
  <c r="P19" i="37"/>
  <c r="P55" i="37"/>
  <c r="P46" i="37"/>
  <c r="K34" i="37"/>
  <c r="K53" i="37"/>
  <c r="K33" i="37"/>
  <c r="P53" i="37"/>
  <c r="K36" i="37"/>
  <c r="P21" i="37"/>
  <c r="P17" i="37"/>
  <c r="P29" i="37"/>
  <c r="P22" i="37"/>
  <c r="K59" i="37"/>
  <c r="P42" i="37"/>
  <c r="P38" i="37"/>
  <c r="K27" i="37"/>
  <c r="K68" i="37"/>
  <c r="K43" i="37"/>
  <c r="K31" i="37"/>
  <c r="P65" i="37"/>
  <c r="P61" i="37"/>
  <c r="P69" i="37"/>
  <c r="P44" i="37"/>
  <c r="K50" i="37"/>
  <c r="P18" i="37"/>
  <c r="K51" i="37"/>
  <c r="P34" i="37"/>
  <c r="K19" i="37"/>
  <c r="P52" i="37"/>
  <c r="K35" i="37"/>
  <c r="P28" i="37"/>
  <c r="P36" i="37"/>
  <c r="P59" i="37"/>
  <c r="P27" i="37"/>
  <c r="P43" i="37"/>
  <c r="P31" i="37"/>
  <c r="P64" i="37"/>
  <c r="P57" i="37"/>
  <c r="K49" i="37"/>
  <c r="P40" i="37"/>
  <c r="K32" i="37"/>
  <c r="P25" i="37"/>
  <c r="P25" i="38" s="1"/>
  <c r="K17" i="37"/>
  <c r="P58" i="37"/>
  <c r="K54" i="37"/>
  <c r="P45" i="37"/>
  <c r="P41" i="37"/>
  <c r="K37" i="37"/>
  <c r="P26" i="37"/>
  <c r="K22" i="37"/>
  <c r="M160" i="37"/>
  <c r="P14" i="37"/>
  <c r="K38" i="37"/>
  <c r="P30" i="37"/>
  <c r="K23" i="37"/>
  <c r="P15" i="37"/>
  <c r="P60" i="37"/>
  <c r="K56" i="37"/>
  <c r="P48" i="37"/>
  <c r="K39" i="37"/>
  <c r="K24" i="37"/>
  <c r="K24" i="38" s="1"/>
  <c r="P68" i="37"/>
  <c r="K63" i="37"/>
  <c r="K58" i="37"/>
  <c r="K41" i="37"/>
  <c r="K26" i="37"/>
  <c r="O160" i="37"/>
  <c r="K60" i="37"/>
  <c r="K28" i="37"/>
  <c r="P20" i="37"/>
  <c r="P66" i="37"/>
  <c r="P62" i="37"/>
  <c r="P67" i="37"/>
  <c r="K57" i="37"/>
  <c r="P49" i="37"/>
  <c r="K40" i="37"/>
  <c r="P32" i="37"/>
  <c r="K25" i="37"/>
  <c r="K25" i="38" s="1"/>
  <c r="K69" i="37"/>
  <c r="K61" i="37"/>
  <c r="P54" i="37"/>
  <c r="K45" i="37"/>
  <c r="P37" i="37"/>
  <c r="P33" i="37"/>
  <c r="K29" i="37"/>
  <c r="K14" i="37"/>
  <c r="K14" i="38" s="1"/>
  <c r="P51" i="37"/>
  <c r="K46" i="37"/>
  <c r="K30" i="37"/>
  <c r="P23" i="37"/>
  <c r="K15" i="37"/>
  <c r="K62" i="37"/>
  <c r="P56" i="37"/>
  <c r="K48" i="37"/>
  <c r="P39" i="37"/>
  <c r="P35" i="37"/>
  <c r="P24" i="37"/>
  <c r="P24" i="38" s="1"/>
  <c r="K16" i="37"/>
  <c r="A154" i="97" l="1"/>
  <c r="A150" i="97"/>
  <c r="A152" i="97"/>
  <c r="A155" i="97"/>
  <c r="P14" i="38"/>
  <c r="P160" i="37"/>
  <c r="N9" i="37" s="1"/>
  <c r="A109" i="97"/>
  <c r="A95" i="97"/>
  <c r="A142" i="97"/>
  <c r="A74" i="97"/>
  <c r="A105" i="97"/>
  <c r="A87" i="97"/>
  <c r="A43" i="97"/>
  <c r="A101" i="97"/>
  <c r="A115" i="97"/>
  <c r="A113" i="97"/>
  <c r="A148" i="97"/>
  <c r="A80" i="97"/>
  <c r="A107" i="97"/>
  <c r="A51" i="97"/>
  <c r="A16" i="97"/>
  <c r="A108" i="97"/>
  <c r="A63" i="97"/>
  <c r="A121" i="97"/>
  <c r="A131" i="97"/>
  <c r="A52" i="97"/>
  <c r="A86" i="97"/>
  <c r="A114" i="97"/>
  <c r="A53" i="97"/>
  <c r="A25" i="97"/>
  <c r="A110" i="97"/>
  <c r="A65" i="97"/>
  <c r="A127" i="97"/>
  <c r="A76" i="97"/>
  <c r="A92" i="97"/>
  <c r="A133" i="97"/>
  <c r="A88" i="97"/>
  <c r="A104" i="97"/>
  <c r="A19" i="97"/>
  <c r="A123" i="97"/>
  <c r="A62" i="97"/>
  <c r="A111" i="97"/>
  <c r="A22" i="97"/>
  <c r="A119" i="97"/>
  <c r="A72" i="97"/>
  <c r="A20" i="97"/>
  <c r="A33" i="97"/>
  <c r="A139" i="97"/>
  <c r="A23" i="97"/>
  <c r="A100" i="97"/>
  <c r="A122" i="97"/>
  <c r="A28" i="97"/>
  <c r="A125" i="97"/>
  <c r="A69" i="97"/>
  <c r="A120" i="97"/>
  <c r="A21" i="97"/>
  <c r="A30" i="97"/>
  <c r="A126" i="97"/>
  <c r="A81" i="97"/>
  <c r="A27" i="97"/>
  <c r="A42" i="97"/>
  <c r="A145" i="97"/>
  <c r="A40" i="97"/>
  <c r="A106" i="97"/>
  <c r="A140" i="97"/>
  <c r="A36" i="97"/>
  <c r="A132" i="97"/>
  <c r="A78" i="97"/>
  <c r="A17" i="97"/>
  <c r="A79" i="97"/>
  <c r="A129" i="97"/>
  <c r="A29" i="97"/>
  <c r="A39" i="97"/>
  <c r="A128" i="97"/>
  <c r="A61" i="97"/>
  <c r="A59" i="97"/>
  <c r="A112" i="97"/>
  <c r="A45" i="97"/>
  <c r="A134" i="97"/>
  <c r="A24" i="97"/>
  <c r="A94" i="97"/>
  <c r="A138" i="97"/>
  <c r="A38" i="97"/>
  <c r="A49" i="97"/>
  <c r="A135" i="97"/>
  <c r="A35" i="97"/>
  <c r="A85" i="97"/>
  <c r="A71" i="97"/>
  <c r="A118" i="97"/>
  <c r="A55" i="97"/>
  <c r="A141" i="97"/>
  <c r="A26" i="97"/>
  <c r="A147" i="97"/>
  <c r="A84" i="97"/>
  <c r="A48" i="97"/>
  <c r="A58" i="97"/>
  <c r="A137" i="97"/>
  <c r="A37" i="97"/>
  <c r="A91" i="97"/>
  <c r="A77" i="97"/>
  <c r="A124" i="97"/>
  <c r="A31" i="97"/>
  <c r="A64" i="97"/>
  <c r="A143" i="97"/>
  <c r="A32" i="97"/>
  <c r="A93" i="97"/>
  <c r="A57" i="97"/>
  <c r="A67" i="97"/>
  <c r="A144" i="97"/>
  <c r="A90" i="97"/>
  <c r="A44" i="97"/>
  <c r="A97" i="97"/>
  <c r="A83" i="97"/>
  <c r="A130" i="97"/>
  <c r="A50" i="97"/>
  <c r="A96" i="97"/>
  <c r="A34" i="97"/>
  <c r="A66" i="97"/>
  <c r="A82" i="97"/>
  <c r="A146" i="97"/>
  <c r="A46" i="97"/>
  <c r="A68" i="97"/>
  <c r="A54" i="97"/>
  <c r="A102" i="97"/>
  <c r="A56" i="97"/>
  <c r="A73" i="97"/>
  <c r="A99" i="97"/>
  <c r="A103" i="97"/>
  <c r="A98" i="97"/>
  <c r="A70" i="97"/>
  <c r="A41" i="97"/>
  <c r="A75" i="97"/>
  <c r="A117" i="97"/>
  <c r="A116" i="97"/>
  <c r="A60" i="97"/>
  <c r="A89" i="97"/>
  <c r="A18" i="97"/>
  <c r="A136" i="97"/>
  <c r="A15" i="97"/>
  <c r="P156" i="97"/>
  <c r="P51" i="3"/>
  <c r="P51" i="38"/>
  <c r="K43" i="3"/>
  <c r="K43" i="38"/>
  <c r="K44" i="38"/>
  <c r="K44" i="3"/>
  <c r="K40" i="3"/>
  <c r="K40" i="38"/>
  <c r="P40" i="3"/>
  <c r="P40" i="38"/>
  <c r="K51" i="3"/>
  <c r="K51" i="38"/>
  <c r="P43" i="3"/>
  <c r="P43" i="38"/>
  <c r="P44" i="38"/>
  <c r="P44" i="3"/>
  <c r="P35" i="38"/>
  <c r="P35" i="3"/>
  <c r="K59" i="38"/>
  <c r="K59" i="3"/>
  <c r="P59" i="38"/>
  <c r="P59" i="3"/>
  <c r="K29" i="38"/>
  <c r="K29" i="3"/>
  <c r="K35" i="38"/>
  <c r="K35" i="3"/>
  <c r="P29" i="38"/>
  <c r="P29" i="3"/>
  <c r="P134" i="3"/>
  <c r="P55" i="38"/>
  <c r="P55" i="3"/>
  <c r="K63" i="38"/>
  <c r="K63" i="3"/>
  <c r="K55" i="38"/>
  <c r="K55" i="3"/>
  <c r="P64" i="38"/>
  <c r="P64" i="3"/>
  <c r="P99" i="38"/>
  <c r="P99" i="3"/>
  <c r="P80" i="38"/>
  <c r="P80" i="3"/>
  <c r="P78" i="38"/>
  <c r="P78" i="3"/>
  <c r="P120" i="38"/>
  <c r="P120" i="3"/>
  <c r="P63" i="38"/>
  <c r="P63" i="3"/>
  <c r="K64" i="38"/>
  <c r="K64" i="3"/>
  <c r="P137" i="3"/>
  <c r="P146" i="3"/>
  <c r="P133" i="3"/>
  <c r="P37" i="3"/>
  <c r="P37" i="38"/>
  <c r="K68" i="38"/>
  <c r="K68" i="3"/>
  <c r="K57" i="38"/>
  <c r="K57" i="3"/>
  <c r="K38" i="38"/>
  <c r="K38" i="3"/>
  <c r="P49" i="3"/>
  <c r="P49" i="38"/>
  <c r="K56" i="38"/>
  <c r="K56" i="3"/>
  <c r="P56" i="38"/>
  <c r="P56" i="3"/>
  <c r="P38" i="38"/>
  <c r="P38" i="3"/>
  <c r="K42" i="3"/>
  <c r="K42" i="38"/>
  <c r="P86" i="3"/>
  <c r="P86" i="38"/>
  <c r="P127" i="3"/>
  <c r="P32" i="3"/>
  <c r="P32" i="38"/>
  <c r="K32" i="3"/>
  <c r="K32" i="38"/>
  <c r="P68" i="38"/>
  <c r="P68" i="3"/>
  <c r="K37" i="3"/>
  <c r="K37" i="38"/>
  <c r="P57" i="38"/>
  <c r="P57" i="3"/>
  <c r="P42" i="3"/>
  <c r="P42" i="38"/>
  <c r="P46" i="3"/>
  <c r="P46" i="38"/>
  <c r="K46" i="3"/>
  <c r="K46" i="38"/>
  <c r="K49" i="3"/>
  <c r="K49" i="38"/>
  <c r="P105" i="3"/>
  <c r="P105" i="38"/>
  <c r="P100" i="38"/>
  <c r="P100" i="3"/>
  <c r="P85" i="38"/>
  <c r="P85" i="3"/>
  <c r="P66" i="3"/>
  <c r="P66" i="38"/>
  <c r="K28" i="38"/>
  <c r="K28" i="3"/>
  <c r="P67" i="3"/>
  <c r="P67" i="38"/>
  <c r="P39" i="3"/>
  <c r="P39" i="38"/>
  <c r="P50" i="3"/>
  <c r="P50" i="38"/>
  <c r="P48" i="38"/>
  <c r="P48" i="3"/>
  <c r="K39" i="3"/>
  <c r="K39" i="38"/>
  <c r="P45" i="38"/>
  <c r="P45" i="3"/>
  <c r="K48" i="38"/>
  <c r="K48" i="3"/>
  <c r="P28" i="38"/>
  <c r="P28" i="3"/>
  <c r="P34" i="3"/>
  <c r="P34" i="38"/>
  <c r="K27" i="38"/>
  <c r="K27" i="3"/>
  <c r="K36" i="3"/>
  <c r="K36" i="38"/>
  <c r="K52" i="38"/>
  <c r="K52" i="3"/>
  <c r="K47" i="38"/>
  <c r="K47" i="3"/>
  <c r="K45" i="38"/>
  <c r="K45" i="3"/>
  <c r="K62" i="38"/>
  <c r="K62" i="3"/>
  <c r="P47" i="38"/>
  <c r="P47" i="3"/>
  <c r="K54" i="38"/>
  <c r="K54" i="3"/>
  <c r="P26" i="38"/>
  <c r="P26" i="3"/>
  <c r="K53" i="38"/>
  <c r="K53" i="3"/>
  <c r="P27" i="38"/>
  <c r="P27" i="3"/>
  <c r="K50" i="3"/>
  <c r="K50" i="38"/>
  <c r="K31" i="3"/>
  <c r="K31" i="38"/>
  <c r="P52" i="38"/>
  <c r="P52" i="3"/>
  <c r="K34" i="3"/>
  <c r="K34" i="38"/>
  <c r="P62" i="38"/>
  <c r="P62" i="3"/>
  <c r="P142" i="3"/>
  <c r="P136" i="3"/>
  <c r="P118" i="38"/>
  <c r="P118" i="3"/>
  <c r="P129" i="3"/>
  <c r="P126" i="3"/>
  <c r="P73" i="3"/>
  <c r="P73" i="38"/>
  <c r="P76" i="3"/>
  <c r="P76" i="38"/>
  <c r="P149" i="3"/>
  <c r="P53" i="38"/>
  <c r="P53" i="3"/>
  <c r="K26" i="38"/>
  <c r="K26" i="3"/>
  <c r="K66" i="3"/>
  <c r="K66" i="38"/>
  <c r="K30" i="38"/>
  <c r="K30" i="3"/>
  <c r="P58" i="38"/>
  <c r="P58" i="3"/>
  <c r="K33" i="38"/>
  <c r="K33" i="3"/>
  <c r="K61" i="38"/>
  <c r="K61" i="3"/>
  <c r="P33" i="38"/>
  <c r="P33" i="3"/>
  <c r="K60" i="3"/>
  <c r="K60" i="38"/>
  <c r="P61" i="38"/>
  <c r="P61" i="3"/>
  <c r="K41" i="38"/>
  <c r="K41" i="3"/>
  <c r="P30" i="38"/>
  <c r="P30" i="3"/>
  <c r="P41" i="38"/>
  <c r="P41" i="3"/>
  <c r="P31" i="3"/>
  <c r="P31" i="38"/>
  <c r="P36" i="3"/>
  <c r="P36" i="38"/>
  <c r="P60" i="3"/>
  <c r="P60" i="38"/>
  <c r="K67" i="3"/>
  <c r="K67" i="38"/>
  <c r="K58" i="38"/>
  <c r="K58" i="3"/>
  <c r="P54" i="38"/>
  <c r="P54" i="3"/>
  <c r="P109" i="3"/>
  <c r="P109" i="38"/>
  <c r="P124" i="3"/>
  <c r="P124" i="38"/>
  <c r="P117" i="38"/>
  <c r="P117" i="3"/>
  <c r="P125" i="3"/>
  <c r="P125" i="38"/>
  <c r="P102" i="38"/>
  <c r="P102" i="3"/>
  <c r="P115" i="38"/>
  <c r="P115" i="3"/>
  <c r="P65" i="38"/>
  <c r="P65" i="3"/>
  <c r="K65" i="38"/>
  <c r="K65" i="3"/>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14" i="6"/>
  <c r="C14" i="6"/>
  <c r="D14" i="6"/>
  <c r="C18" i="36"/>
  <c r="C26" i="2" s="1"/>
  <c r="C17" i="36"/>
  <c r="C23" i="2" s="1"/>
  <c r="C16" i="36"/>
  <c r="C20" i="2" s="1"/>
  <c r="C15" i="36"/>
  <c r="C17" i="2" s="1"/>
  <c r="C18" i="34"/>
  <c r="C24" i="2" s="1"/>
  <c r="C17" i="34"/>
  <c r="C21" i="2" s="1"/>
  <c r="C18" i="2"/>
  <c r="D21" i="36"/>
  <c r="D22" i="36"/>
  <c r="D21" i="34"/>
  <c r="D22" i="34"/>
  <c r="D20" i="36"/>
  <c r="D20" i="34"/>
  <c r="H25" i="43"/>
  <c r="H24" i="43"/>
  <c r="H21" i="6"/>
  <c r="H20" i="43"/>
  <c r="B15" i="41"/>
  <c r="C15" i="41"/>
  <c r="D15" i="41"/>
  <c r="B16" i="41"/>
  <c r="C16" i="41"/>
  <c r="D16" i="41"/>
  <c r="B17" i="41"/>
  <c r="C17" i="41"/>
  <c r="D17" i="41"/>
  <c r="B18" i="41"/>
  <c r="C18" i="41"/>
  <c r="D18" i="41"/>
  <c r="B19" i="41"/>
  <c r="C19" i="41"/>
  <c r="D19" i="4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B32" i="41"/>
  <c r="C32" i="41"/>
  <c r="D32" i="41"/>
  <c r="B33" i="41"/>
  <c r="C33" i="41"/>
  <c r="D33" i="41"/>
  <c r="B34" i="41"/>
  <c r="C34" i="41"/>
  <c r="D34" i="41"/>
  <c r="B35" i="41"/>
  <c r="C35" i="41"/>
  <c r="D35" i="41"/>
  <c r="B36" i="41"/>
  <c r="C36" i="41"/>
  <c r="D36" i="41"/>
  <c r="B37" i="41"/>
  <c r="C37" i="41"/>
  <c r="D37" i="41"/>
  <c r="B38" i="41"/>
  <c r="C38" i="41"/>
  <c r="D38" i="41"/>
  <c r="B39" i="41"/>
  <c r="C39" i="41"/>
  <c r="D39" i="41"/>
  <c r="B40" i="41"/>
  <c r="C40" i="41"/>
  <c r="D40" i="41"/>
  <c r="B41" i="41"/>
  <c r="C41" i="41"/>
  <c r="D41" i="41"/>
  <c r="B42" i="41"/>
  <c r="C42" i="41"/>
  <c r="D42" i="41"/>
  <c r="B43" i="41"/>
  <c r="C43" i="41"/>
  <c r="D43" i="41"/>
  <c r="B44" i="41"/>
  <c r="C44" i="41"/>
  <c r="D44" i="41"/>
  <c r="B45" i="41"/>
  <c r="C45" i="41"/>
  <c r="D45" i="41"/>
  <c r="B46" i="41"/>
  <c r="C46" i="41"/>
  <c r="D46" i="41"/>
  <c r="B47" i="41"/>
  <c r="C47" i="41"/>
  <c r="D47" i="41"/>
  <c r="B48" i="41"/>
  <c r="C48" i="41"/>
  <c r="D48" i="41"/>
  <c r="B49" i="41"/>
  <c r="C49" i="41"/>
  <c r="D49" i="41"/>
  <c r="B50" i="41"/>
  <c r="C50" i="41"/>
  <c r="D50" i="41"/>
  <c r="B51" i="41"/>
  <c r="C51" i="41"/>
  <c r="D51" i="41"/>
  <c r="B52" i="41"/>
  <c r="C52" i="41"/>
  <c r="D52" i="41"/>
  <c r="B53" i="41"/>
  <c r="C53" i="41"/>
  <c r="D53" i="41"/>
  <c r="B54" i="41"/>
  <c r="C54" i="41"/>
  <c r="D54" i="41"/>
  <c r="B55" i="41"/>
  <c r="C55" i="41"/>
  <c r="D55" i="41"/>
  <c r="B56" i="41"/>
  <c r="C56" i="41"/>
  <c r="D56" i="41"/>
  <c r="B57" i="41"/>
  <c r="C57" i="41"/>
  <c r="D57" i="41"/>
  <c r="B58" i="41"/>
  <c r="C58" i="41"/>
  <c r="D58" i="41"/>
  <c r="B59" i="41"/>
  <c r="C59" i="41"/>
  <c r="D59" i="41"/>
  <c r="B60" i="41"/>
  <c r="C60" i="41"/>
  <c r="D60" i="41"/>
  <c r="B61" i="41"/>
  <c r="C61" i="41"/>
  <c r="D61" i="41"/>
  <c r="B62" i="41"/>
  <c r="C62" i="41"/>
  <c r="D62" i="41"/>
  <c r="B63" i="41"/>
  <c r="C63" i="41"/>
  <c r="D63" i="41"/>
  <c r="B64" i="41"/>
  <c r="C64" i="41"/>
  <c r="D64" i="41"/>
  <c r="B65" i="41"/>
  <c r="C65" i="41"/>
  <c r="D65" i="41"/>
  <c r="B66" i="41"/>
  <c r="C66" i="41"/>
  <c r="D66" i="41"/>
  <c r="B67" i="41"/>
  <c r="C67" i="41"/>
  <c r="D67" i="41"/>
  <c r="B68" i="41"/>
  <c r="C68" i="41"/>
  <c r="D68" i="41"/>
  <c r="B69" i="41"/>
  <c r="C69" i="41"/>
  <c r="D69" i="41"/>
  <c r="B70" i="41"/>
  <c r="C70" i="41"/>
  <c r="D70" i="41"/>
  <c r="H70" i="41"/>
  <c r="B71" i="41"/>
  <c r="C71" i="41"/>
  <c r="D71" i="41"/>
  <c r="H71" i="41"/>
  <c r="B72" i="41"/>
  <c r="C72" i="41"/>
  <c r="D72" i="41"/>
  <c r="H72" i="41"/>
  <c r="B73" i="41"/>
  <c r="C73" i="41"/>
  <c r="D73" i="41"/>
  <c r="H73" i="41"/>
  <c r="B74" i="41"/>
  <c r="C74" i="41"/>
  <c r="D74" i="41"/>
  <c r="H74" i="41"/>
  <c r="B75" i="41"/>
  <c r="C75" i="41"/>
  <c r="D75" i="41"/>
  <c r="H75" i="41"/>
  <c r="B76" i="41"/>
  <c r="C76" i="41"/>
  <c r="D76" i="41"/>
  <c r="H76" i="41"/>
  <c r="B77" i="41"/>
  <c r="C77" i="41"/>
  <c r="D77" i="41"/>
  <c r="H77" i="41"/>
  <c r="B78" i="41"/>
  <c r="C78" i="41"/>
  <c r="D78" i="41"/>
  <c r="H78" i="41"/>
  <c r="B79" i="41"/>
  <c r="C79" i="41"/>
  <c r="D79" i="41"/>
  <c r="H79" i="41"/>
  <c r="B80" i="41"/>
  <c r="C80" i="41"/>
  <c r="D80" i="41"/>
  <c r="H80" i="41"/>
  <c r="B81" i="41"/>
  <c r="C81" i="41"/>
  <c r="D81" i="41"/>
  <c r="H81" i="41"/>
  <c r="B82" i="41"/>
  <c r="C82" i="41"/>
  <c r="D82" i="41"/>
  <c r="H82" i="41"/>
  <c r="B83" i="41"/>
  <c r="C83" i="41"/>
  <c r="D83" i="41"/>
  <c r="H83" i="41"/>
  <c r="B84" i="41"/>
  <c r="C84" i="41"/>
  <c r="D84" i="41"/>
  <c r="H84" i="41"/>
  <c r="B85" i="41"/>
  <c r="C85" i="41"/>
  <c r="D85" i="41"/>
  <c r="H85" i="41"/>
  <c r="B86" i="41"/>
  <c r="C86" i="41"/>
  <c r="D86" i="41"/>
  <c r="H86" i="41"/>
  <c r="B87" i="41"/>
  <c r="C87" i="41"/>
  <c r="D87" i="41"/>
  <c r="H87" i="41"/>
  <c r="B88" i="41"/>
  <c r="C88" i="41"/>
  <c r="D88" i="41"/>
  <c r="H88" i="41"/>
  <c r="B89" i="41"/>
  <c r="C89" i="41"/>
  <c r="D89" i="41"/>
  <c r="H89" i="41"/>
  <c r="B90" i="41"/>
  <c r="C90" i="41"/>
  <c r="D90" i="41"/>
  <c r="H90" i="41"/>
  <c r="B91" i="41"/>
  <c r="C91" i="41"/>
  <c r="D91" i="41"/>
  <c r="H91" i="41"/>
  <c r="B92" i="41"/>
  <c r="C92" i="41"/>
  <c r="D92" i="41"/>
  <c r="H92" i="41"/>
  <c r="B14" i="41"/>
  <c r="C14" i="41"/>
  <c r="D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31" i="42"/>
  <c r="C31" i="42"/>
  <c r="D31" i="42"/>
  <c r="B32" i="42"/>
  <c r="C32" i="42"/>
  <c r="D32" i="42"/>
  <c r="B33" i="42"/>
  <c r="C33" i="42"/>
  <c r="D33" i="42"/>
  <c r="B34" i="42"/>
  <c r="C34" i="42"/>
  <c r="D34" i="42"/>
  <c r="B35" i="42"/>
  <c r="C35" i="42"/>
  <c r="D35" i="42"/>
  <c r="B36" i="42"/>
  <c r="C36" i="42"/>
  <c r="D36" i="42"/>
  <c r="B37" i="42"/>
  <c r="C37" i="42"/>
  <c r="D37" i="42"/>
  <c r="B38" i="42"/>
  <c r="C38" i="42"/>
  <c r="D38" i="42"/>
  <c r="B39" i="42"/>
  <c r="C39" i="42"/>
  <c r="D39" i="42"/>
  <c r="B40" i="42"/>
  <c r="C40" i="42"/>
  <c r="D40" i="42"/>
  <c r="B41" i="42"/>
  <c r="C41" i="42"/>
  <c r="D41" i="42"/>
  <c r="B42" i="42"/>
  <c r="C42" i="42"/>
  <c r="D42" i="42"/>
  <c r="B43" i="42"/>
  <c r="C43" i="42"/>
  <c r="D43" i="42"/>
  <c r="B44" i="42"/>
  <c r="C44" i="42"/>
  <c r="D44" i="42"/>
  <c r="B45" i="42"/>
  <c r="C45" i="42"/>
  <c r="D45" i="42"/>
  <c r="B46" i="42"/>
  <c r="C46" i="42"/>
  <c r="D46" i="42"/>
  <c r="B47" i="42"/>
  <c r="C47" i="42"/>
  <c r="D47" i="42"/>
  <c r="B48" i="42"/>
  <c r="C48" i="42"/>
  <c r="D48" i="42"/>
  <c r="B49" i="42"/>
  <c r="C49" i="42"/>
  <c r="D49" i="42"/>
  <c r="B50" i="42"/>
  <c r="C50" i="42"/>
  <c r="D50" i="42"/>
  <c r="B51" i="42"/>
  <c r="C51" i="42"/>
  <c r="D51" i="42"/>
  <c r="B52" i="42"/>
  <c r="C52" i="42"/>
  <c r="D52" i="42"/>
  <c r="B53" i="42"/>
  <c r="C53" i="42"/>
  <c r="D53" i="42"/>
  <c r="B54" i="42"/>
  <c r="C54" i="42"/>
  <c r="D54" i="42"/>
  <c r="B55" i="42"/>
  <c r="C55" i="42"/>
  <c r="D55" i="42"/>
  <c r="B56" i="42"/>
  <c r="C56" i="42"/>
  <c r="D56" i="42"/>
  <c r="B57" i="42"/>
  <c r="C57" i="42"/>
  <c r="D57" i="42"/>
  <c r="B58" i="42"/>
  <c r="C58" i="42"/>
  <c r="D58" i="42"/>
  <c r="B59" i="42"/>
  <c r="C59" i="42"/>
  <c r="D59" i="42"/>
  <c r="B60" i="42"/>
  <c r="C60" i="42"/>
  <c r="D60" i="42"/>
  <c r="B61" i="42"/>
  <c r="C61" i="42"/>
  <c r="D61" i="42"/>
  <c r="B62" i="42"/>
  <c r="C62" i="42"/>
  <c r="D62" i="42"/>
  <c r="B63" i="42"/>
  <c r="C63" i="42"/>
  <c r="D63" i="42"/>
  <c r="B64" i="42"/>
  <c r="C64" i="42"/>
  <c r="D64" i="42"/>
  <c r="B65" i="42"/>
  <c r="C65" i="42"/>
  <c r="D65" i="42"/>
  <c r="B66" i="42"/>
  <c r="C66" i="42"/>
  <c r="D66" i="42"/>
  <c r="B67" i="42"/>
  <c r="C67" i="42"/>
  <c r="D67" i="42"/>
  <c r="B68" i="42"/>
  <c r="C68" i="42"/>
  <c r="D68" i="42"/>
  <c r="B69" i="42"/>
  <c r="C69" i="42"/>
  <c r="D69" i="42"/>
  <c r="B70" i="42"/>
  <c r="C70" i="42"/>
  <c r="D70" i="42"/>
  <c r="H70" i="42"/>
  <c r="B71" i="42"/>
  <c r="C71" i="42"/>
  <c r="D71" i="42"/>
  <c r="H71" i="42"/>
  <c r="B72" i="42"/>
  <c r="C72" i="42"/>
  <c r="D72" i="42"/>
  <c r="H72" i="42"/>
  <c r="B73" i="42"/>
  <c r="C73" i="42"/>
  <c r="D73" i="42"/>
  <c r="H73" i="42"/>
  <c r="B74" i="42"/>
  <c r="C74" i="42"/>
  <c r="D74" i="42"/>
  <c r="H74" i="42"/>
  <c r="B75" i="42"/>
  <c r="C75" i="42"/>
  <c r="D75" i="42"/>
  <c r="H75" i="42"/>
  <c r="B76" i="42"/>
  <c r="C76" i="42"/>
  <c r="D76" i="42"/>
  <c r="H76" i="42"/>
  <c r="B77" i="42"/>
  <c r="C77" i="42"/>
  <c r="D77" i="42"/>
  <c r="H77" i="42"/>
  <c r="B78" i="42"/>
  <c r="C78" i="42"/>
  <c r="D78" i="42"/>
  <c r="H78" i="42"/>
  <c r="B79" i="42"/>
  <c r="C79" i="42"/>
  <c r="D79" i="42"/>
  <c r="H79" i="42"/>
  <c r="B80" i="42"/>
  <c r="C80" i="42"/>
  <c r="D80" i="42"/>
  <c r="H80" i="42"/>
  <c r="B81" i="42"/>
  <c r="C81" i="42"/>
  <c r="D81" i="42"/>
  <c r="H81" i="42"/>
  <c r="B82" i="42"/>
  <c r="C82" i="42"/>
  <c r="D82" i="42"/>
  <c r="H82" i="42"/>
  <c r="B83" i="42"/>
  <c r="C83" i="42"/>
  <c r="D83" i="42"/>
  <c r="H83" i="42"/>
  <c r="B84" i="42"/>
  <c r="C84" i="42"/>
  <c r="D84" i="42"/>
  <c r="H84" i="42"/>
  <c r="B85" i="42"/>
  <c r="C85" i="42"/>
  <c r="D85" i="42"/>
  <c r="H85" i="42"/>
  <c r="B86" i="42"/>
  <c r="C86" i="42"/>
  <c r="D86" i="42"/>
  <c r="H86" i="42"/>
  <c r="B87" i="42"/>
  <c r="C87" i="42"/>
  <c r="D87" i="42"/>
  <c r="H87" i="42"/>
  <c r="B88" i="42"/>
  <c r="C88" i="42"/>
  <c r="D88" i="42"/>
  <c r="H88" i="42"/>
  <c r="B89" i="42"/>
  <c r="C89" i="42"/>
  <c r="D89" i="42"/>
  <c r="H89" i="42"/>
  <c r="B90" i="42"/>
  <c r="C90" i="42"/>
  <c r="D90" i="42"/>
  <c r="H90" i="42"/>
  <c r="B91" i="42"/>
  <c r="C91" i="42"/>
  <c r="D91" i="42"/>
  <c r="H91" i="42"/>
  <c r="B92" i="42"/>
  <c r="C92" i="42"/>
  <c r="D92" i="42"/>
  <c r="H92"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15" i="43"/>
  <c r="C15" i="43"/>
  <c r="D15" i="43"/>
  <c r="B16" i="40"/>
  <c r="C16" i="40"/>
  <c r="D16" i="40"/>
  <c r="B17" i="40"/>
  <c r="C17" i="40"/>
  <c r="D17" i="40"/>
  <c r="B18" i="40"/>
  <c r="C18" i="40"/>
  <c r="D18" i="40"/>
  <c r="B19" i="40"/>
  <c r="C19" i="40"/>
  <c r="D19" i="40"/>
  <c r="B20" i="40"/>
  <c r="C20" i="40"/>
  <c r="D20" i="40"/>
  <c r="B21" i="40"/>
  <c r="C21" i="40"/>
  <c r="D21" i="40"/>
  <c r="B22" i="40"/>
  <c r="C22" i="40"/>
  <c r="D22" i="40"/>
  <c r="B23" i="40"/>
  <c r="C23" i="40"/>
  <c r="D23" i="40"/>
  <c r="B24" i="40"/>
  <c r="C24" i="40"/>
  <c r="D24" i="40"/>
  <c r="B25" i="40"/>
  <c r="C25" i="40"/>
  <c r="D25" i="40"/>
  <c r="B26" i="40"/>
  <c r="C26" i="40"/>
  <c r="D26" i="40"/>
  <c r="B27" i="40"/>
  <c r="C27" i="40"/>
  <c r="D27" i="40"/>
  <c r="B28" i="40"/>
  <c r="C28" i="40"/>
  <c r="D28" i="40"/>
  <c r="B29" i="40"/>
  <c r="C29" i="40"/>
  <c r="D29" i="40"/>
  <c r="B30" i="40"/>
  <c r="C30" i="40"/>
  <c r="D30" i="40"/>
  <c r="B15" i="40"/>
  <c r="C15" i="40"/>
  <c r="D15" i="40"/>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25" i="3"/>
  <c r="C25" i="3"/>
  <c r="D25" i="3"/>
  <c r="H25" i="3"/>
  <c r="K25" i="3"/>
  <c r="L25" i="3"/>
  <c r="M25" i="3"/>
  <c r="N25" i="3"/>
  <c r="O25" i="3"/>
  <c r="P25" i="3"/>
  <c r="B14" i="3"/>
  <c r="C14" i="3"/>
  <c r="D14" i="3"/>
  <c r="H23" i="40"/>
  <c r="H56" i="42"/>
  <c r="H68" i="42"/>
  <c r="B14" i="33"/>
  <c r="B15" i="33"/>
  <c r="B16" i="33"/>
  <c r="B13" i="33"/>
  <c r="D9" i="36"/>
  <c r="D8" i="36"/>
  <c r="D7" i="36"/>
  <c r="D6" i="36"/>
  <c r="D9" i="34"/>
  <c r="D8" i="34"/>
  <c r="D7" i="34"/>
  <c r="D6" i="34"/>
  <c r="D9" i="2"/>
  <c r="D8" i="2"/>
  <c r="D7" i="2"/>
  <c r="D6" i="2"/>
  <c r="D5" i="40" s="1"/>
  <c r="O89" i="42"/>
  <c r="O78" i="42"/>
  <c r="M72" i="42"/>
  <c r="K72" i="5"/>
  <c r="P88" i="5"/>
  <c r="K88" i="5"/>
  <c r="M76" i="41"/>
  <c r="K76" i="5"/>
  <c r="M92" i="42"/>
  <c r="K92" i="5"/>
  <c r="M80" i="41"/>
  <c r="K80" i="5"/>
  <c r="M84" i="41"/>
  <c r="K84" i="5"/>
  <c r="K73" i="5"/>
  <c r="K77" i="5"/>
  <c r="K85" i="5"/>
  <c r="K89" i="5"/>
  <c r="P70" i="5"/>
  <c r="P73" i="5"/>
  <c r="P82" i="5"/>
  <c r="P86" i="5"/>
  <c r="M71" i="41"/>
  <c r="M75" i="41"/>
  <c r="M79" i="42"/>
  <c r="M87" i="41"/>
  <c r="M91" i="42"/>
  <c r="K78" i="5"/>
  <c r="K75" i="5"/>
  <c r="K70" i="5"/>
  <c r="K90" i="5"/>
  <c r="K87" i="5"/>
  <c r="K86" i="5"/>
  <c r="K83" i="5"/>
  <c r="K74" i="5"/>
  <c r="K71" i="5"/>
  <c r="K82" i="5"/>
  <c r="K79" i="5"/>
  <c r="K91" i="5"/>
  <c r="A14" i="38" l="1"/>
  <c r="N9" i="97"/>
  <c r="E15" i="117"/>
  <c r="B16" i="35"/>
  <c r="B16" i="118"/>
  <c r="B15" i="35"/>
  <c r="B15" i="118"/>
  <c r="B14" i="35"/>
  <c r="B14" i="118"/>
  <c r="B13" i="35"/>
  <c r="B13" i="118"/>
  <c r="D6" i="97"/>
  <c r="D6" i="100"/>
  <c r="D6" i="99"/>
  <c r="D6" i="98"/>
  <c r="D7" i="97"/>
  <c r="D7" i="100"/>
  <c r="D7" i="99"/>
  <c r="D7" i="98"/>
  <c r="D8" i="100"/>
  <c r="D8" i="99"/>
  <c r="D8" i="98"/>
  <c r="D8" i="97"/>
  <c r="D5" i="5"/>
  <c r="D5" i="38"/>
  <c r="D5" i="37"/>
  <c r="D5" i="97"/>
  <c r="D5" i="100"/>
  <c r="D5" i="99"/>
  <c r="D5" i="98"/>
  <c r="D7" i="43"/>
  <c r="P85" i="5"/>
  <c r="P85" i="41" s="1"/>
  <c r="P90" i="5"/>
  <c r="P90" i="41" s="1"/>
  <c r="D7" i="44"/>
  <c r="P77" i="5"/>
  <c r="P77" i="41" s="1"/>
  <c r="O80" i="42"/>
  <c r="O80" i="41"/>
  <c r="L80" i="42"/>
  <c r="L80" i="41"/>
  <c r="N80" i="42"/>
  <c r="N80" i="41"/>
  <c r="K80" i="42"/>
  <c r="K80" i="41"/>
  <c r="P70" i="42"/>
  <c r="P70" i="41"/>
  <c r="P88" i="41"/>
  <c r="P88" i="42"/>
  <c r="K91" i="41"/>
  <c r="K91" i="42"/>
  <c r="K70" i="42"/>
  <c r="K70" i="41"/>
  <c r="K71" i="42"/>
  <c r="K71" i="41"/>
  <c r="K88" i="41"/>
  <c r="K88" i="42"/>
  <c r="O91" i="41"/>
  <c r="O91" i="42"/>
  <c r="L71" i="42"/>
  <c r="L71" i="41"/>
  <c r="M88" i="41"/>
  <c r="M88" i="42"/>
  <c r="N71" i="42"/>
  <c r="N71" i="41"/>
  <c r="O71" i="42"/>
  <c r="O71" i="41"/>
  <c r="M70" i="42"/>
  <c r="M70" i="41"/>
  <c r="L88" i="41"/>
  <c r="L88" i="42"/>
  <c r="N91" i="41"/>
  <c r="N91" i="42"/>
  <c r="L70" i="42"/>
  <c r="L70" i="41"/>
  <c r="O70" i="42"/>
  <c r="O70" i="41"/>
  <c r="N70" i="42"/>
  <c r="N70" i="41"/>
  <c r="O88" i="41"/>
  <c r="O88" i="42"/>
  <c r="L91" i="41"/>
  <c r="L91" i="42"/>
  <c r="N88" i="41"/>
  <c r="N88" i="42"/>
  <c r="N90" i="41"/>
  <c r="N90" i="42"/>
  <c r="N73" i="41"/>
  <c r="N73" i="42"/>
  <c r="P90" i="42"/>
  <c r="M73" i="41"/>
  <c r="M73" i="42"/>
  <c r="P73" i="41"/>
  <c r="P73" i="42"/>
  <c r="K73" i="41"/>
  <c r="K73" i="42"/>
  <c r="O90" i="41"/>
  <c r="O90" i="42"/>
  <c r="O73" i="41"/>
  <c r="O73" i="42"/>
  <c r="L73" i="41"/>
  <c r="L73" i="42"/>
  <c r="M90" i="41"/>
  <c r="M90" i="42"/>
  <c r="K90" i="41"/>
  <c r="K90" i="42"/>
  <c r="L90" i="41"/>
  <c r="L90" i="42"/>
  <c r="K86" i="42"/>
  <c r="K86" i="41"/>
  <c r="K87" i="42"/>
  <c r="K87" i="41"/>
  <c r="K78" i="41"/>
  <c r="K78" i="42"/>
  <c r="P86" i="42"/>
  <c r="P86" i="41"/>
  <c r="O86" i="42"/>
  <c r="O86" i="41"/>
  <c r="O82" i="41"/>
  <c r="O82" i="42"/>
  <c r="M78" i="41"/>
  <c r="M78" i="42"/>
  <c r="L82" i="41"/>
  <c r="L82" i="42"/>
  <c r="L84" i="42"/>
  <c r="L84" i="41"/>
  <c r="L86" i="42"/>
  <c r="L86" i="41"/>
  <c r="K82" i="41"/>
  <c r="K82" i="42"/>
  <c r="O81" i="42"/>
  <c r="O81" i="41"/>
  <c r="L78" i="41"/>
  <c r="L78" i="42"/>
  <c r="N82" i="41"/>
  <c r="N82" i="42"/>
  <c r="N86" i="42"/>
  <c r="N86" i="41"/>
  <c r="P82" i="41"/>
  <c r="P82" i="42"/>
  <c r="K84" i="42"/>
  <c r="K84" i="41"/>
  <c r="O87" i="42"/>
  <c r="O87" i="41"/>
  <c r="N78" i="41"/>
  <c r="N78" i="42"/>
  <c r="L81" i="42"/>
  <c r="L81" i="41"/>
  <c r="L87" i="42"/>
  <c r="L87" i="41"/>
  <c r="M82" i="41"/>
  <c r="M82" i="42"/>
  <c r="O84" i="42"/>
  <c r="O84" i="41"/>
  <c r="M86" i="42"/>
  <c r="M86" i="41"/>
  <c r="N87" i="42"/>
  <c r="N87" i="41"/>
  <c r="N81" i="42"/>
  <c r="N81" i="41"/>
  <c r="N84" i="42"/>
  <c r="N84" i="41"/>
  <c r="K75" i="42"/>
  <c r="K75" i="41"/>
  <c r="K76" i="42"/>
  <c r="K76" i="41"/>
  <c r="O75" i="42"/>
  <c r="O75" i="41"/>
  <c r="L75" i="42"/>
  <c r="L75" i="41"/>
  <c r="O92" i="41"/>
  <c r="O92" i="42"/>
  <c r="K79" i="41"/>
  <c r="K79" i="42"/>
  <c r="K83" i="41"/>
  <c r="K83" i="42"/>
  <c r="M83" i="41"/>
  <c r="M83" i="42"/>
  <c r="P85" i="42"/>
  <c r="K89" i="41"/>
  <c r="K89" i="42"/>
  <c r="O85" i="41"/>
  <c r="O85" i="42"/>
  <c r="O72" i="41"/>
  <c r="O72" i="42"/>
  <c r="M74" i="42"/>
  <c r="M74" i="41"/>
  <c r="O76" i="42"/>
  <c r="O76" i="41"/>
  <c r="M85" i="41"/>
  <c r="M85" i="42"/>
  <c r="L92" i="41"/>
  <c r="L92" i="42"/>
  <c r="K85" i="41"/>
  <c r="K85" i="42"/>
  <c r="K92" i="41"/>
  <c r="K92" i="42"/>
  <c r="K72" i="41"/>
  <c r="K72" i="42"/>
  <c r="O83" i="41"/>
  <c r="O83" i="42"/>
  <c r="O79" i="41"/>
  <c r="O79" i="42"/>
  <c r="O77" i="41"/>
  <c r="O77" i="42"/>
  <c r="L72" i="41"/>
  <c r="L72" i="42"/>
  <c r="L74" i="42"/>
  <c r="L74" i="41"/>
  <c r="L76" i="42"/>
  <c r="L76" i="41"/>
  <c r="L83" i="41"/>
  <c r="L83" i="42"/>
  <c r="L85" i="41"/>
  <c r="L85" i="42"/>
  <c r="M89" i="41"/>
  <c r="M89" i="42"/>
  <c r="K74" i="42"/>
  <c r="K74" i="41"/>
  <c r="P77" i="42"/>
  <c r="K77" i="41"/>
  <c r="K77" i="42"/>
  <c r="M77" i="41"/>
  <c r="M77" i="42"/>
  <c r="O74" i="42"/>
  <c r="O74" i="41"/>
  <c r="N74" i="42"/>
  <c r="N74" i="41"/>
  <c r="L77" i="41"/>
  <c r="L77" i="42"/>
  <c r="L79" i="41"/>
  <c r="L79" i="42"/>
  <c r="L89" i="41"/>
  <c r="L89" i="42"/>
  <c r="N89" i="41"/>
  <c r="N89" i="42"/>
  <c r="N79" i="41"/>
  <c r="N79" i="42"/>
  <c r="N83" i="41"/>
  <c r="N83" i="42"/>
  <c r="N77" i="41"/>
  <c r="N77" i="42"/>
  <c r="N72" i="41"/>
  <c r="N72" i="42"/>
  <c r="N92" i="41"/>
  <c r="N92" i="42"/>
  <c r="N76" i="42"/>
  <c r="N76" i="41"/>
  <c r="N85" i="41"/>
  <c r="N85" i="42"/>
  <c r="N75" i="42"/>
  <c r="N75" i="41"/>
  <c r="P87" i="5"/>
  <c r="M87" i="42"/>
  <c r="P71" i="5"/>
  <c r="M71" i="42"/>
  <c r="P80" i="5"/>
  <c r="M80" i="42"/>
  <c r="P76" i="5"/>
  <c r="M76" i="42"/>
  <c r="P78" i="5"/>
  <c r="O78" i="41"/>
  <c r="P89" i="5"/>
  <c r="O89" i="41"/>
  <c r="P79" i="5"/>
  <c r="M79" i="41"/>
  <c r="P91" i="5"/>
  <c r="M91" i="41"/>
  <c r="P75" i="5"/>
  <c r="M75" i="42"/>
  <c r="P84" i="5"/>
  <c r="M84" i="42"/>
  <c r="P92" i="5"/>
  <c r="M92" i="41"/>
  <c r="P72" i="5"/>
  <c r="M72" i="41"/>
  <c r="P83" i="5"/>
  <c r="P74" i="5"/>
  <c r="D7" i="37"/>
  <c r="D8" i="37"/>
  <c r="D8" i="5"/>
  <c r="D8" i="41"/>
  <c r="D8" i="42"/>
  <c r="D6" i="41"/>
  <c r="D6" i="37"/>
  <c r="M81" i="41"/>
  <c r="K81" i="5"/>
  <c r="H14" i="40"/>
  <c r="H19" i="43"/>
  <c r="H21" i="43"/>
  <c r="H24" i="6"/>
  <c r="H25" i="6"/>
  <c r="H17" i="40"/>
  <c r="H17" i="39"/>
  <c r="H24" i="41"/>
  <c r="H20" i="42"/>
  <c r="H64" i="42"/>
  <c r="H28" i="42"/>
  <c r="H16" i="43"/>
  <c r="H16" i="6"/>
  <c r="K17" i="44"/>
  <c r="H18" i="43"/>
  <c r="H27" i="42"/>
  <c r="H47" i="41"/>
  <c r="H53" i="41"/>
  <c r="H33" i="41"/>
  <c r="H26" i="39"/>
  <c r="H41" i="41"/>
  <c r="H22" i="6"/>
  <c r="D8" i="3"/>
  <c r="D8" i="38"/>
  <c r="D8" i="44"/>
  <c r="D8" i="4"/>
  <c r="D8" i="39"/>
  <c r="D8" i="6"/>
  <c r="D8" i="43"/>
  <c r="D8" i="40"/>
  <c r="H35" i="41"/>
  <c r="H63" i="41"/>
  <c r="D6" i="40"/>
  <c r="D7" i="39"/>
  <c r="H68" i="41"/>
  <c r="H46" i="42"/>
  <c r="H56" i="41"/>
  <c r="H62" i="42"/>
  <c r="H36" i="41"/>
  <c r="D7" i="38"/>
  <c r="D7" i="41"/>
  <c r="D7" i="4"/>
  <c r="D7" i="3"/>
  <c r="D7" i="5"/>
  <c r="D7" i="6"/>
  <c r="D7" i="42"/>
  <c r="D6" i="38"/>
  <c r="D6" i="4"/>
  <c r="D6" i="42"/>
  <c r="N16" i="6"/>
  <c r="K16" i="44"/>
  <c r="L22" i="42"/>
  <c r="L14" i="40"/>
  <c r="N55" i="42"/>
  <c r="N43" i="42"/>
  <c r="N31" i="42"/>
  <c r="D5" i="6"/>
  <c r="D5" i="39"/>
  <c r="D5" i="3"/>
  <c r="D5" i="43"/>
  <c r="D5" i="44"/>
  <c r="D6" i="6"/>
  <c r="D6" i="39"/>
  <c r="D6" i="3"/>
  <c r="D6" i="5"/>
  <c r="D6" i="44"/>
  <c r="D6" i="43"/>
  <c r="D7" i="40"/>
  <c r="D5" i="4"/>
  <c r="D5" i="42"/>
  <c r="D5" i="41"/>
  <c r="N59" i="42"/>
  <c r="N26" i="40"/>
  <c r="H19" i="3"/>
  <c r="N41" i="42"/>
  <c r="N57" i="42"/>
  <c r="N53" i="42"/>
  <c r="N37" i="42"/>
  <c r="N21" i="3"/>
  <c r="N47" i="42"/>
  <c r="M14" i="3"/>
  <c r="L17" i="38"/>
  <c r="N69" i="42"/>
  <c r="N60" i="42"/>
  <c r="N44" i="42"/>
  <c r="N28" i="42"/>
  <c r="M20" i="3"/>
  <c r="L20" i="3"/>
  <c r="H16" i="38"/>
  <c r="N39" i="42"/>
  <c r="N23" i="42"/>
  <c r="H23" i="39"/>
  <c r="N20" i="3"/>
  <c r="N22" i="3"/>
  <c r="L19" i="3"/>
  <c r="H20" i="6"/>
  <c r="L16" i="38"/>
  <c r="N18" i="3"/>
  <c r="L22" i="3"/>
  <c r="N25" i="39"/>
  <c r="N21" i="40"/>
  <c r="H18" i="3"/>
  <c r="M18" i="3"/>
  <c r="L14" i="3"/>
  <c r="H19" i="6"/>
  <c r="L21" i="3"/>
  <c r="N16" i="38"/>
  <c r="E16" i="2" l="1"/>
  <c r="A15" i="117"/>
  <c r="B15" i="117" s="1"/>
  <c r="B16" i="2" s="1"/>
  <c r="P80" i="42"/>
  <c r="P80" i="41"/>
  <c r="P91" i="41"/>
  <c r="P91" i="42"/>
  <c r="P71" i="42"/>
  <c r="P71" i="41"/>
  <c r="K81" i="42"/>
  <c r="K81" i="41"/>
  <c r="P78" i="41"/>
  <c r="P78" i="42"/>
  <c r="P87" i="42"/>
  <c r="P87" i="41"/>
  <c r="P84" i="42"/>
  <c r="P84" i="41"/>
  <c r="P74" i="42"/>
  <c r="P74" i="41"/>
  <c r="P72" i="41"/>
  <c r="P72" i="42"/>
  <c r="P92" i="41"/>
  <c r="P92" i="42"/>
  <c r="P89" i="41"/>
  <c r="P89" i="42"/>
  <c r="P75" i="42"/>
  <c r="P75" i="41"/>
  <c r="P83" i="41"/>
  <c r="P83" i="42"/>
  <c r="P79" i="41"/>
  <c r="P79" i="42"/>
  <c r="P76" i="42"/>
  <c r="P76" i="41"/>
  <c r="P81" i="5"/>
  <c r="M81" i="42"/>
  <c r="H24" i="42"/>
  <c r="H15" i="39"/>
  <c r="H18" i="6"/>
  <c r="M24" i="42"/>
  <c r="M64" i="42"/>
  <c r="H20" i="41"/>
  <c r="H14" i="39"/>
  <c r="O14" i="43"/>
  <c r="H28" i="41"/>
  <c r="M28" i="42"/>
  <c r="M17" i="6"/>
  <c r="M19" i="6"/>
  <c r="H25" i="42"/>
  <c r="M14" i="39"/>
  <c r="H19" i="41"/>
  <c r="K14" i="44"/>
  <c r="K14" i="6" s="1"/>
  <c r="H64" i="41"/>
  <c r="H61" i="41"/>
  <c r="M20" i="42"/>
  <c r="H29" i="41"/>
  <c r="H30" i="39"/>
  <c r="N14" i="39"/>
  <c r="N14" i="40"/>
  <c r="M14" i="42"/>
  <c r="H14" i="42"/>
  <c r="N14" i="41"/>
  <c r="N14" i="42"/>
  <c r="L14" i="41"/>
  <c r="L14" i="42"/>
  <c r="L14" i="6"/>
  <c r="L14" i="43"/>
  <c r="N14" i="6"/>
  <c r="N14" i="43"/>
  <c r="M14" i="6"/>
  <c r="M14" i="43"/>
  <c r="H14" i="6"/>
  <c r="H14" i="43"/>
  <c r="H22" i="41"/>
  <c r="M22" i="39"/>
  <c r="M22" i="6"/>
  <c r="H46" i="41"/>
  <c r="L18" i="39"/>
  <c r="L18" i="40"/>
  <c r="H35" i="42"/>
  <c r="L35" i="41"/>
  <c r="L35" i="42"/>
  <c r="N35" i="41"/>
  <c r="N35" i="42"/>
  <c r="M18" i="39"/>
  <c r="M18" i="40"/>
  <c r="H18" i="39"/>
  <c r="H18" i="40"/>
  <c r="N18" i="39"/>
  <c r="N18" i="40"/>
  <c r="N68" i="41"/>
  <c r="N68" i="42"/>
  <c r="N21" i="6"/>
  <c r="N21" i="43"/>
  <c r="L26" i="39"/>
  <c r="L26" i="40"/>
  <c r="L21" i="6"/>
  <c r="L21" i="43"/>
  <c r="L68" i="41"/>
  <c r="L68" i="42"/>
  <c r="M68" i="41"/>
  <c r="M68" i="42"/>
  <c r="M21" i="6"/>
  <c r="M21" i="43"/>
  <c r="P21" i="44"/>
  <c r="H26" i="40"/>
  <c r="O24" i="43"/>
  <c r="O24" i="6"/>
  <c r="L24" i="43"/>
  <c r="L24" i="6"/>
  <c r="K24" i="44"/>
  <c r="M24" i="43"/>
  <c r="M24" i="6"/>
  <c r="N56" i="41"/>
  <c r="N56" i="42"/>
  <c r="M56" i="41"/>
  <c r="M56" i="42"/>
  <c r="L56" i="41"/>
  <c r="L56" i="42"/>
  <c r="N24" i="43"/>
  <c r="N24" i="6"/>
  <c r="L27" i="40"/>
  <c r="L27" i="39"/>
  <c r="N27" i="40"/>
  <c r="N27" i="39"/>
  <c r="H40" i="42"/>
  <c r="N40" i="41"/>
  <c r="N40" i="42"/>
  <c r="L40" i="41"/>
  <c r="L40" i="42"/>
  <c r="H27" i="40"/>
  <c r="H27" i="39"/>
  <c r="H19" i="39"/>
  <c r="H19" i="40"/>
  <c r="L62" i="41"/>
  <c r="L62" i="42"/>
  <c r="L66" i="41"/>
  <c r="L66" i="42"/>
  <c r="N19" i="39"/>
  <c r="N19" i="40"/>
  <c r="L19" i="39"/>
  <c r="L19" i="40"/>
  <c r="H66" i="41"/>
  <c r="H66" i="42"/>
  <c r="L29" i="39"/>
  <c r="L29" i="40"/>
  <c r="N66" i="41"/>
  <c r="N66" i="42"/>
  <c r="H29" i="39"/>
  <c r="H29" i="40"/>
  <c r="L27" i="42"/>
  <c r="L27" i="41"/>
  <c r="N29" i="39"/>
  <c r="N29" i="40"/>
  <c r="N27" i="42"/>
  <c r="N27" i="41"/>
  <c r="N62" i="41"/>
  <c r="N62" i="42"/>
  <c r="H27" i="41"/>
  <c r="N16" i="42"/>
  <c r="N16" i="41"/>
  <c r="L21" i="39"/>
  <c r="L21" i="40"/>
  <c r="L30" i="41"/>
  <c r="L30" i="42"/>
  <c r="L46" i="41"/>
  <c r="L46" i="42"/>
  <c r="N22" i="39"/>
  <c r="N22" i="40"/>
  <c r="N23" i="3"/>
  <c r="N23" i="38"/>
  <c r="M23" i="38"/>
  <c r="H23" i="38"/>
  <c r="N33" i="41"/>
  <c r="N33" i="42"/>
  <c r="N61" i="41"/>
  <c r="N61" i="42"/>
  <c r="N67" i="41"/>
  <c r="N67" i="42"/>
  <c r="N46" i="41"/>
  <c r="N46" i="42"/>
  <c r="L24" i="40"/>
  <c r="L24" i="39"/>
  <c r="L33" i="41"/>
  <c r="L33" i="42"/>
  <c r="H52" i="42"/>
  <c r="L36" i="42"/>
  <c r="L36" i="41"/>
  <c r="H20" i="40"/>
  <c r="L25" i="43"/>
  <c r="L25" i="6"/>
  <c r="N25" i="43"/>
  <c r="N25" i="6"/>
  <c r="H67" i="42"/>
  <c r="N52" i="41"/>
  <c r="N52" i="42"/>
  <c r="H25" i="39"/>
  <c r="L52" i="41"/>
  <c r="L52" i="42"/>
  <c r="H30" i="42"/>
  <c r="H61" i="42"/>
  <c r="H33" i="42"/>
  <c r="H39" i="41"/>
  <c r="H39" i="42"/>
  <c r="N24" i="40"/>
  <c r="N24" i="39"/>
  <c r="N30" i="41"/>
  <c r="N30" i="42"/>
  <c r="H16" i="41"/>
  <c r="L61" i="41"/>
  <c r="L61" i="42"/>
  <c r="L53" i="41"/>
  <c r="L53" i="42"/>
  <c r="L20" i="39"/>
  <c r="L20" i="40"/>
  <c r="N20" i="39"/>
  <c r="N20" i="40"/>
  <c r="M25" i="43"/>
  <c r="M25" i="6"/>
  <c r="H53" i="42"/>
  <c r="L23" i="3"/>
  <c r="L23" i="38"/>
  <c r="N36" i="42"/>
  <c r="N36" i="41"/>
  <c r="H21" i="40"/>
  <c r="L16" i="42"/>
  <c r="L16" i="41"/>
  <c r="L39" i="41"/>
  <c r="L39" i="42"/>
  <c r="L67" i="41"/>
  <c r="L67" i="42"/>
  <c r="L25" i="40"/>
  <c r="L25" i="39"/>
  <c r="H24" i="40"/>
  <c r="H24" i="39"/>
  <c r="L22" i="39"/>
  <c r="L22" i="40"/>
  <c r="H22" i="39"/>
  <c r="H22" i="40"/>
  <c r="N25" i="42"/>
  <c r="N25" i="41"/>
  <c r="N65" i="41"/>
  <c r="N65" i="42"/>
  <c r="N19" i="41"/>
  <c r="N19" i="42"/>
  <c r="L18" i="6"/>
  <c r="L18" i="43"/>
  <c r="L24" i="42"/>
  <c r="L24" i="41"/>
  <c r="H60" i="42"/>
  <c r="N30" i="39"/>
  <c r="N30" i="40"/>
  <c r="H48" i="42"/>
  <c r="H54" i="41"/>
  <c r="H54" i="42"/>
  <c r="H43" i="42"/>
  <c r="H65" i="41"/>
  <c r="H65" i="42"/>
  <c r="H19" i="42"/>
  <c r="N23" i="39"/>
  <c r="N23" i="40"/>
  <c r="N29" i="41"/>
  <c r="N29" i="42"/>
  <c r="M17" i="40"/>
  <c r="M17" i="39"/>
  <c r="N20" i="41"/>
  <c r="N20" i="42"/>
  <c r="N48" i="41"/>
  <c r="N48" i="42"/>
  <c r="M16" i="40"/>
  <c r="M16" i="39"/>
  <c r="L23" i="39"/>
  <c r="L23" i="40"/>
  <c r="H50" i="41"/>
  <c r="H50" i="42"/>
  <c r="N17" i="40"/>
  <c r="N17" i="39"/>
  <c r="N42" i="41"/>
  <c r="N42" i="42"/>
  <c r="N50" i="41"/>
  <c r="N50" i="42"/>
  <c r="N58" i="41"/>
  <c r="N58" i="42"/>
  <c r="N18" i="6"/>
  <c r="N18" i="43"/>
  <c r="L25" i="42"/>
  <c r="L25" i="41"/>
  <c r="N16" i="40"/>
  <c r="N16" i="39"/>
  <c r="H31" i="42"/>
  <c r="L55" i="41"/>
  <c r="L55" i="42"/>
  <c r="L42" i="41"/>
  <c r="L42" i="42"/>
  <c r="H30" i="40"/>
  <c r="H29" i="42"/>
  <c r="N28" i="39"/>
  <c r="N28" i="40"/>
  <c r="M19" i="41"/>
  <c r="M19" i="42"/>
  <c r="L17" i="40"/>
  <c r="L17" i="39"/>
  <c r="L20" i="41"/>
  <c r="L20" i="42"/>
  <c r="H69" i="41"/>
  <c r="H69" i="42"/>
  <c r="L65" i="41"/>
  <c r="L65" i="42"/>
  <c r="L50" i="41"/>
  <c r="L50" i="42"/>
  <c r="L48" i="41"/>
  <c r="L48" i="42"/>
  <c r="H28" i="40"/>
  <c r="L19" i="41"/>
  <c r="L19" i="42"/>
  <c r="M18" i="6"/>
  <c r="M18" i="43"/>
  <c r="N24" i="42"/>
  <c r="N24" i="41"/>
  <c r="H42" i="41"/>
  <c r="H42" i="42"/>
  <c r="H58" i="41"/>
  <c r="H58" i="42"/>
  <c r="L54" i="41"/>
  <c r="L54" i="42"/>
  <c r="L69" i="41"/>
  <c r="L69" i="42"/>
  <c r="N54" i="41"/>
  <c r="N54" i="42"/>
  <c r="L16" i="40"/>
  <c r="L16" i="39"/>
  <c r="L60" i="41"/>
  <c r="L60" i="42"/>
  <c r="L30" i="39"/>
  <c r="L30" i="40"/>
  <c r="L31" i="41"/>
  <c r="L31" i="42"/>
  <c r="L43" i="41"/>
  <c r="L43" i="42"/>
  <c r="L58" i="41"/>
  <c r="L58" i="42"/>
  <c r="L29" i="41"/>
  <c r="L29" i="42"/>
  <c r="L28" i="39"/>
  <c r="L28" i="40"/>
  <c r="M23" i="39"/>
  <c r="M23" i="40"/>
  <c r="H55" i="42"/>
  <c r="H25" i="41"/>
  <c r="H16" i="40"/>
  <c r="H16" i="39"/>
  <c r="N51" i="41"/>
  <c r="N51" i="42"/>
  <c r="N32" i="41"/>
  <c r="N32" i="42"/>
  <c r="N64" i="41"/>
  <c r="N64" i="42"/>
  <c r="M26" i="42"/>
  <c r="H26" i="42"/>
  <c r="L38" i="41"/>
  <c r="L38" i="42"/>
  <c r="L17" i="42"/>
  <c r="L17" i="41"/>
  <c r="L45" i="41"/>
  <c r="L45" i="42"/>
  <c r="L49" i="41"/>
  <c r="L49" i="42"/>
  <c r="L18" i="41"/>
  <c r="L18" i="42"/>
  <c r="L47" i="41"/>
  <c r="L47" i="42"/>
  <c r="H32" i="42"/>
  <c r="M64" i="41"/>
  <c r="H63" i="42"/>
  <c r="L23" i="41"/>
  <c r="L23" i="42"/>
  <c r="L63" i="41"/>
  <c r="L63" i="42"/>
  <c r="H59" i="42"/>
  <c r="N17" i="42"/>
  <c r="N17" i="41"/>
  <c r="N22" i="41"/>
  <c r="N22" i="42"/>
  <c r="L21" i="41"/>
  <c r="L21" i="42"/>
  <c r="N63" i="41"/>
  <c r="N63" i="42"/>
  <c r="L26" i="41"/>
  <c r="L26" i="42"/>
  <c r="H49" i="41"/>
  <c r="H49" i="42"/>
  <c r="H17" i="41"/>
  <c r="M28" i="41"/>
  <c r="L37" i="41"/>
  <c r="L37" i="42"/>
  <c r="L32" i="41"/>
  <c r="L32" i="42"/>
  <c r="H51" i="42"/>
  <c r="H21" i="41"/>
  <c r="H21" i="42"/>
  <c r="K47" i="5"/>
  <c r="H47" i="42"/>
  <c r="N21" i="41"/>
  <c r="N21" i="42"/>
  <c r="N45" i="41"/>
  <c r="N45" i="42"/>
  <c r="N49" i="41"/>
  <c r="N49" i="42"/>
  <c r="H18" i="41"/>
  <c r="H18" i="42"/>
  <c r="H34" i="41"/>
  <c r="H34" i="42"/>
  <c r="N18" i="41"/>
  <c r="N18" i="42"/>
  <c r="N26" i="41"/>
  <c r="N26" i="42"/>
  <c r="N34" i="41"/>
  <c r="N34" i="42"/>
  <c r="L41" i="41"/>
  <c r="L41" i="42"/>
  <c r="L57" i="41"/>
  <c r="L57" i="42"/>
  <c r="N38" i="41"/>
  <c r="N38" i="42"/>
  <c r="L34" i="41"/>
  <c r="L34" i="42"/>
  <c r="H45" i="41"/>
  <c r="H45" i="42"/>
  <c r="L51" i="41"/>
  <c r="L51" i="42"/>
  <c r="H38" i="41"/>
  <c r="H38" i="42"/>
  <c r="M44" i="41"/>
  <c r="M44" i="42"/>
  <c r="H41" i="42"/>
  <c r="L44" i="41"/>
  <c r="L44" i="42"/>
  <c r="L64" i="41"/>
  <c r="L64" i="42"/>
  <c r="M57" i="41"/>
  <c r="M57" i="42"/>
  <c r="L28" i="41"/>
  <c r="L28" i="42"/>
  <c r="H22" i="42"/>
  <c r="H37" i="42"/>
  <c r="H23" i="42"/>
  <c r="L59" i="41"/>
  <c r="L59" i="42"/>
  <c r="H57" i="41"/>
  <c r="H57" i="42"/>
  <c r="H44" i="41"/>
  <c r="H44" i="42"/>
  <c r="M20" i="6"/>
  <c r="M20" i="43"/>
  <c r="H25" i="40"/>
  <c r="N17" i="43"/>
  <c r="N17" i="6"/>
  <c r="H22" i="43"/>
  <c r="L22" i="6"/>
  <c r="L22" i="43"/>
  <c r="N23" i="6"/>
  <c r="N23" i="43"/>
  <c r="N22" i="6"/>
  <c r="N22" i="43"/>
  <c r="K17" i="43"/>
  <c r="K17" i="6"/>
  <c r="H23" i="43"/>
  <c r="N19" i="6"/>
  <c r="N19" i="43"/>
  <c r="L17" i="43"/>
  <c r="L17" i="6"/>
  <c r="M17" i="43"/>
  <c r="L20" i="6"/>
  <c r="L20" i="43"/>
  <c r="K16" i="43"/>
  <c r="K16" i="6"/>
  <c r="M38" i="42"/>
  <c r="L16" i="43"/>
  <c r="L16" i="6"/>
  <c r="L23" i="6"/>
  <c r="L23" i="43"/>
  <c r="M16" i="43"/>
  <c r="M16" i="6"/>
  <c r="L19" i="6"/>
  <c r="L19" i="43"/>
  <c r="N20" i="6"/>
  <c r="N20" i="43"/>
  <c r="H17" i="43"/>
  <c r="H17" i="6"/>
  <c r="H67" i="41"/>
  <c r="H43" i="41"/>
  <c r="H59" i="41"/>
  <c r="H51" i="41"/>
  <c r="H20" i="39"/>
  <c r="H28" i="39"/>
  <c r="H30" i="41"/>
  <c r="H15" i="42"/>
  <c r="M15" i="39"/>
  <c r="M15" i="40"/>
  <c r="L15" i="41"/>
  <c r="L15" i="42"/>
  <c r="H15" i="40"/>
  <c r="N15" i="39"/>
  <c r="N15" i="40"/>
  <c r="N15" i="41"/>
  <c r="N15" i="42"/>
  <c r="N15" i="6"/>
  <c r="N15" i="43"/>
  <c r="L15" i="6"/>
  <c r="L15" i="43"/>
  <c r="H15" i="43"/>
  <c r="L15" i="39"/>
  <c r="L15" i="40"/>
  <c r="N15" i="3"/>
  <c r="N15" i="38"/>
  <c r="L15" i="3"/>
  <c r="L15" i="38"/>
  <c r="H15" i="3"/>
  <c r="H15" i="38"/>
  <c r="M29" i="40"/>
  <c r="O25" i="43"/>
  <c r="H23" i="6"/>
  <c r="P16" i="44"/>
  <c r="H14" i="41"/>
  <c r="H55" i="41"/>
  <c r="K32" i="5"/>
  <c r="H32" i="41"/>
  <c r="H21" i="39"/>
  <c r="K18" i="3"/>
  <c r="P23" i="4"/>
  <c r="P23" i="98" s="1"/>
  <c r="K25" i="44"/>
  <c r="K17" i="5"/>
  <c r="H31" i="41"/>
  <c r="M54" i="42"/>
  <c r="H23" i="41"/>
  <c r="H17" i="42"/>
  <c r="K21" i="44"/>
  <c r="H62" i="41"/>
  <c r="H15" i="6"/>
  <c r="H15" i="41"/>
  <c r="N26" i="44"/>
  <c r="N16" i="43"/>
  <c r="P24" i="44"/>
  <c r="H52" i="41"/>
  <c r="H40" i="41"/>
  <c r="H37" i="41"/>
  <c r="M19" i="3"/>
  <c r="H48" i="41"/>
  <c r="L26" i="44"/>
  <c r="O19" i="3"/>
  <c r="H36" i="42"/>
  <c r="H16" i="42"/>
  <c r="H60" i="41"/>
  <c r="M58" i="42"/>
  <c r="M42" i="42"/>
  <c r="K65" i="5"/>
  <c r="O65" i="42"/>
  <c r="H26" i="41"/>
  <c r="L14" i="39"/>
  <c r="L31" i="4"/>
  <c r="L22" i="41"/>
  <c r="L93" i="5"/>
  <c r="N55" i="41"/>
  <c r="N31" i="41"/>
  <c r="N43" i="41"/>
  <c r="K16" i="38"/>
  <c r="K20" i="44"/>
  <c r="H14" i="3"/>
  <c r="N26" i="39"/>
  <c r="N59" i="41"/>
  <c r="O17" i="39"/>
  <c r="N41" i="41"/>
  <c r="N57" i="41"/>
  <c r="O30" i="42"/>
  <c r="K30" i="5"/>
  <c r="N37" i="41"/>
  <c r="N53" i="41"/>
  <c r="O67" i="42"/>
  <c r="K67" i="5"/>
  <c r="N69" i="41"/>
  <c r="N47" i="41"/>
  <c r="O25" i="41"/>
  <c r="K25" i="5"/>
  <c r="H23" i="3"/>
  <c r="K68" i="5"/>
  <c r="O68" i="42"/>
  <c r="N39" i="41"/>
  <c r="O22" i="40"/>
  <c r="H20" i="3"/>
  <c r="N28" i="41"/>
  <c r="N60" i="41"/>
  <c r="N23" i="41"/>
  <c r="N93" i="5"/>
  <c r="K19" i="3"/>
  <c r="K44" i="5"/>
  <c r="N44" i="41"/>
  <c r="N25" i="40"/>
  <c r="M14" i="41"/>
  <c r="H22" i="3"/>
  <c r="O56" i="42"/>
  <c r="K56" i="5"/>
  <c r="O14" i="6"/>
  <c r="N21" i="39"/>
  <c r="N31" i="4"/>
  <c r="O21" i="42"/>
  <c r="K21" i="5"/>
  <c r="H17" i="38"/>
  <c r="K17" i="38"/>
  <c r="M17" i="38"/>
  <c r="O61" i="42"/>
  <c r="K61" i="5"/>
  <c r="M23" i="3"/>
  <c r="O22" i="42"/>
  <c r="K22" i="5"/>
  <c r="O29" i="42"/>
  <c r="K29" i="5"/>
  <c r="O30" i="40"/>
  <c r="P18" i="3"/>
  <c r="O18" i="3"/>
  <c r="N14" i="3"/>
  <c r="N19" i="3"/>
  <c r="H21" i="3"/>
  <c r="L18" i="3"/>
  <c r="N17" i="38"/>
  <c r="M16" i="38"/>
  <c r="M24" i="41" l="1"/>
  <c r="P81" i="42"/>
  <c r="P81" i="41"/>
  <c r="O19" i="43"/>
  <c r="K18" i="44"/>
  <c r="K18" i="6" s="1"/>
  <c r="M19" i="43"/>
  <c r="K20" i="5"/>
  <c r="P17" i="44"/>
  <c r="P17" i="43" s="1"/>
  <c r="K28" i="5"/>
  <c r="K28" i="41" s="1"/>
  <c r="O20" i="42"/>
  <c r="O28" i="42"/>
  <c r="P14" i="44"/>
  <c r="P14" i="43" s="1"/>
  <c r="O24" i="41"/>
  <c r="O62" i="42"/>
  <c r="K24" i="5"/>
  <c r="K24" i="41" s="1"/>
  <c r="M14" i="40"/>
  <c r="O14" i="40"/>
  <c r="K14" i="40"/>
  <c r="O16" i="41"/>
  <c r="K53" i="5"/>
  <c r="K53" i="41" s="1"/>
  <c r="K16" i="5"/>
  <c r="K16" i="41" s="1"/>
  <c r="K27" i="5"/>
  <c r="K27" i="42" s="1"/>
  <c r="M26" i="41"/>
  <c r="P60" i="5"/>
  <c r="K19" i="44"/>
  <c r="K19" i="6" s="1"/>
  <c r="K18" i="39"/>
  <c r="O27" i="41"/>
  <c r="O18" i="40"/>
  <c r="K62" i="5"/>
  <c r="K62" i="42" s="1"/>
  <c r="K60" i="5"/>
  <c r="K60" i="42" s="1"/>
  <c r="P53" i="5"/>
  <c r="P53" i="42" s="1"/>
  <c r="O47" i="42"/>
  <c r="O16" i="39"/>
  <c r="K14" i="43"/>
  <c r="K16" i="39"/>
  <c r="M22" i="43"/>
  <c r="K37" i="5"/>
  <c r="K37" i="41" s="1"/>
  <c r="K23" i="5"/>
  <c r="K23" i="41" s="1"/>
  <c r="K64" i="5"/>
  <c r="K64" i="42" s="1"/>
  <c r="O64" i="42"/>
  <c r="K26" i="39"/>
  <c r="P37" i="5"/>
  <c r="O26" i="39"/>
  <c r="M20" i="41"/>
  <c r="M22" i="40"/>
  <c r="K39" i="5"/>
  <c r="K39" i="41" s="1"/>
  <c r="M38" i="41"/>
  <c r="O39" i="41"/>
  <c r="K40" i="5"/>
  <c r="K40" i="42" s="1"/>
  <c r="O23" i="43"/>
  <c r="K31" i="5"/>
  <c r="K31" i="42" s="1"/>
  <c r="M29" i="39"/>
  <c r="P19" i="44"/>
  <c r="P19" i="43" s="1"/>
  <c r="K48" i="5"/>
  <c r="K48" i="42" s="1"/>
  <c r="O19" i="42"/>
  <c r="O19" i="6"/>
  <c r="L152" i="3"/>
  <c r="I15" i="34" s="1"/>
  <c r="L93" i="41"/>
  <c r="I17" i="34" s="1"/>
  <c r="I21" i="2" s="1"/>
  <c r="K23" i="44"/>
  <c r="K23" i="6" s="1"/>
  <c r="O48" i="42"/>
  <c r="K19" i="5"/>
  <c r="K19" i="42" s="1"/>
  <c r="M58" i="41"/>
  <c r="O21" i="40"/>
  <c r="M42" i="41"/>
  <c r="K21" i="39"/>
  <c r="L159" i="38"/>
  <c r="I15" i="36" s="1"/>
  <c r="I17" i="2" s="1"/>
  <c r="N93" i="42"/>
  <c r="G17" i="36" s="1"/>
  <c r="G23" i="2" s="1"/>
  <c r="N159" i="38"/>
  <c r="G15" i="36" s="1"/>
  <c r="G17" i="2" s="1"/>
  <c r="N26" i="43"/>
  <c r="G18" i="36" s="1"/>
  <c r="G26" i="2" s="1"/>
  <c r="L26" i="43"/>
  <c r="I18" i="36" s="1"/>
  <c r="I26" i="2" s="1"/>
  <c r="L93" i="42"/>
  <c r="I17" i="36" s="1"/>
  <c r="I23" i="2" s="1"/>
  <c r="N31" i="40"/>
  <c r="G16" i="36" s="1"/>
  <c r="G20" i="2" s="1"/>
  <c r="L31" i="40"/>
  <c r="I16" i="36" s="1"/>
  <c r="I20" i="2" s="1"/>
  <c r="K45" i="5"/>
  <c r="K45" i="42" s="1"/>
  <c r="O35" i="42"/>
  <c r="O45" i="42"/>
  <c r="O46" i="42"/>
  <c r="M54" i="41"/>
  <c r="O51" i="42"/>
  <c r="O31" i="42"/>
  <c r="K51" i="5"/>
  <c r="K51" i="42" s="1"/>
  <c r="L26" i="6"/>
  <c r="I18" i="34" s="1"/>
  <c r="I24" i="2" s="1"/>
  <c r="O50" i="41"/>
  <c r="K50" i="5"/>
  <c r="K50" i="41" s="1"/>
  <c r="O25" i="6"/>
  <c r="P25" i="44"/>
  <c r="P25" i="6" s="1"/>
  <c r="K38" i="5"/>
  <c r="K38" i="41" s="1"/>
  <c r="K59" i="5"/>
  <c r="K59" i="42" s="1"/>
  <c r="O28" i="40"/>
  <c r="K28" i="39"/>
  <c r="N26" i="6"/>
  <c r="G18" i="34" s="1"/>
  <c r="G24" i="2" s="1"/>
  <c r="O15" i="43"/>
  <c r="O15" i="6"/>
  <c r="P15" i="44"/>
  <c r="P15" i="43" s="1"/>
  <c r="A15" i="43" s="1"/>
  <c r="L31" i="39"/>
  <c r="I16" i="34" s="1"/>
  <c r="I18" i="2" s="1"/>
  <c r="O63" i="42"/>
  <c r="K15" i="44"/>
  <c r="K15" i="6" s="1"/>
  <c r="P14" i="5"/>
  <c r="K35" i="5"/>
  <c r="K35" i="42" s="1"/>
  <c r="M35" i="41"/>
  <c r="M35" i="42"/>
  <c r="K68" i="41"/>
  <c r="K68" i="42"/>
  <c r="M26" i="39"/>
  <c r="M26" i="40"/>
  <c r="O21" i="6"/>
  <c r="O21" i="43"/>
  <c r="P21" i="6"/>
  <c r="P21" i="43"/>
  <c r="K21" i="6"/>
  <c r="K21" i="43"/>
  <c r="P24" i="43"/>
  <c r="P24" i="6"/>
  <c r="K56" i="41"/>
  <c r="K56" i="42"/>
  <c r="K24" i="43"/>
  <c r="K24" i="6"/>
  <c r="O40" i="42"/>
  <c r="O24" i="39"/>
  <c r="K46" i="5"/>
  <c r="K46" i="42" s="1"/>
  <c r="M40" i="41"/>
  <c r="M40" i="42"/>
  <c r="K24" i="39"/>
  <c r="M27" i="40"/>
  <c r="M27" i="39"/>
  <c r="P15" i="4"/>
  <c r="P15" i="98" s="1"/>
  <c r="K66" i="5"/>
  <c r="M62" i="41"/>
  <c r="M62" i="42"/>
  <c r="M19" i="39"/>
  <c r="M19" i="40"/>
  <c r="M27" i="42"/>
  <c r="M27" i="41"/>
  <c r="K62" i="41"/>
  <c r="M66" i="41"/>
  <c r="M66" i="42"/>
  <c r="K27" i="41"/>
  <c r="K67" i="41"/>
  <c r="K67" i="42"/>
  <c r="M36" i="42"/>
  <c r="M36" i="41"/>
  <c r="O53" i="41"/>
  <c r="O53" i="42"/>
  <c r="O20" i="40"/>
  <c r="M33" i="41"/>
  <c r="M33" i="42"/>
  <c r="M53" i="41"/>
  <c r="M53" i="42"/>
  <c r="K21" i="40"/>
  <c r="K61" i="41"/>
  <c r="K61" i="42"/>
  <c r="P53" i="41"/>
  <c r="K25" i="43"/>
  <c r="K25" i="6"/>
  <c r="M61" i="41"/>
  <c r="M61" i="42"/>
  <c r="M30" i="41"/>
  <c r="M30" i="42"/>
  <c r="M20" i="39"/>
  <c r="M20" i="40"/>
  <c r="K52" i="5"/>
  <c r="M39" i="41"/>
  <c r="M39" i="42"/>
  <c r="K22" i="39"/>
  <c r="K22" i="40"/>
  <c r="K30" i="41"/>
  <c r="K30" i="42"/>
  <c r="K36" i="5"/>
  <c r="M16" i="42"/>
  <c r="M16" i="41"/>
  <c r="M46" i="41"/>
  <c r="M46" i="42"/>
  <c r="M24" i="40"/>
  <c r="M24" i="39"/>
  <c r="M21" i="39"/>
  <c r="M21" i="40"/>
  <c r="O33" i="41"/>
  <c r="K33" i="5"/>
  <c r="M25" i="40"/>
  <c r="M25" i="39"/>
  <c r="M67" i="41"/>
  <c r="M67" i="42"/>
  <c r="M52" i="41"/>
  <c r="M52" i="42"/>
  <c r="K30" i="39"/>
  <c r="K30" i="40"/>
  <c r="K25" i="42"/>
  <c r="K25" i="41"/>
  <c r="K17" i="40"/>
  <c r="K17" i="39"/>
  <c r="O18" i="6"/>
  <c r="O18" i="43"/>
  <c r="K18" i="43"/>
  <c r="K20" i="41"/>
  <c r="K20" i="42"/>
  <c r="O55" i="41"/>
  <c r="O55" i="42"/>
  <c r="K23" i="39"/>
  <c r="K23" i="40"/>
  <c r="M25" i="42"/>
  <c r="M25" i="41"/>
  <c r="K16" i="40"/>
  <c r="O60" i="41"/>
  <c r="O60" i="42"/>
  <c r="O54" i="41"/>
  <c r="O54" i="42"/>
  <c r="M50" i="41"/>
  <c r="M50" i="42"/>
  <c r="M65" i="41"/>
  <c r="M65" i="42"/>
  <c r="M28" i="39"/>
  <c r="M28" i="40"/>
  <c r="M29" i="41"/>
  <c r="M29" i="42"/>
  <c r="M48" i="41"/>
  <c r="M48" i="42"/>
  <c r="K54" i="5"/>
  <c r="M55" i="41"/>
  <c r="M55" i="42"/>
  <c r="K29" i="41"/>
  <c r="K29" i="42"/>
  <c r="K24" i="42"/>
  <c r="P23" i="39"/>
  <c r="P23" i="40"/>
  <c r="K48" i="41"/>
  <c r="K60" i="41"/>
  <c r="K31" i="41"/>
  <c r="K58" i="5"/>
  <c r="K65" i="41"/>
  <c r="K65" i="42"/>
  <c r="M60" i="41"/>
  <c r="M60" i="42"/>
  <c r="M69" i="41"/>
  <c r="M69" i="42"/>
  <c r="O23" i="39"/>
  <c r="O23" i="40"/>
  <c r="M30" i="39"/>
  <c r="M30" i="40"/>
  <c r="M31" i="41"/>
  <c r="M31" i="42"/>
  <c r="M43" i="41"/>
  <c r="M43" i="42"/>
  <c r="K22" i="41"/>
  <c r="K22" i="42"/>
  <c r="K64" i="41"/>
  <c r="K37" i="42"/>
  <c r="O59" i="41"/>
  <c r="O59" i="42"/>
  <c r="K18" i="5"/>
  <c r="M45" i="41"/>
  <c r="M45" i="42"/>
  <c r="O47" i="41"/>
  <c r="M47" i="41"/>
  <c r="M47" i="42"/>
  <c r="K17" i="42"/>
  <c r="K17" i="41"/>
  <c r="O44" i="41"/>
  <c r="O44" i="42"/>
  <c r="O38" i="41"/>
  <c r="O38" i="42"/>
  <c r="K32" i="41"/>
  <c r="K32" i="42"/>
  <c r="K28" i="42"/>
  <c r="M37" i="41"/>
  <c r="M37" i="42"/>
  <c r="K49" i="5"/>
  <c r="M49" i="41"/>
  <c r="M49" i="42"/>
  <c r="O17" i="41"/>
  <c r="K41" i="5"/>
  <c r="M21" i="41"/>
  <c r="M21" i="42"/>
  <c r="M41" i="41"/>
  <c r="M41" i="42"/>
  <c r="M51" i="41"/>
  <c r="M51" i="42"/>
  <c r="M17" i="42"/>
  <c r="M17" i="41"/>
  <c r="K21" i="41"/>
  <c r="K21" i="42"/>
  <c r="O34" i="41"/>
  <c r="O34" i="42"/>
  <c r="K26" i="5"/>
  <c r="M18" i="41"/>
  <c r="M18" i="42"/>
  <c r="M23" i="41"/>
  <c r="M23" i="42"/>
  <c r="K57" i="5"/>
  <c r="O32" i="42"/>
  <c r="K44" i="41"/>
  <c r="K44" i="42"/>
  <c r="M34" i="41"/>
  <c r="M34" i="42"/>
  <c r="K23" i="42"/>
  <c r="O23" i="41"/>
  <c r="O23" i="42"/>
  <c r="K47" i="41"/>
  <c r="K47" i="42"/>
  <c r="K63" i="5"/>
  <c r="M22" i="41"/>
  <c r="M22" i="42"/>
  <c r="M59" i="41"/>
  <c r="M59" i="42"/>
  <c r="M63" i="41"/>
  <c r="M63" i="42"/>
  <c r="M32" i="41"/>
  <c r="M32" i="42"/>
  <c r="M23" i="6"/>
  <c r="M23" i="43"/>
  <c r="P16" i="43"/>
  <c r="A16" i="43" s="1"/>
  <c r="P16" i="6"/>
  <c r="O20" i="6"/>
  <c r="O20" i="43"/>
  <c r="O16" i="43"/>
  <c r="O16" i="6"/>
  <c r="O17" i="43"/>
  <c r="O17" i="6"/>
  <c r="K22" i="44"/>
  <c r="K20" i="6"/>
  <c r="K20" i="43"/>
  <c r="P42" i="5"/>
  <c r="K34" i="5"/>
  <c r="K15" i="40"/>
  <c r="M26" i="44"/>
  <c r="O52" i="42"/>
  <c r="K55" i="5"/>
  <c r="O49" i="42"/>
  <c r="K15" i="5"/>
  <c r="M15" i="6"/>
  <c r="M15" i="43"/>
  <c r="M15" i="41"/>
  <c r="M15" i="42"/>
  <c r="M15" i="3"/>
  <c r="M15" i="38"/>
  <c r="P18" i="5"/>
  <c r="K14" i="5"/>
  <c r="P15" i="5"/>
  <c r="P15" i="42" s="1"/>
  <c r="P59" i="5"/>
  <c r="P55" i="5"/>
  <c r="O16" i="38"/>
  <c r="K42" i="5"/>
  <c r="P20" i="44"/>
  <c r="M93" i="5"/>
  <c r="P23" i="5"/>
  <c r="O57" i="42"/>
  <c r="O41" i="42"/>
  <c r="O43" i="42"/>
  <c r="K43" i="5"/>
  <c r="P18" i="44"/>
  <c r="P18" i="43" s="1"/>
  <c r="P54" i="5"/>
  <c r="M31" i="4"/>
  <c r="O25" i="39"/>
  <c r="K14" i="3"/>
  <c r="O69" i="42"/>
  <c r="O29" i="40"/>
  <c r="K69" i="5"/>
  <c r="O65" i="41"/>
  <c r="P65" i="5"/>
  <c r="O27" i="39"/>
  <c r="O20" i="41"/>
  <c r="O58" i="42"/>
  <c r="O26" i="42"/>
  <c r="O19" i="40"/>
  <c r="P19" i="3"/>
  <c r="P17" i="4"/>
  <c r="P17" i="98" s="1"/>
  <c r="O17" i="40"/>
  <c r="P38" i="5"/>
  <c r="O46" i="41"/>
  <c r="O30" i="41"/>
  <c r="P30" i="5"/>
  <c r="O67" i="41"/>
  <c r="P67" i="5"/>
  <c r="O25" i="42"/>
  <c r="P25" i="5"/>
  <c r="P34" i="5"/>
  <c r="N31" i="39"/>
  <c r="G16" i="34" s="1"/>
  <c r="G18" i="2" s="1"/>
  <c r="O23" i="38"/>
  <c r="P44" i="5"/>
  <c r="P22" i="4"/>
  <c r="P22" i="98" s="1"/>
  <c r="O22" i="39"/>
  <c r="O16" i="40"/>
  <c r="K20" i="3"/>
  <c r="N93" i="41"/>
  <c r="G17" i="34" s="1"/>
  <c r="G21" i="2" s="1"/>
  <c r="O14" i="39"/>
  <c r="O68" i="41"/>
  <c r="P68" i="5"/>
  <c r="O21" i="41"/>
  <c r="P21" i="5"/>
  <c r="O56" i="41"/>
  <c r="P56" i="5"/>
  <c r="O22" i="3"/>
  <c r="K22" i="3"/>
  <c r="O15" i="38"/>
  <c r="M22" i="3"/>
  <c r="O24" i="42"/>
  <c r="O30" i="39"/>
  <c r="P30" i="4"/>
  <c r="P30" i="98" s="1"/>
  <c r="O22" i="41"/>
  <c r="P22" i="5"/>
  <c r="O61" i="41"/>
  <c r="P61" i="5"/>
  <c r="O29" i="41"/>
  <c r="P29" i="5"/>
  <c r="O64" i="41"/>
  <c r="M21" i="3"/>
  <c r="N152" i="3"/>
  <c r="K21" i="3"/>
  <c r="P14" i="6" l="1"/>
  <c r="A14" i="6" s="1"/>
  <c r="P17" i="6"/>
  <c r="A18" i="99"/>
  <c r="A17" i="99"/>
  <c r="A16" i="99"/>
  <c r="A15" i="99"/>
  <c r="A21" i="99"/>
  <c r="A33" i="99"/>
  <c r="A27" i="99"/>
  <c r="A45" i="99"/>
  <c r="A77" i="99"/>
  <c r="A82" i="99"/>
  <c r="A91" i="99"/>
  <c r="A68" i="99"/>
  <c r="A29" i="99"/>
  <c r="A19" i="99"/>
  <c r="A73" i="99"/>
  <c r="A28" i="99"/>
  <c r="A24" i="99"/>
  <c r="A37" i="99"/>
  <c r="A22" i="99"/>
  <c r="A36" i="99"/>
  <c r="A26" i="99"/>
  <c r="A44" i="99"/>
  <c r="A49" i="99"/>
  <c r="A32" i="99"/>
  <c r="A31" i="99"/>
  <c r="A38" i="99"/>
  <c r="A57" i="99"/>
  <c r="A56" i="99"/>
  <c r="A61" i="99"/>
  <c r="A41" i="99"/>
  <c r="A39" i="99"/>
  <c r="A40" i="99"/>
  <c r="A58" i="99"/>
  <c r="A55" i="99"/>
  <c r="A69" i="99"/>
  <c r="A62" i="99"/>
  <c r="A92" i="99"/>
  <c r="A47" i="99"/>
  <c r="A59" i="99"/>
  <c r="A48" i="99"/>
  <c r="A67" i="99"/>
  <c r="A75" i="99"/>
  <c r="A81" i="99"/>
  <c r="A30" i="99"/>
  <c r="A53" i="99"/>
  <c r="A80" i="99"/>
  <c r="A50" i="99"/>
  <c r="A76" i="99"/>
  <c r="A35" i="99"/>
  <c r="A72" i="99"/>
  <c r="A42" i="99"/>
  <c r="A65" i="99"/>
  <c r="A87" i="99"/>
  <c r="A70" i="99"/>
  <c r="A84" i="99"/>
  <c r="A63" i="99"/>
  <c r="A74" i="99"/>
  <c r="A85" i="99"/>
  <c r="A23" i="99"/>
  <c r="A51" i="99"/>
  <c r="A71" i="99"/>
  <c r="A34" i="99"/>
  <c r="A79" i="99"/>
  <c r="A86" i="99"/>
  <c r="A43" i="99"/>
  <c r="A88" i="99"/>
  <c r="A52" i="99"/>
  <c r="A60" i="99"/>
  <c r="A78" i="99"/>
  <c r="A20" i="99"/>
  <c r="A90" i="99"/>
  <c r="A25" i="99"/>
  <c r="A54" i="99"/>
  <c r="A83" i="99"/>
  <c r="A46" i="99"/>
  <c r="A66" i="99"/>
  <c r="A89" i="99"/>
  <c r="A64" i="99"/>
  <c r="A14" i="99"/>
  <c r="P93" i="99"/>
  <c r="A18" i="43"/>
  <c r="P15" i="6"/>
  <c r="A15" i="6" s="1"/>
  <c r="A17" i="43"/>
  <c r="A19" i="43"/>
  <c r="A14" i="43"/>
  <c r="P20" i="5"/>
  <c r="P20" i="41" s="1"/>
  <c r="P64" i="5"/>
  <c r="O15" i="39"/>
  <c r="K14" i="39"/>
  <c r="O51" i="41"/>
  <c r="K45" i="41"/>
  <c r="P24" i="5"/>
  <c r="K26" i="40"/>
  <c r="K18" i="40"/>
  <c r="O63" i="41"/>
  <c r="P16" i="4"/>
  <c r="O37" i="41"/>
  <c r="P47" i="5"/>
  <c r="P47" i="41" s="1"/>
  <c r="O21" i="39"/>
  <c r="O28" i="41"/>
  <c r="P21" i="4"/>
  <c r="K16" i="42"/>
  <c r="P28" i="5"/>
  <c r="P28" i="42" s="1"/>
  <c r="O39" i="42"/>
  <c r="O62" i="41"/>
  <c r="O16" i="42"/>
  <c r="O40" i="41"/>
  <c r="P35" i="5"/>
  <c r="P35" i="41" s="1"/>
  <c r="K40" i="41"/>
  <c r="P26" i="4"/>
  <c r="O26" i="40"/>
  <c r="P62" i="5"/>
  <c r="P62" i="41" s="1"/>
  <c r="P16" i="5"/>
  <c r="P16" i="41" s="1"/>
  <c r="O18" i="39"/>
  <c r="K19" i="43"/>
  <c r="K53" i="42"/>
  <c r="O19" i="41"/>
  <c r="P19" i="5"/>
  <c r="P19" i="41" s="1"/>
  <c r="O28" i="39"/>
  <c r="P18" i="4"/>
  <c r="P14" i="4"/>
  <c r="O23" i="6"/>
  <c r="P23" i="44"/>
  <c r="P23" i="43" s="1"/>
  <c r="P19" i="6"/>
  <c r="P50" i="5"/>
  <c r="P50" i="41" s="1"/>
  <c r="P27" i="5"/>
  <c r="P27" i="41" s="1"/>
  <c r="O27" i="42"/>
  <c r="P40" i="5"/>
  <c r="P40" i="42" s="1"/>
  <c r="P31" i="5"/>
  <c r="P31" i="42" s="1"/>
  <c r="P28" i="4"/>
  <c r="K35" i="41"/>
  <c r="P39" i="5"/>
  <c r="P39" i="42" s="1"/>
  <c r="K23" i="43"/>
  <c r="O15" i="40"/>
  <c r="O37" i="42"/>
  <c r="P45" i="5"/>
  <c r="P45" i="41" s="1"/>
  <c r="K19" i="41"/>
  <c r="K39" i="42"/>
  <c r="K59" i="41"/>
  <c r="O45" i="41"/>
  <c r="O35" i="41"/>
  <c r="P48" i="5"/>
  <c r="P48" i="42" s="1"/>
  <c r="P46" i="5"/>
  <c r="P46" i="41" s="1"/>
  <c r="O48" i="41"/>
  <c r="K51" i="41"/>
  <c r="P51" i="5"/>
  <c r="P51" i="41" s="1"/>
  <c r="K15" i="43"/>
  <c r="O50" i="42"/>
  <c r="K50" i="42"/>
  <c r="O32" i="41"/>
  <c r="P24" i="4"/>
  <c r="O52" i="41"/>
  <c r="P25" i="43"/>
  <c r="O31" i="41"/>
  <c r="P17" i="5"/>
  <c r="P17" i="41" s="1"/>
  <c r="P63" i="5"/>
  <c r="P63" i="41" s="1"/>
  <c r="P20" i="4"/>
  <c r="K28" i="40"/>
  <c r="K38" i="42"/>
  <c r="O24" i="40"/>
  <c r="O17" i="42"/>
  <c r="M93" i="41"/>
  <c r="F17" i="34" s="1"/>
  <c r="F21" i="2" s="1"/>
  <c r="O20" i="39"/>
  <c r="P52" i="5"/>
  <c r="P52" i="42" s="1"/>
  <c r="P32" i="5"/>
  <c r="P32" i="42" s="1"/>
  <c r="K15" i="39"/>
  <c r="O49" i="41"/>
  <c r="M26" i="43"/>
  <c r="F18" i="36" s="1"/>
  <c r="F26" i="2" s="1"/>
  <c r="M159" i="38"/>
  <c r="F15" i="36" s="1"/>
  <c r="F17" i="2" s="1"/>
  <c r="M93" i="42"/>
  <c r="F17" i="36" s="1"/>
  <c r="F23" i="2" s="1"/>
  <c r="M31" i="40"/>
  <c r="F16" i="36" s="1"/>
  <c r="F20" i="2" s="1"/>
  <c r="P14" i="41"/>
  <c r="P14" i="42"/>
  <c r="K14" i="41"/>
  <c r="K14" i="42"/>
  <c r="O14" i="41"/>
  <c r="O14" i="42"/>
  <c r="M26" i="6"/>
  <c r="F18" i="34" s="1"/>
  <c r="F24" i="2" s="1"/>
  <c r="M31" i="39"/>
  <c r="F16" i="34" s="1"/>
  <c r="F18" i="2" s="1"/>
  <c r="P49" i="5"/>
  <c r="P49" i="42" s="1"/>
  <c r="K46" i="41"/>
  <c r="P19" i="42"/>
  <c r="I19" i="36"/>
  <c r="D11" i="36" s="1"/>
  <c r="P18" i="40"/>
  <c r="P35" i="42"/>
  <c r="P68" i="41"/>
  <c r="P68" i="42"/>
  <c r="P26" i="39"/>
  <c r="K24" i="40"/>
  <c r="P56" i="41"/>
  <c r="P56" i="42"/>
  <c r="P40" i="41"/>
  <c r="K27" i="40"/>
  <c r="K27" i="39"/>
  <c r="P62" i="42"/>
  <c r="O66" i="41"/>
  <c r="O66" i="42"/>
  <c r="K19" i="39"/>
  <c r="K19" i="40"/>
  <c r="P18" i="6"/>
  <c r="P27" i="42"/>
  <c r="K29" i="39"/>
  <c r="K29" i="40"/>
  <c r="K66" i="41"/>
  <c r="K66" i="42"/>
  <c r="K23" i="3"/>
  <c r="K23" i="38"/>
  <c r="P30" i="41"/>
  <c r="P30" i="42"/>
  <c r="K52" i="41"/>
  <c r="K52" i="42"/>
  <c r="P46" i="42"/>
  <c r="P61" i="41"/>
  <c r="P61" i="42"/>
  <c r="P67" i="41"/>
  <c r="P67" i="42"/>
  <c r="K25" i="40"/>
  <c r="K25" i="39"/>
  <c r="K33" i="41"/>
  <c r="K33" i="42"/>
  <c r="P36" i="5"/>
  <c r="O36" i="41"/>
  <c r="K20" i="39"/>
  <c r="K20" i="40"/>
  <c r="O33" i="42"/>
  <c r="P33" i="5"/>
  <c r="P22" i="39"/>
  <c r="P22" i="40"/>
  <c r="P16" i="42"/>
  <c r="A16" i="42" s="1"/>
  <c r="K36" i="42"/>
  <c r="K36" i="41"/>
  <c r="P42" i="41"/>
  <c r="P42" i="42"/>
  <c r="P65" i="41"/>
  <c r="P65" i="42"/>
  <c r="P60" i="41"/>
  <c r="P60" i="42"/>
  <c r="K42" i="41"/>
  <c r="K42" i="42"/>
  <c r="K55" i="41"/>
  <c r="K55" i="42"/>
  <c r="P30" i="39"/>
  <c r="P30" i="40"/>
  <c r="P24" i="42"/>
  <c r="P24" i="41"/>
  <c r="P29" i="41"/>
  <c r="P29" i="42"/>
  <c r="P54" i="41"/>
  <c r="P54" i="42"/>
  <c r="K43" i="41"/>
  <c r="K43" i="42"/>
  <c r="P55" i="41"/>
  <c r="P55" i="42"/>
  <c r="P16" i="39"/>
  <c r="P25" i="42"/>
  <c r="P25" i="41"/>
  <c r="P17" i="40"/>
  <c r="P17" i="39"/>
  <c r="P50" i="42"/>
  <c r="P20" i="42"/>
  <c r="K69" i="41"/>
  <c r="K69" i="42"/>
  <c r="O42" i="41"/>
  <c r="O42" i="42"/>
  <c r="K58" i="41"/>
  <c r="K58" i="42"/>
  <c r="K54" i="41"/>
  <c r="K54" i="42"/>
  <c r="P21" i="41"/>
  <c r="P21" i="42"/>
  <c r="P59" i="41"/>
  <c r="P59" i="42"/>
  <c r="O18" i="41"/>
  <c r="O18" i="42"/>
  <c r="K26" i="41"/>
  <c r="K26" i="42"/>
  <c r="K49" i="41"/>
  <c r="K49" i="42"/>
  <c r="P64" i="41"/>
  <c r="P64" i="42"/>
  <c r="P44" i="41"/>
  <c r="P44" i="42"/>
  <c r="P34" i="41"/>
  <c r="P34" i="42"/>
  <c r="P38" i="41"/>
  <c r="P38" i="42"/>
  <c r="P18" i="41"/>
  <c r="P18" i="42"/>
  <c r="P37" i="41"/>
  <c r="P37" i="42"/>
  <c r="K18" i="41"/>
  <c r="K18" i="42"/>
  <c r="P45" i="42"/>
  <c r="K34" i="41"/>
  <c r="K34" i="42"/>
  <c r="K41" i="41"/>
  <c r="K41" i="42"/>
  <c r="P22" i="41"/>
  <c r="P22" i="42"/>
  <c r="P23" i="41"/>
  <c r="P23" i="42"/>
  <c r="K63" i="41"/>
  <c r="K63" i="42"/>
  <c r="K57" i="41"/>
  <c r="K57" i="42"/>
  <c r="K22" i="6"/>
  <c r="K22" i="43"/>
  <c r="P20" i="6"/>
  <c r="P20" i="43"/>
  <c r="A20" i="43" s="1"/>
  <c r="O22" i="6"/>
  <c r="O22" i="43"/>
  <c r="P22" i="44"/>
  <c r="K15" i="41"/>
  <c r="K15" i="42"/>
  <c r="O15" i="41"/>
  <c r="O15" i="42"/>
  <c r="P15" i="39"/>
  <c r="P15" i="40"/>
  <c r="A15" i="40" s="1"/>
  <c r="K15" i="3"/>
  <c r="K15" i="38"/>
  <c r="O26" i="44"/>
  <c r="O31" i="4"/>
  <c r="P66" i="5"/>
  <c r="P16" i="38"/>
  <c r="O41" i="41"/>
  <c r="P41" i="5"/>
  <c r="O57" i="41"/>
  <c r="P57" i="5"/>
  <c r="O36" i="42"/>
  <c r="O93" i="5"/>
  <c r="G19" i="36"/>
  <c r="O43" i="41"/>
  <c r="P43" i="5"/>
  <c r="O25" i="40"/>
  <c r="P25" i="4"/>
  <c r="P25" i="98" s="1"/>
  <c r="O14" i="3"/>
  <c r="P14" i="3"/>
  <c r="O69" i="41"/>
  <c r="P69" i="5"/>
  <c r="O29" i="39"/>
  <c r="P29" i="4"/>
  <c r="P29" i="98" s="1"/>
  <c r="M152" i="3"/>
  <c r="F15" i="34" s="1"/>
  <c r="O58" i="41"/>
  <c r="P58" i="5"/>
  <c r="O19" i="39"/>
  <c r="P19" i="4"/>
  <c r="P19" i="98" s="1"/>
  <c r="O26" i="41"/>
  <c r="P26" i="5"/>
  <c r="O27" i="40"/>
  <c r="P27" i="4"/>
  <c r="P27" i="98" s="1"/>
  <c r="O23" i="3"/>
  <c r="O20" i="3"/>
  <c r="P20" i="3"/>
  <c r="P22" i="3"/>
  <c r="O15" i="3"/>
  <c r="P15" i="41"/>
  <c r="A15" i="41" s="1"/>
  <c r="P21" i="39"/>
  <c r="O17" i="38"/>
  <c r="P17" i="38"/>
  <c r="G15" i="34"/>
  <c r="O21" i="3"/>
  <c r="I15" i="2"/>
  <c r="I27" i="2" s="1"/>
  <c r="D11" i="2" s="1"/>
  <c r="I19" i="34"/>
  <c r="P28" i="41" l="1"/>
  <c r="P49" i="41"/>
  <c r="P24" i="40"/>
  <c r="P24" i="98"/>
  <c r="P28" i="39"/>
  <c r="P28" i="98"/>
  <c r="P26" i="40"/>
  <c r="P26" i="98"/>
  <c r="P20" i="39"/>
  <c r="P20" i="98"/>
  <c r="P14" i="40"/>
  <c r="P14" i="98"/>
  <c r="P21" i="40"/>
  <c r="P21" i="98"/>
  <c r="P18" i="39"/>
  <c r="P18" i="98"/>
  <c r="P16" i="40"/>
  <c r="A16" i="40" s="1"/>
  <c r="P16" i="98"/>
  <c r="A16" i="98" s="1"/>
  <c r="A18" i="6"/>
  <c r="P23" i="6"/>
  <c r="A20" i="6"/>
  <c r="A16" i="6"/>
  <c r="A17" i="6"/>
  <c r="N9" i="99"/>
  <c r="E17" i="117"/>
  <c r="A16" i="41"/>
  <c r="A24" i="41"/>
  <c r="A18" i="40"/>
  <c r="A19" i="6"/>
  <c r="A19" i="41"/>
  <c r="A21" i="41"/>
  <c r="A21" i="43"/>
  <c r="A23" i="41"/>
  <c r="A25" i="41"/>
  <c r="A14" i="3"/>
  <c r="A22" i="41"/>
  <c r="A14" i="41"/>
  <c r="A17" i="41"/>
  <c r="A17" i="40"/>
  <c r="A14" i="40"/>
  <c r="A21" i="6"/>
  <c r="A18" i="41"/>
  <c r="A20" i="41"/>
  <c r="A14" i="42"/>
  <c r="A15" i="42"/>
  <c r="P14" i="39"/>
  <c r="P47" i="42"/>
  <c r="P31" i="41"/>
  <c r="P51" i="42"/>
  <c r="P28" i="40"/>
  <c r="P17" i="42"/>
  <c r="A17" i="42" s="1"/>
  <c r="P48" i="41"/>
  <c r="P39" i="41"/>
  <c r="P63" i="42"/>
  <c r="P52" i="41"/>
  <c r="P32" i="41"/>
  <c r="P24" i="39"/>
  <c r="P20" i="40"/>
  <c r="O159" i="38"/>
  <c r="H15" i="36" s="1"/>
  <c r="H17" i="2" s="1"/>
  <c r="O31" i="40"/>
  <c r="H16" i="36" s="1"/>
  <c r="H20" i="2" s="1"/>
  <c r="O26" i="43"/>
  <c r="H18" i="36" s="1"/>
  <c r="H26" i="2" s="1"/>
  <c r="O93" i="42"/>
  <c r="H17" i="36" s="1"/>
  <c r="H23" i="2" s="1"/>
  <c r="P27" i="40"/>
  <c r="P27" i="39"/>
  <c r="P66" i="41"/>
  <c r="P66" i="42"/>
  <c r="P19" i="39"/>
  <c r="P19" i="40"/>
  <c r="A19" i="40" s="1"/>
  <c r="P29" i="39"/>
  <c r="P29" i="40"/>
  <c r="P23" i="3"/>
  <c r="P23" i="38"/>
  <c r="P25" i="40"/>
  <c r="P25" i="39"/>
  <c r="P33" i="41"/>
  <c r="P33" i="42"/>
  <c r="P36" i="42"/>
  <c r="A36" i="42" s="1"/>
  <c r="P36" i="41"/>
  <c r="P58" i="41"/>
  <c r="P58" i="42"/>
  <c r="P43" i="41"/>
  <c r="P43" i="42"/>
  <c r="P69" i="41"/>
  <c r="P69" i="42"/>
  <c r="P26" i="41"/>
  <c r="A26" i="41" s="1"/>
  <c r="P26" i="42"/>
  <c r="A26" i="42" s="1"/>
  <c r="P57" i="41"/>
  <c r="P57" i="42"/>
  <c r="P41" i="41"/>
  <c r="P41" i="42"/>
  <c r="A41" i="42" s="1"/>
  <c r="P22" i="6"/>
  <c r="A22" i="6" s="1"/>
  <c r="P22" i="43"/>
  <c r="A22" i="43" s="1"/>
  <c r="P15" i="3"/>
  <c r="A15" i="3" s="1"/>
  <c r="P15" i="38"/>
  <c r="O93" i="41"/>
  <c r="H17" i="34" s="1"/>
  <c r="H21" i="2" s="1"/>
  <c r="O26" i="6"/>
  <c r="H18" i="34" s="1"/>
  <c r="H24" i="2" s="1"/>
  <c r="O31" i="39"/>
  <c r="H16" i="34" s="1"/>
  <c r="H18" i="2" s="1"/>
  <c r="P26" i="44"/>
  <c r="N9" i="44" s="1"/>
  <c r="P31" i="4"/>
  <c r="P93" i="5"/>
  <c r="O152" i="3"/>
  <c r="F19" i="36"/>
  <c r="P21" i="3"/>
  <c r="F15" i="2"/>
  <c r="F19" i="34"/>
  <c r="D11" i="34"/>
  <c r="G15" i="2"/>
  <c r="G27" i="2" s="1"/>
  <c r="G19" i="34"/>
  <c r="A21" i="98" l="1"/>
  <c r="A25" i="98"/>
  <c r="A29" i="98"/>
  <c r="A24" i="98"/>
  <c r="A20" i="98"/>
  <c r="A28" i="98"/>
  <c r="A18" i="98"/>
  <c r="A14" i="98"/>
  <c r="P31" i="98"/>
  <c r="A23" i="98"/>
  <c r="A15" i="98"/>
  <c r="A30" i="98"/>
  <c r="A22" i="98"/>
  <c r="A17" i="98"/>
  <c r="A26" i="98"/>
  <c r="A27" i="98"/>
  <c r="A19" i="98"/>
  <c r="A158" i="38"/>
  <c r="A157" i="38"/>
  <c r="A156" i="38"/>
  <c r="A155" i="38"/>
  <c r="A19" i="39"/>
  <c r="A21" i="3"/>
  <c r="E22" i="2"/>
  <c r="A17" i="117"/>
  <c r="B17" i="117" s="1"/>
  <c r="B22" i="2" s="1"/>
  <c r="A27" i="40"/>
  <c r="A36" i="41"/>
  <c r="A29" i="39"/>
  <c r="A41" i="41"/>
  <c r="A25" i="39"/>
  <c r="A108" i="38"/>
  <c r="A22" i="40"/>
  <c r="A106" i="38"/>
  <c r="A43" i="38"/>
  <c r="A40" i="38"/>
  <c r="A51" i="38"/>
  <c r="A44" i="3"/>
  <c r="A44" i="41"/>
  <c r="A80" i="41"/>
  <c r="A45" i="42"/>
  <c r="A139" i="3"/>
  <c r="A74" i="3"/>
  <c r="A43" i="41"/>
  <c r="A112" i="38"/>
  <c r="A24" i="38"/>
  <c r="A71" i="41"/>
  <c r="A134" i="3"/>
  <c r="A88" i="42"/>
  <c r="A30" i="40"/>
  <c r="A50" i="41"/>
  <c r="A35" i="3"/>
  <c r="A25" i="43"/>
  <c r="A64" i="42"/>
  <c r="A70" i="41"/>
  <c r="A29" i="41"/>
  <c r="A59" i="3"/>
  <c r="A29" i="3"/>
  <c r="A93" i="3"/>
  <c r="A77" i="3"/>
  <c r="A91" i="42"/>
  <c r="A73" i="42"/>
  <c r="A61" i="41"/>
  <c r="A133" i="3"/>
  <c r="A104" i="3"/>
  <c r="A23" i="3"/>
  <c r="A34" i="42"/>
  <c r="A99" i="3"/>
  <c r="A146" i="3"/>
  <c r="A80" i="3"/>
  <c r="A95" i="3"/>
  <c r="A98" i="3"/>
  <c r="A82" i="3"/>
  <c r="A121" i="38"/>
  <c r="A103" i="38"/>
  <c r="A66" i="42"/>
  <c r="A51" i="42"/>
  <c r="A90" i="42"/>
  <c r="A62" i="42"/>
  <c r="A16" i="38"/>
  <c r="A37" i="42"/>
  <c r="A63" i="3"/>
  <c r="A64" i="3"/>
  <c r="A120" i="3"/>
  <c r="A78" i="3"/>
  <c r="A55" i="3"/>
  <c r="A130" i="3"/>
  <c r="A91" i="38"/>
  <c r="A119" i="38"/>
  <c r="A88" i="38"/>
  <c r="A72" i="38"/>
  <c r="A107" i="38"/>
  <c r="A75" i="38"/>
  <c r="A32" i="38"/>
  <c r="A46" i="38"/>
  <c r="A37" i="38"/>
  <c r="A86" i="38"/>
  <c r="A49" i="38"/>
  <c r="A42" i="38"/>
  <c r="A105" i="38"/>
  <c r="A32" i="41"/>
  <c r="A59" i="42"/>
  <c r="A38" i="3"/>
  <c r="A151" i="3"/>
  <c r="A135" i="3"/>
  <c r="A90" i="3"/>
  <c r="A47" i="41"/>
  <c r="A48" i="42"/>
  <c r="A23" i="39"/>
  <c r="A27" i="42"/>
  <c r="A87" i="41"/>
  <c r="A49" i="42"/>
  <c r="A38" i="42"/>
  <c r="A85" i="3"/>
  <c r="A148" i="3"/>
  <c r="A110" i="3"/>
  <c r="A55" i="42"/>
  <c r="A52" i="42"/>
  <c r="A84" i="41"/>
  <c r="A86" i="41"/>
  <c r="A65" i="41"/>
  <c r="A18" i="3"/>
  <c r="A83" i="3"/>
  <c r="A69" i="3"/>
  <c r="A28" i="39"/>
  <c r="A78" i="42"/>
  <c r="A82" i="42"/>
  <c r="A22" i="42"/>
  <c r="A20" i="42"/>
  <c r="A81" i="41"/>
  <c r="A56" i="3"/>
  <c r="A68" i="3"/>
  <c r="A100" i="3"/>
  <c r="A57" i="3"/>
  <c r="A144" i="3"/>
  <c r="A96" i="3"/>
  <c r="A19" i="3"/>
  <c r="A42" i="41"/>
  <c r="A18" i="42"/>
  <c r="A40" i="41"/>
  <c r="A74" i="41"/>
  <c r="A54" i="41"/>
  <c r="A118" i="3"/>
  <c r="A53" i="3"/>
  <c r="A102" i="3"/>
  <c r="A54" i="3"/>
  <c r="A115" i="3"/>
  <c r="A111" i="3"/>
  <c r="A138" i="3"/>
  <c r="A132" i="3"/>
  <c r="A77" i="42"/>
  <c r="A30" i="42"/>
  <c r="A33" i="42"/>
  <c r="A24" i="39"/>
  <c r="A67" i="41"/>
  <c r="A28" i="41"/>
  <c r="A35" i="41"/>
  <c r="A60" i="42"/>
  <c r="A76" i="41"/>
  <c r="A142" i="3"/>
  <c r="A136" i="3"/>
  <c r="A149" i="3"/>
  <c r="A48" i="3"/>
  <c r="A129" i="3"/>
  <c r="A58" i="3"/>
  <c r="A65" i="3"/>
  <c r="A30" i="3"/>
  <c r="A87" i="3"/>
  <c r="A84" i="3"/>
  <c r="A114" i="3"/>
  <c r="A23" i="43"/>
  <c r="A72" i="42"/>
  <c r="A79" i="42"/>
  <c r="A57" i="42"/>
  <c r="A69" i="41"/>
  <c r="A63" i="41"/>
  <c r="A20" i="3"/>
  <c r="A21" i="40"/>
  <c r="A46" i="41"/>
  <c r="A20" i="39"/>
  <c r="A47" i="3"/>
  <c r="A33" i="3"/>
  <c r="A26" i="3"/>
  <c r="A45" i="3"/>
  <c r="A113" i="3"/>
  <c r="A79" i="3"/>
  <c r="A71" i="3"/>
  <c r="A92" i="42"/>
  <c r="A89" i="42"/>
  <c r="A83" i="42"/>
  <c r="A85" i="42"/>
  <c r="A68" i="41"/>
  <c r="A17" i="38"/>
  <c r="A92" i="38"/>
  <c r="A122" i="38"/>
  <c r="A81" i="38"/>
  <c r="A56" i="38"/>
  <c r="A101" i="38"/>
  <c r="A123" i="38"/>
  <c r="A89" i="38"/>
  <c r="A83" i="38"/>
  <c r="A70" i="38"/>
  <c r="A116" i="38"/>
  <c r="A66" i="38"/>
  <c r="A124" i="38"/>
  <c r="A34" i="38"/>
  <c r="A22" i="38"/>
  <c r="A60" i="38"/>
  <c r="A73" i="38"/>
  <c r="A50" i="38"/>
  <c r="A39" i="38"/>
  <c r="A109" i="38"/>
  <c r="A31" i="38"/>
  <c r="A76" i="38"/>
  <c r="A67" i="38"/>
  <c r="A125" i="38"/>
  <c r="A36" i="38"/>
  <c r="A43" i="42"/>
  <c r="A58" i="42"/>
  <c r="A24" i="43"/>
  <c r="A39" i="42"/>
  <c r="A26" i="39"/>
  <c r="A17" i="39"/>
  <c r="A75" i="41"/>
  <c r="A56" i="42"/>
  <c r="A62" i="3"/>
  <c r="A17" i="3"/>
  <c r="A25" i="3"/>
  <c r="A61" i="3"/>
  <c r="A27" i="3"/>
  <c r="A41" i="3"/>
  <c r="A117" i="3"/>
  <c r="A52" i="3"/>
  <c r="A28" i="3"/>
  <c r="A97" i="3"/>
  <c r="A128" i="3"/>
  <c r="A94" i="3"/>
  <c r="A31" i="42"/>
  <c r="A53" i="41"/>
  <c r="A58" i="41"/>
  <c r="A66" i="41"/>
  <c r="A63" i="42"/>
  <c r="A48" i="41"/>
  <c r="A14" i="39"/>
  <c r="A29" i="42"/>
  <c r="A62" i="41"/>
  <c r="A60" i="41"/>
  <c r="A22" i="3"/>
  <c r="A28" i="42"/>
  <c r="A18" i="39"/>
  <c r="A27" i="41"/>
  <c r="A56" i="41"/>
  <c r="A59" i="41"/>
  <c r="A37" i="41"/>
  <c r="A79" i="41"/>
  <c r="A92" i="41"/>
  <c r="A78" i="41"/>
  <c r="A77" i="41"/>
  <c r="A90" i="41"/>
  <c r="A85" i="41"/>
  <c r="A73" i="41"/>
  <c r="A30" i="41"/>
  <c r="A30" i="39"/>
  <c r="A23" i="42"/>
  <c r="A24" i="3"/>
  <c r="A51" i="3"/>
  <c r="A43" i="3"/>
  <c r="A66" i="3"/>
  <c r="A109" i="3"/>
  <c r="A34" i="3"/>
  <c r="A40" i="3"/>
  <c r="A73" i="3"/>
  <c r="A101" i="3"/>
  <c r="A150" i="3"/>
  <c r="A103" i="3"/>
  <c r="A69" i="42"/>
  <c r="A23" i="38"/>
  <c r="A39" i="41"/>
  <c r="A28" i="40"/>
  <c r="A40" i="42"/>
  <c r="A75" i="42"/>
  <c r="A84" i="42"/>
  <c r="A54" i="42"/>
  <c r="A64" i="41"/>
  <c r="A24" i="6"/>
  <c r="A19" i="42"/>
  <c r="A50" i="42"/>
  <c r="A44" i="42"/>
  <c r="A24" i="40"/>
  <c r="A67" i="42"/>
  <c r="A45" i="41"/>
  <c r="A72" i="41"/>
  <c r="A46" i="42"/>
  <c r="A16" i="3"/>
  <c r="A125" i="3"/>
  <c r="A60" i="3"/>
  <c r="A67" i="3"/>
  <c r="A37" i="3"/>
  <c r="A124" i="3"/>
  <c r="A105" i="3"/>
  <c r="A137" i="3"/>
  <c r="A50" i="3"/>
  <c r="A39" i="3"/>
  <c r="A89" i="3"/>
  <c r="A123" i="3"/>
  <c r="A70" i="3"/>
  <c r="A72" i="3"/>
  <c r="A75" i="3"/>
  <c r="A91" i="3"/>
  <c r="A33" i="41"/>
  <c r="A25" i="40"/>
  <c r="A31" i="41"/>
  <c r="A47" i="42"/>
  <c r="A71" i="42"/>
  <c r="A86" i="42"/>
  <c r="A70" i="42"/>
  <c r="A61" i="42"/>
  <c r="A65" i="42"/>
  <c r="A23" i="40"/>
  <c r="A25" i="6"/>
  <c r="A35" i="42"/>
  <c r="A24" i="42"/>
  <c r="A32" i="42"/>
  <c r="A34" i="41"/>
  <c r="A26" i="40"/>
  <c r="A83" i="41"/>
  <c r="A88" i="41"/>
  <c r="A55" i="41"/>
  <c r="A36" i="3"/>
  <c r="A42" i="3"/>
  <c r="A127" i="3"/>
  <c r="A126" i="3"/>
  <c r="A86" i="3"/>
  <c r="A141" i="3"/>
  <c r="A116" i="3"/>
  <c r="A107" i="3"/>
  <c r="A145" i="3"/>
  <c r="A119" i="3"/>
  <c r="A92" i="3"/>
  <c r="A106" i="3"/>
  <c r="A131" i="3"/>
  <c r="A21" i="39"/>
  <c r="A53" i="42"/>
  <c r="A15" i="38"/>
  <c r="A33" i="38"/>
  <c r="A41" i="38"/>
  <c r="A48" i="38"/>
  <c r="A28" i="38"/>
  <c r="A110" i="38"/>
  <c r="A113" i="38"/>
  <c r="A25" i="38"/>
  <c r="A52" i="38"/>
  <c r="A93" i="38"/>
  <c r="A95" i="38"/>
  <c r="A118" i="38"/>
  <c r="A47" i="38"/>
  <c r="A53" i="38"/>
  <c r="A57" i="38"/>
  <c r="A68" i="38"/>
  <c r="A97" i="38"/>
  <c r="A96" i="38"/>
  <c r="A61" i="38"/>
  <c r="A65" i="38"/>
  <c r="A74" i="38"/>
  <c r="A94" i="38"/>
  <c r="A117" i="38"/>
  <c r="A85" i="38"/>
  <c r="A44" i="38"/>
  <c r="A62" i="38"/>
  <c r="A99" i="38"/>
  <c r="A98" i="38"/>
  <c r="A26" i="38"/>
  <c r="A63" i="38"/>
  <c r="A120" i="38"/>
  <c r="A54" i="38"/>
  <c r="A114" i="38"/>
  <c r="A87" i="38"/>
  <c r="A82" i="38"/>
  <c r="A59" i="38"/>
  <c r="A45" i="38"/>
  <c r="A64" i="38"/>
  <c r="A104" i="38"/>
  <c r="A80" i="38"/>
  <c r="A77" i="38"/>
  <c r="A38" i="38"/>
  <c r="A27" i="38"/>
  <c r="A58" i="38"/>
  <c r="A78" i="38"/>
  <c r="A71" i="38"/>
  <c r="A102" i="38"/>
  <c r="A30" i="38"/>
  <c r="A69" i="38"/>
  <c r="A35" i="38"/>
  <c r="A29" i="38"/>
  <c r="A79" i="38"/>
  <c r="A111" i="38"/>
  <c r="A90" i="38"/>
  <c r="A55" i="38"/>
  <c r="A84" i="38"/>
  <c r="A115" i="38"/>
  <c r="A100" i="38"/>
  <c r="A20" i="38"/>
  <c r="A19" i="38"/>
  <c r="A18" i="38"/>
  <c r="A21" i="38"/>
  <c r="A57" i="41"/>
  <c r="A29" i="40"/>
  <c r="A27" i="39"/>
  <c r="A20" i="40"/>
  <c r="A52" i="41"/>
  <c r="A81" i="42"/>
  <c r="A87" i="42"/>
  <c r="A80" i="42"/>
  <c r="A74" i="42"/>
  <c r="A76" i="42"/>
  <c r="A49" i="41"/>
  <c r="A51" i="41"/>
  <c r="A68" i="42"/>
  <c r="A22" i="39"/>
  <c r="A25" i="42"/>
  <c r="A21" i="42"/>
  <c r="A42" i="42"/>
  <c r="A16" i="39"/>
  <c r="A38" i="41"/>
  <c r="A23" i="6"/>
  <c r="A91" i="41"/>
  <c r="A89" i="41"/>
  <c r="A82" i="41"/>
  <c r="A76" i="3"/>
  <c r="A49" i="3"/>
  <c r="A46" i="3"/>
  <c r="A31" i="3"/>
  <c r="A32" i="3"/>
  <c r="A121" i="3"/>
  <c r="A122" i="3"/>
  <c r="A140" i="3"/>
  <c r="A81" i="3"/>
  <c r="A147" i="3"/>
  <c r="A112" i="3"/>
  <c r="A88" i="3"/>
  <c r="A108" i="3"/>
  <c r="A143" i="3"/>
  <c r="A15" i="39"/>
  <c r="P159" i="38"/>
  <c r="P26" i="43"/>
  <c r="P93" i="42"/>
  <c r="P31" i="40"/>
  <c r="P152" i="3"/>
  <c r="P26" i="6"/>
  <c r="P93" i="41"/>
  <c r="P31" i="39"/>
  <c r="N9" i="4"/>
  <c r="N9" i="5"/>
  <c r="F27" i="2"/>
  <c r="H15" i="34"/>
  <c r="H19" i="34" s="1"/>
  <c r="H19" i="36"/>
  <c r="N9" i="98" l="1"/>
  <c r="E16" i="117"/>
  <c r="N9" i="40"/>
  <c r="E18" i="36"/>
  <c r="E16" i="36"/>
  <c r="E17" i="34"/>
  <c r="N9" i="6"/>
  <c r="N9" i="39"/>
  <c r="E16" i="34"/>
  <c r="N9" i="41"/>
  <c r="N9" i="3"/>
  <c r="E15" i="34"/>
  <c r="A15" i="34" s="1"/>
  <c r="B15" i="34" s="1"/>
  <c r="B15" i="2" s="1"/>
  <c r="E18" i="34"/>
  <c r="E15" i="36"/>
  <c r="A15" i="36" s="1"/>
  <c r="B15" i="36" s="1"/>
  <c r="B17" i="2" s="1"/>
  <c r="N9" i="43"/>
  <c r="N9" i="38"/>
  <c r="E17" i="36"/>
  <c r="N9" i="42"/>
  <c r="H15" i="2"/>
  <c r="H27" i="2" s="1"/>
  <c r="E19" i="2" l="1"/>
  <c r="A16" i="117"/>
  <c r="B16" i="117" s="1"/>
  <c r="B19" i="2" s="1"/>
  <c r="E19" i="117"/>
  <c r="A17" i="36"/>
  <c r="B17" i="36" s="1"/>
  <c r="B23" i="2" s="1"/>
  <c r="A16" i="36"/>
  <c r="B16" i="36" s="1"/>
  <c r="B20" i="2" s="1"/>
  <c r="A17" i="34"/>
  <c r="B17" i="34" s="1"/>
  <c r="B21" i="2" s="1"/>
  <c r="A18" i="36"/>
  <c r="B18" i="36" s="1"/>
  <c r="B26" i="2" s="1"/>
  <c r="A18" i="34"/>
  <c r="B18" i="34" s="1"/>
  <c r="B24" i="2" s="1"/>
  <c r="A16" i="34"/>
  <c r="B16" i="34" s="1"/>
  <c r="B18" i="2" s="1"/>
  <c r="E18" i="2"/>
  <c r="E21" i="2"/>
  <c r="A22" i="2" s="1"/>
  <c r="E24" i="2"/>
  <c r="E15" i="2"/>
  <c r="E20" i="2"/>
  <c r="E23" i="2"/>
  <c r="E26" i="2"/>
  <c r="E17" i="2"/>
  <c r="E19" i="34"/>
  <c r="E19" i="36"/>
  <c r="E22" i="117" l="1"/>
  <c r="E20" i="117"/>
  <c r="E21" i="117" s="1"/>
  <c r="A19" i="2"/>
  <c r="A15" i="2"/>
  <c r="A16" i="2"/>
  <c r="A17" i="2"/>
  <c r="A20" i="2"/>
  <c r="A21" i="2"/>
  <c r="A26" i="2"/>
  <c r="A18" i="2"/>
  <c r="A23" i="2"/>
  <c r="A24" i="2"/>
  <c r="E27" i="2"/>
  <c r="E28" i="2" s="1"/>
  <c r="E20" i="34"/>
  <c r="E21" i="34" s="1"/>
  <c r="E22" i="34"/>
  <c r="E22" i="36"/>
  <c r="E20" i="36"/>
  <c r="E21" i="36" s="1"/>
  <c r="E23" i="117" l="1"/>
  <c r="E30" i="2"/>
  <c r="E23" i="36"/>
  <c r="E23" i="34"/>
  <c r="E29" i="2"/>
  <c r="D10" i="117" l="1"/>
  <c r="C19" i="118"/>
  <c r="C26" i="118" s="1"/>
  <c r="C28" i="118" s="1"/>
  <c r="C19" i="33"/>
  <c r="D10" i="36"/>
  <c r="C19" i="35"/>
  <c r="C26" i="35" s="1"/>
  <c r="C28" i="35" s="1"/>
  <c r="D10" i="34"/>
  <c r="E31" i="2"/>
  <c r="D10" i="2" s="1"/>
  <c r="C19" i="1" l="1"/>
  <c r="C26" i="1" s="1"/>
  <c r="C28" i="1" s="1"/>
  <c r="C26" i="33"/>
  <c r="C28" i="33" s="1"/>
</calcChain>
</file>

<file path=xl/sharedStrings.xml><?xml version="1.0" encoding="utf-8"?>
<sst xmlns="http://schemas.openxmlformats.org/spreadsheetml/2006/main" count="1448" uniqueCount="336">
  <si>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</si>
  <si>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</si>
  <si>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</si>
  <si>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</si>
  <si>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</si>
  <si>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</si>
  <si>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</si>
  <si>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</si>
  <si>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</si>
  <si>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</si>
  <si>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</si>
  <si>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</si>
  <si>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</si>
  <si>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</si>
  <si>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</si>
  <si>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</si>
  <si>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</si>
  <si>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</si>
  <si>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</si>
  <si>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</si>
  <si>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</si>
  <si>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</si>
  <si>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</si>
  <si>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</si>
  <si>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</si>
  <si>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</si>
  <si>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</si>
  <si>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</si>
  <si>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</si>
  <si>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</si>
  <si>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</si>
  <si>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</si>
  <si>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</si>
  <si>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</si>
  <si>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</si>
  <si>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</si>
  <si>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</si>
  <si>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</si>
  <si>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</si>
  <si>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</si>
  <si>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</si>
  <si>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</si>
  <si>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</si>
  <si>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</si>
  <si>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</si>
  <si>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</si>
  <si>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</si>
  <si>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</si>
  <si>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</si>
  <si>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</si>
  <si>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</si>
  <si>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</si>
  <si>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</si>
  <si>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</si>
  <si>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</si>
  <si>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</si>
  <si>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</si>
  <si>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</si>
  <si>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</si>
  <si>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</si>
  <si>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</si>
  <si>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</si>
  <si>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</si>
  <si>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</si>
  <si>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Dzīvojamās mājas fasāžu vienkāršota atjaunošana</t>
  </si>
  <si>
    <t>Zemgales iela 28, Olaine, Olaines novads</t>
  </si>
  <si>
    <t>Vispārējie būvdarbi</t>
  </si>
  <si>
    <t>Tāme sastādīta  2023. gada tirgus cenās, pamatojoties uz AR daļas rasējumiem</t>
  </si>
  <si>
    <t>Demontāžas darbi</t>
  </si>
  <si>
    <t>Esošās siltumizolācijas demontāža cokola zonā</t>
  </si>
  <si>
    <t>m2</t>
  </si>
  <si>
    <t>Esošās siltumizolācijas demontāža bēniņos</t>
  </si>
  <si>
    <t>Esošo lietusūdens tekņu un notekcauruļu demontāža</t>
  </si>
  <si>
    <t>m</t>
  </si>
  <si>
    <t>Esošo aiztikloto balkonu konstrukciju demontāža</t>
  </si>
  <si>
    <t>gb.</t>
  </si>
  <si>
    <t>Esošo logu demontāža</t>
  </si>
  <si>
    <t>Esošo durvju demontāža</t>
  </si>
  <si>
    <t>Esošās asfalta seguma demontāža</t>
  </si>
  <si>
    <t>Esošās ēkas apmales demontāža</t>
  </si>
  <si>
    <t>Balkonu norobežojošo margu demontāža</t>
  </si>
  <si>
    <t>Balkonu izlīdzinošā slāna demontāža</t>
  </si>
  <si>
    <t>Dažādu lāseņu demontāža</t>
  </si>
  <si>
    <t>Esošo lietus noteku aizsargu saudzīga demontāža</t>
  </si>
  <si>
    <t>gab.</t>
  </si>
  <si>
    <t>Esošo ieejas jumtiņu seguma demontāža</t>
  </si>
  <si>
    <t>Demontēto elementu un būvgružu savākšana un aizvešana (k=1,3)</t>
  </si>
  <si>
    <t>m3</t>
  </si>
  <si>
    <t>Esošās siltinātās fasādes apstrāde</t>
  </si>
  <si>
    <t>Fasādes mazgāšana ar ūdeni, izmantojot vidēju spiedienu, vajadzības gadījumā izmantot FungoFluid/Sanierlosung vai ekvivalentu līdzekli sēnīšu un/vai aļģu apstrādei</t>
  </si>
  <si>
    <t>Gruntēšana ar FillPrimer vai ekvivalentu, ar šķiedrām pastiprināta grunts plaisu aizpildīšanai līdz 0,5mm</t>
  </si>
  <si>
    <t>Krāsošana ar fasādes krāsu uz silikona bāzes Sikoncolor vai ekvivalentu</t>
  </si>
  <si>
    <t>Cokolsa siltināšana S1 (Mezgli 1, 11)</t>
  </si>
  <si>
    <t>Grunts atrakšana cokolam ar roku darbu</t>
  </si>
  <si>
    <t>Liekās grunts iekraušana automašīnās un aizvešana</t>
  </si>
  <si>
    <t>Cokola aizbēršana ar pievestu granti, planēšana</t>
  </si>
  <si>
    <t>Vertikālā hidroiolācija- smērējama, elastīgs, hidroizolējošs bitumena maisījums</t>
  </si>
  <si>
    <t>Līmjavas kārta uz hidroizolācijas</t>
  </si>
  <si>
    <t>Ekstrudētais putupolistirols Tenapors Extra EPS 150 100mm biezumā ar pusspundi, iesk.stiprinājuma elementus (λ≤0,038 W/mK)</t>
  </si>
  <si>
    <t>Vienkomponenta elastīga mitruma izolācija Baumit SockelSchutz Flexibel vai ekvivalenta 50mm virs un 50mm zem zemes līmeņa</t>
  </si>
  <si>
    <t>Stiklašķiedras armējošais siets uz līmjavas kārtas</t>
  </si>
  <si>
    <t>Apmetums cokolam Multicontact MC 55 vai ekvivalents</t>
  </si>
  <si>
    <t>Krāsošana 2x</t>
  </si>
  <si>
    <t>PVC cokola profils un stūra profils ar stikla šķiedras sietu un lāseni 150mm</t>
  </si>
  <si>
    <t>Pagraba pārseguma siltināšana S2</t>
  </si>
  <si>
    <t>kpl.</t>
  </si>
  <si>
    <t>Siltināšana ar putupolistirolu EPS 100 iesk.stiprinājumus   (KOEF. λ ≤ 0.038 W/(m•K)) - 100mm vai ekvivalentu. Putupolistirolu virsmu apstrādāt ar armējošo kārtu. Nodrošināt, lai visās pieslēguma vietās - sienas, inženierkomunikāciju zonas, izolācija būtu apstrādāta ar armējošo slāni. Vietās, kur to tehniski nav iespējams izdarīt, pielietot akmensvati.</t>
  </si>
  <si>
    <t>Ārsienu siltināšana S3 (Mezgls 1)</t>
  </si>
  <si>
    <t>Ārsienu virsmas līdzināšana un gruntēšana</t>
  </si>
  <si>
    <t>Ārsienas siltināšana ar akmens vates fasādes plāksnēm Rockwool Frontrock MAX E 150mm  (λ≤0,036 W/mK) vai ekvivalentu uz līmjavas kārtas, iesk.stiprinājumus</t>
  </si>
  <si>
    <t>Gatavais dekoratīvais silikona apmetums, graudu izmērs līdz 2mm, ar otrās kategorijas mehānisko izturību</t>
  </si>
  <si>
    <t>Logailu siltināšana S4 (Mezgls 2)</t>
  </si>
  <si>
    <t>Ailu virsmas līdzināšana un gruntēšana</t>
  </si>
  <si>
    <t>Ailu siltināšana ar akmens vates fasādes plāksnēm 20-50mm  (λ≤0,037 W/mK) vai ekvivalentu uz līmjavas kārtas, iesk.stiprinājumus</t>
  </si>
  <si>
    <t>Iekšsienu siltināšana S5</t>
  </si>
  <si>
    <t>Iekšsienu siltināšana ar akmens vates fasādes plāksnēm 50mm  (λ≤0,036 W/mK) vai ekvivalentu uz līmjavas kārtas, iesk.stiprinājumus</t>
  </si>
  <si>
    <t>Bēniņu siltināšana (Mezgls 4)</t>
  </si>
  <si>
    <t xml:space="preserve">Bēniņu pārseguma siltināšana ar beramo akmensvati PAROC BLT9 (KOEF. λ ≤ 0.041 W/(m•K)) vai ekvivalentu (Iestrādes blīvums: ≥40 kg/m3). Siltumizolācijas biezums janodrošina pēc sēšanās - 300mm
</t>
  </si>
  <si>
    <t>Tvaika izolācija 0.2mm</t>
  </si>
  <si>
    <r>
      <t>m</t>
    </r>
    <r>
      <rPr>
        <vertAlign val="superscript"/>
        <sz val="8"/>
        <rFont val="Arial"/>
        <family val="2"/>
      </rPr>
      <t>2</t>
    </r>
  </si>
  <si>
    <t xml:space="preserve">Koka laipu izbūve no impregnētiem dēļiem 100x25mm uz koka karkasa, kas izbūvēts no dēļiem 25*75mm ar soli 600mm
</t>
  </si>
  <si>
    <t>Kāpņu telpas sienas siltināšana (Mezgls 5)</t>
  </si>
  <si>
    <t>Ārsienas siltināšana ar akmens vates fasādes plāksnēm Rockwool Frontrock MAX E 100mm  (λ≤0,036 W/mK) vai ekvivalentu uz līmjavas kārtas, iesk.stiprinājumus</t>
  </si>
  <si>
    <t>Jumta parapets (Mezgls 6)</t>
  </si>
  <si>
    <t>Esošā jumta remonts vietās, kur nepieciešams, apmēram 15% no jumta apjoma, precizēt būvniecības laikā</t>
  </si>
  <si>
    <t>Siltinašana ar Paroc Linio10 akmensvati - 50mm (KOEF. λ ≤ 0.036 W/(m•K)) vai ekvivalentu uz līmjavas kārtas, iesk.stiprinājumus</t>
  </si>
  <si>
    <t>Esošo ventilācijas atveru sienā atjaunošana, uzstādot tajās PVC caurules ar d.100mm, nodrošinot hermētisku savienojumu, bēniņu daļā uzstādīt metāla sietu.</t>
  </si>
  <si>
    <t>Jumta elementi</t>
  </si>
  <si>
    <t>Esošās jumta margas attīrīšana no rūsas , krāsojuma atjaunošana. Nepieciešamības gadījumā veikt papildus stiprināšanu vai esošo stiprinājumu atjaunošanu</t>
  </si>
  <si>
    <t>Horizontālās lietus ūdens teknes d.150mm izbūve</t>
  </si>
  <si>
    <t>Vertikālās lietus ūdens teknes izbūve</t>
  </si>
  <si>
    <t xml:space="preserve">Jaunu jumta metāla kāpņu izbūve </t>
  </si>
  <si>
    <t>Esošo ventilācijas kanālu tīrīšana</t>
  </si>
  <si>
    <t>Demontēt esošo skursteņu bojāto mūrējumu vietas un atjaunot tās ar ekvavilentiem ķieģeļiem un mūrjavu. Piemūrēt vēdkanālus, lai no jaunā jumta seguma līdz vēdkanālu augšai min būtu 400mm,  nodrošināt hermētisku savienojumu pie jumta.</t>
  </si>
  <si>
    <t>Apmetuma uzklāšana</t>
  </si>
  <si>
    <t>Jaunu skārda cepuru montāža</t>
  </si>
  <si>
    <t>Ieejas jumtiņš (Mezgls 10)</t>
  </si>
  <si>
    <t>Skārda apdare pa jumtiņa perimetru, rūpnieciski krāsots tērauda skārds 0,45mm</t>
  </si>
  <si>
    <t>Esošā jumtiņa betona konstrukcijas remonts, metāla konstrukciju attīrīšana no rūsas, gruntēšana un krāsošana</t>
  </si>
  <si>
    <t>Lietusūdens tekne 50mm</t>
  </si>
  <si>
    <t>Kausējamā polimērbitumena ruļļveida jumta segums, divās kārtās, virsklājs pārklāts ar akmens smalci</t>
  </si>
  <si>
    <t>Stūris no akmensvates 100*100mm</t>
  </si>
  <si>
    <t>Krāsots dekoratīvais silikona apmetums</t>
  </si>
  <si>
    <t>Impregnēta koka brusa 50x100mm, iesk.stiprinājumus</t>
  </si>
  <si>
    <t>Jumtiņa siltinašana ar PAROC ROS 60 akmensvati - 40 mm, (KOEF. λ ≤ 0.039 W/(m•K)) vai ekvivalentu</t>
  </si>
  <si>
    <t>Putupolistirols EPS 80-100mm  (KOEF. λ ≤ 0.034 W/(m•K)) vai ekvivalents uz līmjavas kārtas, iesk.stiprinājumus</t>
  </si>
  <si>
    <t>Balkona apdare (Mezgls 7)</t>
  </si>
  <si>
    <t>Mehāniski attīrīt esošo balkona paneli no drūpošiem un nestabiliem betona elelmentiem līdz nesošiem betona apjomiem.</t>
  </si>
  <si>
    <t>Mehāniski attīrīt atsegtos tērauda nesošos elemetus, stiegrojumu no korozijas līdz tīram metālam, ar smilšu strūklas palīdzību  līdz virsmas kvalitātei Sa2.5. Ja kāds metāla elements, stiegrojums ir būtiski korodējis, tad jāveic elementa nomaiņu pret jaunu detaļu.</t>
  </si>
  <si>
    <t>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t>
  </si>
  <si>
    <t>Mahāniski atīrītajam betonam (mitram) un apstrādātajam stigrojumam jāveido kontaktslānis divās kārtās uzklājot ar otu lietošanai gatavu, samaisītu javu CERESIT CD30 vai ekvivalentu.</t>
  </si>
  <si>
    <t>Pēc kontaktvirsmas izveidošanas veic betona izdrupuma aizpildīšanu, atjaunojot sākotnējos apjomus (nepieciešamības gadījumā izveido veidnes). Apjomu aizpildīšanai izmanto injekcijas javau Ceresit CD26, 25, vai ekvivalentu.</t>
  </si>
  <si>
    <t>Siltinājums ar putupolistirola plāksnēm EPS80  (λ≤0,036 W/mK) 150mm</t>
  </si>
  <si>
    <r>
      <t xml:space="preserve">Hidroizolējoša pārklājuma izveidošana uz betona grīdas  </t>
    </r>
    <r>
      <rPr>
        <sz val="8"/>
        <color theme="1"/>
        <rFont val="Arial"/>
        <family val="2"/>
      </rPr>
      <t xml:space="preserve">MAPEI Aquaflex Roof, </t>
    </r>
    <r>
      <rPr>
        <sz val="8"/>
        <rFont val="Arial"/>
        <family val="2"/>
        <charset val="186"/>
      </rPr>
      <t>tonis pelēks vai ekvivalents</t>
    </r>
  </si>
  <si>
    <t>Balkonu apakšējās plaknes gruntēšana, špaktelēšana un krāsošana ar aizsargājošu un dekoratīvu akrila krāsu Ceresit CT44, vai ekvivalents.</t>
  </si>
  <si>
    <t>Kristalizējošas blīvejošās javas (hidroizolācija) un slīpumu veidojošā javas slāņa izveide nodrošinot kritumu 2-2,5%</t>
  </si>
  <si>
    <t>Jaunu norobežojošo balkona margu izbūve no metāla statņiem - kvadrātcaurule 20*20*3mm</t>
  </si>
  <si>
    <t>Tērauda loksne 40*4mm uz metāla statņiem.</t>
  </si>
  <si>
    <t>Impregnēti koka dēļi 25x100mm, iesk.stiprinājumus, krāsoti RAL7024 tonī</t>
  </si>
  <si>
    <t>Skārda segums trapecveida profils T20 PE materiāla biezums 0,45mm</t>
  </si>
  <si>
    <t>Skārda nosegelements uz balkona margas, PE materiāla biezums 0,45mm, tonis RAL7024</t>
  </si>
  <si>
    <t>Skārda lāsenis, PE materiāla biezums 0,45mm, tonis RAL7024 un tā iestrāde saskaņā ar mezgla-A risinājumu.</t>
  </si>
  <si>
    <t>Kāpņu telpas griestu siltināšama (AR-08)</t>
  </si>
  <si>
    <t>Tvaika izolācija</t>
  </si>
  <si>
    <t>Ugunsdrošā riģipša apšuvums EI60 metāla profilu karkasā</t>
  </si>
  <si>
    <t>Griestu sagatavošana krāsošanai un krāsošana 2x</t>
  </si>
  <si>
    <t>Lieveņi (AR-08)</t>
  </si>
  <si>
    <t>Esošo lieveņu virsmas attīrīšana, remonts un izlīdzināšana</t>
  </si>
  <si>
    <t>Metāla margas uzstādīšana gar vienu lieveņa malu</t>
  </si>
  <si>
    <t>Ēkas apmale (Mezgls 1)</t>
  </si>
  <si>
    <t>Dolomīta šķembu kārta 80mm</t>
  </si>
  <si>
    <t>Izlīdzinošā smilts kārta 50mm</t>
  </si>
  <si>
    <t>Betona bruģa iabūve 60mm</t>
  </si>
  <si>
    <t>Betona apmales izbūva uz pabetonējuma</t>
  </si>
  <si>
    <t>Ēkas apmale (Mezgls 11)</t>
  </si>
  <si>
    <t xml:space="preserve">Minerālmateriālu maisījums 0/45 200mm biezumā </t>
  </si>
  <si>
    <t>Virsējā kārta- karstais asfalts AC11 4cm</t>
  </si>
  <si>
    <t>Apakšējā kārta- karstais asfalts AC22 6cm</t>
  </si>
  <si>
    <t>Logi (AR-12)</t>
  </si>
  <si>
    <t>PVC konstrukcijas loga LF-1 1550x1450mm (sask.ar rasējumu, iesk.furnitūru) montāža, (U≤1,25 (W/(m2*K))</t>
  </si>
  <si>
    <t>PVC konstrukcijas loga LF-2 2100x1450mm (sask.ar rasējumu, iesk.furnitūru) montāža, (U≤1,25 (W/(m2*K))</t>
  </si>
  <si>
    <t>PVC konstrukcijas loga LF-3 1500x1450mm  (sask.ar rasējumu, iesk.furnitūru) montāža, (U≤1,3 (W/(m2*K))</t>
  </si>
  <si>
    <t>PVC konstrukcijas loga LF-4 2100x2150mm  (sask.ar rasējumu, iesk.furnitūru) montāža, (U≤1,25 (W/(m2*K))</t>
  </si>
  <si>
    <t>PVC konstrukcijas loga LF-5 2100x2150mm  (sask.ar rasējumu, iesk.furnitūru) montāža, (U≤1,25 (W/(m2*K))</t>
  </si>
  <si>
    <t>PVC konstrukcijas loga LF-6 850x550mm  (sask.ar rasējumu, iesk.furnitūru) montāža, loga paketei un rāmim (U≤1,3 (W/(m2*K))</t>
  </si>
  <si>
    <t>Pašregulējamās pieplūdes gaisa vārsta Aereco EMM vai ekvivalenta uzstādīšana</t>
  </si>
  <si>
    <t>Ārējā skārda palodze, rūpnieciski krāsota</t>
  </si>
  <si>
    <t>Iekšējā lamināta palodze</t>
  </si>
  <si>
    <t>Durvis, restes (AR- 13)</t>
  </si>
  <si>
    <t>Siltinātu metāla konstrukcijas durvju DF-1 1350x2200mm (sask.ar rasējumu, ar piezīmi Nr.6, iesk.furnitūru) montāža, (U≤1,8 (W/(m2*K))</t>
  </si>
  <si>
    <t>Siltinātu metāla konstrukcijas durvju D-1 1000x1900mm (sask.ar rasējumu, iesk.furnitūru) montāža, (U≤1,8 (W/(m2*K))</t>
  </si>
  <si>
    <t>Ventilācijas restu R-1 d150mm montāža</t>
  </si>
  <si>
    <t>Ventilācijas restu R-2 d125mm montāža</t>
  </si>
  <si>
    <t>Ventilācijas restu R-3 500x600mm montāža</t>
  </si>
  <si>
    <t>Dažādi darbi</t>
  </si>
  <si>
    <t>Lietusūdens betona notekrenes iebūve zem katras lietusūdens notekas (AR-02)</t>
  </si>
  <si>
    <t>Ieejas mezgla grīdas sagatavošana un izlīdzināšana ar Weberfloor 4400 vai ekvivalentu (AR-03)</t>
  </si>
  <si>
    <t>Ieejas mezgla grīdas flīzēšana, iesk.flīžu līmi un šuvju aizpildītāju (AR-03)</t>
  </si>
  <si>
    <t>Visu nedarbojošos elektrokomunikāciju demontāža, darbojošo komunikāciju pārcelšana virs jaunizveidojamā siltumizolācijas slāņa ievietojjot speciālos el.kabeļiem paredzētos penāļos (AR-06)</t>
  </si>
  <si>
    <t>Esošo vēdināšanas kanālu sienā atjaunošana, virtuves gaisa nosūcei, pvc caurules ∅110mm montāža (Mezgls 8)</t>
  </si>
  <si>
    <t>Ēkas numurzīmes demontāža un  uzstādīšana atpakaļ</t>
  </si>
  <si>
    <t>Esošo lietus noteku aizsargu pretkorozijas apstrāde un uzstādīšana atpakaļ</t>
  </si>
  <si>
    <t>Karoga kāta turētāja uzstādīšana (Mezgls 9)</t>
  </si>
  <si>
    <t>Cinkota tērauda lente 40x4mm 5052FT, "OBO", montāža</t>
  </si>
  <si>
    <t>Stienis ∅20, apaļtērauds, L=1500mm (elektrodsL=4500mm) 219/20ST, "OBO", montāža</t>
  </si>
  <si>
    <t>Uzgalis ∅20 1819/20BP, "OBO", montāža</t>
  </si>
  <si>
    <t>Savienojums ∅20 2745/20, "OBO", montāža</t>
  </si>
  <si>
    <t>Savienojums stienis ∅20/40x4mm lente 250/AFT, "OBO", montāža</t>
  </si>
  <si>
    <t>Mērījumu savienojums 319RD10, "OBO" kārbā, montāža</t>
  </si>
  <si>
    <t>Pretkorozijas lenta 50mm, 10m, montāža</t>
  </si>
  <si>
    <t>rul.</t>
  </si>
  <si>
    <t>ALu apaļtērauds ∅8mm, montāža</t>
  </si>
  <si>
    <t>ALu apaļtērauds ∅8mm PVC izolācijā, montāža</t>
  </si>
  <si>
    <t>ALu apaļtērauds ∅10mm L=2.0m, montāža</t>
  </si>
  <si>
    <t>Fe/Zn apaļtērauds ∅10mm PVC izolācijā, montāža</t>
  </si>
  <si>
    <t xml:space="preserve">Vada ∅8...10mm vert. stiprinājums 177 20 M10, "OBO" , montāža </t>
  </si>
  <si>
    <t>Zibensuztvērējs 101 VL2000, "OBO", montāža</t>
  </si>
  <si>
    <t>Zibensuztvērēja stiprinājums pie vertik. virsmas , "OBO'', montāža</t>
  </si>
  <si>
    <t>Zibensaizsardzības kontūra izbūve zem lieveņiem</t>
  </si>
  <si>
    <t>P/e caurule d50mm gofrēta , montāža</t>
  </si>
  <si>
    <t>P/e divdaļīga caurule d110mm 450N , montāža</t>
  </si>
  <si>
    <t>Ziensaizsardzība</t>
  </si>
  <si>
    <t>Apkure</t>
  </si>
  <si>
    <t>Tāme sastādīta  2023. gada tirgus cenās, pamatojoties uz EL daļas rasējumiem</t>
  </si>
  <si>
    <t>Tāme sastādīta  2023. gada tirgus cenās, pamatojoties uz AVK-A daļas rasējumiem</t>
  </si>
  <si>
    <t>Vecās sistēmas demontāža</t>
  </si>
  <si>
    <t>objekts</t>
  </si>
  <si>
    <t>Tērauda presējama  caurule - apkurei 15</t>
  </si>
  <si>
    <t>Tērauda presējama  caurule - apkurei 18</t>
  </si>
  <si>
    <t>Tērauda presējama  caurule - apkurei 22</t>
  </si>
  <si>
    <t>Tērauda presējama  caurule - apkurei 28</t>
  </si>
  <si>
    <t>Tērauda presējama  caurule - apkurei 35</t>
  </si>
  <si>
    <t>Tērauda presējama  caurule - apkurei 42</t>
  </si>
  <si>
    <t>Tērauda presējama  caurule - apkurei 54</t>
  </si>
  <si>
    <t>Tērauda presējams līkums 90° -  izmērs 15</t>
  </si>
  <si>
    <t>Tērauda presējams līkums 90° -  izmērs 18</t>
  </si>
  <si>
    <t>Tērauda presējams līkums 90° -  izmērs 22</t>
  </si>
  <si>
    <t>Tērauda presējams T-gabals 90° - izmērs 15/15</t>
  </si>
  <si>
    <t>Tērauda presējams T-gabals 90° - izmērs 18/18/15</t>
  </si>
  <si>
    <t>Tērauda presējams T-gabals 90° - izmērs 18/18</t>
  </si>
  <si>
    <t>Tērauda presējams T-gabals 90° - izmērs 22/22/15</t>
  </si>
  <si>
    <t>Tērauda presējams T-gabals 90° - izmērs 22/22</t>
  </si>
  <si>
    <t>Tērauda presējams T-gabals 90° - izmērs 28/28/15</t>
  </si>
  <si>
    <t>Tērauda presējams T-gabals 90° - izmērs 28/28/22</t>
  </si>
  <si>
    <t>Tērauda presējams T-gabals 90° - izmērs 35/35/15</t>
  </si>
  <si>
    <t>Tērauda presējams T-gabals 90° - izmērs 35/35/18</t>
  </si>
  <si>
    <t>Tērauda presējams T-gabals 90° - izmērs 35/35/22</t>
  </si>
  <si>
    <t>Tērauda presējams T-gabals 90° - izmērs 42/42/18</t>
  </si>
  <si>
    <t>Tērauda presējams T-gabals 90° - izmērs 42/42/22</t>
  </si>
  <si>
    <t>Tērauda presējams T-gabals 90° - izmērs 42/42</t>
  </si>
  <si>
    <t>Tērauda presējams T-gabals 90° - izmērs 42/42/54</t>
  </si>
  <si>
    <t>Tērauda presējams T-gabals 90° - izmērs 54/54/15</t>
  </si>
  <si>
    <t>Tērauda presējams T-gabals 90° - izmērs 54/54</t>
  </si>
  <si>
    <t>Tērauda presējama pāreja - izmērs 18/15</t>
  </si>
  <si>
    <t>Tērauda presējama pāreja - izmērs 22/15</t>
  </si>
  <si>
    <t>Tērauda presējama pāreja - izmērs 22/18</t>
  </si>
  <si>
    <t>Tērauda presējama pāreja - izmērs 28/18</t>
  </si>
  <si>
    <t>Tērauda presējama pāreja - izmērs 28/22</t>
  </si>
  <si>
    <t>Tērauda presējama pāreja - izmērs 35/28</t>
  </si>
  <si>
    <t>Tērauda presējama pāreja - izmērs 42/28</t>
  </si>
  <si>
    <t>Tērauda presējama pāreja - izmērs 42/35</t>
  </si>
  <si>
    <t>Tērauda presējama pāreja - izmērs 54/42</t>
  </si>
  <si>
    <t>Tērauda radiators ar sienas stiprinājumiem un atgaisotāju C33-600-800</t>
  </si>
  <si>
    <t>gab</t>
  </si>
  <si>
    <t>Tērauda radiators ar sienas stiprinājumiem un atgaisotāju C11-400-1000</t>
  </si>
  <si>
    <t>Tērauda radiators ar sienas stiprinājumiem un atgaisotāju C11-400-1200</t>
  </si>
  <si>
    <t>Tērauda radiators ar sienas stiprinājumiem un atgaisotāju C11-400-700</t>
  </si>
  <si>
    <t>Tērauda radiators ar sienas stiprinājumiem un atgaisotāju C11-400-900</t>
  </si>
  <si>
    <t>Tērauda radiators ar sienas stiprinājumiem un atgaisotāju C22-400-1000</t>
  </si>
  <si>
    <t>Tērauda radiators ar sienas stiprinājumiem un atgaisotāju C22-400-1100</t>
  </si>
  <si>
    <t>Tērauda radiators ar sienas stiprinājumiem un atgaisotāju C22-400-700</t>
  </si>
  <si>
    <t>Tērauda radiators ar sienas stiprinājumiem un atgaisotāju C22-400-800</t>
  </si>
  <si>
    <t>Tērauda radiators ar sienas stiprinājumiem un atgaisotāju C22-400-900</t>
  </si>
  <si>
    <t>Radiatora termogalva ar vārstu komplekts RA-DV Dn15, RA 2000 ar tempratūras ierobežojumu +16 °C</t>
  </si>
  <si>
    <t>Radiatora noslēgvārsts ar priekšiestādījumu RA-DV Dn15, RA 2000 pret zādzību</t>
  </si>
  <si>
    <t>Radiatora noslēgvārsts ar priekšiestādījumu  RLV Dn15</t>
  </si>
  <si>
    <t>Izlaides vārsts t=110˚; P=8 bar DN15</t>
  </si>
  <si>
    <t>Lodveida ventilis t=110˚; P=8 bar DN15</t>
  </si>
  <si>
    <t>Lodveida ventilis t=110˚; P=8 bar DN20</t>
  </si>
  <si>
    <t>Lodveida ventilis t=110˚; P=8 bar DN40</t>
  </si>
  <si>
    <t>Lodveida ventilis t=110˚; P=8 bar DN50</t>
  </si>
  <si>
    <t>Balansēšanas vārsts t=110˚; P=8 bar DN40</t>
  </si>
  <si>
    <t>Balansēšanas vārsts t=110˚; P=8 bar DN50</t>
  </si>
  <si>
    <t>Akmensvates izolācijas čaula, ar alum. atstarojošo slāni; b=50mm 18/50 (λD=0,045 W/m*K)</t>
  </si>
  <si>
    <t>t.m.</t>
  </si>
  <si>
    <t>Akmensvates izolācijas čaula, ar alum. atstarojošo slāni; b=50mm 22/50 (λD=0,045 W/m*K)</t>
  </si>
  <si>
    <t>Akmensvates izolācijas čaula, ar alum. atstarojošo slāni; b=50mm 28/50 (λD=0,045 W/m*K)</t>
  </si>
  <si>
    <t>Akmensvates izolācijas čaula, ar alum. atstarojošo slāni; b=50mm 35/50 (λD=0,045 W/m*K)</t>
  </si>
  <si>
    <t>Akmensvates izolācijas čaula, ar alum. atstarojošo slāni; b=50mm 42/50 (λD=0,045 W/m*K)</t>
  </si>
  <si>
    <t>Akmensvates izolācijas čaula, ar alum. atstarojošo slāni; b=60mm 54/60 (λD=0,045 W/m*K)</t>
  </si>
  <si>
    <t>Siltumizolācijas fasondaļas</t>
  </si>
  <si>
    <t>kompl.</t>
  </si>
  <si>
    <t>PVC pārklājums</t>
  </si>
  <si>
    <t>Kompensātori</t>
  </si>
  <si>
    <t>Nekustīgie balsti</t>
  </si>
  <si>
    <t>Stiprinājumi un palīgmateriāli</t>
  </si>
  <si>
    <t>Montāžas komplekts ieskaitot ugunsdrošības risinājumus</t>
  </si>
  <si>
    <t>Apkures  hidrauliskās pārbaude un sistēmas skalošana , balansēšana un balansēšanas aktu sastādīšana</t>
  </si>
  <si>
    <t xml:space="preserve">Radiatoru vietas uzlabošana (špaktelēšana, krāsošana) </t>
  </si>
  <si>
    <t>Individuālais siltuma sadalītājs (alokātors)</t>
  </si>
  <si>
    <t>Siltuma sadalītāja datu savācējs</t>
  </si>
  <si>
    <t>Noslēgarmatūras marķēšana</t>
  </si>
  <si>
    <t xml:space="preserve">Pārsegumu šķērsošanas vietas uzlabošana (špaktelēšana, krāsošana) </t>
  </si>
  <si>
    <t>Apkures sistēmas palaišanu un ieregulēšanu</t>
  </si>
  <si>
    <t>Armatūras marķēšana</t>
  </si>
  <si>
    <t>Pieslēgums SM</t>
  </si>
  <si>
    <t>Stratos MAXO 25/0,5-8</t>
  </si>
  <si>
    <t>Apkures siltummainis 82,85 kW</t>
  </si>
  <si>
    <t>Būvlaukuma organizācija</t>
  </si>
  <si>
    <t>Tāme sastādīta  2023. gada tirgus cenās, pamatojoties uz DOP daļas rasējumiem</t>
  </si>
  <si>
    <t>Celtniecības sastatnes fasādei</t>
  </si>
  <si>
    <t>Konteinertipa vagons darbinieku, biroja, inventāra vajadzībām (1 gb.)</t>
  </si>
  <si>
    <t>obj.</t>
  </si>
  <si>
    <t>Biotualete (1 gb.)</t>
  </si>
  <si>
    <t>Būvtāfele</t>
  </si>
  <si>
    <t>Pagaidu nožogojums (saliekams metāla, max h=1,8m)</t>
  </si>
  <si>
    <t>Vārti nožogojumā autotransportam</t>
  </si>
  <si>
    <t>Segtas ieejas, iebrauktuves ēkā</t>
  </si>
  <si>
    <t>Ugunsdzēsības stends</t>
  </si>
  <si>
    <t>Atkritumu, būvgružu konteiners 11 m3</t>
  </si>
  <si>
    <t>Apsardzes telpas modulis</t>
  </si>
  <si>
    <t>Pagaidu prožektori būvlaukuma izgaismošanai</t>
  </si>
  <si>
    <t>Darba organizācijas un izpildes nodrošināšanas pārējie darbi un izmaksas (t.sk.būvlaukuma uzturēšanas izmaksas)</t>
  </si>
  <si>
    <t>Kāpņu telpu remonts</t>
  </si>
  <si>
    <t>Kāpņu telpu sagatavošana remontam (elktroinstalāciju, vājstrāvu tīklu pārcelšana un sakārtošana u.c.)</t>
  </si>
  <si>
    <t>Sienu attīrīšana, gruntēšana, špaktelēšana, slīpēšana, krāsošana ar gruntskrāsu un tonētu krāsu</t>
  </si>
  <si>
    <t>Kāpņu laidu apakšējo virsmu attīrīšana, gruntēšana, špaktelēšana, slīpēšana, krāsošana ar gruntskrāsu un tonētu krās</t>
  </si>
  <si>
    <t>Esošo kāpņu margu metāla konstrukciju remonts, attīrīšana, gruntēšana un krāsošana</t>
  </si>
  <si>
    <t>Margu gumijas lentera uz margu balsta nomaiņa</t>
  </si>
  <si>
    <t>Montāžas materiāli, palīgmateriāli u.c.nepieciešamie materiāli</t>
  </si>
  <si>
    <t>Griestu siltināšana ar akmens vati 50mm  (λ≤0,036 W/mK) vai ekvivalentu uz līmjavas kārtas, iesk.stiprinājumus</t>
  </si>
  <si>
    <t>Pirms pagraba pārseguma siltināšanas izstrādāt darbu veikšanas tehnoloģiju, lai būtu iespējams saglabāt esošās koka konstrukciju dzīvokļu noliktavas.</t>
  </si>
  <si>
    <t xml:space="preserve"> Esošo elektroinstalāciju pie griestiem pārlikt virs projektējamās siltumizolācijas.</t>
  </si>
  <si>
    <t>Iepirkums Nr. AS OŪS 2023/10_E</t>
  </si>
  <si>
    <t>Tāme sastādīta 2023. gada __. _______</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</si>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</sst>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numFmt numFmtId="165" formatCode="0;;"/>
    <numFmt numFmtId="166" formatCode="0.0%"/>
    <numFmt numFmtId="167" formatCode="0.0"/>
    <numFmt numFmtId="168" formatCode="0.0%;;"/>
    <numFmt numFmtId="169" formatCode="#,##0.00;;"/>
    <numFmt numFmtId="170" formatCode="#,##0.0000"/>
  </numFmts>
  <fonts count="10"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b/>
      <i/>
      <u/>
      <sz val="8"/>
      <name val="Arial"/>
      <family val="2"/>
    </font>
    <font>
      <sz val="8"/>
      <name val="Arial"/>
      <family val="2"/>
    </font>
    <font>
      <vertAlign val="superscript"/>
      <sz val="8"/>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55">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hair">
        <color auto="1"/>
      </top>
      <bottom style="hair">
        <color auto="1"/>
      </bottom>
      <diagonal/>
    </border>
    <border>
      <left style="medium">
        <color indexed="64"/>
      </left>
      <right style="thin">
        <color indexed="64"/>
      </right>
      <top/>
      <bottom style="thin">
        <color indexed="64"/>
      </bottom>
      <diagonal/>
    </border>
  </borders>
  <cellStyleXfs count="4">
    <xf numFmtId="0" fontId="0" fillId="0" borderId="0"/>
    <xf numFmtId="0" fontId="3" fillId="0" borderId="0"/>
    <xf numFmtId="0" fontId="3" fillId="0" borderId="0"/>
    <xf numFmtId="0" fontId="4" fillId="0" borderId="0"/>
  </cellStyleXfs>
  <cellXfs count="257">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4" fontId="1" fillId="0" borderId="20"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5" fontId="1" fillId="0" borderId="5" xfId="0" applyNumberFormat="1" applyFont="1" applyBorder="1" applyAlignment="1">
      <alignment horizontal="center" vertical="center"/>
    </xf>
    <xf numFmtId="164" fontId="2" fillId="0" borderId="12" xfId="0" applyNumberFormat="1" applyFont="1" applyBorder="1" applyAlignment="1">
      <alignment horizontal="center"/>
    </xf>
    <xf numFmtId="164" fontId="1" fillId="0" borderId="0" xfId="0" applyNumberFormat="1" applyFont="1"/>
    <xf numFmtId="164" fontId="1" fillId="0" borderId="28" xfId="0" applyNumberFormat="1" applyFont="1" applyBorder="1" applyAlignment="1">
      <alignment vertical="top" wrapText="1"/>
    </xf>
    <xf numFmtId="164"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4"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4"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4" fontId="1" fillId="0" borderId="7" xfId="0" applyNumberFormat="1" applyFont="1" applyBorder="1" applyAlignment="1">
      <alignment horizontal="center" vertical="center" wrapText="1"/>
    </xf>
    <xf numFmtId="164" fontId="1" fillId="0" borderId="20" xfId="0" applyNumberFormat="1" applyFont="1" applyBorder="1" applyAlignment="1">
      <alignment horizontal="left" vertical="center" wrapText="1"/>
    </xf>
    <xf numFmtId="164" fontId="1" fillId="0" borderId="2" xfId="0" applyNumberFormat="1" applyFont="1" applyBorder="1" applyAlignment="1">
      <alignment horizontal="center" vertical="center" wrapText="1"/>
    </xf>
    <xf numFmtId="164" fontId="1" fillId="0" borderId="28" xfId="0" applyNumberFormat="1" applyFont="1" applyBorder="1" applyAlignment="1">
      <alignment horizontal="left" vertical="center" wrapText="1"/>
    </xf>
    <xf numFmtId="164" fontId="1" fillId="0" borderId="5" xfId="0" applyNumberFormat="1" applyFont="1" applyBorder="1" applyAlignment="1">
      <alignment horizontal="center" vertical="center" wrapText="1"/>
    </xf>
    <xf numFmtId="164" fontId="2" fillId="0" borderId="34" xfId="0" applyNumberFormat="1" applyFont="1" applyBorder="1" applyAlignment="1">
      <alignment horizontal="center"/>
    </xf>
    <xf numFmtId="165" fontId="1" fillId="0" borderId="28" xfId="0" applyNumberFormat="1" applyFont="1" applyBorder="1" applyAlignment="1">
      <alignment horizontal="center" vertical="center" wrapText="1"/>
    </xf>
    <xf numFmtId="165"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4" fontId="1" fillId="0" borderId="2" xfId="2" applyNumberFormat="1" applyFont="1" applyBorder="1" applyAlignment="1">
      <alignment horizontal="center" vertical="center"/>
    </xf>
    <xf numFmtId="164" fontId="1" fillId="0" borderId="28" xfId="0" applyNumberFormat="1" applyFont="1" applyBorder="1" applyAlignment="1">
      <alignment wrapText="1"/>
    </xf>
    <xf numFmtId="0" fontId="1" fillId="0" borderId="1" xfId="0" applyFont="1" applyBorder="1" applyAlignment="1">
      <alignment horizontal="left" wrapText="1"/>
    </xf>
    <xf numFmtId="165" fontId="1" fillId="0" borderId="1" xfId="0" applyNumberFormat="1" applyFont="1" applyBorder="1" applyAlignment="1">
      <alignment horizontal="center" wrapText="1"/>
    </xf>
    <xf numFmtId="165" fontId="2" fillId="0" borderId="0" xfId="0" applyNumberFormat="1" applyFont="1" applyAlignment="1">
      <alignment horizontal="center" vertical="center"/>
    </xf>
    <xf numFmtId="165" fontId="1" fillId="0" borderId="0" xfId="0" applyNumberFormat="1" applyFont="1" applyAlignment="1">
      <alignment wrapText="1"/>
    </xf>
    <xf numFmtId="164" fontId="1" fillId="0" borderId="6" xfId="0" applyNumberFormat="1" applyFont="1" applyBorder="1"/>
    <xf numFmtId="9" fontId="1" fillId="0" borderId="39" xfId="0" applyNumberFormat="1" applyFont="1" applyBorder="1"/>
    <xf numFmtId="167" fontId="1" fillId="0" borderId="0" xfId="0" applyNumberFormat="1" applyFont="1"/>
    <xf numFmtId="1" fontId="1" fillId="0" borderId="0" xfId="0" applyNumberFormat="1" applyFont="1" applyAlignment="1">
      <alignment horizontal="center" vertical="center" wrapText="1"/>
    </xf>
    <xf numFmtId="164" fontId="1" fillId="0" borderId="19"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5" fontId="1" fillId="0" borderId="1" xfId="0" applyNumberFormat="1" applyFont="1" applyBorder="1"/>
    <xf numFmtId="9" fontId="2" fillId="0" borderId="0" xfId="0" applyNumberFormat="1" applyFont="1" applyAlignment="1">
      <alignment vertical="center"/>
    </xf>
    <xf numFmtId="168" fontId="2" fillId="0" borderId="4" xfId="0" applyNumberFormat="1" applyFont="1" applyBorder="1" applyAlignment="1">
      <alignment horizontal="center"/>
    </xf>
    <xf numFmtId="168"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69" fontId="1" fillId="0" borderId="4" xfId="0" applyNumberFormat="1" applyFont="1" applyBorder="1" applyAlignment="1">
      <alignment horizontal="center" vertical="center" wrapText="1"/>
    </xf>
    <xf numFmtId="169" fontId="1" fillId="0" borderId="19" xfId="0" applyNumberFormat="1" applyFont="1" applyBorder="1" applyAlignment="1">
      <alignment horizontal="center" vertical="center"/>
    </xf>
    <xf numFmtId="169" fontId="1" fillId="0" borderId="20" xfId="0" applyNumberFormat="1" applyFont="1" applyBorder="1" applyAlignment="1">
      <alignment horizontal="center" vertical="center"/>
    </xf>
    <xf numFmtId="169" fontId="1" fillId="0" borderId="7" xfId="0" quotePrefix="1" applyNumberFormat="1" applyFont="1" applyBorder="1" applyAlignment="1">
      <alignment horizontal="center"/>
    </xf>
    <xf numFmtId="169" fontId="1" fillId="0" borderId="49" xfId="0" applyNumberFormat="1" applyFont="1" applyBorder="1" applyAlignment="1">
      <alignment horizontal="center" vertical="center"/>
    </xf>
    <xf numFmtId="169" fontId="1" fillId="0" borderId="28" xfId="0" applyNumberFormat="1" applyFont="1" applyBorder="1" applyAlignment="1">
      <alignment horizontal="center" vertical="center"/>
    </xf>
    <xf numFmtId="169" fontId="1" fillId="0" borderId="7" xfId="0" applyNumberFormat="1" applyFont="1" applyBorder="1" applyAlignment="1">
      <alignment horizontal="center"/>
    </xf>
    <xf numFmtId="169" fontId="2" fillId="0" borderId="12" xfId="0" applyNumberFormat="1" applyFont="1" applyBorder="1" applyAlignment="1">
      <alignment horizontal="center"/>
    </xf>
    <xf numFmtId="169" fontId="2" fillId="0" borderId="50" xfId="0" applyNumberFormat="1" applyFont="1" applyBorder="1" applyAlignment="1">
      <alignment horizontal="center"/>
    </xf>
    <xf numFmtId="169" fontId="2" fillId="0" borderId="10" xfId="0" applyNumberFormat="1" applyFont="1" applyBorder="1" applyAlignment="1">
      <alignment horizontal="center"/>
    </xf>
    <xf numFmtId="169" fontId="1" fillId="0" borderId="4" xfId="0" applyNumberFormat="1" applyFont="1" applyBorder="1" applyAlignment="1">
      <alignment horizontal="center"/>
    </xf>
    <xf numFmtId="169" fontId="1" fillId="0" borderId="35" xfId="0" applyNumberFormat="1" applyFont="1" applyBorder="1" applyAlignment="1">
      <alignment horizontal="center"/>
    </xf>
    <xf numFmtId="169" fontId="1" fillId="0" borderId="34" xfId="0" applyNumberFormat="1" applyFont="1" applyBorder="1" applyAlignment="1">
      <alignment horizontal="center"/>
    </xf>
    <xf numFmtId="169" fontId="1" fillId="0" borderId="7" xfId="0" applyNumberFormat="1" applyFont="1" applyBorder="1" applyAlignment="1">
      <alignment horizontal="center" vertical="center"/>
    </xf>
    <xf numFmtId="169" fontId="1" fillId="0" borderId="30" xfId="0" applyNumberFormat="1" applyFont="1" applyBorder="1" applyAlignment="1">
      <alignment horizontal="center" vertical="center"/>
    </xf>
    <xf numFmtId="169" fontId="2" fillId="0" borderId="12" xfId="0" applyNumberFormat="1" applyFont="1" applyBorder="1" applyAlignment="1">
      <alignment horizontal="center" vertical="center"/>
    </xf>
    <xf numFmtId="169" fontId="1" fillId="0" borderId="14" xfId="0" applyNumberFormat="1" applyFont="1" applyBorder="1" applyAlignment="1">
      <alignment horizontal="center" vertical="center"/>
    </xf>
    <xf numFmtId="169" fontId="1" fillId="0" borderId="20" xfId="2" applyNumberFormat="1" applyFont="1" applyBorder="1" applyAlignment="1">
      <alignment horizontal="center" vertical="center"/>
    </xf>
    <xf numFmtId="169" fontId="2" fillId="0" borderId="3" xfId="2" applyNumberFormat="1" applyFont="1" applyBorder="1" applyAlignment="1">
      <alignment horizontal="center" vertical="center"/>
    </xf>
    <xf numFmtId="169" fontId="1" fillId="0" borderId="28" xfId="2" applyNumberFormat="1" applyFont="1" applyBorder="1" applyAlignment="1">
      <alignment horizontal="center" vertical="center"/>
    </xf>
    <xf numFmtId="169" fontId="2" fillId="0" borderId="6" xfId="2" applyNumberFormat="1" applyFont="1" applyBorder="1" applyAlignment="1">
      <alignment horizontal="center" vertical="center"/>
    </xf>
    <xf numFmtId="169" fontId="2" fillId="0" borderId="21" xfId="2" applyNumberFormat="1" applyFont="1" applyBorder="1" applyAlignment="1">
      <alignment horizontal="center" vertical="center"/>
    </xf>
    <xf numFmtId="169" fontId="2" fillId="0" borderId="29" xfId="2" applyNumberFormat="1" applyFont="1" applyBorder="1" applyAlignment="1">
      <alignment horizontal="center" vertical="center"/>
    </xf>
    <xf numFmtId="169" fontId="1" fillId="0" borderId="20" xfId="0" applyNumberFormat="1" applyFont="1" applyBorder="1" applyAlignment="1">
      <alignment horizontal="center" vertical="center" wrapText="1"/>
    </xf>
    <xf numFmtId="169" fontId="1" fillId="0" borderId="21" xfId="0" applyNumberFormat="1" applyFont="1" applyBorder="1" applyAlignment="1">
      <alignment horizontal="center" vertical="center" wrapText="1"/>
    </xf>
    <xf numFmtId="169" fontId="1" fillId="0" borderId="28" xfId="0" applyNumberFormat="1" applyFont="1" applyBorder="1" applyAlignment="1">
      <alignment horizontal="center" vertical="center" wrapText="1"/>
    </xf>
    <xf numFmtId="169" fontId="1" fillId="0" borderId="29" xfId="0" applyNumberFormat="1" applyFont="1" applyBorder="1" applyAlignment="1">
      <alignment horizontal="center" vertical="center" wrapText="1"/>
    </xf>
    <xf numFmtId="169" fontId="1" fillId="0" borderId="46" xfId="0" applyNumberFormat="1" applyFont="1" applyBorder="1" applyAlignment="1">
      <alignment horizontal="center" vertical="center" wrapText="1"/>
    </xf>
    <xf numFmtId="169" fontId="1" fillId="0" borderId="2" xfId="0" applyNumberFormat="1" applyFont="1" applyBorder="1" applyAlignment="1">
      <alignment horizontal="center" vertical="center" wrapText="1"/>
    </xf>
    <xf numFmtId="169" fontId="1" fillId="0" borderId="47"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69" fontId="2" fillId="0" borderId="34" xfId="0" applyNumberFormat="1" applyFont="1" applyBorder="1" applyAlignment="1">
      <alignment horizontal="center"/>
    </xf>
    <xf numFmtId="169" fontId="2" fillId="0" borderId="42" xfId="0" applyNumberFormat="1" applyFont="1" applyBorder="1" applyAlignment="1">
      <alignment horizontal="center"/>
    </xf>
    <xf numFmtId="169" fontId="2" fillId="0" borderId="42" xfId="3" applyNumberFormat="1" applyFont="1" applyBorder="1" applyAlignment="1">
      <alignment horizontal="center" vertical="center"/>
    </xf>
    <xf numFmtId="169" fontId="2" fillId="0" borderId="43" xfId="3" applyNumberFormat="1" applyFont="1" applyBorder="1" applyAlignment="1">
      <alignment horizontal="center" vertical="center"/>
    </xf>
    <xf numFmtId="169" fontId="2" fillId="0" borderId="44" xfId="3" applyNumberFormat="1" applyFont="1" applyBorder="1" applyAlignment="1">
      <alignment horizontal="center" vertical="center"/>
    </xf>
    <xf numFmtId="169" fontId="2" fillId="0" borderId="10" xfId="3" applyNumberFormat="1" applyFont="1" applyBorder="1" applyAlignment="1">
      <alignment horizontal="center" vertical="center"/>
    </xf>
    <xf numFmtId="169" fontId="2" fillId="0" borderId="13" xfId="3" applyNumberFormat="1" applyFont="1" applyBorder="1" applyAlignment="1">
      <alignment horizontal="center" vertical="center"/>
    </xf>
    <xf numFmtId="169" fontId="2" fillId="0" borderId="14" xfId="3" applyNumberFormat="1" applyFont="1" applyBorder="1" applyAlignment="1">
      <alignment horizontal="center" vertical="center"/>
    </xf>
    <xf numFmtId="164" fontId="6" fillId="0" borderId="51" xfId="0" applyNumberFormat="1" applyFont="1" applyBorder="1" applyAlignment="1">
      <alignment vertical="top" wrapText="1"/>
    </xf>
    <xf numFmtId="164" fontId="2" fillId="0" borderId="51" xfId="0" applyNumberFormat="1" applyFont="1" applyBorder="1" applyAlignment="1">
      <alignment horizontal="center" vertical="center" wrapText="1"/>
    </xf>
    <xf numFmtId="164" fontId="1" fillId="0" borderId="52" xfId="0" applyNumberFormat="1" applyFont="1" applyBorder="1" applyAlignment="1">
      <alignment horizontal="center" vertical="center" wrapText="1"/>
    </xf>
    <xf numFmtId="164" fontId="1" fillId="2" borderId="28" xfId="0" applyNumberFormat="1" applyFont="1" applyFill="1" applyBorder="1" applyAlignment="1">
      <alignment vertical="top" wrapText="1"/>
    </xf>
    <xf numFmtId="164" fontId="1" fillId="2" borderId="28" xfId="0" applyNumberFormat="1" applyFont="1" applyFill="1" applyBorder="1" applyAlignment="1">
      <alignment horizontal="center" vertical="center" wrapText="1"/>
    </xf>
    <xf numFmtId="164" fontId="1" fillId="2" borderId="52" xfId="0" applyNumberFormat="1" applyFont="1" applyFill="1" applyBorder="1" applyAlignment="1">
      <alignment horizontal="center" vertical="center" wrapText="1"/>
    </xf>
    <xf numFmtId="164" fontId="6" fillId="0" borderId="28" xfId="0" applyNumberFormat="1" applyFont="1" applyBorder="1" applyAlignment="1">
      <alignment vertical="top" wrapText="1"/>
    </xf>
    <xf numFmtId="164" fontId="7" fillId="0" borderId="28" xfId="0" applyNumberFormat="1" applyFont="1" applyBorder="1" applyAlignment="1">
      <alignment vertical="top" wrapText="1"/>
    </xf>
    <xf numFmtId="164" fontId="1" fillId="0" borderId="51" xfId="0" applyNumberFormat="1" applyFont="1" applyBorder="1" applyAlignment="1">
      <alignment vertical="top" wrapText="1"/>
    </xf>
    <xf numFmtId="164" fontId="7" fillId="0" borderId="51" xfId="0" applyNumberFormat="1" applyFont="1" applyBorder="1" applyAlignment="1">
      <alignment horizontal="center" vertical="center" wrapText="1"/>
    </xf>
    <xf numFmtId="0" fontId="7" fillId="2" borderId="53" xfId="0" applyFont="1" applyFill="1" applyBorder="1" applyAlignment="1">
      <alignment horizontal="left" vertical="top" wrapText="1"/>
    </xf>
    <xf numFmtId="0" fontId="7" fillId="0" borderId="53" xfId="0" applyFont="1" applyBorder="1" applyAlignment="1">
      <alignment horizontal="left" vertical="center" wrapText="1"/>
    </xf>
    <xf numFmtId="0" fontId="7" fillId="0" borderId="38" xfId="0" applyFont="1" applyBorder="1" applyAlignment="1">
      <alignment horizontal="center" vertical="center" wrapText="1"/>
    </xf>
    <xf numFmtId="164" fontId="6" fillId="2" borderId="28" xfId="0" applyNumberFormat="1" applyFont="1" applyFill="1" applyBorder="1" applyAlignment="1">
      <alignment vertical="top" wrapText="1"/>
    </xf>
    <xf numFmtId="164" fontId="1" fillId="2" borderId="28" xfId="0" applyNumberFormat="1" applyFont="1" applyFill="1" applyBorder="1" applyAlignment="1">
      <alignment vertical="center" wrapText="1"/>
    </xf>
    <xf numFmtId="164" fontId="1" fillId="0" borderId="28" xfId="0" applyNumberFormat="1" applyFont="1" applyBorder="1" applyAlignment="1">
      <alignment vertical="center" wrapText="1"/>
    </xf>
    <xf numFmtId="164" fontId="7" fillId="0" borderId="28" xfId="0" applyNumberFormat="1" applyFont="1" applyBorder="1" applyAlignment="1">
      <alignment horizontal="center" vertical="center" wrapText="1"/>
    </xf>
    <xf numFmtId="164" fontId="7" fillId="2" borderId="28" xfId="0" applyNumberFormat="1" applyFont="1" applyFill="1" applyBorder="1" applyAlignment="1">
      <alignment vertical="top" wrapText="1"/>
    </xf>
    <xf numFmtId="164" fontId="7" fillId="2" borderId="28" xfId="0" applyNumberFormat="1" applyFont="1" applyFill="1" applyBorder="1" applyAlignment="1">
      <alignment horizontal="center" vertical="center" wrapText="1"/>
    </xf>
    <xf numFmtId="164" fontId="1" fillId="0" borderId="54" xfId="2" applyNumberFormat="1" applyFont="1" applyBorder="1" applyAlignment="1">
      <alignment horizontal="center" vertical="center"/>
    </xf>
    <xf numFmtId="2" fontId="1" fillId="0" borderId="28" xfId="0" applyNumberFormat="1" applyFont="1" applyBorder="1" applyAlignment="1">
      <alignment vertical="center"/>
    </xf>
    <xf numFmtId="164" fontId="1" fillId="0" borderId="51" xfId="2" applyNumberFormat="1" applyFont="1" applyBorder="1" applyAlignment="1">
      <alignment horizontal="center" vertical="center"/>
    </xf>
    <xf numFmtId="164" fontId="7" fillId="0" borderId="54" xfId="2" applyNumberFormat="1" applyFont="1" applyBorder="1" applyAlignment="1">
      <alignment horizontal="center" vertical="center"/>
    </xf>
    <xf numFmtId="164" fontId="7" fillId="0" borderId="51" xfId="2" applyNumberFormat="1" applyFont="1" applyBorder="1" applyAlignment="1">
      <alignment horizontal="center" vertical="center"/>
    </xf>
    <xf numFmtId="164" fontId="1" fillId="2" borderId="54" xfId="2" applyNumberFormat="1" applyFont="1" applyFill="1" applyBorder="1" applyAlignment="1">
      <alignment horizontal="center" vertical="center"/>
    </xf>
    <xf numFmtId="164" fontId="1" fillId="2" borderId="51" xfId="2" applyNumberFormat="1" applyFont="1" applyFill="1" applyBorder="1" applyAlignment="1">
      <alignment horizontal="center" vertical="center"/>
    </xf>
    <xf numFmtId="169" fontId="1" fillId="0" borderId="51" xfId="2" applyNumberFormat="1" applyFont="1" applyBorder="1" applyAlignment="1">
      <alignment horizontal="center" vertical="center"/>
    </xf>
    <xf numFmtId="0" fontId="1" fillId="0" borderId="32" xfId="0" applyFont="1" applyBorder="1" applyAlignment="1">
      <alignment horizontal="center" vertical="center" textRotation="90" wrapText="1"/>
    </xf>
    <xf numFmtId="2" fontId="1" fillId="0" borderId="51" xfId="0" applyNumberFormat="1" applyFont="1" applyBorder="1" applyAlignment="1">
      <alignment vertical="center"/>
    </xf>
    <xf numFmtId="169" fontId="2" fillId="0" borderId="52" xfId="2" applyNumberFormat="1" applyFont="1" applyBorder="1" applyAlignment="1">
      <alignment horizontal="center" vertical="center"/>
    </xf>
    <xf numFmtId="0" fontId="1" fillId="0" borderId="31" xfId="0" applyFont="1" applyBorder="1" applyAlignment="1">
      <alignment horizontal="center" vertical="center" textRotation="90" wrapText="1"/>
    </xf>
    <xf numFmtId="164" fontId="1" fillId="0" borderId="51" xfId="0" applyNumberFormat="1" applyFont="1" applyBorder="1" applyAlignment="1">
      <alignment horizontal="center" vertical="center" wrapText="1"/>
    </xf>
    <xf numFmtId="169" fontId="1" fillId="0" borderId="22" xfId="2" applyNumberFormat="1" applyFont="1" applyBorder="1" applyAlignment="1">
      <alignment horizontal="center" vertical="center"/>
    </xf>
    <xf numFmtId="165" fontId="1" fillId="0" borderId="54" xfId="0" applyNumberFormat="1" applyFont="1" applyBorder="1" applyAlignment="1">
      <alignment horizontal="center" vertical="center" wrapText="1"/>
    </xf>
    <xf numFmtId="170" fontId="1" fillId="0" borderId="0" xfId="0" applyNumberFormat="1" applyFont="1"/>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4" fontId="1" fillId="0" borderId="1" xfId="0" applyNumberFormat="1" applyFont="1" applyBorder="1" applyAlignment="1">
      <alignment horizontal="center" wrapText="1"/>
    </xf>
    <xf numFmtId="164" fontId="2" fillId="0" borderId="38" xfId="0" applyNumberFormat="1" applyFont="1" applyBorder="1" applyAlignment="1">
      <alignment horizontal="left"/>
    </xf>
    <xf numFmtId="164" fontId="2" fillId="0" borderId="40" xfId="0" applyNumberFormat="1" applyFont="1" applyBorder="1" applyAlignment="1">
      <alignment horizontal="left"/>
    </xf>
    <xf numFmtId="165" fontId="2" fillId="0" borderId="40" xfId="0" applyNumberFormat="1" applyFont="1" applyBorder="1" applyAlignment="1">
      <alignment horizontal="left"/>
    </xf>
    <xf numFmtId="164" fontId="2" fillId="0" borderId="38" xfId="0" applyNumberFormat="1" applyFont="1" applyBorder="1" applyAlignment="1">
      <alignment horizontal="left" wrapText="1"/>
    </xf>
    <xf numFmtId="164" fontId="2" fillId="0" borderId="40" xfId="0" applyNumberFormat="1" applyFont="1" applyBorder="1" applyAlignment="1">
      <alignment horizontal="left" wrapText="1"/>
    </xf>
    <xf numFmtId="165" fontId="2" fillId="0" borderId="40" xfId="0" applyNumberFormat="1" applyFont="1" applyBorder="1" applyAlignment="1">
      <alignment horizontal="left" wrapText="1"/>
    </xf>
    <xf numFmtId="165" fontId="1" fillId="0" borderId="1" xfId="0" applyNumberFormat="1" applyFont="1" applyBorder="1" applyAlignment="1">
      <alignment wrapText="1"/>
    </xf>
    <xf numFmtId="0" fontId="1" fillId="0" borderId="1" xfId="0"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4" fontId="1" fillId="0" borderId="28"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4" fontId="1" fillId="0" borderId="20"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164" fontId="1" fillId="0" borderId="6" xfId="0" applyNumberFormat="1" applyFont="1" applyBorder="1" applyAlignment="1">
      <alignment horizontal="left" vertical="top" wrapText="1"/>
    </xf>
    <xf numFmtId="164" fontId="1" fillId="0" borderId="47" xfId="0" applyNumberFormat="1" applyFont="1" applyBorder="1" applyAlignment="1">
      <alignment horizontal="left" vertical="top"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69" fontId="1" fillId="0" borderId="38" xfId="0" applyNumberFormat="1" applyFont="1" applyBorder="1" applyAlignment="1">
      <alignment horizontal="center"/>
    </xf>
    <xf numFmtId="164"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64"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2" fillId="0" borderId="3"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5" fontId="1" fillId="0" borderId="1" xfId="0" applyNumberFormat="1" applyFont="1" applyBorder="1" applyAlignment="1">
      <alignment horizontal="center" wrapText="1"/>
    </xf>
    <xf numFmtId="0" fontId="1" fillId="0" borderId="5"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0" fontId="1" fillId="0" borderId="28"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textRotation="90"/>
    </xf>
    <xf numFmtId="0" fontId="1" fillId="0" borderId="32" xfId="0" applyFont="1" applyBorder="1" applyAlignment="1">
      <alignment horizontal="center" vertical="center" textRotation="90"/>
    </xf>
    <xf numFmtId="0" fontId="1" fillId="0" borderId="29"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69" fontId="1"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19" xfId="0" applyFont="1" applyBorder="1" applyAlignment="1">
      <alignment horizontal="center" vertical="center"/>
    </xf>
  </cellXfs>
  <cellStyles count="4">
    <cellStyle name="Normal 2" xfId="2" xr:uid="{00000000-0005-0000-0000-000001000000}"/>
    <cellStyle name="Parasts" xfId="0" builtinId="0"/>
    <cellStyle name="Обычный_33. OZOLNIEKU NOVADA DOME_OZO SKOLA_TELPU, GAITENU, KAPNU TELPU REMONTS_TAME_VADIMS_2011_02_25_melnraksts" xfId="1" xr:uid="{00000000-0005-0000-0000-000002000000}"/>
    <cellStyle name="Обычный_saulkrasti_tame" xfId="3" xr:uid="{00000000-0005-0000-0000-000003000000}"/>
  </cellStyles>
  <dxfs count="157">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2:C36"/>
  <sheetViews>
    <sheetView workbookViewId="0">
      <selection activeCell="I25" sqref="I25"/>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61" t="s">
        <v>1</v>
      </c>
      <c r="C4" s="161"/>
    </row>
    <row r="5" spans="1:3" x14ac:dyDescent="0.2">
      <c r="A5" s="2"/>
      <c r="B5" s="2"/>
      <c r="C5" s="2"/>
    </row>
    <row r="6" spans="1:3" x14ac:dyDescent="0.2">
      <c r="C6" s="4" t="s">
        <v>2</v>
      </c>
    </row>
    <row r="8" spans="1:3" x14ac:dyDescent="0.2">
      <c r="B8" s="162" t="s">
        <v>3</v>
      </c>
      <c r="C8" s="162"/>
    </row>
    <row r="11" spans="1:3" x14ac:dyDescent="0.2">
      <c r="B11" s="2" t="s">
        <v>4</v>
      </c>
    </row>
    <row r="12" spans="1:3" x14ac:dyDescent="0.2">
      <c r="B12" s="52" t="s">
        <v>63</v>
      </c>
    </row>
    <row r="13" spans="1:3" x14ac:dyDescent="0.2">
      <c r="A13" s="4" t="s">
        <v>5</v>
      </c>
      <c r="B13" s="166" t="s">
        <v>64</v>
      </c>
      <c r="C13" s="166"/>
    </row>
    <row r="14" spans="1:3" x14ac:dyDescent="0.2">
      <c r="A14" s="4" t="s">
        <v>6</v>
      </c>
      <c r="B14" s="167" t="s">
        <v>64</v>
      </c>
      <c r="C14" s="167"/>
    </row>
    <row r="15" spans="1:3" x14ac:dyDescent="0.2">
      <c r="A15" s="4" t="s">
        <v>7</v>
      </c>
      <c r="B15" s="167" t="s">
        <v>65</v>
      </c>
      <c r="C15" s="167"/>
    </row>
    <row r="16" spans="1:3" x14ac:dyDescent="0.2">
      <c r="A16" s="4" t="s">
        <v>8</v>
      </c>
      <c r="B16" s="168" t="s">
        <v>333</v>
      </c>
      <c r="C16" s="168"/>
    </row>
    <row r="17" spans="1:3" ht="12" thickBot="1" x14ac:dyDescent="0.25"/>
    <row r="18" spans="1:3" x14ac:dyDescent="0.2">
      <c r="A18" s="5" t="s">
        <v>9</v>
      </c>
      <c r="B18" s="6" t="s">
        <v>10</v>
      </c>
      <c r="C18" s="7" t="s">
        <v>11</v>
      </c>
    </row>
    <row r="19" spans="1:3" x14ac:dyDescent="0.2">
      <c r="A19" s="49">
        <v>1</v>
      </c>
      <c r="B19" s="9" t="s">
        <v>64</v>
      </c>
      <c r="C19" s="99" t="e">
        <f>'Kops a+c+n'!E31</f>
        <v>#VALUE!</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t="e">
        <f>SUM(C19:C25)</f>
        <v>#VALUE!</v>
      </c>
    </row>
    <row r="27" spans="1:3" ht="12" thickBot="1" x14ac:dyDescent="0.25">
      <c r="B27" s="14"/>
      <c r="C27" s="15"/>
    </row>
    <row r="28" spans="1:3" ht="12" thickBot="1" x14ac:dyDescent="0.25">
      <c r="A28" s="163" t="s">
        <v>13</v>
      </c>
      <c r="B28" s="164"/>
      <c r="C28" s="102" t="e">
        <f>ROUND(C26*21%,2)</f>
        <v>#VALUE!</v>
      </c>
    </row>
    <row r="31" spans="1:3" x14ac:dyDescent="0.2">
      <c r="A31" s="1" t="s">
        <v>14</v>
      </c>
      <c r="B31" s="165"/>
      <c r="C31" s="165"/>
    </row>
    <row r="32" spans="1:3" x14ac:dyDescent="0.2">
      <c r="B32" s="160" t="s">
        <v>15</v>
      </c>
      <c r="C32" s="160"/>
    </row>
    <row r="34" spans="1:3" x14ac:dyDescent="0.2">
      <c r="A34" s="1" t="s">
        <v>16</v>
      </c>
      <c r="B34" s="69"/>
      <c r="C34" s="16"/>
    </row>
    <row r="35" spans="1:3" x14ac:dyDescent="0.2">
      <c r="A35" s="16"/>
      <c r="B35" s="16"/>
      <c r="C35" s="16"/>
    </row>
    <row r="36" spans="1:3" x14ac:dyDescent="0.2">
      <c r="A36" s="1" t="s">
        <v>334</v>
      </c>
    </row>
  </sheetData>
  <mergeCells count="9">
    <mergeCell ref="B32:C32"/>
    <mergeCell ref="B4:C4"/>
    <mergeCell ref="B8:C8"/>
    <mergeCell ref="A28:B28"/>
    <mergeCell ref="B31:C31"/>
    <mergeCell ref="B13:C13"/>
    <mergeCell ref="B14:C14"/>
    <mergeCell ref="B15:C15"/>
    <mergeCell ref="B16:C16"/>
  </mergeCells>
  <conditionalFormatting sqref="A36">
    <cfRule type="cellIs" dxfId="156" priority="1" operator="equal">
      <formula>"Tāme sastādīta 20__. gada __. _________"</formula>
    </cfRule>
  </conditionalFormatting>
  <conditionalFormatting sqref="A19:B19">
    <cfRule type="cellIs" dxfId="155" priority="5" operator="equal">
      <formula>0</formula>
    </cfRule>
  </conditionalFormatting>
  <conditionalFormatting sqref="B13:B16">
    <cfRule type="cellIs" dxfId="154" priority="6" operator="equal">
      <formula>0</formula>
    </cfRule>
  </conditionalFormatting>
  <conditionalFormatting sqref="B34">
    <cfRule type="cellIs" dxfId="153" priority="2" operator="equal">
      <formula>0</formula>
    </cfRule>
  </conditionalFormatting>
  <conditionalFormatting sqref="B31:C31">
    <cfRule type="cellIs" dxfId="152" priority="3" operator="equal">
      <formula>0</formula>
    </cfRule>
  </conditionalFormatting>
  <conditionalFormatting sqref="C19 C26 C28">
    <cfRule type="cellIs" dxfId="151" priority="4"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C00000"/>
  </sheetPr>
  <dimension ref="A1:P164"/>
  <sheetViews>
    <sheetView workbookViewId="0">
      <selection activeCell="L15" sqref="L1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7109375" style="1" customWidth="1"/>
    <col min="14" max="14" width="8.5703125" style="1" customWidth="1"/>
    <col min="15" max="15" width="7.7109375" style="1" customWidth="1"/>
    <col min="16" max="16" width="9" style="1" customWidth="1"/>
    <col min="17" max="16384" width="9.140625" style="1"/>
  </cols>
  <sheetData>
    <row r="1" spans="1:16" x14ac:dyDescent="0.2">
      <c r="A1" s="22"/>
      <c r="B1" s="22"/>
      <c r="C1" s="26" t="s">
        <v>44</v>
      </c>
      <c r="D1" s="76">
        <f>'1a+c+n'!D1</f>
        <v>1</v>
      </c>
      <c r="E1" s="22"/>
      <c r="F1" s="22"/>
      <c r="G1" s="22"/>
      <c r="H1" s="22"/>
      <c r="I1" s="22"/>
      <c r="J1" s="22"/>
      <c r="N1" s="25"/>
      <c r="O1" s="26"/>
      <c r="P1" s="27"/>
    </row>
    <row r="2" spans="1:16" x14ac:dyDescent="0.2">
      <c r="A2" s="28"/>
      <c r="B2" s="28"/>
      <c r="C2" s="247" t="str">
        <f>'1a+c+n'!C2:I2</f>
        <v>Vispārējie būvdarbi</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17</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'1a+c+n'!A9</f>
        <v>Tāme sastādīta  2023. gada tirgus cenās, pamatojoties uz AR daļas rasējumiem</v>
      </c>
      <c r="B9" s="244"/>
      <c r="C9" s="244"/>
      <c r="D9" s="244"/>
      <c r="E9" s="244"/>
      <c r="F9" s="244"/>
      <c r="G9" s="30"/>
      <c r="H9" s="30"/>
      <c r="I9" s="30"/>
      <c r="J9" s="245" t="s">
        <v>45</v>
      </c>
      <c r="K9" s="245"/>
      <c r="L9" s="245"/>
      <c r="M9" s="245"/>
      <c r="N9" s="246">
        <f>P152</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2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izmaksas",IF('1a+c+n'!$Q14="A",'1a+c+n'!B14,0))</f>
        <v>0</v>
      </c>
      <c r="C14" s="59">
        <f>IF($C$4="Attiecināmās izmaksas",IF('1a+c+n'!$Q14="A",'1a+c+n'!C14,0))</f>
        <v>0</v>
      </c>
      <c r="D14" s="23">
        <f>IF($C$4="Attiecināmās izmaksas",IF('1a+c+n'!$Q14="A",'1a+c+n'!D14,0))</f>
        <v>0</v>
      </c>
      <c r="E14" s="43"/>
      <c r="F14" s="60"/>
      <c r="G14" s="109"/>
      <c r="H14" s="109">
        <f>IF($C$4="Attiecināmās izmaksas",IF('1a+c+n'!$Q14="A",'1a+c+n'!H14,0))</f>
        <v>0</v>
      </c>
      <c r="I14" s="109"/>
      <c r="J14" s="109"/>
      <c r="K14" s="110">
        <f>IF($C$4="Attiecināmās izmaksas",IF('1a+c+n'!$Q14="A",'1a+c+n'!K14,0))</f>
        <v>0</v>
      </c>
      <c r="L14" s="60">
        <f>IF($C$4="Attiecināmās izmaksas",IF('1a+c+n'!$Q14="A",'1a+c+n'!L14,0))</f>
        <v>0</v>
      </c>
      <c r="M14" s="109">
        <f>IF($C$4="Attiecināmās izmaksas",IF('1a+c+n'!$Q14="A",'1a+c+n'!M14,0))</f>
        <v>0</v>
      </c>
      <c r="N14" s="109">
        <f>IF($C$4="Attiecināmās izmaksas",IF('1a+c+n'!$Q14="A",'1a+c+n'!N14,0))</f>
        <v>0</v>
      </c>
      <c r="O14" s="109">
        <f>IF($C$4="Attiecināmās izmaksas",IF('1a+c+n'!$Q14="A",'1a+c+n'!O14,0))</f>
        <v>0</v>
      </c>
      <c r="P14" s="110">
        <f>IF($C$4="Attiecināmās izmaksas",IF('1a+c+n'!$Q14="A",'1a+c+n'!P14,0))</f>
        <v>0</v>
      </c>
    </row>
    <row r="15" spans="1:16" x14ac:dyDescent="0.2">
      <c r="A15" s="49">
        <f>IF(P15=0,0,IF(COUNTBLANK(P15)=1,0,COUNTA($P$14:P15)))</f>
        <v>0</v>
      </c>
      <c r="B15" s="24">
        <f>IF($C$4="Attiecināmās izmaksas",IF('1a+c+n'!$Q15="A",'1a+c+n'!B15,0))</f>
        <v>0</v>
      </c>
      <c r="C15" s="61" t="str">
        <f>IF($C$4="Attiecināmās izmaksas",IF('1a+c+n'!$Q15="A",'1a+c+n'!C15,0))</f>
        <v>Esošās siltumizolācijas demontāža cokola zonā</v>
      </c>
      <c r="D15" s="24" t="str">
        <f>IF($C$4="Attiecināmās izmaksas",IF('1a+c+n'!$Q15="A",'1a+c+n'!D15,0))</f>
        <v>m2</v>
      </c>
      <c r="E15" s="44"/>
      <c r="F15" s="62"/>
      <c r="G15" s="111"/>
      <c r="H15" s="111">
        <f>IF($C$4="Attiecināmās izmaksas",IF('1a+c+n'!$Q15="A",'1a+c+n'!H15,0))</f>
        <v>0</v>
      </c>
      <c r="I15" s="111"/>
      <c r="J15" s="111"/>
      <c r="K15" s="112">
        <f>IF($C$4="Attiecināmās izmaksas",IF('1a+c+n'!$Q15="A",'1a+c+n'!K15,0))</f>
        <v>0</v>
      </c>
      <c r="L15" s="62">
        <f>IF($C$4="Attiecināmās izmaksas",IF('1a+c+n'!$Q15="A",'1a+c+n'!L15,0))</f>
        <v>0</v>
      </c>
      <c r="M15" s="111">
        <f>IF($C$4="Attiecināmās izmaksas",IF('1a+c+n'!$Q15="A",'1a+c+n'!M15,0))</f>
        <v>0</v>
      </c>
      <c r="N15" s="111">
        <f>IF($C$4="Attiecināmās izmaksas",IF('1a+c+n'!$Q15="A",'1a+c+n'!N15,0))</f>
        <v>0</v>
      </c>
      <c r="O15" s="111">
        <f>IF($C$4="Attiecināmās izmaksas",IF('1a+c+n'!$Q15="A",'1a+c+n'!O15,0))</f>
        <v>0</v>
      </c>
      <c r="P15" s="112">
        <f>IF($C$4="Attiecināmās izmaksas",IF('1a+c+n'!$Q15="A",'1a+c+n'!P15,0))</f>
        <v>0</v>
      </c>
    </row>
    <row r="16" spans="1:16" x14ac:dyDescent="0.2">
      <c r="A16" s="49">
        <f>IF(P16=0,0,IF(COUNTBLANK(P16)=1,0,COUNTA($P$14:P16)))</f>
        <v>0</v>
      </c>
      <c r="B16" s="24">
        <f>IF($C$4="Attiecināmās izmaksas",IF('1a+c+n'!$Q16="A",'1a+c+n'!B16,0))</f>
        <v>0</v>
      </c>
      <c r="C16" s="61" t="str">
        <f>IF($C$4="Attiecināmās izmaksas",IF('1a+c+n'!$Q16="A",'1a+c+n'!C16,0))</f>
        <v>Esošās siltumizolācijas demontāža bēniņos</v>
      </c>
      <c r="D16" s="24" t="str">
        <f>IF($C$4="Attiecināmās izmaksas",IF('1a+c+n'!$Q16="A",'1a+c+n'!D16,0))</f>
        <v>m2</v>
      </c>
      <c r="E16" s="44"/>
      <c r="F16" s="62"/>
      <c r="G16" s="111"/>
      <c r="H16" s="111">
        <f>IF($C$4="Attiecināmās izmaksas",IF('1a+c+n'!$Q16="A",'1a+c+n'!H16,0))</f>
        <v>0</v>
      </c>
      <c r="I16" s="111"/>
      <c r="J16" s="111"/>
      <c r="K16" s="112">
        <f>IF($C$4="Attiecināmās izmaksas",IF('1a+c+n'!$Q16="A",'1a+c+n'!K16,0))</f>
        <v>0</v>
      </c>
      <c r="L16" s="62">
        <f>IF($C$4="Attiecināmās izmaksas",IF('1a+c+n'!$Q16="A",'1a+c+n'!L16,0))</f>
        <v>0</v>
      </c>
      <c r="M16" s="111">
        <f>IF($C$4="Attiecināmās izmaksas",IF('1a+c+n'!$Q16="A",'1a+c+n'!M16,0))</f>
        <v>0</v>
      </c>
      <c r="N16" s="111">
        <f>IF($C$4="Attiecināmās izmaksas",IF('1a+c+n'!$Q16="A",'1a+c+n'!N16,0))</f>
        <v>0</v>
      </c>
      <c r="O16" s="111">
        <f>IF($C$4="Attiecināmās izmaksas",IF('1a+c+n'!$Q16="A",'1a+c+n'!O16,0))</f>
        <v>0</v>
      </c>
      <c r="P16" s="112">
        <f>IF($C$4="Attiecināmās izmaksas",IF('1a+c+n'!$Q16="A",'1a+c+n'!P16,0))</f>
        <v>0</v>
      </c>
    </row>
    <row r="17" spans="1:16" x14ac:dyDescent="0.2">
      <c r="A17" s="49">
        <f>IF(P17=0,0,IF(COUNTBLANK(P17)=1,0,COUNTA($P$14:P17)))</f>
        <v>0</v>
      </c>
      <c r="B17" s="24">
        <f>IF($C$4="Attiecināmās izmaksas",IF('1a+c+n'!$Q17="A",'1a+c+n'!B17,0))</f>
        <v>0</v>
      </c>
      <c r="C17" s="61" t="str">
        <f>IF($C$4="Attiecināmās izmaksas",IF('1a+c+n'!$Q17="A",'1a+c+n'!C17,0))</f>
        <v>Esošo lietusūdens tekņu un notekcauruļu demontāža</v>
      </c>
      <c r="D17" s="24" t="str">
        <f>IF($C$4="Attiecināmās izmaksas",IF('1a+c+n'!$Q17="A",'1a+c+n'!D17,0))</f>
        <v>m</v>
      </c>
      <c r="E17" s="44"/>
      <c r="F17" s="62"/>
      <c r="G17" s="111"/>
      <c r="H17" s="111">
        <f>IF($C$4="Attiecināmās izmaksas",IF('1a+c+n'!$Q17="A",'1a+c+n'!H17,0))</f>
        <v>0</v>
      </c>
      <c r="I17" s="111"/>
      <c r="J17" s="111"/>
      <c r="K17" s="112">
        <f>IF($C$4="Attiecināmās izmaksas",IF('1a+c+n'!$Q17="A",'1a+c+n'!K17,0))</f>
        <v>0</v>
      </c>
      <c r="L17" s="62">
        <f>IF($C$4="Attiecināmās izmaksas",IF('1a+c+n'!$Q17="A",'1a+c+n'!L17,0))</f>
        <v>0</v>
      </c>
      <c r="M17" s="111">
        <f>IF($C$4="Attiecināmās izmaksas",IF('1a+c+n'!$Q17="A",'1a+c+n'!M17,0))</f>
        <v>0</v>
      </c>
      <c r="N17" s="111">
        <f>IF($C$4="Attiecināmās izmaksas",IF('1a+c+n'!$Q17="A",'1a+c+n'!N17,0))</f>
        <v>0</v>
      </c>
      <c r="O17" s="111">
        <f>IF($C$4="Attiecināmās izmaksas",IF('1a+c+n'!$Q17="A",'1a+c+n'!O17,0))</f>
        <v>0</v>
      </c>
      <c r="P17" s="112">
        <f>IF($C$4="Attiecināmās izmaksas",IF('1a+c+n'!$Q17="A",'1a+c+n'!P17,0))</f>
        <v>0</v>
      </c>
    </row>
    <row r="18" spans="1:16" x14ac:dyDescent="0.2">
      <c r="A18" s="49">
        <f>IF(P18=0,0,IF(COUNTBLANK(P18)=1,0,COUNTA($P$14:P18)))</f>
        <v>0</v>
      </c>
      <c r="B18" s="24">
        <f>IF($C$4="Attiecināmās izmaksas",IF('1a+c+n'!$Q18="A",'1a+c+n'!B18,0))</f>
        <v>0</v>
      </c>
      <c r="C18" s="61" t="str">
        <f>IF($C$4="Attiecināmās izmaksas",IF('1a+c+n'!$Q18="A",'1a+c+n'!C18,0))</f>
        <v>Esošo aiztikloto balkonu konstrukciju demontāža</v>
      </c>
      <c r="D18" s="24" t="str">
        <f>IF($C$4="Attiecināmās izmaksas",IF('1a+c+n'!$Q18="A",'1a+c+n'!D18,0))</f>
        <v>gb.</v>
      </c>
      <c r="E18" s="44"/>
      <c r="F18" s="62"/>
      <c r="G18" s="111"/>
      <c r="H18" s="111">
        <f>IF($C$4="Attiecināmās izmaksas",IF('1a+c+n'!$Q18="A",'1a+c+n'!H18,0))</f>
        <v>0</v>
      </c>
      <c r="I18" s="111"/>
      <c r="J18" s="111"/>
      <c r="K18" s="112">
        <f>IF($C$4="Attiecināmās izmaksas",IF('1a+c+n'!$Q18="A",'1a+c+n'!K18,0))</f>
        <v>0</v>
      </c>
      <c r="L18" s="62">
        <f>IF($C$4="Attiecināmās izmaksas",IF('1a+c+n'!$Q18="A",'1a+c+n'!L18,0))</f>
        <v>0</v>
      </c>
      <c r="M18" s="111">
        <f>IF($C$4="Attiecināmās izmaksas",IF('1a+c+n'!$Q18="A",'1a+c+n'!M18,0))</f>
        <v>0</v>
      </c>
      <c r="N18" s="111">
        <f>IF($C$4="Attiecināmās izmaksas",IF('1a+c+n'!$Q18="A",'1a+c+n'!N18,0))</f>
        <v>0</v>
      </c>
      <c r="O18" s="111">
        <f>IF($C$4="Attiecināmās izmaksas",IF('1a+c+n'!$Q18="A",'1a+c+n'!O18,0))</f>
        <v>0</v>
      </c>
      <c r="P18" s="112">
        <f>IF($C$4="Attiecināmās izmaksas",IF('1a+c+n'!$Q18="A",'1a+c+n'!P18,0))</f>
        <v>0</v>
      </c>
    </row>
    <row r="19" spans="1:16" x14ac:dyDescent="0.2">
      <c r="A19" s="49">
        <f>IF(P19=0,0,IF(COUNTBLANK(P19)=1,0,COUNTA($P$14:P19)))</f>
        <v>0</v>
      </c>
      <c r="B19" s="24">
        <f>IF($C$4="Attiecināmās izmaksas",IF('1a+c+n'!$Q19="A",'1a+c+n'!B19,0))</f>
        <v>0</v>
      </c>
      <c r="C19" s="61" t="str">
        <f>IF($C$4="Attiecināmās izmaksas",IF('1a+c+n'!$Q19="A",'1a+c+n'!C19,0))</f>
        <v>Esošo logu demontāža</v>
      </c>
      <c r="D19" s="24" t="str">
        <f>IF($C$4="Attiecināmās izmaksas",IF('1a+c+n'!$Q19="A",'1a+c+n'!D19,0))</f>
        <v>gb.</v>
      </c>
      <c r="E19" s="44"/>
      <c r="F19" s="62"/>
      <c r="G19" s="111"/>
      <c r="H19" s="111">
        <f>IF($C$4="Attiecināmās izmaksas",IF('1a+c+n'!$Q19="A",'1a+c+n'!H19,0))</f>
        <v>0</v>
      </c>
      <c r="I19" s="111"/>
      <c r="J19" s="111"/>
      <c r="K19" s="112">
        <f>IF($C$4="Attiecināmās izmaksas",IF('1a+c+n'!$Q19="A",'1a+c+n'!K19,0))</f>
        <v>0</v>
      </c>
      <c r="L19" s="62">
        <f>IF($C$4="Attiecināmās izmaksas",IF('1a+c+n'!$Q19="A",'1a+c+n'!L19,0))</f>
        <v>0</v>
      </c>
      <c r="M19" s="111">
        <f>IF($C$4="Attiecināmās izmaksas",IF('1a+c+n'!$Q19="A",'1a+c+n'!M19,0))</f>
        <v>0</v>
      </c>
      <c r="N19" s="111">
        <f>IF($C$4="Attiecināmās izmaksas",IF('1a+c+n'!$Q19="A",'1a+c+n'!N19,0))</f>
        <v>0</v>
      </c>
      <c r="O19" s="111">
        <f>IF($C$4="Attiecināmās izmaksas",IF('1a+c+n'!$Q19="A",'1a+c+n'!O19,0))</f>
        <v>0</v>
      </c>
      <c r="P19" s="112">
        <f>IF($C$4="Attiecināmās izmaksas",IF('1a+c+n'!$Q19="A",'1a+c+n'!P19,0))</f>
        <v>0</v>
      </c>
    </row>
    <row r="20" spans="1:16" x14ac:dyDescent="0.2">
      <c r="A20" s="49">
        <f>IF(P20=0,0,IF(COUNTBLANK(P20)=1,0,COUNTA($P$14:P20)))</f>
        <v>0</v>
      </c>
      <c r="B20" s="24">
        <f>IF($C$4="Attiecināmās izmaksas",IF('1a+c+n'!$Q20="A",'1a+c+n'!B20,0))</f>
        <v>0</v>
      </c>
      <c r="C20" s="61" t="str">
        <f>IF($C$4="Attiecināmās izmaksas",IF('1a+c+n'!$Q20="A",'1a+c+n'!C20,0))</f>
        <v>Esošo durvju demontāža</v>
      </c>
      <c r="D20" s="24" t="str">
        <f>IF($C$4="Attiecināmās izmaksas",IF('1a+c+n'!$Q20="A",'1a+c+n'!D20,0))</f>
        <v>gb.</v>
      </c>
      <c r="E20" s="44"/>
      <c r="F20" s="62"/>
      <c r="G20" s="111"/>
      <c r="H20" s="111">
        <f>IF($C$4="Attiecināmās izmaksas",IF('1a+c+n'!$Q20="A",'1a+c+n'!H20,0))</f>
        <v>0</v>
      </c>
      <c r="I20" s="111"/>
      <c r="J20" s="111"/>
      <c r="K20" s="112">
        <f>IF($C$4="Attiecināmās izmaksas",IF('1a+c+n'!$Q20="A",'1a+c+n'!K20,0))</f>
        <v>0</v>
      </c>
      <c r="L20" s="62">
        <f>IF($C$4="Attiecināmās izmaksas",IF('1a+c+n'!$Q20="A",'1a+c+n'!L20,0))</f>
        <v>0</v>
      </c>
      <c r="M20" s="111">
        <f>IF($C$4="Attiecināmās izmaksas",IF('1a+c+n'!$Q20="A",'1a+c+n'!M20,0))</f>
        <v>0</v>
      </c>
      <c r="N20" s="111">
        <f>IF($C$4="Attiecināmās izmaksas",IF('1a+c+n'!$Q20="A",'1a+c+n'!N20,0))</f>
        <v>0</v>
      </c>
      <c r="O20" s="111">
        <f>IF($C$4="Attiecināmās izmaksas",IF('1a+c+n'!$Q20="A",'1a+c+n'!O20,0))</f>
        <v>0</v>
      </c>
      <c r="P20" s="112">
        <f>IF($C$4="Attiecināmās izmaksas",IF('1a+c+n'!$Q20="A",'1a+c+n'!P20,0))</f>
        <v>0</v>
      </c>
    </row>
    <row r="21" spans="1:16" x14ac:dyDescent="0.2">
      <c r="A21" s="49">
        <f>IF(P21=0,0,IF(COUNTBLANK(P21)=1,0,COUNTA($P$14:P21)))</f>
        <v>0</v>
      </c>
      <c r="B21" s="24">
        <f>IF($C$4="Attiecināmās izmaksas",IF('1a+c+n'!$Q21="A",'1a+c+n'!B21,0))</f>
        <v>0</v>
      </c>
      <c r="C21" s="61" t="str">
        <f>IF($C$4="Attiecināmās izmaksas",IF('1a+c+n'!$Q21="A",'1a+c+n'!C21,0))</f>
        <v>Esošās asfalta seguma demontāža</v>
      </c>
      <c r="D21" s="24" t="str">
        <f>IF($C$4="Attiecināmās izmaksas",IF('1a+c+n'!$Q21="A",'1a+c+n'!D21,0))</f>
        <v>m2</v>
      </c>
      <c r="E21" s="44"/>
      <c r="F21" s="62"/>
      <c r="G21" s="111"/>
      <c r="H21" s="111">
        <f>IF($C$4="Attiecināmās izmaksas",IF('1a+c+n'!$Q21="A",'1a+c+n'!H21,0))</f>
        <v>0</v>
      </c>
      <c r="I21" s="111"/>
      <c r="J21" s="111"/>
      <c r="K21" s="112">
        <f>IF($C$4="Attiecināmās izmaksas",IF('1a+c+n'!$Q21="A",'1a+c+n'!K21,0))</f>
        <v>0</v>
      </c>
      <c r="L21" s="62">
        <f>IF($C$4="Attiecināmās izmaksas",IF('1a+c+n'!$Q21="A",'1a+c+n'!L21,0))</f>
        <v>0</v>
      </c>
      <c r="M21" s="111">
        <f>IF($C$4="Attiecināmās izmaksas",IF('1a+c+n'!$Q21="A",'1a+c+n'!M21,0))</f>
        <v>0</v>
      </c>
      <c r="N21" s="111">
        <f>IF($C$4="Attiecināmās izmaksas",IF('1a+c+n'!$Q21="A",'1a+c+n'!N21,0))</f>
        <v>0</v>
      </c>
      <c r="O21" s="111">
        <f>IF($C$4="Attiecināmās izmaksas",IF('1a+c+n'!$Q21="A",'1a+c+n'!O21,0))</f>
        <v>0</v>
      </c>
      <c r="P21" s="112">
        <f>IF($C$4="Attiecināmās izmaksas",IF('1a+c+n'!$Q21="A",'1a+c+n'!P21,0))</f>
        <v>0</v>
      </c>
    </row>
    <row r="22" spans="1:16" x14ac:dyDescent="0.2">
      <c r="A22" s="49">
        <f>IF(P22=0,0,IF(COUNTBLANK(P22)=1,0,COUNTA($P$14:P22)))</f>
        <v>0</v>
      </c>
      <c r="B22" s="24">
        <f>IF($C$4="Attiecināmās izmaksas",IF('1a+c+n'!$Q22="A",'1a+c+n'!B22,0))</f>
        <v>0</v>
      </c>
      <c r="C22" s="61" t="str">
        <f>IF($C$4="Attiecināmās izmaksas",IF('1a+c+n'!$Q22="A",'1a+c+n'!C22,0))</f>
        <v>Esošās ēkas apmales demontāža</v>
      </c>
      <c r="D22" s="24" t="str">
        <f>IF($C$4="Attiecināmās izmaksas",IF('1a+c+n'!$Q22="A",'1a+c+n'!D22,0))</f>
        <v>m2</v>
      </c>
      <c r="E22" s="44"/>
      <c r="F22" s="62"/>
      <c r="G22" s="111"/>
      <c r="H22" s="111">
        <f>IF($C$4="Attiecināmās izmaksas",IF('1a+c+n'!$Q22="A",'1a+c+n'!H22,0))</f>
        <v>0</v>
      </c>
      <c r="I22" s="111"/>
      <c r="J22" s="111"/>
      <c r="K22" s="112">
        <f>IF($C$4="Attiecināmās izmaksas",IF('1a+c+n'!$Q22="A",'1a+c+n'!K22,0))</f>
        <v>0</v>
      </c>
      <c r="L22" s="62">
        <f>IF($C$4="Attiecināmās izmaksas",IF('1a+c+n'!$Q22="A",'1a+c+n'!L22,0))</f>
        <v>0</v>
      </c>
      <c r="M22" s="111">
        <f>IF($C$4="Attiecināmās izmaksas",IF('1a+c+n'!$Q22="A",'1a+c+n'!M22,0))</f>
        <v>0</v>
      </c>
      <c r="N22" s="111">
        <f>IF($C$4="Attiecināmās izmaksas",IF('1a+c+n'!$Q22="A",'1a+c+n'!N22,0))</f>
        <v>0</v>
      </c>
      <c r="O22" s="111">
        <f>IF($C$4="Attiecināmās izmaksas",IF('1a+c+n'!$Q22="A",'1a+c+n'!O22,0))</f>
        <v>0</v>
      </c>
      <c r="P22" s="112">
        <f>IF($C$4="Attiecināmās izmaksas",IF('1a+c+n'!$Q22="A",'1a+c+n'!P22,0))</f>
        <v>0</v>
      </c>
    </row>
    <row r="23" spans="1:16" x14ac:dyDescent="0.2">
      <c r="A23" s="49">
        <f>IF(P23=0,0,IF(COUNTBLANK(P23)=1,0,COUNTA($P$14:P23)))</f>
        <v>0</v>
      </c>
      <c r="B23" s="24">
        <f>IF($C$4="Attiecināmās izmaksas",IF('1a+c+n'!$Q23="A",'1a+c+n'!B23,0))</f>
        <v>0</v>
      </c>
      <c r="C23" s="61" t="str">
        <f>IF($C$4="Attiecināmās izmaksas",IF('1a+c+n'!$Q23="A",'1a+c+n'!C23,0))</f>
        <v>Balkonu norobežojošo margu demontāža</v>
      </c>
      <c r="D23" s="24" t="str">
        <f>IF($C$4="Attiecināmās izmaksas",IF('1a+c+n'!$Q23="A",'1a+c+n'!D23,0))</f>
        <v>m2</v>
      </c>
      <c r="E23" s="44"/>
      <c r="F23" s="62"/>
      <c r="G23" s="111"/>
      <c r="H23" s="111">
        <f>IF($C$4="Attiecināmās izmaksas",IF('1a+c+n'!$Q23="A",'1a+c+n'!H23,0))</f>
        <v>0</v>
      </c>
      <c r="I23" s="111"/>
      <c r="J23" s="111"/>
      <c r="K23" s="112">
        <f>IF($C$4="Attiecināmās izmaksas",IF('1a+c+n'!$Q23="A",'1a+c+n'!K23,0))</f>
        <v>0</v>
      </c>
      <c r="L23" s="62">
        <f>IF($C$4="Attiecināmās izmaksas",IF('1a+c+n'!$Q23="A",'1a+c+n'!L23,0))</f>
        <v>0</v>
      </c>
      <c r="M23" s="111">
        <f>IF($C$4="Attiecināmās izmaksas",IF('1a+c+n'!$Q23="A",'1a+c+n'!M23,0))</f>
        <v>0</v>
      </c>
      <c r="N23" s="111">
        <f>IF($C$4="Attiecināmās izmaksas",IF('1a+c+n'!$Q23="A",'1a+c+n'!N23,0))</f>
        <v>0</v>
      </c>
      <c r="O23" s="111">
        <f>IF($C$4="Attiecināmās izmaksas",IF('1a+c+n'!$Q23="A",'1a+c+n'!O23,0))</f>
        <v>0</v>
      </c>
      <c r="P23" s="112">
        <f>IF($C$4="Attiecināmās izmaksas",IF('1a+c+n'!$Q23="A",'1a+c+n'!P23,0))</f>
        <v>0</v>
      </c>
    </row>
    <row r="24" spans="1:16" x14ac:dyDescent="0.2">
      <c r="A24" s="49">
        <f>IF(P24=0,0,IF(COUNTBLANK(P24)=1,0,COUNTA($P$14:P24)))</f>
        <v>0</v>
      </c>
      <c r="B24" s="24">
        <f>IF($C$4="Attiecināmās izmaksas",IF('1a+c+n'!$Q24="A",'1a+c+n'!B24,0))</f>
        <v>0</v>
      </c>
      <c r="C24" s="61" t="str">
        <f>IF($C$4="Attiecināmās izmaksas",IF('1a+c+n'!$Q24="A",'1a+c+n'!C24,0))</f>
        <v>Balkonu izlīdzinošā slāna demontāža</v>
      </c>
      <c r="D24" s="24" t="str">
        <f>IF($C$4="Attiecināmās izmaksas",IF('1a+c+n'!$Q24="A",'1a+c+n'!D24,0))</f>
        <v>m2</v>
      </c>
      <c r="E24" s="44"/>
      <c r="F24" s="62"/>
      <c r="G24" s="111"/>
      <c r="H24" s="111">
        <f>IF($C$4="Attiecināmās izmaksas",IF('1a+c+n'!$Q24="A",'1a+c+n'!H24,0))</f>
        <v>0</v>
      </c>
      <c r="I24" s="111"/>
      <c r="J24" s="111"/>
      <c r="K24" s="112">
        <f>IF($C$4="Attiecināmās izmaksas",IF('1a+c+n'!$Q24="A",'1a+c+n'!K24,0))</f>
        <v>0</v>
      </c>
      <c r="L24" s="62">
        <f>IF($C$4="Attiecināmās izmaksas",IF('1a+c+n'!$Q24="A",'1a+c+n'!L24,0))</f>
        <v>0</v>
      </c>
      <c r="M24" s="111">
        <f>IF($C$4="Attiecināmās izmaksas",IF('1a+c+n'!$Q24="A",'1a+c+n'!M24,0))</f>
        <v>0</v>
      </c>
      <c r="N24" s="111">
        <f>IF($C$4="Attiecināmās izmaksas",IF('1a+c+n'!$Q24="A",'1a+c+n'!N24,0))</f>
        <v>0</v>
      </c>
      <c r="O24" s="111">
        <f>IF($C$4="Attiecināmās izmaksas",IF('1a+c+n'!$Q24="A",'1a+c+n'!O24,0))</f>
        <v>0</v>
      </c>
      <c r="P24" s="112">
        <f>IF($C$4="Attiecināmās izmaksas",IF('1a+c+n'!$Q24="A",'1a+c+n'!P24,0))</f>
        <v>0</v>
      </c>
    </row>
    <row r="25" spans="1:16" x14ac:dyDescent="0.2">
      <c r="A25" s="49">
        <f>IF(P25=0,0,IF(COUNTBLANK(P25)=1,0,COUNTA($P$14:P25)))</f>
        <v>0</v>
      </c>
      <c r="B25" s="24">
        <f>IF($C$4="Attiecināmās izmaksas",IF('1a+c+n'!$Q25="A",'1a+c+n'!B25,0))</f>
        <v>0</v>
      </c>
      <c r="C25" s="61" t="str">
        <f>IF($C$4="Attiecināmās izmaksas",IF('1a+c+n'!$Q25="A",'1a+c+n'!C25,0))</f>
        <v>Dažādu lāseņu demontāža</v>
      </c>
      <c r="D25" s="24" t="str">
        <f>IF($C$4="Attiecināmās izmaksas",IF('1a+c+n'!$Q25="A",'1a+c+n'!D25,0))</f>
        <v>m</v>
      </c>
      <c r="E25" s="44"/>
      <c r="F25" s="62"/>
      <c r="G25" s="111"/>
      <c r="H25" s="111">
        <f>IF($C$4="Attiecināmās izmaksas",IF('1a+c+n'!$Q25="A",'1a+c+n'!H25,0))</f>
        <v>0</v>
      </c>
      <c r="I25" s="111"/>
      <c r="J25" s="111"/>
      <c r="K25" s="112">
        <f>IF($C$4="Attiecināmās izmaksas",IF('1a+c+n'!$Q25="A",'1a+c+n'!K25,0))</f>
        <v>0</v>
      </c>
      <c r="L25" s="62">
        <f>IF($C$4="Attiecināmās izmaksas",IF('1a+c+n'!$Q25="A",'1a+c+n'!L25,0))</f>
        <v>0</v>
      </c>
      <c r="M25" s="111">
        <f>IF($C$4="Attiecināmās izmaksas",IF('1a+c+n'!$Q25="A",'1a+c+n'!M25,0))</f>
        <v>0</v>
      </c>
      <c r="N25" s="111">
        <f>IF($C$4="Attiecināmās izmaksas",IF('1a+c+n'!$Q25="A",'1a+c+n'!N25,0))</f>
        <v>0</v>
      </c>
      <c r="O25" s="111">
        <f>IF($C$4="Attiecināmās izmaksas",IF('1a+c+n'!$Q25="A",'1a+c+n'!O25,0))</f>
        <v>0</v>
      </c>
      <c r="P25" s="112">
        <f>IF($C$4="Attiecināmās izmaksas",IF('1a+c+n'!$Q25="A",'1a+c+n'!P25,0))</f>
        <v>0</v>
      </c>
    </row>
    <row r="26" spans="1:16" x14ac:dyDescent="0.2">
      <c r="A26" s="49">
        <f>IF(P26=0,0,IF(COUNTBLANK(P26)=1,0,COUNTA($P$14:P26)))</f>
        <v>0</v>
      </c>
      <c r="B26" s="24">
        <f>IF($C$4="Attiecināmās izmaksas",IF('1a+c+n'!$Q26="A",'1a+c+n'!B26,0))</f>
        <v>0</v>
      </c>
      <c r="C26" s="61" t="str">
        <f>IF($C$4="Attiecināmās izmaksas",IF('1a+c+n'!$Q26="A",'1a+c+n'!C26,0))</f>
        <v>Esošo lietus noteku aizsargu saudzīga demontāža</v>
      </c>
      <c r="D26" s="24" t="str">
        <f>IF($C$4="Attiecināmās izmaksas",IF('1a+c+n'!$Q26="A",'1a+c+n'!D26,0))</f>
        <v>gab.</v>
      </c>
      <c r="E26" s="44"/>
      <c r="F26" s="62"/>
      <c r="G26" s="111"/>
      <c r="H26" s="111">
        <f>IF($C$4="Attiecināmās izmaksas",IF('1a+c+n'!$Q26="A",'1a+c+n'!H26,0))</f>
        <v>0</v>
      </c>
      <c r="I26" s="111"/>
      <c r="J26" s="111"/>
      <c r="K26" s="112">
        <f>IF($C$4="Attiecināmās izmaksas",IF('1a+c+n'!$Q26="A",'1a+c+n'!K26,0))</f>
        <v>0</v>
      </c>
      <c r="L26" s="62">
        <f>IF($C$4="Attiecināmās izmaksas",IF('1a+c+n'!$Q26="A",'1a+c+n'!L26,0))</f>
        <v>0</v>
      </c>
      <c r="M26" s="111">
        <f>IF($C$4="Attiecināmās izmaksas",IF('1a+c+n'!$Q26="A",'1a+c+n'!M26,0))</f>
        <v>0</v>
      </c>
      <c r="N26" s="111">
        <f>IF($C$4="Attiecināmās izmaksas",IF('1a+c+n'!$Q26="A",'1a+c+n'!N26,0))</f>
        <v>0</v>
      </c>
      <c r="O26" s="111">
        <f>IF($C$4="Attiecināmās izmaksas",IF('1a+c+n'!$Q26="A",'1a+c+n'!O26,0))</f>
        <v>0</v>
      </c>
      <c r="P26" s="112">
        <f>IF($C$4="Attiecināmās izmaksas",IF('1a+c+n'!$Q26="A",'1a+c+n'!P26,0))</f>
        <v>0</v>
      </c>
    </row>
    <row r="27" spans="1:16" x14ac:dyDescent="0.2">
      <c r="A27" s="49">
        <f>IF(P27=0,0,IF(COUNTBLANK(P27)=1,0,COUNTA($P$14:P27)))</f>
        <v>0</v>
      </c>
      <c r="B27" s="24">
        <f>IF($C$4="Attiecināmās izmaksas",IF('1a+c+n'!$Q27="A",'1a+c+n'!B27,0))</f>
        <v>0</v>
      </c>
      <c r="C27" s="61" t="str">
        <f>IF($C$4="Attiecināmās izmaksas",IF('1a+c+n'!$Q27="A",'1a+c+n'!C27,0))</f>
        <v>Esošo ieejas jumtiņu seguma demontāža</v>
      </c>
      <c r="D27" s="24" t="str">
        <f>IF($C$4="Attiecināmās izmaksas",IF('1a+c+n'!$Q27="A",'1a+c+n'!D27,0))</f>
        <v>m2</v>
      </c>
      <c r="E27" s="44"/>
      <c r="F27" s="62"/>
      <c r="G27" s="111"/>
      <c r="H27" s="111">
        <f>IF($C$4="Attiecināmās izmaksas",IF('1a+c+n'!$Q27="A",'1a+c+n'!H27,0))</f>
        <v>0</v>
      </c>
      <c r="I27" s="111"/>
      <c r="J27" s="111"/>
      <c r="K27" s="112">
        <f>IF($C$4="Attiecināmās izmaksas",IF('1a+c+n'!$Q27="A",'1a+c+n'!K27,0))</f>
        <v>0</v>
      </c>
      <c r="L27" s="62">
        <f>IF($C$4="Attiecināmās izmaksas",IF('1a+c+n'!$Q27="A",'1a+c+n'!L27,0))</f>
        <v>0</v>
      </c>
      <c r="M27" s="111">
        <f>IF($C$4="Attiecināmās izmaksas",IF('1a+c+n'!$Q27="A",'1a+c+n'!M27,0))</f>
        <v>0</v>
      </c>
      <c r="N27" s="111">
        <f>IF($C$4="Attiecināmās izmaksas",IF('1a+c+n'!$Q27="A",'1a+c+n'!N27,0))</f>
        <v>0</v>
      </c>
      <c r="O27" s="111">
        <f>IF($C$4="Attiecināmās izmaksas",IF('1a+c+n'!$Q27="A",'1a+c+n'!O27,0))</f>
        <v>0</v>
      </c>
      <c r="P27" s="112">
        <f>IF($C$4="Attiecināmās izmaksas",IF('1a+c+n'!$Q27="A",'1a+c+n'!P27,0))</f>
        <v>0</v>
      </c>
    </row>
    <row r="28" spans="1:16" ht="22.5" x14ac:dyDescent="0.2">
      <c r="A28" s="49">
        <f>IF(P28=0,0,IF(COUNTBLANK(P28)=1,0,COUNTA($P$14:P28)))</f>
        <v>0</v>
      </c>
      <c r="B28" s="24">
        <f>IF($C$4="Attiecināmās izmaksas",IF('1a+c+n'!$Q28="A",'1a+c+n'!B28,0))</f>
        <v>0</v>
      </c>
      <c r="C28" s="61" t="str">
        <f>IF($C$4="Attiecināmās izmaksas",IF('1a+c+n'!$Q28="A",'1a+c+n'!C28,0))</f>
        <v>Demontēto elementu un būvgružu savākšana un aizvešana (k=1,3)</v>
      </c>
      <c r="D28" s="24" t="str">
        <f>IF($C$4="Attiecināmās izmaksas",IF('1a+c+n'!$Q28="A",'1a+c+n'!D28,0))</f>
        <v>m3</v>
      </c>
      <c r="E28" s="44"/>
      <c r="F28" s="62"/>
      <c r="G28" s="111"/>
      <c r="H28" s="111">
        <f>IF($C$4="Attiecināmās izmaksas",IF('1a+c+n'!$Q28="A",'1a+c+n'!H28,0))</f>
        <v>0</v>
      </c>
      <c r="I28" s="111"/>
      <c r="J28" s="111"/>
      <c r="K28" s="112">
        <f>IF($C$4="Attiecināmās izmaksas",IF('1a+c+n'!$Q28="A",'1a+c+n'!K28,0))</f>
        <v>0</v>
      </c>
      <c r="L28" s="62">
        <f>IF($C$4="Attiecināmās izmaksas",IF('1a+c+n'!$Q28="A",'1a+c+n'!L28,0))</f>
        <v>0</v>
      </c>
      <c r="M28" s="111">
        <f>IF($C$4="Attiecināmās izmaksas",IF('1a+c+n'!$Q28="A",'1a+c+n'!M28,0))</f>
        <v>0</v>
      </c>
      <c r="N28" s="111">
        <f>IF($C$4="Attiecināmās izmaksas",IF('1a+c+n'!$Q28="A",'1a+c+n'!N28,0))</f>
        <v>0</v>
      </c>
      <c r="O28" s="111">
        <f>IF($C$4="Attiecināmās izmaksas",IF('1a+c+n'!$Q28="A",'1a+c+n'!O28,0))</f>
        <v>0</v>
      </c>
      <c r="P28" s="112">
        <f>IF($C$4="Attiecināmās izmaksas",IF('1a+c+n'!$Q28="A",'1a+c+n'!P28,0))</f>
        <v>0</v>
      </c>
    </row>
    <row r="29" spans="1:16" x14ac:dyDescent="0.2">
      <c r="A29" s="49">
        <f>IF(P29=0,0,IF(COUNTBLANK(P29)=1,0,COUNTA($P$14:P29)))</f>
        <v>0</v>
      </c>
      <c r="B29" s="24">
        <f>IF($C$4="Attiecināmās izmaksas",IF('1a+c+n'!$Q29="A",'1a+c+n'!B29,0))</f>
        <v>0</v>
      </c>
      <c r="C29" s="61">
        <f>IF($C$4="Attiecināmās izmaksas",IF('1a+c+n'!$Q29="A",'1a+c+n'!C29,0))</f>
        <v>0</v>
      </c>
      <c r="D29" s="24">
        <f>IF($C$4="Attiecināmās izmaksas",IF('1a+c+n'!$Q29="A",'1a+c+n'!D29,0))</f>
        <v>0</v>
      </c>
      <c r="E29" s="44"/>
      <c r="F29" s="62"/>
      <c r="G29" s="111"/>
      <c r="H29" s="111">
        <f>IF($C$4="Attiecināmās izmaksas",IF('1a+c+n'!$Q29="A",'1a+c+n'!H29,0))</f>
        <v>0</v>
      </c>
      <c r="I29" s="111"/>
      <c r="J29" s="111"/>
      <c r="K29" s="112">
        <f>IF($C$4="Attiecināmās izmaksas",IF('1a+c+n'!$Q29="A",'1a+c+n'!K29,0))</f>
        <v>0</v>
      </c>
      <c r="L29" s="62">
        <f>IF($C$4="Attiecināmās izmaksas",IF('1a+c+n'!$Q29="A",'1a+c+n'!L29,0))</f>
        <v>0</v>
      </c>
      <c r="M29" s="111">
        <f>IF($C$4="Attiecināmās izmaksas",IF('1a+c+n'!$Q29="A",'1a+c+n'!M29,0))</f>
        <v>0</v>
      </c>
      <c r="N29" s="111">
        <f>IF($C$4="Attiecināmās izmaksas",IF('1a+c+n'!$Q29="A",'1a+c+n'!N29,0))</f>
        <v>0</v>
      </c>
      <c r="O29" s="111">
        <f>IF($C$4="Attiecināmās izmaksas",IF('1a+c+n'!$Q29="A",'1a+c+n'!O29,0))</f>
        <v>0</v>
      </c>
      <c r="P29" s="112">
        <f>IF($C$4="Attiecināmās izmaksas",IF('1a+c+n'!$Q29="A",'1a+c+n'!P29,0))</f>
        <v>0</v>
      </c>
    </row>
    <row r="30" spans="1:16" ht="45" x14ac:dyDescent="0.2">
      <c r="A30" s="49">
        <f>IF(P30=0,0,IF(COUNTBLANK(P30)=1,0,COUNTA($P$14:P30)))</f>
        <v>0</v>
      </c>
      <c r="B30" s="24">
        <f>IF($C$4="Attiecināmās izmaksas",IF('1a+c+n'!$Q30="A",'1a+c+n'!B30,0))</f>
        <v>0</v>
      </c>
      <c r="C30" s="61" t="str">
        <f>IF($C$4="Attiecināmās izmaksas",IF('1a+c+n'!$Q30="A",'1a+c+n'!C30,0))</f>
        <v>Fasādes mazgāšana ar ūdeni, izmantojot vidēju spiedienu, vajadzības gadījumā izmantot FungoFluid/Sanierlosung vai ekvivalentu līdzekli sēnīšu un/vai aļģu apstrādei</v>
      </c>
      <c r="D30" s="24" t="str">
        <f>IF($C$4="Attiecināmās izmaksas",IF('1a+c+n'!$Q30="A",'1a+c+n'!D30,0))</f>
        <v>m2</v>
      </c>
      <c r="E30" s="44"/>
      <c r="F30" s="62"/>
      <c r="G30" s="111"/>
      <c r="H30" s="111">
        <f>IF($C$4="Attiecināmās izmaksas",IF('1a+c+n'!$Q30="A",'1a+c+n'!H30,0))</f>
        <v>0</v>
      </c>
      <c r="I30" s="111"/>
      <c r="J30" s="111"/>
      <c r="K30" s="112">
        <f>IF($C$4="Attiecināmās izmaksas",IF('1a+c+n'!$Q30="A",'1a+c+n'!K30,0))</f>
        <v>0</v>
      </c>
      <c r="L30" s="62">
        <f>IF($C$4="Attiecināmās izmaksas",IF('1a+c+n'!$Q30="A",'1a+c+n'!L30,0))</f>
        <v>0</v>
      </c>
      <c r="M30" s="111">
        <f>IF($C$4="Attiecināmās izmaksas",IF('1a+c+n'!$Q30="A",'1a+c+n'!M30,0))</f>
        <v>0</v>
      </c>
      <c r="N30" s="111">
        <f>IF($C$4="Attiecināmās izmaksas",IF('1a+c+n'!$Q30="A",'1a+c+n'!N30,0))</f>
        <v>0</v>
      </c>
      <c r="O30" s="111">
        <f>IF($C$4="Attiecināmās izmaksas",IF('1a+c+n'!$Q30="A",'1a+c+n'!O30,0))</f>
        <v>0</v>
      </c>
      <c r="P30" s="112">
        <f>IF($C$4="Attiecināmās izmaksas",IF('1a+c+n'!$Q30="A",'1a+c+n'!P30,0))</f>
        <v>0</v>
      </c>
    </row>
    <row r="31" spans="1:16" ht="22.5" x14ac:dyDescent="0.2">
      <c r="A31" s="49">
        <f>IF(P31=0,0,IF(COUNTBLANK(P31)=1,0,COUNTA($P$14:P31)))</f>
        <v>0</v>
      </c>
      <c r="B31" s="24">
        <f>IF($C$4="Attiecināmās izmaksas",IF('1a+c+n'!$Q31="A",'1a+c+n'!B31,0))</f>
        <v>0</v>
      </c>
      <c r="C31" s="61" t="str">
        <f>IF($C$4="Attiecināmās izmaksas",IF('1a+c+n'!$Q31="A",'1a+c+n'!C31,0))</f>
        <v>Gruntēšana ar FillPrimer vai ekvivalentu, ar šķiedrām pastiprināta grunts plaisu aizpildīšanai līdz 0,5mm</v>
      </c>
      <c r="D31" s="24" t="str">
        <f>IF($C$4="Attiecināmās izmaksas",IF('1a+c+n'!$Q31="A",'1a+c+n'!D31,0))</f>
        <v>m2</v>
      </c>
      <c r="E31" s="44"/>
      <c r="F31" s="62"/>
      <c r="G31" s="111"/>
      <c r="H31" s="111">
        <f>IF($C$4="Attiecināmās izmaksas",IF('1a+c+n'!$Q31="A",'1a+c+n'!H31,0))</f>
        <v>0</v>
      </c>
      <c r="I31" s="111"/>
      <c r="J31" s="111"/>
      <c r="K31" s="112">
        <f>IF($C$4="Attiecināmās izmaksas",IF('1a+c+n'!$Q31="A",'1a+c+n'!K31,0))</f>
        <v>0</v>
      </c>
      <c r="L31" s="62">
        <f>IF($C$4="Attiecināmās izmaksas",IF('1a+c+n'!$Q31="A",'1a+c+n'!L31,0))</f>
        <v>0</v>
      </c>
      <c r="M31" s="111">
        <f>IF($C$4="Attiecināmās izmaksas",IF('1a+c+n'!$Q31="A",'1a+c+n'!M31,0))</f>
        <v>0</v>
      </c>
      <c r="N31" s="111">
        <f>IF($C$4="Attiecināmās izmaksas",IF('1a+c+n'!$Q31="A",'1a+c+n'!N31,0))</f>
        <v>0</v>
      </c>
      <c r="O31" s="111">
        <f>IF($C$4="Attiecināmās izmaksas",IF('1a+c+n'!$Q31="A",'1a+c+n'!O31,0))</f>
        <v>0</v>
      </c>
      <c r="P31" s="112">
        <f>IF($C$4="Attiecināmās izmaksas",IF('1a+c+n'!$Q31="A",'1a+c+n'!P31,0))</f>
        <v>0</v>
      </c>
    </row>
    <row r="32" spans="1:16" ht="22.5" x14ac:dyDescent="0.2">
      <c r="A32" s="49">
        <f>IF(P32=0,0,IF(COUNTBLANK(P32)=1,0,COUNTA($P$14:P32)))</f>
        <v>0</v>
      </c>
      <c r="B32" s="24">
        <f>IF($C$4="Attiecināmās izmaksas",IF('1a+c+n'!$Q32="A",'1a+c+n'!B32,0))</f>
        <v>0</v>
      </c>
      <c r="C32" s="61" t="str">
        <f>IF($C$4="Attiecināmās izmaksas",IF('1a+c+n'!$Q32="A",'1a+c+n'!C32,0))</f>
        <v>Krāsošana ar fasādes krāsu uz silikona bāzes Sikoncolor vai ekvivalentu</v>
      </c>
      <c r="D32" s="24" t="str">
        <f>IF($C$4="Attiecināmās izmaksas",IF('1a+c+n'!$Q32="A",'1a+c+n'!D32,0))</f>
        <v>m2</v>
      </c>
      <c r="E32" s="44"/>
      <c r="F32" s="62"/>
      <c r="G32" s="111"/>
      <c r="H32" s="111">
        <f>IF($C$4="Attiecināmās izmaksas",IF('1a+c+n'!$Q32="A",'1a+c+n'!H32,0))</f>
        <v>0</v>
      </c>
      <c r="I32" s="111"/>
      <c r="J32" s="111"/>
      <c r="K32" s="112">
        <f>IF($C$4="Attiecināmās izmaksas",IF('1a+c+n'!$Q32="A",'1a+c+n'!K32,0))</f>
        <v>0</v>
      </c>
      <c r="L32" s="62">
        <f>IF($C$4="Attiecināmās izmaksas",IF('1a+c+n'!$Q32="A",'1a+c+n'!L32,0))</f>
        <v>0</v>
      </c>
      <c r="M32" s="111">
        <f>IF($C$4="Attiecināmās izmaksas",IF('1a+c+n'!$Q32="A",'1a+c+n'!M32,0))</f>
        <v>0</v>
      </c>
      <c r="N32" s="111">
        <f>IF($C$4="Attiecināmās izmaksas",IF('1a+c+n'!$Q32="A",'1a+c+n'!N32,0))</f>
        <v>0</v>
      </c>
      <c r="O32" s="111">
        <f>IF($C$4="Attiecināmās izmaksas",IF('1a+c+n'!$Q32="A",'1a+c+n'!O32,0))</f>
        <v>0</v>
      </c>
      <c r="P32" s="112">
        <f>IF($C$4="Attiecināmās izmaksas",IF('1a+c+n'!$Q32="A",'1a+c+n'!P32,0))</f>
        <v>0</v>
      </c>
    </row>
    <row r="33" spans="1:16" x14ac:dyDescent="0.2">
      <c r="A33" s="49">
        <f>IF(P33=0,0,IF(COUNTBLANK(P33)=1,0,COUNTA($P$14:P33)))</f>
        <v>0</v>
      </c>
      <c r="B33" s="24">
        <f>IF($C$4="Attiecināmās izmaksas",IF('1a+c+n'!$Q33="A",'1a+c+n'!B33,0))</f>
        <v>0</v>
      </c>
      <c r="C33" s="61">
        <f>IF($C$4="Attiecināmās izmaksas",IF('1a+c+n'!$Q33="A",'1a+c+n'!C33,0))</f>
        <v>0</v>
      </c>
      <c r="D33" s="24">
        <f>IF($C$4="Attiecināmās izmaksas",IF('1a+c+n'!$Q33="A",'1a+c+n'!D33,0))</f>
        <v>0</v>
      </c>
      <c r="E33" s="44"/>
      <c r="F33" s="62"/>
      <c r="G33" s="111"/>
      <c r="H33" s="111">
        <f>IF($C$4="Attiecināmās izmaksas",IF('1a+c+n'!$Q33="A",'1a+c+n'!H33,0))</f>
        <v>0</v>
      </c>
      <c r="I33" s="111"/>
      <c r="J33" s="111"/>
      <c r="K33" s="112">
        <f>IF($C$4="Attiecināmās izmaksas",IF('1a+c+n'!$Q33="A",'1a+c+n'!K33,0))</f>
        <v>0</v>
      </c>
      <c r="L33" s="62">
        <f>IF($C$4="Attiecināmās izmaksas",IF('1a+c+n'!$Q33="A",'1a+c+n'!L33,0))</f>
        <v>0</v>
      </c>
      <c r="M33" s="111">
        <f>IF($C$4="Attiecināmās izmaksas",IF('1a+c+n'!$Q33="A",'1a+c+n'!M33,0))</f>
        <v>0</v>
      </c>
      <c r="N33" s="111">
        <f>IF($C$4="Attiecināmās izmaksas",IF('1a+c+n'!$Q33="A",'1a+c+n'!N33,0))</f>
        <v>0</v>
      </c>
      <c r="O33" s="111">
        <f>IF($C$4="Attiecināmās izmaksas",IF('1a+c+n'!$Q33="A",'1a+c+n'!O33,0))</f>
        <v>0</v>
      </c>
      <c r="P33" s="112">
        <f>IF($C$4="Attiecināmās izmaksas",IF('1a+c+n'!$Q33="A",'1a+c+n'!P33,0))</f>
        <v>0</v>
      </c>
    </row>
    <row r="34" spans="1:16" x14ac:dyDescent="0.2">
      <c r="A34" s="49">
        <f>IF(P34=0,0,IF(COUNTBLANK(P34)=1,0,COUNTA($P$14:P34)))</f>
        <v>0</v>
      </c>
      <c r="B34" s="24">
        <f>IF($C$4="Attiecināmās izmaksas",IF('1a+c+n'!$Q34="A",'1a+c+n'!B34,0))</f>
        <v>0</v>
      </c>
      <c r="C34" s="61" t="str">
        <f>IF($C$4="Attiecināmās izmaksas",IF('1a+c+n'!$Q34="A",'1a+c+n'!C34,0))</f>
        <v>Grunts atrakšana cokolam ar roku darbu</v>
      </c>
      <c r="D34" s="24" t="str">
        <f>IF($C$4="Attiecināmās izmaksas",IF('1a+c+n'!$Q34="A",'1a+c+n'!D34,0))</f>
        <v>m3</v>
      </c>
      <c r="E34" s="44"/>
      <c r="F34" s="62"/>
      <c r="G34" s="111"/>
      <c r="H34" s="111">
        <f>IF($C$4="Attiecināmās izmaksas",IF('1a+c+n'!$Q34="A",'1a+c+n'!H34,0))</f>
        <v>0</v>
      </c>
      <c r="I34" s="111"/>
      <c r="J34" s="111"/>
      <c r="K34" s="112">
        <f>IF($C$4="Attiecināmās izmaksas",IF('1a+c+n'!$Q34="A",'1a+c+n'!K34,0))</f>
        <v>0</v>
      </c>
      <c r="L34" s="62">
        <f>IF($C$4="Attiecināmās izmaksas",IF('1a+c+n'!$Q34="A",'1a+c+n'!L34,0))</f>
        <v>0</v>
      </c>
      <c r="M34" s="111">
        <f>IF($C$4="Attiecināmās izmaksas",IF('1a+c+n'!$Q34="A",'1a+c+n'!M34,0))</f>
        <v>0</v>
      </c>
      <c r="N34" s="111">
        <f>IF($C$4="Attiecināmās izmaksas",IF('1a+c+n'!$Q34="A",'1a+c+n'!N34,0))</f>
        <v>0</v>
      </c>
      <c r="O34" s="111">
        <f>IF($C$4="Attiecināmās izmaksas",IF('1a+c+n'!$Q34="A",'1a+c+n'!O34,0))</f>
        <v>0</v>
      </c>
      <c r="P34" s="112">
        <f>IF($C$4="Attiecināmās izmaksas",IF('1a+c+n'!$Q34="A",'1a+c+n'!P34,0))</f>
        <v>0</v>
      </c>
    </row>
    <row r="35" spans="1:16" x14ac:dyDescent="0.2">
      <c r="A35" s="49">
        <f>IF(P35=0,0,IF(COUNTBLANK(P35)=1,0,COUNTA($P$14:P35)))</f>
        <v>0</v>
      </c>
      <c r="B35" s="24">
        <f>IF($C$4="Attiecināmās izmaksas",IF('1a+c+n'!$Q35="A",'1a+c+n'!B35,0))</f>
        <v>0</v>
      </c>
      <c r="C35" s="61" t="str">
        <f>IF($C$4="Attiecināmās izmaksas",IF('1a+c+n'!$Q35="A",'1a+c+n'!C35,0))</f>
        <v>Liekās grunts iekraušana automašīnās un aizvešana</v>
      </c>
      <c r="D35" s="24" t="str">
        <f>IF($C$4="Attiecināmās izmaksas",IF('1a+c+n'!$Q35="A",'1a+c+n'!D35,0))</f>
        <v>m3</v>
      </c>
      <c r="E35" s="44"/>
      <c r="F35" s="62"/>
      <c r="G35" s="111"/>
      <c r="H35" s="111">
        <f>IF($C$4="Attiecināmās izmaksas",IF('1a+c+n'!$Q35="A",'1a+c+n'!H35,0))</f>
        <v>0</v>
      </c>
      <c r="I35" s="111"/>
      <c r="J35" s="111"/>
      <c r="K35" s="112">
        <f>IF($C$4="Attiecināmās izmaksas",IF('1a+c+n'!$Q35="A",'1a+c+n'!K35,0))</f>
        <v>0</v>
      </c>
      <c r="L35" s="62">
        <f>IF($C$4="Attiecināmās izmaksas",IF('1a+c+n'!$Q35="A",'1a+c+n'!L35,0))</f>
        <v>0</v>
      </c>
      <c r="M35" s="111">
        <f>IF($C$4="Attiecināmās izmaksas",IF('1a+c+n'!$Q35="A",'1a+c+n'!M35,0))</f>
        <v>0</v>
      </c>
      <c r="N35" s="111">
        <f>IF($C$4="Attiecināmās izmaksas",IF('1a+c+n'!$Q35="A",'1a+c+n'!N35,0))</f>
        <v>0</v>
      </c>
      <c r="O35" s="111">
        <f>IF($C$4="Attiecināmās izmaksas",IF('1a+c+n'!$Q35="A",'1a+c+n'!O35,0))</f>
        <v>0</v>
      </c>
      <c r="P35" s="112">
        <f>IF($C$4="Attiecināmās izmaksas",IF('1a+c+n'!$Q35="A",'1a+c+n'!P35,0))</f>
        <v>0</v>
      </c>
    </row>
    <row r="36" spans="1:16" x14ac:dyDescent="0.2">
      <c r="A36" s="49">
        <f>IF(P36=0,0,IF(COUNTBLANK(P36)=1,0,COUNTA($P$14:P36)))</f>
        <v>0</v>
      </c>
      <c r="B36" s="24">
        <f>IF($C$4="Attiecināmās izmaksas",IF('1a+c+n'!$Q36="A",'1a+c+n'!B36,0))</f>
        <v>0</v>
      </c>
      <c r="C36" s="61" t="str">
        <f>IF($C$4="Attiecināmās izmaksas",IF('1a+c+n'!$Q36="A",'1a+c+n'!C36,0))</f>
        <v>Cokola aizbēršana ar pievestu granti, planēšana</v>
      </c>
      <c r="D36" s="24" t="str">
        <f>IF($C$4="Attiecināmās izmaksas",IF('1a+c+n'!$Q36="A",'1a+c+n'!D36,0))</f>
        <v>m3</v>
      </c>
      <c r="E36" s="44"/>
      <c r="F36" s="62"/>
      <c r="G36" s="111"/>
      <c r="H36" s="111">
        <f>IF($C$4="Attiecināmās izmaksas",IF('1a+c+n'!$Q36="A",'1a+c+n'!H36,0))</f>
        <v>0</v>
      </c>
      <c r="I36" s="111"/>
      <c r="J36" s="111"/>
      <c r="K36" s="112">
        <f>IF($C$4="Attiecināmās izmaksas",IF('1a+c+n'!$Q36="A",'1a+c+n'!K36,0))</f>
        <v>0</v>
      </c>
      <c r="L36" s="62">
        <f>IF($C$4="Attiecināmās izmaksas",IF('1a+c+n'!$Q36="A",'1a+c+n'!L36,0))</f>
        <v>0</v>
      </c>
      <c r="M36" s="111">
        <f>IF($C$4="Attiecināmās izmaksas",IF('1a+c+n'!$Q36="A",'1a+c+n'!M36,0))</f>
        <v>0</v>
      </c>
      <c r="N36" s="111">
        <f>IF($C$4="Attiecināmās izmaksas",IF('1a+c+n'!$Q36="A",'1a+c+n'!N36,0))</f>
        <v>0</v>
      </c>
      <c r="O36" s="111">
        <f>IF($C$4="Attiecināmās izmaksas",IF('1a+c+n'!$Q36="A",'1a+c+n'!O36,0))</f>
        <v>0</v>
      </c>
      <c r="P36" s="112">
        <f>IF($C$4="Attiecināmās izmaksas",IF('1a+c+n'!$Q36="A",'1a+c+n'!P36,0))</f>
        <v>0</v>
      </c>
    </row>
    <row r="37" spans="1:16" ht="22.5" x14ac:dyDescent="0.2">
      <c r="A37" s="49">
        <f>IF(P37=0,0,IF(COUNTBLANK(P37)=1,0,COUNTA($P$14:P37)))</f>
        <v>0</v>
      </c>
      <c r="B37" s="24">
        <f>IF($C$4="Attiecināmās izmaksas",IF('1a+c+n'!$Q37="A",'1a+c+n'!B37,0))</f>
        <v>0</v>
      </c>
      <c r="C37" s="61" t="str">
        <f>IF($C$4="Attiecināmās izmaksas",IF('1a+c+n'!$Q37="A",'1a+c+n'!C37,0))</f>
        <v>Vertikālā hidroiolācija- smērējama, elastīgs, hidroizolējošs bitumena maisījums</v>
      </c>
      <c r="D37" s="24" t="str">
        <f>IF($C$4="Attiecināmās izmaksas",IF('1a+c+n'!$Q37="A",'1a+c+n'!D37,0))</f>
        <v>m2</v>
      </c>
      <c r="E37" s="44"/>
      <c r="F37" s="62"/>
      <c r="G37" s="111"/>
      <c r="H37" s="111">
        <f>IF($C$4="Attiecināmās izmaksas",IF('1a+c+n'!$Q37="A",'1a+c+n'!H37,0))</f>
        <v>0</v>
      </c>
      <c r="I37" s="111"/>
      <c r="J37" s="111"/>
      <c r="K37" s="112">
        <f>IF($C$4="Attiecināmās izmaksas",IF('1a+c+n'!$Q37="A",'1a+c+n'!K37,0))</f>
        <v>0</v>
      </c>
      <c r="L37" s="62">
        <f>IF($C$4="Attiecināmās izmaksas",IF('1a+c+n'!$Q37="A",'1a+c+n'!L37,0))</f>
        <v>0</v>
      </c>
      <c r="M37" s="111">
        <f>IF($C$4="Attiecināmās izmaksas",IF('1a+c+n'!$Q37="A",'1a+c+n'!M37,0))</f>
        <v>0</v>
      </c>
      <c r="N37" s="111">
        <f>IF($C$4="Attiecināmās izmaksas",IF('1a+c+n'!$Q37="A",'1a+c+n'!N37,0))</f>
        <v>0</v>
      </c>
      <c r="O37" s="111">
        <f>IF($C$4="Attiecināmās izmaksas",IF('1a+c+n'!$Q37="A",'1a+c+n'!O37,0))</f>
        <v>0</v>
      </c>
      <c r="P37" s="112">
        <f>IF($C$4="Attiecināmās izmaksas",IF('1a+c+n'!$Q37="A",'1a+c+n'!P37,0))</f>
        <v>0</v>
      </c>
    </row>
    <row r="38" spans="1:16" x14ac:dyDescent="0.2">
      <c r="A38" s="49">
        <f>IF(P38=0,0,IF(COUNTBLANK(P38)=1,0,COUNTA($P$14:P38)))</f>
        <v>0</v>
      </c>
      <c r="B38" s="24">
        <f>IF($C$4="Attiecināmās izmaksas",IF('1a+c+n'!$Q38="A",'1a+c+n'!B38,0))</f>
        <v>0</v>
      </c>
      <c r="C38" s="61" t="str">
        <f>IF($C$4="Attiecināmās izmaksas",IF('1a+c+n'!$Q38="A",'1a+c+n'!C38,0))</f>
        <v>Līmjavas kārta uz hidroizolācijas</v>
      </c>
      <c r="D38" s="24" t="str">
        <f>IF($C$4="Attiecināmās izmaksas",IF('1a+c+n'!$Q38="A",'1a+c+n'!D38,0))</f>
        <v>m2</v>
      </c>
      <c r="E38" s="44"/>
      <c r="F38" s="62"/>
      <c r="G38" s="111"/>
      <c r="H38" s="111">
        <f>IF($C$4="Attiecināmās izmaksas",IF('1a+c+n'!$Q38="A",'1a+c+n'!H38,0))</f>
        <v>0</v>
      </c>
      <c r="I38" s="111"/>
      <c r="J38" s="111"/>
      <c r="K38" s="112">
        <f>IF($C$4="Attiecināmās izmaksas",IF('1a+c+n'!$Q38="A",'1a+c+n'!K38,0))</f>
        <v>0</v>
      </c>
      <c r="L38" s="62">
        <f>IF($C$4="Attiecināmās izmaksas",IF('1a+c+n'!$Q38="A",'1a+c+n'!L38,0))</f>
        <v>0</v>
      </c>
      <c r="M38" s="111">
        <f>IF($C$4="Attiecināmās izmaksas",IF('1a+c+n'!$Q38="A",'1a+c+n'!M38,0))</f>
        <v>0</v>
      </c>
      <c r="N38" s="111">
        <f>IF($C$4="Attiecināmās izmaksas",IF('1a+c+n'!$Q38="A",'1a+c+n'!N38,0))</f>
        <v>0</v>
      </c>
      <c r="O38" s="111">
        <f>IF($C$4="Attiecināmās izmaksas",IF('1a+c+n'!$Q38="A",'1a+c+n'!O38,0))</f>
        <v>0</v>
      </c>
      <c r="P38" s="112">
        <f>IF($C$4="Attiecināmās izmaksas",IF('1a+c+n'!$Q38="A",'1a+c+n'!P38,0))</f>
        <v>0</v>
      </c>
    </row>
    <row r="39" spans="1:16" ht="33.75" x14ac:dyDescent="0.2">
      <c r="A39" s="49">
        <f>IF(P39=0,0,IF(COUNTBLANK(P39)=1,0,COUNTA($P$14:P39)))</f>
        <v>0</v>
      </c>
      <c r="B39" s="24">
        <f>IF($C$4="Attiecināmās izmaksas",IF('1a+c+n'!$Q39="A",'1a+c+n'!B39,0))</f>
        <v>0</v>
      </c>
      <c r="C39" s="61" t="str">
        <f>IF($C$4="Attiecināmās izmaksas",IF('1a+c+n'!$Q39="A",'1a+c+n'!C39,0))</f>
        <v>Ekstrudētais putupolistirols Tenapors Extra EPS 150 100mm biezumā ar pusspundi, iesk.stiprinājuma elementus (λ≤0,038 W/mK)</v>
      </c>
      <c r="D39" s="24" t="str">
        <f>IF($C$4="Attiecināmās izmaksas",IF('1a+c+n'!$Q39="A",'1a+c+n'!D39,0))</f>
        <v>m2</v>
      </c>
      <c r="E39" s="44"/>
      <c r="F39" s="62"/>
      <c r="G39" s="111"/>
      <c r="H39" s="111">
        <f>IF($C$4="Attiecināmās izmaksas",IF('1a+c+n'!$Q39="A",'1a+c+n'!H39,0))</f>
        <v>0</v>
      </c>
      <c r="I39" s="111"/>
      <c r="J39" s="111"/>
      <c r="K39" s="112">
        <f>IF($C$4="Attiecināmās izmaksas",IF('1a+c+n'!$Q39="A",'1a+c+n'!K39,0))</f>
        <v>0</v>
      </c>
      <c r="L39" s="62">
        <f>IF($C$4="Attiecināmās izmaksas",IF('1a+c+n'!$Q39="A",'1a+c+n'!L39,0))</f>
        <v>0</v>
      </c>
      <c r="M39" s="111">
        <f>IF($C$4="Attiecināmās izmaksas",IF('1a+c+n'!$Q39="A",'1a+c+n'!M39,0))</f>
        <v>0</v>
      </c>
      <c r="N39" s="111">
        <f>IF($C$4="Attiecināmās izmaksas",IF('1a+c+n'!$Q39="A",'1a+c+n'!N39,0))</f>
        <v>0</v>
      </c>
      <c r="O39" s="111">
        <f>IF($C$4="Attiecināmās izmaksas",IF('1a+c+n'!$Q39="A",'1a+c+n'!O39,0))</f>
        <v>0</v>
      </c>
      <c r="P39" s="112">
        <f>IF($C$4="Attiecināmās izmaksas",IF('1a+c+n'!$Q39="A",'1a+c+n'!P39,0))</f>
        <v>0</v>
      </c>
    </row>
    <row r="40" spans="1:16" ht="33.75" x14ac:dyDescent="0.2">
      <c r="A40" s="49">
        <f>IF(P40=0,0,IF(COUNTBLANK(P40)=1,0,COUNTA($P$14:P40)))</f>
        <v>0</v>
      </c>
      <c r="B40" s="24">
        <f>IF($C$4="Attiecināmās izmaksas",IF('1a+c+n'!$Q40="A",'1a+c+n'!B40,0))</f>
        <v>0</v>
      </c>
      <c r="C40" s="61" t="str">
        <f>IF($C$4="Attiecināmās izmaksas",IF('1a+c+n'!$Q40="A",'1a+c+n'!C40,0))</f>
        <v>Vienkomponenta elastīga mitruma izolācija Baumit SockelSchutz Flexibel vai ekvivalenta 50mm virs un 50mm zem zemes līmeņa</v>
      </c>
      <c r="D40" s="24" t="str">
        <f>IF($C$4="Attiecināmās izmaksas",IF('1a+c+n'!$Q40="A",'1a+c+n'!D40,0))</f>
        <v>m2</v>
      </c>
      <c r="E40" s="44"/>
      <c r="F40" s="62"/>
      <c r="G40" s="111"/>
      <c r="H40" s="111">
        <f>IF($C$4="Attiecināmās izmaksas",IF('1a+c+n'!$Q40="A",'1a+c+n'!H40,0))</f>
        <v>0</v>
      </c>
      <c r="I40" s="111"/>
      <c r="J40" s="111"/>
      <c r="K40" s="112">
        <f>IF($C$4="Attiecināmās izmaksas",IF('1a+c+n'!$Q40="A",'1a+c+n'!K40,0))</f>
        <v>0</v>
      </c>
      <c r="L40" s="62">
        <f>IF($C$4="Attiecināmās izmaksas",IF('1a+c+n'!$Q40="A",'1a+c+n'!L40,0))</f>
        <v>0</v>
      </c>
      <c r="M40" s="111">
        <f>IF($C$4="Attiecināmās izmaksas",IF('1a+c+n'!$Q40="A",'1a+c+n'!M40,0))</f>
        <v>0</v>
      </c>
      <c r="N40" s="111">
        <f>IF($C$4="Attiecināmās izmaksas",IF('1a+c+n'!$Q40="A",'1a+c+n'!N40,0))</f>
        <v>0</v>
      </c>
      <c r="O40" s="111">
        <f>IF($C$4="Attiecināmās izmaksas",IF('1a+c+n'!$Q40="A",'1a+c+n'!O40,0))</f>
        <v>0</v>
      </c>
      <c r="P40" s="112">
        <f>IF($C$4="Attiecināmās izmaksas",IF('1a+c+n'!$Q40="A",'1a+c+n'!P40,0))</f>
        <v>0</v>
      </c>
    </row>
    <row r="41" spans="1:16" x14ac:dyDescent="0.2">
      <c r="A41" s="49">
        <f>IF(P41=0,0,IF(COUNTBLANK(P41)=1,0,COUNTA($P$14:P41)))</f>
        <v>0</v>
      </c>
      <c r="B41" s="24">
        <f>IF($C$4="Attiecināmās izmaksas",IF('1a+c+n'!$Q41="A",'1a+c+n'!B41,0))</f>
        <v>0</v>
      </c>
      <c r="C41" s="61" t="str">
        <f>IF($C$4="Attiecināmās izmaksas",IF('1a+c+n'!$Q41="A",'1a+c+n'!C41,0))</f>
        <v>Stiklašķiedras armējošais siets uz līmjavas kārtas</v>
      </c>
      <c r="D41" s="24" t="str">
        <f>IF($C$4="Attiecināmās izmaksas",IF('1a+c+n'!$Q41="A",'1a+c+n'!D41,0))</f>
        <v>m2</v>
      </c>
      <c r="E41" s="44"/>
      <c r="F41" s="62"/>
      <c r="G41" s="111"/>
      <c r="H41" s="111">
        <f>IF($C$4="Attiecināmās izmaksas",IF('1a+c+n'!$Q41="A",'1a+c+n'!H41,0))</f>
        <v>0</v>
      </c>
      <c r="I41" s="111"/>
      <c r="J41" s="111"/>
      <c r="K41" s="112">
        <f>IF($C$4="Attiecināmās izmaksas",IF('1a+c+n'!$Q41="A",'1a+c+n'!K41,0))</f>
        <v>0</v>
      </c>
      <c r="L41" s="62">
        <f>IF($C$4="Attiecināmās izmaksas",IF('1a+c+n'!$Q41="A",'1a+c+n'!L41,0))</f>
        <v>0</v>
      </c>
      <c r="M41" s="111">
        <f>IF($C$4="Attiecināmās izmaksas",IF('1a+c+n'!$Q41="A",'1a+c+n'!M41,0))</f>
        <v>0</v>
      </c>
      <c r="N41" s="111">
        <f>IF($C$4="Attiecināmās izmaksas",IF('1a+c+n'!$Q41="A",'1a+c+n'!N41,0))</f>
        <v>0</v>
      </c>
      <c r="O41" s="111">
        <f>IF($C$4="Attiecināmās izmaksas",IF('1a+c+n'!$Q41="A",'1a+c+n'!O41,0))</f>
        <v>0</v>
      </c>
      <c r="P41" s="112">
        <f>IF($C$4="Attiecināmās izmaksas",IF('1a+c+n'!$Q41="A",'1a+c+n'!P41,0))</f>
        <v>0</v>
      </c>
    </row>
    <row r="42" spans="1:16" ht="22.5" x14ac:dyDescent="0.2">
      <c r="A42" s="49">
        <f>IF(P42=0,0,IF(COUNTBLANK(P42)=1,0,COUNTA($P$14:P42)))</f>
        <v>0</v>
      </c>
      <c r="B42" s="24">
        <f>IF($C$4="Attiecināmās izmaksas",IF('1a+c+n'!$Q42="A",'1a+c+n'!B42,0))</f>
        <v>0</v>
      </c>
      <c r="C42" s="61" t="str">
        <f>IF($C$4="Attiecināmās izmaksas",IF('1a+c+n'!$Q42="A",'1a+c+n'!C42,0))</f>
        <v>Apmetums cokolam Multicontact MC 55 vai ekvivalents</v>
      </c>
      <c r="D42" s="24" t="str">
        <f>IF($C$4="Attiecināmās izmaksas",IF('1a+c+n'!$Q42="A",'1a+c+n'!D42,0))</f>
        <v>m2</v>
      </c>
      <c r="E42" s="44"/>
      <c r="F42" s="62"/>
      <c r="G42" s="111"/>
      <c r="H42" s="111">
        <f>IF($C$4="Attiecināmās izmaksas",IF('1a+c+n'!$Q42="A",'1a+c+n'!H42,0))</f>
        <v>0</v>
      </c>
      <c r="I42" s="111"/>
      <c r="J42" s="111"/>
      <c r="K42" s="112">
        <f>IF($C$4="Attiecināmās izmaksas",IF('1a+c+n'!$Q42="A",'1a+c+n'!K42,0))</f>
        <v>0</v>
      </c>
      <c r="L42" s="62">
        <f>IF($C$4="Attiecināmās izmaksas",IF('1a+c+n'!$Q42="A",'1a+c+n'!L42,0))</f>
        <v>0</v>
      </c>
      <c r="M42" s="111">
        <f>IF($C$4="Attiecināmās izmaksas",IF('1a+c+n'!$Q42="A",'1a+c+n'!M42,0))</f>
        <v>0</v>
      </c>
      <c r="N42" s="111">
        <f>IF($C$4="Attiecināmās izmaksas",IF('1a+c+n'!$Q42="A",'1a+c+n'!N42,0))</f>
        <v>0</v>
      </c>
      <c r="O42" s="111">
        <f>IF($C$4="Attiecināmās izmaksas",IF('1a+c+n'!$Q42="A",'1a+c+n'!O42,0))</f>
        <v>0</v>
      </c>
      <c r="P42" s="112">
        <f>IF($C$4="Attiecināmās izmaksas",IF('1a+c+n'!$Q42="A",'1a+c+n'!P42,0))</f>
        <v>0</v>
      </c>
    </row>
    <row r="43" spans="1:16" x14ac:dyDescent="0.2">
      <c r="A43" s="49">
        <f>IF(P43=0,0,IF(COUNTBLANK(P43)=1,0,COUNTA($P$14:P43)))</f>
        <v>0</v>
      </c>
      <c r="B43" s="24">
        <f>IF($C$4="Attiecināmās izmaksas",IF('1a+c+n'!$Q43="A",'1a+c+n'!B43,0))</f>
        <v>0</v>
      </c>
      <c r="C43" s="61" t="str">
        <f>IF($C$4="Attiecināmās izmaksas",IF('1a+c+n'!$Q43="A",'1a+c+n'!C43,0))</f>
        <v>Krāsošana 2x</v>
      </c>
      <c r="D43" s="24" t="str">
        <f>IF($C$4="Attiecināmās izmaksas",IF('1a+c+n'!$Q43="A",'1a+c+n'!D43,0))</f>
        <v>m2</v>
      </c>
      <c r="E43" s="44"/>
      <c r="F43" s="62"/>
      <c r="G43" s="111"/>
      <c r="H43" s="111">
        <f>IF($C$4="Attiecināmās izmaksas",IF('1a+c+n'!$Q43="A",'1a+c+n'!H43,0))</f>
        <v>0</v>
      </c>
      <c r="I43" s="111"/>
      <c r="J43" s="111"/>
      <c r="K43" s="112">
        <f>IF($C$4="Attiecināmās izmaksas",IF('1a+c+n'!$Q43="A",'1a+c+n'!K43,0))</f>
        <v>0</v>
      </c>
      <c r="L43" s="62">
        <f>IF($C$4="Attiecināmās izmaksas",IF('1a+c+n'!$Q43="A",'1a+c+n'!L43,0))</f>
        <v>0</v>
      </c>
      <c r="M43" s="111">
        <f>IF($C$4="Attiecināmās izmaksas",IF('1a+c+n'!$Q43="A",'1a+c+n'!M43,0))</f>
        <v>0</v>
      </c>
      <c r="N43" s="111">
        <f>IF($C$4="Attiecināmās izmaksas",IF('1a+c+n'!$Q43="A",'1a+c+n'!N43,0))</f>
        <v>0</v>
      </c>
      <c r="O43" s="111">
        <f>IF($C$4="Attiecināmās izmaksas",IF('1a+c+n'!$Q43="A",'1a+c+n'!O43,0))</f>
        <v>0</v>
      </c>
      <c r="P43" s="112">
        <f>IF($C$4="Attiecināmās izmaksas",IF('1a+c+n'!$Q43="A",'1a+c+n'!P43,0))</f>
        <v>0</v>
      </c>
    </row>
    <row r="44" spans="1:16" ht="22.5" x14ac:dyDescent="0.2">
      <c r="A44" s="49">
        <f>IF(P44=0,0,IF(COUNTBLANK(P44)=1,0,COUNTA($P$14:P44)))</f>
        <v>0</v>
      </c>
      <c r="B44" s="24">
        <f>IF($C$4="Attiecināmās izmaksas",IF('1a+c+n'!$Q44="A",'1a+c+n'!B44,0))</f>
        <v>0</v>
      </c>
      <c r="C44" s="61" t="str">
        <f>IF($C$4="Attiecināmās izmaksas",IF('1a+c+n'!$Q44="A",'1a+c+n'!C44,0))</f>
        <v>PVC cokola profils un stūra profils ar stikla šķiedras sietu un lāseni 150mm</v>
      </c>
      <c r="D44" s="24" t="str">
        <f>IF($C$4="Attiecināmās izmaksas",IF('1a+c+n'!$Q44="A",'1a+c+n'!D44,0))</f>
        <v>m</v>
      </c>
      <c r="E44" s="44"/>
      <c r="F44" s="62"/>
      <c r="G44" s="111"/>
      <c r="H44" s="111">
        <f>IF($C$4="Attiecināmās izmaksas",IF('1a+c+n'!$Q44="A",'1a+c+n'!H44,0))</f>
        <v>0</v>
      </c>
      <c r="I44" s="111"/>
      <c r="J44" s="111"/>
      <c r="K44" s="112">
        <f>IF($C$4="Attiecināmās izmaksas",IF('1a+c+n'!$Q44="A",'1a+c+n'!K44,0))</f>
        <v>0</v>
      </c>
      <c r="L44" s="62">
        <f>IF($C$4="Attiecināmās izmaksas",IF('1a+c+n'!$Q44="A",'1a+c+n'!L44,0))</f>
        <v>0</v>
      </c>
      <c r="M44" s="111">
        <f>IF($C$4="Attiecināmās izmaksas",IF('1a+c+n'!$Q44="A",'1a+c+n'!M44,0))</f>
        <v>0</v>
      </c>
      <c r="N44" s="111">
        <f>IF($C$4="Attiecināmās izmaksas",IF('1a+c+n'!$Q44="A",'1a+c+n'!N44,0))</f>
        <v>0</v>
      </c>
      <c r="O44" s="111">
        <f>IF($C$4="Attiecināmās izmaksas",IF('1a+c+n'!$Q44="A",'1a+c+n'!O44,0))</f>
        <v>0</v>
      </c>
      <c r="P44" s="112">
        <f>IF($C$4="Attiecināmās izmaksas",IF('1a+c+n'!$Q44="A",'1a+c+n'!P44,0))</f>
        <v>0</v>
      </c>
    </row>
    <row r="45" spans="1:16" x14ac:dyDescent="0.2">
      <c r="A45" s="49">
        <f>IF(P45=0,0,IF(COUNTBLANK(P45)=1,0,COUNTA($P$14:P45)))</f>
        <v>0</v>
      </c>
      <c r="B45" s="24">
        <f>IF($C$4="Attiecināmās izmaksas",IF('1a+c+n'!$Q45="A",'1a+c+n'!B45,0))</f>
        <v>0</v>
      </c>
      <c r="C45" s="61">
        <f>IF($C$4="Attiecināmās izmaksas",IF('1a+c+n'!$Q45="A",'1a+c+n'!C45,0))</f>
        <v>0</v>
      </c>
      <c r="D45" s="24">
        <f>IF($C$4="Attiecināmās izmaksas",IF('1a+c+n'!$Q45="A",'1a+c+n'!D45,0))</f>
        <v>0</v>
      </c>
      <c r="E45" s="44"/>
      <c r="F45" s="62"/>
      <c r="G45" s="111"/>
      <c r="H45" s="111">
        <f>IF($C$4="Attiecināmās izmaksas",IF('1a+c+n'!$Q45="A",'1a+c+n'!H45,0))</f>
        <v>0</v>
      </c>
      <c r="I45" s="111"/>
      <c r="J45" s="111"/>
      <c r="K45" s="112">
        <f>IF($C$4="Attiecināmās izmaksas",IF('1a+c+n'!$Q45="A",'1a+c+n'!K45,0))</f>
        <v>0</v>
      </c>
      <c r="L45" s="62">
        <f>IF($C$4="Attiecināmās izmaksas",IF('1a+c+n'!$Q45="A",'1a+c+n'!L45,0))</f>
        <v>0</v>
      </c>
      <c r="M45" s="111">
        <f>IF($C$4="Attiecināmās izmaksas",IF('1a+c+n'!$Q45="A",'1a+c+n'!M45,0))</f>
        <v>0</v>
      </c>
      <c r="N45" s="111">
        <f>IF($C$4="Attiecināmās izmaksas",IF('1a+c+n'!$Q45="A",'1a+c+n'!N45,0))</f>
        <v>0</v>
      </c>
      <c r="O45" s="111">
        <f>IF($C$4="Attiecināmās izmaksas",IF('1a+c+n'!$Q45="A",'1a+c+n'!O45,0))</f>
        <v>0</v>
      </c>
      <c r="P45" s="112">
        <f>IF($C$4="Attiecināmās izmaksas",IF('1a+c+n'!$Q45="A",'1a+c+n'!P45,0))</f>
        <v>0</v>
      </c>
    </row>
    <row r="46" spans="1:16" ht="45" x14ac:dyDescent="0.2">
      <c r="A46" s="49">
        <f>IF(P46=0,0,IF(COUNTBLANK(P46)=1,0,COUNTA($P$14:P46)))</f>
        <v>0</v>
      </c>
      <c r="B46" s="24">
        <f>IF($C$4="Attiecināmās izmaksas",IF('1a+c+n'!$Q46="A",'1a+c+n'!B46,0))</f>
        <v>0</v>
      </c>
      <c r="C46" s="61" t="str">
        <f>IF($C$4="Attiecināmās izmaksas",IF('1a+c+n'!$Q46="A",'1a+c+n'!C46,0))</f>
        <v>Pirms pagraba pārseguma siltināšanas izstrādāt darbu veikšanas tehnoloģiju, lai būtu iespējams saglabāt esošās koka konstrukciju dzīvokļu noliktavas.</v>
      </c>
      <c r="D46" s="24" t="str">
        <f>IF($C$4="Attiecināmās izmaksas",IF('1a+c+n'!$Q46="A",'1a+c+n'!D46,0))</f>
        <v>kpl.</v>
      </c>
      <c r="E46" s="44"/>
      <c r="F46" s="62"/>
      <c r="G46" s="111"/>
      <c r="H46" s="111">
        <f>IF($C$4="Attiecināmās izmaksas",IF('1a+c+n'!$Q46="A",'1a+c+n'!H46,0))</f>
        <v>0</v>
      </c>
      <c r="I46" s="111"/>
      <c r="J46" s="111"/>
      <c r="K46" s="112">
        <f>IF($C$4="Attiecināmās izmaksas",IF('1a+c+n'!$Q46="A",'1a+c+n'!K46,0))</f>
        <v>0</v>
      </c>
      <c r="L46" s="62">
        <f>IF($C$4="Attiecināmās izmaksas",IF('1a+c+n'!$Q46="A",'1a+c+n'!L46,0))</f>
        <v>0</v>
      </c>
      <c r="M46" s="111">
        <f>IF($C$4="Attiecināmās izmaksas",IF('1a+c+n'!$Q46="A",'1a+c+n'!M46,0))</f>
        <v>0</v>
      </c>
      <c r="N46" s="111">
        <f>IF($C$4="Attiecināmās izmaksas",IF('1a+c+n'!$Q46="A",'1a+c+n'!N46,0))</f>
        <v>0</v>
      </c>
      <c r="O46" s="111">
        <f>IF($C$4="Attiecināmās izmaksas",IF('1a+c+n'!$Q46="A",'1a+c+n'!O46,0))</f>
        <v>0</v>
      </c>
      <c r="P46" s="112">
        <f>IF($C$4="Attiecināmās izmaksas",IF('1a+c+n'!$Q46="A",'1a+c+n'!P46,0))</f>
        <v>0</v>
      </c>
    </row>
    <row r="47" spans="1:16" ht="90" x14ac:dyDescent="0.2">
      <c r="A47" s="49">
        <f>IF(P47=0,0,IF(COUNTBLANK(P47)=1,0,COUNTA($P$14:P47)))</f>
        <v>0</v>
      </c>
      <c r="B47" s="24">
        <f>IF($C$4="Attiecināmās izmaksas",IF('1a+c+n'!$Q48="A",'1a+c+n'!B48,0))</f>
        <v>0</v>
      </c>
      <c r="C47" s="61" t="str">
        <f>IF($C$4="Attiecināmās izmaksas",IF('1a+c+n'!$Q48="A",'1a+c+n'!C48,0))</f>
        <v>Siltināšana ar putupolistirolu EPS 100 iesk.stiprinājumus   (KOEF. λ ≤ 0.038 W/(m•K)) - 100mm vai ekvivalentu. Putupolistirolu virsmu apstrādāt ar armējošo kārtu. Nodrošināt, lai visās pieslēguma vietās - sienas, inženierkomunikāciju zonas, izolācija būtu apstrādāta ar armējošo slāni. Vietās, kur to tehniski nav iespējams izdarīt, pielietot akmensvati.</v>
      </c>
      <c r="D47" s="24" t="str">
        <f>IF($C$4="Attiecināmās izmaksas",IF('1a+c+n'!$Q48="A",'1a+c+n'!D48,0))</f>
        <v>m2</v>
      </c>
      <c r="E47" s="44"/>
      <c r="F47" s="62"/>
      <c r="G47" s="111"/>
      <c r="H47" s="111">
        <f>IF($C$4="Attiecināmās izmaksas",IF('1a+c+n'!$Q48="A",'1a+c+n'!H48,0))</f>
        <v>0</v>
      </c>
      <c r="I47" s="111"/>
      <c r="J47" s="111"/>
      <c r="K47" s="112">
        <f>IF($C$4="Attiecināmās izmaksas",IF('1a+c+n'!$Q48="A",'1a+c+n'!K48,0))</f>
        <v>0</v>
      </c>
      <c r="L47" s="62">
        <f>IF($C$4="Attiecināmās izmaksas",IF('1a+c+n'!$Q48="A",'1a+c+n'!L48,0))</f>
        <v>0</v>
      </c>
      <c r="M47" s="111">
        <f>IF($C$4="Attiecināmās izmaksas",IF('1a+c+n'!$Q48="A",'1a+c+n'!M48,0))</f>
        <v>0</v>
      </c>
      <c r="N47" s="111">
        <f>IF($C$4="Attiecināmās izmaksas",IF('1a+c+n'!$Q48="A",'1a+c+n'!N48,0))</f>
        <v>0</v>
      </c>
      <c r="O47" s="111">
        <f>IF($C$4="Attiecināmās izmaksas",IF('1a+c+n'!$Q48="A",'1a+c+n'!O48,0))</f>
        <v>0</v>
      </c>
      <c r="P47" s="112">
        <f>IF($C$4="Attiecināmās izmaksas",IF('1a+c+n'!$Q48="A",'1a+c+n'!P48,0))</f>
        <v>0</v>
      </c>
    </row>
    <row r="48" spans="1:16" x14ac:dyDescent="0.2">
      <c r="A48" s="49">
        <f>IF(P48=0,0,IF(COUNTBLANK(P48)=1,0,COUNTA($P$14:P48)))</f>
        <v>0</v>
      </c>
      <c r="B48" s="24">
        <f>IF($C$4="Attiecināmās izmaksas",IF('1a+c+n'!$Q49="A",'1a+c+n'!B49,0))</f>
        <v>0</v>
      </c>
      <c r="C48" s="61">
        <f>IF($C$4="Attiecināmās izmaksas",IF('1a+c+n'!$Q49="A",'1a+c+n'!C49,0))</f>
        <v>0</v>
      </c>
      <c r="D48" s="24">
        <f>IF($C$4="Attiecināmās izmaksas",IF('1a+c+n'!$Q49="A",'1a+c+n'!D49,0))</f>
        <v>0</v>
      </c>
      <c r="E48" s="44"/>
      <c r="F48" s="62"/>
      <c r="G48" s="111"/>
      <c r="H48" s="111">
        <f>IF($C$4="Attiecināmās izmaksas",IF('1a+c+n'!$Q49="A",'1a+c+n'!H49,0))</f>
        <v>0</v>
      </c>
      <c r="I48" s="111"/>
      <c r="J48" s="111"/>
      <c r="K48" s="112">
        <f>IF($C$4="Attiecināmās izmaksas",IF('1a+c+n'!$Q49="A",'1a+c+n'!K49,0))</f>
        <v>0</v>
      </c>
      <c r="L48" s="62">
        <f>IF($C$4="Attiecināmās izmaksas",IF('1a+c+n'!$Q49="A",'1a+c+n'!L49,0))</f>
        <v>0</v>
      </c>
      <c r="M48" s="111">
        <f>IF($C$4="Attiecināmās izmaksas",IF('1a+c+n'!$Q49="A",'1a+c+n'!M49,0))</f>
        <v>0</v>
      </c>
      <c r="N48" s="111">
        <f>IF($C$4="Attiecināmās izmaksas",IF('1a+c+n'!$Q49="A",'1a+c+n'!N49,0))</f>
        <v>0</v>
      </c>
      <c r="O48" s="111">
        <f>IF($C$4="Attiecināmās izmaksas",IF('1a+c+n'!$Q49="A",'1a+c+n'!O49,0))</f>
        <v>0</v>
      </c>
      <c r="P48" s="112">
        <f>IF($C$4="Attiecināmās izmaksas",IF('1a+c+n'!$Q49="A",'1a+c+n'!P49,0))</f>
        <v>0</v>
      </c>
    </row>
    <row r="49" spans="1:16" x14ac:dyDescent="0.2">
      <c r="A49" s="49">
        <f>IF(P49=0,0,IF(COUNTBLANK(P49)=1,0,COUNTA($P$14:P49)))</f>
        <v>0</v>
      </c>
      <c r="B49" s="24">
        <f>IF($C$4="Attiecināmās izmaksas",IF('1a+c+n'!$Q50="A",'1a+c+n'!B50,0))</f>
        <v>0</v>
      </c>
      <c r="C49" s="61" t="str">
        <f>IF($C$4="Attiecināmās izmaksas",IF('1a+c+n'!$Q50="A",'1a+c+n'!C50,0))</f>
        <v>Ārsienu virsmas līdzināšana un gruntēšana</v>
      </c>
      <c r="D49" s="24" t="str">
        <f>IF($C$4="Attiecināmās izmaksas",IF('1a+c+n'!$Q50="A",'1a+c+n'!D50,0))</f>
        <v>m2</v>
      </c>
      <c r="E49" s="44"/>
      <c r="F49" s="62"/>
      <c r="G49" s="111"/>
      <c r="H49" s="111">
        <f>IF($C$4="Attiecināmās izmaksas",IF('1a+c+n'!$Q50="A",'1a+c+n'!H50,0))</f>
        <v>0</v>
      </c>
      <c r="I49" s="111"/>
      <c r="J49" s="111"/>
      <c r="K49" s="112">
        <f>IF($C$4="Attiecināmās izmaksas",IF('1a+c+n'!$Q50="A",'1a+c+n'!K50,0))</f>
        <v>0</v>
      </c>
      <c r="L49" s="62">
        <f>IF($C$4="Attiecināmās izmaksas",IF('1a+c+n'!$Q50="A",'1a+c+n'!L50,0))</f>
        <v>0</v>
      </c>
      <c r="M49" s="111">
        <f>IF($C$4="Attiecināmās izmaksas",IF('1a+c+n'!$Q50="A",'1a+c+n'!M50,0))</f>
        <v>0</v>
      </c>
      <c r="N49" s="111">
        <f>IF($C$4="Attiecināmās izmaksas",IF('1a+c+n'!$Q50="A",'1a+c+n'!N50,0))</f>
        <v>0</v>
      </c>
      <c r="O49" s="111">
        <f>IF($C$4="Attiecināmās izmaksas",IF('1a+c+n'!$Q50="A",'1a+c+n'!O50,0))</f>
        <v>0</v>
      </c>
      <c r="P49" s="112">
        <f>IF($C$4="Attiecināmās izmaksas",IF('1a+c+n'!$Q50="A",'1a+c+n'!P50,0))</f>
        <v>0</v>
      </c>
    </row>
    <row r="50" spans="1:16" ht="45" x14ac:dyDescent="0.2">
      <c r="A50" s="49">
        <f>IF(P50=0,0,IF(COUNTBLANK(P50)=1,0,COUNTA($P$14:P50)))</f>
        <v>0</v>
      </c>
      <c r="B50" s="24">
        <f>IF($C$4="Attiecināmās izmaksas",IF('1a+c+n'!$Q51="A",'1a+c+n'!B51,0))</f>
        <v>0</v>
      </c>
      <c r="C50" s="61" t="str">
        <f>IF($C$4="Attiecināmās izmaksas",IF('1a+c+n'!$Q51="A",'1a+c+n'!C51,0))</f>
        <v>Ārsienas siltināšana ar akmens vates fasādes plāksnēm Rockwool Frontrock MAX E 150mm  (λ≤0,036 W/mK) vai ekvivalentu uz līmjavas kārtas, iesk.stiprinājumus</v>
      </c>
      <c r="D50" s="24" t="str">
        <f>IF($C$4="Attiecināmās izmaksas",IF('1a+c+n'!$Q51="A",'1a+c+n'!D51,0))</f>
        <v>m2</v>
      </c>
      <c r="E50" s="44"/>
      <c r="F50" s="62"/>
      <c r="G50" s="111"/>
      <c r="H50" s="111">
        <f>IF($C$4="Attiecināmās izmaksas",IF('1a+c+n'!$Q51="A",'1a+c+n'!H51,0))</f>
        <v>0</v>
      </c>
      <c r="I50" s="111"/>
      <c r="J50" s="111"/>
      <c r="K50" s="112">
        <f>IF($C$4="Attiecināmās izmaksas",IF('1a+c+n'!$Q51="A",'1a+c+n'!K51,0))</f>
        <v>0</v>
      </c>
      <c r="L50" s="62">
        <f>IF($C$4="Attiecināmās izmaksas",IF('1a+c+n'!$Q51="A",'1a+c+n'!L51,0))</f>
        <v>0</v>
      </c>
      <c r="M50" s="111">
        <f>IF($C$4="Attiecināmās izmaksas",IF('1a+c+n'!$Q51="A",'1a+c+n'!M51,0))</f>
        <v>0</v>
      </c>
      <c r="N50" s="111">
        <f>IF($C$4="Attiecināmās izmaksas",IF('1a+c+n'!$Q51="A",'1a+c+n'!N51,0))</f>
        <v>0</v>
      </c>
      <c r="O50" s="111">
        <f>IF($C$4="Attiecināmās izmaksas",IF('1a+c+n'!$Q51="A",'1a+c+n'!O51,0))</f>
        <v>0</v>
      </c>
      <c r="P50" s="112">
        <f>IF($C$4="Attiecināmās izmaksas",IF('1a+c+n'!$Q51="A",'1a+c+n'!P51,0))</f>
        <v>0</v>
      </c>
    </row>
    <row r="51" spans="1:16" x14ac:dyDescent="0.2">
      <c r="A51" s="49">
        <f>IF(P51=0,0,IF(COUNTBLANK(P51)=1,0,COUNTA($P$14:P51)))</f>
        <v>0</v>
      </c>
      <c r="B51" s="24">
        <f>IF($C$4="Attiecināmās izmaksas",IF('1a+c+n'!$Q52="A",'1a+c+n'!B52,0))</f>
        <v>0</v>
      </c>
      <c r="C51" s="61" t="str">
        <f>IF($C$4="Attiecināmās izmaksas",IF('1a+c+n'!$Q52="A",'1a+c+n'!C52,0))</f>
        <v>Stiklašķiedras armējošais siets uz līmjavas kārtas</v>
      </c>
      <c r="D51" s="24" t="str">
        <f>IF($C$4="Attiecināmās izmaksas",IF('1a+c+n'!$Q52="A",'1a+c+n'!D52,0))</f>
        <v>m2</v>
      </c>
      <c r="E51" s="44"/>
      <c r="F51" s="62"/>
      <c r="G51" s="111"/>
      <c r="H51" s="111">
        <f>IF($C$4="Attiecināmās izmaksas",IF('1a+c+n'!$Q52="A",'1a+c+n'!H52,0))</f>
        <v>0</v>
      </c>
      <c r="I51" s="111"/>
      <c r="J51" s="111"/>
      <c r="K51" s="112">
        <f>IF($C$4="Attiecināmās izmaksas",IF('1a+c+n'!$Q52="A",'1a+c+n'!K52,0))</f>
        <v>0</v>
      </c>
      <c r="L51" s="62">
        <f>IF($C$4="Attiecināmās izmaksas",IF('1a+c+n'!$Q52="A",'1a+c+n'!L52,0))</f>
        <v>0</v>
      </c>
      <c r="M51" s="111">
        <f>IF($C$4="Attiecināmās izmaksas",IF('1a+c+n'!$Q52="A",'1a+c+n'!M52,0))</f>
        <v>0</v>
      </c>
      <c r="N51" s="111">
        <f>IF($C$4="Attiecināmās izmaksas",IF('1a+c+n'!$Q52="A",'1a+c+n'!N52,0))</f>
        <v>0</v>
      </c>
      <c r="O51" s="111">
        <f>IF($C$4="Attiecināmās izmaksas",IF('1a+c+n'!$Q52="A",'1a+c+n'!O52,0))</f>
        <v>0</v>
      </c>
      <c r="P51" s="112">
        <f>IF($C$4="Attiecināmās izmaksas",IF('1a+c+n'!$Q52="A",'1a+c+n'!P52,0))</f>
        <v>0</v>
      </c>
    </row>
    <row r="52" spans="1:16" ht="33.75" x14ac:dyDescent="0.2">
      <c r="A52" s="49">
        <f>IF(P52=0,0,IF(COUNTBLANK(P52)=1,0,COUNTA($P$14:P52)))</f>
        <v>0</v>
      </c>
      <c r="B52" s="24">
        <f>IF($C$4="Attiecināmās izmaksas",IF('1a+c+n'!$Q53="A",'1a+c+n'!B53,0))</f>
        <v>0</v>
      </c>
      <c r="C52" s="61" t="str">
        <f>IF($C$4="Attiecināmās izmaksas",IF('1a+c+n'!$Q53="A",'1a+c+n'!C53,0))</f>
        <v>Gatavais dekoratīvais silikona apmetums, graudu izmērs līdz 2mm, ar otrās kategorijas mehānisko izturību</v>
      </c>
      <c r="D52" s="24" t="str">
        <f>IF($C$4="Attiecināmās izmaksas",IF('1a+c+n'!$Q53="A",'1a+c+n'!D53,0))</f>
        <v>m2</v>
      </c>
      <c r="E52" s="44"/>
      <c r="F52" s="62"/>
      <c r="G52" s="111"/>
      <c r="H52" s="111">
        <f>IF($C$4="Attiecināmās izmaksas",IF('1a+c+n'!$Q53="A",'1a+c+n'!H53,0))</f>
        <v>0</v>
      </c>
      <c r="I52" s="111"/>
      <c r="J52" s="111"/>
      <c r="K52" s="112">
        <f>IF($C$4="Attiecināmās izmaksas",IF('1a+c+n'!$Q53="A",'1a+c+n'!K53,0))</f>
        <v>0</v>
      </c>
      <c r="L52" s="62">
        <f>IF($C$4="Attiecināmās izmaksas",IF('1a+c+n'!$Q53="A",'1a+c+n'!L53,0))</f>
        <v>0</v>
      </c>
      <c r="M52" s="111">
        <f>IF($C$4="Attiecināmās izmaksas",IF('1a+c+n'!$Q53="A",'1a+c+n'!M53,0))</f>
        <v>0</v>
      </c>
      <c r="N52" s="111">
        <f>IF($C$4="Attiecināmās izmaksas",IF('1a+c+n'!$Q53="A",'1a+c+n'!N53,0))</f>
        <v>0</v>
      </c>
      <c r="O52" s="111">
        <f>IF($C$4="Attiecināmās izmaksas",IF('1a+c+n'!$Q53="A",'1a+c+n'!O53,0))</f>
        <v>0</v>
      </c>
      <c r="P52" s="112">
        <f>IF($C$4="Attiecināmās izmaksas",IF('1a+c+n'!$Q53="A",'1a+c+n'!P53,0))</f>
        <v>0</v>
      </c>
    </row>
    <row r="53" spans="1:16" x14ac:dyDescent="0.2">
      <c r="A53" s="49">
        <f>IF(P53=0,0,IF(COUNTBLANK(P53)=1,0,COUNTA($P$14:P53)))</f>
        <v>0</v>
      </c>
      <c r="B53" s="24">
        <f>IF($C$4="Attiecināmās izmaksas",IF('1a+c+n'!$Q54="A",'1a+c+n'!B54,0))</f>
        <v>0</v>
      </c>
      <c r="C53" s="61" t="str">
        <f>IF($C$4="Attiecināmās izmaksas",IF('1a+c+n'!$Q54="A",'1a+c+n'!C54,0))</f>
        <v>Krāsošana 2x</v>
      </c>
      <c r="D53" s="24" t="str">
        <f>IF($C$4="Attiecināmās izmaksas",IF('1a+c+n'!$Q54="A",'1a+c+n'!D54,0))</f>
        <v>m2</v>
      </c>
      <c r="E53" s="44"/>
      <c r="F53" s="62"/>
      <c r="G53" s="111"/>
      <c r="H53" s="111">
        <f>IF($C$4="Attiecināmās izmaksas",IF('1a+c+n'!$Q54="A",'1a+c+n'!H54,0))</f>
        <v>0</v>
      </c>
      <c r="I53" s="111"/>
      <c r="J53" s="111"/>
      <c r="K53" s="112">
        <f>IF($C$4="Attiecināmās izmaksas",IF('1a+c+n'!$Q54="A",'1a+c+n'!K54,0))</f>
        <v>0</v>
      </c>
      <c r="L53" s="62">
        <f>IF($C$4="Attiecināmās izmaksas",IF('1a+c+n'!$Q54="A",'1a+c+n'!L54,0))</f>
        <v>0</v>
      </c>
      <c r="M53" s="111">
        <f>IF($C$4="Attiecināmās izmaksas",IF('1a+c+n'!$Q54="A",'1a+c+n'!M54,0))</f>
        <v>0</v>
      </c>
      <c r="N53" s="111">
        <f>IF($C$4="Attiecināmās izmaksas",IF('1a+c+n'!$Q54="A",'1a+c+n'!N54,0))</f>
        <v>0</v>
      </c>
      <c r="O53" s="111">
        <f>IF($C$4="Attiecināmās izmaksas",IF('1a+c+n'!$Q54="A",'1a+c+n'!O54,0))</f>
        <v>0</v>
      </c>
      <c r="P53" s="112">
        <f>IF($C$4="Attiecināmās izmaksas",IF('1a+c+n'!$Q54="A",'1a+c+n'!P54,0))</f>
        <v>0</v>
      </c>
    </row>
    <row r="54" spans="1:16" x14ac:dyDescent="0.2">
      <c r="A54" s="49">
        <f>IF(P54=0,0,IF(COUNTBLANK(P54)=1,0,COUNTA($P$14:P54)))</f>
        <v>0</v>
      </c>
      <c r="B54" s="24">
        <f>IF($C$4="Attiecināmās izmaksas",IF('1a+c+n'!$Q55="A",'1a+c+n'!B55,0))</f>
        <v>0</v>
      </c>
      <c r="C54" s="61">
        <f>IF($C$4="Attiecināmās izmaksas",IF('1a+c+n'!$Q55="A",'1a+c+n'!C55,0))</f>
        <v>0</v>
      </c>
      <c r="D54" s="24">
        <f>IF($C$4="Attiecināmās izmaksas",IF('1a+c+n'!$Q55="A",'1a+c+n'!D55,0))</f>
        <v>0</v>
      </c>
      <c r="E54" s="44"/>
      <c r="F54" s="62"/>
      <c r="G54" s="111"/>
      <c r="H54" s="111">
        <f>IF($C$4="Attiecināmās izmaksas",IF('1a+c+n'!$Q55="A",'1a+c+n'!H55,0))</f>
        <v>0</v>
      </c>
      <c r="I54" s="111"/>
      <c r="J54" s="111"/>
      <c r="K54" s="112">
        <f>IF($C$4="Attiecināmās izmaksas",IF('1a+c+n'!$Q55="A",'1a+c+n'!K55,0))</f>
        <v>0</v>
      </c>
      <c r="L54" s="62">
        <f>IF($C$4="Attiecināmās izmaksas",IF('1a+c+n'!$Q55="A",'1a+c+n'!L55,0))</f>
        <v>0</v>
      </c>
      <c r="M54" s="111">
        <f>IF($C$4="Attiecināmās izmaksas",IF('1a+c+n'!$Q55="A",'1a+c+n'!M55,0))</f>
        <v>0</v>
      </c>
      <c r="N54" s="111">
        <f>IF($C$4="Attiecināmās izmaksas",IF('1a+c+n'!$Q55="A",'1a+c+n'!N55,0))</f>
        <v>0</v>
      </c>
      <c r="O54" s="111">
        <f>IF($C$4="Attiecināmās izmaksas",IF('1a+c+n'!$Q55="A",'1a+c+n'!O55,0))</f>
        <v>0</v>
      </c>
      <c r="P54" s="112">
        <f>IF($C$4="Attiecināmās izmaksas",IF('1a+c+n'!$Q55="A",'1a+c+n'!P55,0))</f>
        <v>0</v>
      </c>
    </row>
    <row r="55" spans="1:16" x14ac:dyDescent="0.2">
      <c r="A55" s="49">
        <f>IF(P55=0,0,IF(COUNTBLANK(P55)=1,0,COUNTA($P$14:P55)))</f>
        <v>0</v>
      </c>
      <c r="B55" s="24">
        <f>IF($C$4="Attiecināmās izmaksas",IF('1a+c+n'!$Q56="A",'1a+c+n'!B56,0))</f>
        <v>0</v>
      </c>
      <c r="C55" s="61" t="str">
        <f>IF($C$4="Attiecināmās izmaksas",IF('1a+c+n'!$Q56="A",'1a+c+n'!C56,0))</f>
        <v>Ailu virsmas līdzināšana un gruntēšana</v>
      </c>
      <c r="D55" s="24" t="str">
        <f>IF($C$4="Attiecināmās izmaksas",IF('1a+c+n'!$Q56="A",'1a+c+n'!D56,0))</f>
        <v>m2</v>
      </c>
      <c r="E55" s="44"/>
      <c r="F55" s="62"/>
      <c r="G55" s="111"/>
      <c r="H55" s="111">
        <f>IF($C$4="Attiecināmās izmaksas",IF('1a+c+n'!$Q56="A",'1a+c+n'!H56,0))</f>
        <v>0</v>
      </c>
      <c r="I55" s="111"/>
      <c r="J55" s="111"/>
      <c r="K55" s="112">
        <f>IF($C$4="Attiecināmās izmaksas",IF('1a+c+n'!$Q56="A",'1a+c+n'!K56,0))</f>
        <v>0</v>
      </c>
      <c r="L55" s="62">
        <f>IF($C$4="Attiecināmās izmaksas",IF('1a+c+n'!$Q56="A",'1a+c+n'!L56,0))</f>
        <v>0</v>
      </c>
      <c r="M55" s="111">
        <f>IF($C$4="Attiecināmās izmaksas",IF('1a+c+n'!$Q56="A",'1a+c+n'!M56,0))</f>
        <v>0</v>
      </c>
      <c r="N55" s="111">
        <f>IF($C$4="Attiecināmās izmaksas",IF('1a+c+n'!$Q56="A",'1a+c+n'!N56,0))</f>
        <v>0</v>
      </c>
      <c r="O55" s="111">
        <f>IF($C$4="Attiecināmās izmaksas",IF('1a+c+n'!$Q56="A",'1a+c+n'!O56,0))</f>
        <v>0</v>
      </c>
      <c r="P55" s="112">
        <f>IF($C$4="Attiecināmās izmaksas",IF('1a+c+n'!$Q56="A",'1a+c+n'!P56,0))</f>
        <v>0</v>
      </c>
    </row>
    <row r="56" spans="1:16" ht="33.75" x14ac:dyDescent="0.2">
      <c r="A56" s="49">
        <f>IF(P56=0,0,IF(COUNTBLANK(P56)=1,0,COUNTA($P$14:P56)))</f>
        <v>0</v>
      </c>
      <c r="B56" s="24">
        <f>IF($C$4="Attiecināmās izmaksas",IF('1a+c+n'!$Q57="A",'1a+c+n'!B57,0))</f>
        <v>0</v>
      </c>
      <c r="C56" s="61" t="str">
        <f>IF($C$4="Attiecināmās izmaksas",IF('1a+c+n'!$Q57="A",'1a+c+n'!C57,0))</f>
        <v>Ailu siltināšana ar akmens vates fasādes plāksnēm 20-50mm  (λ≤0,037 W/mK) vai ekvivalentu uz līmjavas kārtas, iesk.stiprinājumus</v>
      </c>
      <c r="D56" s="24" t="str">
        <f>IF($C$4="Attiecināmās izmaksas",IF('1a+c+n'!$Q57="A",'1a+c+n'!D57,0))</f>
        <v>m2</v>
      </c>
      <c r="E56" s="44"/>
      <c r="F56" s="62"/>
      <c r="G56" s="111"/>
      <c r="H56" s="111">
        <f>IF($C$4="Attiecināmās izmaksas",IF('1a+c+n'!$Q57="A",'1a+c+n'!H57,0))</f>
        <v>0</v>
      </c>
      <c r="I56" s="111"/>
      <c r="J56" s="111"/>
      <c r="K56" s="112">
        <f>IF($C$4="Attiecināmās izmaksas",IF('1a+c+n'!$Q57="A",'1a+c+n'!K57,0))</f>
        <v>0</v>
      </c>
      <c r="L56" s="62">
        <f>IF($C$4="Attiecināmās izmaksas",IF('1a+c+n'!$Q57="A",'1a+c+n'!L57,0))</f>
        <v>0</v>
      </c>
      <c r="M56" s="111">
        <f>IF($C$4="Attiecināmās izmaksas",IF('1a+c+n'!$Q57="A",'1a+c+n'!M57,0))</f>
        <v>0</v>
      </c>
      <c r="N56" s="111">
        <f>IF($C$4="Attiecināmās izmaksas",IF('1a+c+n'!$Q57="A",'1a+c+n'!N57,0))</f>
        <v>0</v>
      </c>
      <c r="O56" s="111">
        <f>IF($C$4="Attiecināmās izmaksas",IF('1a+c+n'!$Q57="A",'1a+c+n'!O57,0))</f>
        <v>0</v>
      </c>
      <c r="P56" s="112">
        <f>IF($C$4="Attiecināmās izmaksas",IF('1a+c+n'!$Q57="A",'1a+c+n'!P57,0))</f>
        <v>0</v>
      </c>
    </row>
    <row r="57" spans="1:16" x14ac:dyDescent="0.2">
      <c r="A57" s="49">
        <f>IF(P57=0,0,IF(COUNTBLANK(P57)=1,0,COUNTA($P$14:P57)))</f>
        <v>0</v>
      </c>
      <c r="B57" s="24">
        <f>IF($C$4="Attiecināmās izmaksas",IF('1a+c+n'!$Q58="A",'1a+c+n'!B58,0))</f>
        <v>0</v>
      </c>
      <c r="C57" s="61" t="str">
        <f>IF($C$4="Attiecināmās izmaksas",IF('1a+c+n'!$Q58="A",'1a+c+n'!C58,0))</f>
        <v>Stiklašķiedras armējošais siets uz līmjavas kārtas</v>
      </c>
      <c r="D57" s="24" t="str">
        <f>IF($C$4="Attiecināmās izmaksas",IF('1a+c+n'!$Q58="A",'1a+c+n'!D58,0))</f>
        <v>m2</v>
      </c>
      <c r="E57" s="44"/>
      <c r="F57" s="62"/>
      <c r="G57" s="111"/>
      <c r="H57" s="111">
        <f>IF($C$4="Attiecināmās izmaksas",IF('1a+c+n'!$Q58="A",'1a+c+n'!H58,0))</f>
        <v>0</v>
      </c>
      <c r="I57" s="111"/>
      <c r="J57" s="111"/>
      <c r="K57" s="112">
        <f>IF($C$4="Attiecināmās izmaksas",IF('1a+c+n'!$Q58="A",'1a+c+n'!K58,0))</f>
        <v>0</v>
      </c>
      <c r="L57" s="62">
        <f>IF($C$4="Attiecināmās izmaksas",IF('1a+c+n'!$Q58="A",'1a+c+n'!L58,0))</f>
        <v>0</v>
      </c>
      <c r="M57" s="111">
        <f>IF($C$4="Attiecināmās izmaksas",IF('1a+c+n'!$Q58="A",'1a+c+n'!M58,0))</f>
        <v>0</v>
      </c>
      <c r="N57" s="111">
        <f>IF($C$4="Attiecināmās izmaksas",IF('1a+c+n'!$Q58="A",'1a+c+n'!N58,0))</f>
        <v>0</v>
      </c>
      <c r="O57" s="111">
        <f>IF($C$4="Attiecināmās izmaksas",IF('1a+c+n'!$Q58="A",'1a+c+n'!O58,0))</f>
        <v>0</v>
      </c>
      <c r="P57" s="112">
        <f>IF($C$4="Attiecināmās izmaksas",IF('1a+c+n'!$Q58="A",'1a+c+n'!P58,0))</f>
        <v>0</v>
      </c>
    </row>
    <row r="58" spans="1:16" ht="33.75" x14ac:dyDescent="0.2">
      <c r="A58" s="49">
        <f>IF(P58=0,0,IF(COUNTBLANK(P58)=1,0,COUNTA($P$14:P58)))</f>
        <v>0</v>
      </c>
      <c r="B58" s="24">
        <f>IF($C$4="Attiecināmās izmaksas",IF('1a+c+n'!$Q59="A",'1a+c+n'!B59,0))</f>
        <v>0</v>
      </c>
      <c r="C58" s="61" t="str">
        <f>IF($C$4="Attiecināmās izmaksas",IF('1a+c+n'!$Q59="A",'1a+c+n'!C59,0))</f>
        <v>Gatavais dekoratīvais silikona apmetums, graudu izmērs līdz 2mm, ar otrās kategorijas mehānisko izturību</v>
      </c>
      <c r="D58" s="24" t="str">
        <f>IF($C$4="Attiecināmās izmaksas",IF('1a+c+n'!$Q59="A",'1a+c+n'!D59,0))</f>
        <v>m2</v>
      </c>
      <c r="E58" s="44"/>
      <c r="F58" s="62"/>
      <c r="G58" s="111"/>
      <c r="H58" s="111">
        <f>IF($C$4="Attiecināmās izmaksas",IF('1a+c+n'!$Q59="A",'1a+c+n'!H59,0))</f>
        <v>0</v>
      </c>
      <c r="I58" s="111"/>
      <c r="J58" s="111"/>
      <c r="K58" s="112">
        <f>IF($C$4="Attiecināmās izmaksas",IF('1a+c+n'!$Q59="A",'1a+c+n'!K59,0))</f>
        <v>0</v>
      </c>
      <c r="L58" s="62">
        <f>IF($C$4="Attiecināmās izmaksas",IF('1a+c+n'!$Q59="A",'1a+c+n'!L59,0))</f>
        <v>0</v>
      </c>
      <c r="M58" s="111">
        <f>IF($C$4="Attiecināmās izmaksas",IF('1a+c+n'!$Q59="A",'1a+c+n'!M59,0))</f>
        <v>0</v>
      </c>
      <c r="N58" s="111">
        <f>IF($C$4="Attiecināmās izmaksas",IF('1a+c+n'!$Q59="A",'1a+c+n'!N59,0))</f>
        <v>0</v>
      </c>
      <c r="O58" s="111">
        <f>IF($C$4="Attiecināmās izmaksas",IF('1a+c+n'!$Q59="A",'1a+c+n'!O59,0))</f>
        <v>0</v>
      </c>
      <c r="P58" s="112">
        <f>IF($C$4="Attiecināmās izmaksas",IF('1a+c+n'!$Q59="A",'1a+c+n'!P59,0))</f>
        <v>0</v>
      </c>
    </row>
    <row r="59" spans="1:16" x14ac:dyDescent="0.2">
      <c r="A59" s="49">
        <f>IF(P59=0,0,IF(COUNTBLANK(P59)=1,0,COUNTA($P$14:P59)))</f>
        <v>0</v>
      </c>
      <c r="B59" s="24">
        <f>IF($C$4="Attiecināmās izmaksas",IF('1a+c+n'!$Q60="A",'1a+c+n'!B60,0))</f>
        <v>0</v>
      </c>
      <c r="C59" s="61" t="str">
        <f>IF($C$4="Attiecināmās izmaksas",IF('1a+c+n'!$Q60="A",'1a+c+n'!C60,0))</f>
        <v>Krāsošana 2x</v>
      </c>
      <c r="D59" s="24" t="str">
        <f>IF($C$4="Attiecināmās izmaksas",IF('1a+c+n'!$Q60="A",'1a+c+n'!D60,0))</f>
        <v>m2</v>
      </c>
      <c r="E59" s="44"/>
      <c r="F59" s="62"/>
      <c r="G59" s="111"/>
      <c r="H59" s="111">
        <f>IF($C$4="Attiecināmās izmaksas",IF('1a+c+n'!$Q60="A",'1a+c+n'!H60,0))</f>
        <v>0</v>
      </c>
      <c r="I59" s="111"/>
      <c r="J59" s="111"/>
      <c r="K59" s="112">
        <f>IF($C$4="Attiecināmās izmaksas",IF('1a+c+n'!$Q60="A",'1a+c+n'!K60,0))</f>
        <v>0</v>
      </c>
      <c r="L59" s="62">
        <f>IF($C$4="Attiecināmās izmaksas",IF('1a+c+n'!$Q60="A",'1a+c+n'!L60,0))</f>
        <v>0</v>
      </c>
      <c r="M59" s="111">
        <f>IF($C$4="Attiecināmās izmaksas",IF('1a+c+n'!$Q60="A",'1a+c+n'!M60,0))</f>
        <v>0</v>
      </c>
      <c r="N59" s="111">
        <f>IF($C$4="Attiecināmās izmaksas",IF('1a+c+n'!$Q60="A",'1a+c+n'!N60,0))</f>
        <v>0</v>
      </c>
      <c r="O59" s="111">
        <f>IF($C$4="Attiecināmās izmaksas",IF('1a+c+n'!$Q60="A",'1a+c+n'!O60,0))</f>
        <v>0</v>
      </c>
      <c r="P59" s="112">
        <f>IF($C$4="Attiecināmās izmaksas",IF('1a+c+n'!$Q60="A",'1a+c+n'!P60,0))</f>
        <v>0</v>
      </c>
    </row>
    <row r="60" spans="1:16" x14ac:dyDescent="0.2">
      <c r="A60" s="49">
        <f>IF(P60=0,0,IF(COUNTBLANK(P60)=1,0,COUNTA($P$14:P60)))</f>
        <v>0</v>
      </c>
      <c r="B60" s="24">
        <f>IF($C$4="Attiecināmās izmaksas",IF('1a+c+n'!$Q61="A",'1a+c+n'!B61,0))</f>
        <v>0</v>
      </c>
      <c r="C60" s="61">
        <f>IF($C$4="Attiecināmās izmaksas",IF('1a+c+n'!$Q61="A",'1a+c+n'!C61,0))</f>
        <v>0</v>
      </c>
      <c r="D60" s="24">
        <f>IF($C$4="Attiecināmās izmaksas",IF('1a+c+n'!$Q61="A",'1a+c+n'!D61,0))</f>
        <v>0</v>
      </c>
      <c r="E60" s="44"/>
      <c r="F60" s="62"/>
      <c r="G60" s="111"/>
      <c r="H60" s="111">
        <f>IF($C$4="Attiecināmās izmaksas",IF('1a+c+n'!$Q61="A",'1a+c+n'!H61,0))</f>
        <v>0</v>
      </c>
      <c r="I60" s="111"/>
      <c r="J60" s="111"/>
      <c r="K60" s="112">
        <f>IF($C$4="Attiecināmās izmaksas",IF('1a+c+n'!$Q61="A",'1a+c+n'!K61,0))</f>
        <v>0</v>
      </c>
      <c r="L60" s="62">
        <f>IF($C$4="Attiecināmās izmaksas",IF('1a+c+n'!$Q61="A",'1a+c+n'!L61,0))</f>
        <v>0</v>
      </c>
      <c r="M60" s="111">
        <f>IF($C$4="Attiecināmās izmaksas",IF('1a+c+n'!$Q61="A",'1a+c+n'!M61,0))</f>
        <v>0</v>
      </c>
      <c r="N60" s="111">
        <f>IF($C$4="Attiecināmās izmaksas",IF('1a+c+n'!$Q61="A",'1a+c+n'!N61,0))</f>
        <v>0</v>
      </c>
      <c r="O60" s="111">
        <f>IF($C$4="Attiecināmās izmaksas",IF('1a+c+n'!$Q61="A",'1a+c+n'!O61,0))</f>
        <v>0</v>
      </c>
      <c r="P60" s="112">
        <f>IF($C$4="Attiecināmās izmaksas",IF('1a+c+n'!$Q61="A",'1a+c+n'!P61,0))</f>
        <v>0</v>
      </c>
    </row>
    <row r="61" spans="1:16" ht="33.75" x14ac:dyDescent="0.2">
      <c r="A61" s="49">
        <f>IF(P61=0,0,IF(COUNTBLANK(P61)=1,0,COUNTA($P$14:P61)))</f>
        <v>0</v>
      </c>
      <c r="B61" s="24">
        <f>IF($C$4="Attiecināmās izmaksas",IF('1a+c+n'!$Q62="A",'1a+c+n'!B62,0))</f>
        <v>0</v>
      </c>
      <c r="C61" s="61" t="str">
        <f>IF($C$4="Attiecināmās izmaksas",IF('1a+c+n'!$Q62="A",'1a+c+n'!C62,0))</f>
        <v>Iekšsienu siltināšana ar akmens vates fasādes plāksnēm 50mm  (λ≤0,036 W/mK) vai ekvivalentu uz līmjavas kārtas, iesk.stiprinājumus</v>
      </c>
      <c r="D61" s="24" t="str">
        <f>IF($C$4="Attiecināmās izmaksas",IF('1a+c+n'!$Q62="A",'1a+c+n'!D62,0))</f>
        <v>m2</v>
      </c>
      <c r="E61" s="44"/>
      <c r="F61" s="62"/>
      <c r="G61" s="111"/>
      <c r="H61" s="111">
        <f>IF($C$4="Attiecināmās izmaksas",IF('1a+c+n'!$Q62="A",'1a+c+n'!H62,0))</f>
        <v>0</v>
      </c>
      <c r="I61" s="111"/>
      <c r="J61" s="111"/>
      <c r="K61" s="112">
        <f>IF($C$4="Attiecināmās izmaksas",IF('1a+c+n'!$Q62="A",'1a+c+n'!K62,0))</f>
        <v>0</v>
      </c>
      <c r="L61" s="62">
        <f>IF($C$4="Attiecināmās izmaksas",IF('1a+c+n'!$Q62="A",'1a+c+n'!L62,0))</f>
        <v>0</v>
      </c>
      <c r="M61" s="111">
        <f>IF($C$4="Attiecināmās izmaksas",IF('1a+c+n'!$Q62="A",'1a+c+n'!M62,0))</f>
        <v>0</v>
      </c>
      <c r="N61" s="111">
        <f>IF($C$4="Attiecināmās izmaksas",IF('1a+c+n'!$Q62="A",'1a+c+n'!N62,0))</f>
        <v>0</v>
      </c>
      <c r="O61" s="111">
        <f>IF($C$4="Attiecināmās izmaksas",IF('1a+c+n'!$Q62="A",'1a+c+n'!O62,0))</f>
        <v>0</v>
      </c>
      <c r="P61" s="112">
        <f>IF($C$4="Attiecināmās izmaksas",IF('1a+c+n'!$Q62="A",'1a+c+n'!P62,0))</f>
        <v>0</v>
      </c>
    </row>
    <row r="62" spans="1:16" x14ac:dyDescent="0.2">
      <c r="A62" s="49">
        <f>IF(P62=0,0,IF(COUNTBLANK(P62)=1,0,COUNTA($P$14:P62)))</f>
        <v>0</v>
      </c>
      <c r="B62" s="24">
        <f>IF($C$4="Attiecināmās izmaksas",IF('1a+c+n'!$Q63="A",'1a+c+n'!B63,0))</f>
        <v>0</v>
      </c>
      <c r="C62" s="61" t="str">
        <f>IF($C$4="Attiecināmās izmaksas",IF('1a+c+n'!$Q63="A",'1a+c+n'!C63,0))</f>
        <v>Stiklašķiedras armējošais siets uz līmjavas kārtas</v>
      </c>
      <c r="D62" s="24" t="str">
        <f>IF($C$4="Attiecināmās izmaksas",IF('1a+c+n'!$Q63="A",'1a+c+n'!D63,0))</f>
        <v>m2</v>
      </c>
      <c r="E62" s="44"/>
      <c r="F62" s="62"/>
      <c r="G62" s="111"/>
      <c r="H62" s="111">
        <f>IF($C$4="Attiecināmās izmaksas",IF('1a+c+n'!$Q63="A",'1a+c+n'!H63,0))</f>
        <v>0</v>
      </c>
      <c r="I62" s="111"/>
      <c r="J62" s="111"/>
      <c r="K62" s="112">
        <f>IF($C$4="Attiecināmās izmaksas",IF('1a+c+n'!$Q63="A",'1a+c+n'!K63,0))</f>
        <v>0</v>
      </c>
      <c r="L62" s="62">
        <f>IF($C$4="Attiecināmās izmaksas",IF('1a+c+n'!$Q63="A",'1a+c+n'!L63,0))</f>
        <v>0</v>
      </c>
      <c r="M62" s="111">
        <f>IF($C$4="Attiecināmās izmaksas",IF('1a+c+n'!$Q63="A",'1a+c+n'!M63,0))</f>
        <v>0</v>
      </c>
      <c r="N62" s="111">
        <f>IF($C$4="Attiecināmās izmaksas",IF('1a+c+n'!$Q63="A",'1a+c+n'!N63,0))</f>
        <v>0</v>
      </c>
      <c r="O62" s="111">
        <f>IF($C$4="Attiecināmās izmaksas",IF('1a+c+n'!$Q63="A",'1a+c+n'!O63,0))</f>
        <v>0</v>
      </c>
      <c r="P62" s="112">
        <f>IF($C$4="Attiecināmās izmaksas",IF('1a+c+n'!$Q63="A",'1a+c+n'!P63,0))</f>
        <v>0</v>
      </c>
    </row>
    <row r="63" spans="1:16" x14ac:dyDescent="0.2">
      <c r="A63" s="49">
        <f>IF(P63=0,0,IF(COUNTBLANK(P63)=1,0,COUNTA($P$14:P63)))</f>
        <v>0</v>
      </c>
      <c r="B63" s="24">
        <f>IF($C$4="Attiecināmās izmaksas",IF('1a+c+n'!$Q64="A",'1a+c+n'!B64,0))</f>
        <v>0</v>
      </c>
      <c r="C63" s="61">
        <f>IF($C$4="Attiecināmās izmaksas",IF('1a+c+n'!$Q64="A",'1a+c+n'!C64,0))</f>
        <v>0</v>
      </c>
      <c r="D63" s="24">
        <f>IF($C$4="Attiecināmās izmaksas",IF('1a+c+n'!$Q64="A",'1a+c+n'!D64,0))</f>
        <v>0</v>
      </c>
      <c r="E63" s="44"/>
      <c r="F63" s="62"/>
      <c r="G63" s="111"/>
      <c r="H63" s="111">
        <f>IF($C$4="Attiecināmās izmaksas",IF('1a+c+n'!$Q64="A",'1a+c+n'!H64,0))</f>
        <v>0</v>
      </c>
      <c r="I63" s="111"/>
      <c r="J63" s="111"/>
      <c r="K63" s="112">
        <f>IF($C$4="Attiecināmās izmaksas",IF('1a+c+n'!$Q64="A",'1a+c+n'!K64,0))</f>
        <v>0</v>
      </c>
      <c r="L63" s="62">
        <f>IF($C$4="Attiecināmās izmaksas",IF('1a+c+n'!$Q64="A",'1a+c+n'!L64,0))</f>
        <v>0</v>
      </c>
      <c r="M63" s="111">
        <f>IF($C$4="Attiecināmās izmaksas",IF('1a+c+n'!$Q64="A",'1a+c+n'!M64,0))</f>
        <v>0</v>
      </c>
      <c r="N63" s="111">
        <f>IF($C$4="Attiecināmās izmaksas",IF('1a+c+n'!$Q64="A",'1a+c+n'!N64,0))</f>
        <v>0</v>
      </c>
      <c r="O63" s="111">
        <f>IF($C$4="Attiecināmās izmaksas",IF('1a+c+n'!$Q64="A",'1a+c+n'!O64,0))</f>
        <v>0</v>
      </c>
      <c r="P63" s="112">
        <f>IF($C$4="Attiecināmās izmaksas",IF('1a+c+n'!$Q64="A",'1a+c+n'!P64,0))</f>
        <v>0</v>
      </c>
    </row>
    <row r="64" spans="1:16" ht="67.5" x14ac:dyDescent="0.2">
      <c r="A64" s="49">
        <f>IF(P64=0,0,IF(COUNTBLANK(P64)=1,0,COUNTA($P$14:P64)))</f>
        <v>0</v>
      </c>
      <c r="B64" s="24">
        <f>IF($C$4="Attiecināmās izmaksas",IF('1a+c+n'!$Q65="A",'1a+c+n'!B65,0))</f>
        <v>0</v>
      </c>
      <c r="C64" s="61" t="str">
        <f>IF($C$4="Attiecināmās izmaksas",IF('1a+c+n'!$Q65="A",'1a+c+n'!C65,0))</f>
        <v xml:space="preserve">Bēniņu pārseguma siltināšana ar beramo akmensvati PAROC BLT9 (KOEF. λ ≤ 0.041 W/(m•K)) vai ekvivalentu (Iestrādes blīvums: ≥40 kg/m3). Siltumizolācijas biezums janodrošina pēc sēšanās - 300mm
</v>
      </c>
      <c r="D64" s="24">
        <f>IF($C$4="Attiecināmās izmaksas",IF('1a+c+n'!$Q65="A",'1a+c+n'!D65,0))</f>
        <v>22.69</v>
      </c>
      <c r="E64" s="44"/>
      <c r="F64" s="62"/>
      <c r="G64" s="111"/>
      <c r="H64" s="111">
        <f>IF($C$4="Attiecināmās izmaksas",IF('1a+c+n'!$Q65="A",'1a+c+n'!H65,0))</f>
        <v>0</v>
      </c>
      <c r="I64" s="111"/>
      <c r="J64" s="111"/>
      <c r="K64" s="112">
        <f>IF($C$4="Attiecināmās izmaksas",IF('1a+c+n'!$Q65="A",'1a+c+n'!K65,0))</f>
        <v>0</v>
      </c>
      <c r="L64" s="62">
        <f>IF($C$4="Attiecināmās izmaksas",IF('1a+c+n'!$Q65="A",'1a+c+n'!L65,0))</f>
        <v>0</v>
      </c>
      <c r="M64" s="111">
        <f>IF($C$4="Attiecināmās izmaksas",IF('1a+c+n'!$Q65="A",'1a+c+n'!M65,0))</f>
        <v>0</v>
      </c>
      <c r="N64" s="111">
        <f>IF($C$4="Attiecināmās izmaksas",IF('1a+c+n'!$Q65="A",'1a+c+n'!N65,0))</f>
        <v>0</v>
      </c>
      <c r="O64" s="111">
        <f>IF($C$4="Attiecināmās izmaksas",IF('1a+c+n'!$Q65="A",'1a+c+n'!O65,0))</f>
        <v>0</v>
      </c>
      <c r="P64" s="112">
        <f>IF($C$4="Attiecināmās izmaksas",IF('1a+c+n'!$Q65="A",'1a+c+n'!P65,0))</f>
        <v>0</v>
      </c>
    </row>
    <row r="65" spans="1:16" x14ac:dyDescent="0.2">
      <c r="A65" s="49">
        <f>IF(P65=0,0,IF(COUNTBLANK(P65)=1,0,COUNTA($P$14:P65)))</f>
        <v>0</v>
      </c>
      <c r="B65" s="24">
        <f>IF($C$4="Attiecināmās izmaksas",IF('1a+c+n'!$Q66="A",'1a+c+n'!B66,0))</f>
        <v>0</v>
      </c>
      <c r="C65" s="61" t="str">
        <f>IF($C$4="Attiecināmās izmaksas",IF('1a+c+n'!$Q66="A",'1a+c+n'!C66,0))</f>
        <v>Tvaika izolācija 0.2mm</v>
      </c>
      <c r="D65" s="24" t="str">
        <f>IF($C$4="Attiecināmās izmaksas",IF('1a+c+n'!$Q66="A",'1a+c+n'!D66,0))</f>
        <v>m2</v>
      </c>
      <c r="E65" s="44"/>
      <c r="F65" s="62"/>
      <c r="G65" s="111"/>
      <c r="H65" s="111">
        <f>IF($C$4="Attiecināmās izmaksas",IF('1a+c+n'!$Q66="A",'1a+c+n'!H66,0))</f>
        <v>0</v>
      </c>
      <c r="I65" s="111"/>
      <c r="J65" s="111"/>
      <c r="K65" s="112">
        <f>IF($C$4="Attiecināmās izmaksas",IF('1a+c+n'!$Q66="A",'1a+c+n'!K66,0))</f>
        <v>0</v>
      </c>
      <c r="L65" s="62">
        <f>IF($C$4="Attiecināmās izmaksas",IF('1a+c+n'!$Q66="A",'1a+c+n'!L66,0))</f>
        <v>0</v>
      </c>
      <c r="M65" s="111">
        <f>IF($C$4="Attiecināmās izmaksas",IF('1a+c+n'!$Q66="A",'1a+c+n'!M66,0))</f>
        <v>0</v>
      </c>
      <c r="N65" s="111">
        <f>IF($C$4="Attiecināmās izmaksas",IF('1a+c+n'!$Q66="A",'1a+c+n'!N66,0))</f>
        <v>0</v>
      </c>
      <c r="O65" s="111">
        <f>IF($C$4="Attiecināmās izmaksas",IF('1a+c+n'!$Q66="A",'1a+c+n'!O66,0))</f>
        <v>0</v>
      </c>
      <c r="P65" s="112">
        <f>IF($C$4="Attiecināmās izmaksas",IF('1a+c+n'!$Q66="A",'1a+c+n'!P66,0))</f>
        <v>0</v>
      </c>
    </row>
    <row r="66" spans="1:16" ht="45" x14ac:dyDescent="0.2">
      <c r="A66" s="49">
        <f>IF(P66=0,0,IF(COUNTBLANK(P66)=1,0,COUNTA($P$14:P66)))</f>
        <v>0</v>
      </c>
      <c r="B66" s="24">
        <f>IF($C$4="Attiecināmās izmaksas",IF('1a+c+n'!$Q67="A",'1a+c+n'!B67,0))</f>
        <v>0</v>
      </c>
      <c r="C66" s="61" t="str">
        <f>IF($C$4="Attiecināmās izmaksas",IF('1a+c+n'!$Q67="A",'1a+c+n'!C67,0))</f>
        <v xml:space="preserve">Koka laipu izbūve no impregnētiem dēļiem 100x25mm uz koka karkasa, kas izbūvēts no dēļiem 25*75mm ar soli 600mm
</v>
      </c>
      <c r="D66" s="24" t="str">
        <f>IF($C$4="Attiecināmās izmaksas",IF('1a+c+n'!$Q67="A",'1a+c+n'!D67,0))</f>
        <v>m2</v>
      </c>
      <c r="E66" s="44"/>
      <c r="F66" s="62"/>
      <c r="G66" s="111"/>
      <c r="H66" s="111">
        <f>IF($C$4="Attiecināmās izmaksas",IF('1a+c+n'!$Q67="A",'1a+c+n'!H67,0))</f>
        <v>0</v>
      </c>
      <c r="I66" s="111"/>
      <c r="J66" s="111"/>
      <c r="K66" s="112">
        <f>IF($C$4="Attiecināmās izmaksas",IF('1a+c+n'!$Q67="A",'1a+c+n'!K67,0))</f>
        <v>0</v>
      </c>
      <c r="L66" s="62">
        <f>IF($C$4="Attiecināmās izmaksas",IF('1a+c+n'!$Q67="A",'1a+c+n'!L67,0))</f>
        <v>0</v>
      </c>
      <c r="M66" s="111">
        <f>IF($C$4="Attiecināmās izmaksas",IF('1a+c+n'!$Q67="A",'1a+c+n'!M67,0))</f>
        <v>0</v>
      </c>
      <c r="N66" s="111">
        <f>IF($C$4="Attiecināmās izmaksas",IF('1a+c+n'!$Q67="A",'1a+c+n'!N67,0))</f>
        <v>0</v>
      </c>
      <c r="O66" s="111">
        <f>IF($C$4="Attiecināmās izmaksas",IF('1a+c+n'!$Q67="A",'1a+c+n'!O67,0))</f>
        <v>0</v>
      </c>
      <c r="P66" s="112">
        <f>IF($C$4="Attiecināmās izmaksas",IF('1a+c+n'!$Q67="A",'1a+c+n'!P67,0))</f>
        <v>0</v>
      </c>
    </row>
    <row r="67" spans="1:16" x14ac:dyDescent="0.2">
      <c r="A67" s="49">
        <f>IF(P67=0,0,IF(COUNTBLANK(P67)=1,0,COUNTA($P$14:P67)))</f>
        <v>0</v>
      </c>
      <c r="B67" s="24">
        <f>IF($C$4="Attiecināmās izmaksas",IF('1a+c+n'!$Q68="A",'1a+c+n'!B68,0))</f>
        <v>0</v>
      </c>
      <c r="C67" s="61">
        <f>IF($C$4="Attiecināmās izmaksas",IF('1a+c+n'!$Q68="A",'1a+c+n'!C68,0))</f>
        <v>0</v>
      </c>
      <c r="D67" s="24">
        <f>IF($C$4="Attiecināmās izmaksas",IF('1a+c+n'!$Q68="A",'1a+c+n'!D68,0))</f>
        <v>0</v>
      </c>
      <c r="E67" s="44"/>
      <c r="F67" s="62"/>
      <c r="G67" s="111"/>
      <c r="H67" s="111">
        <f>IF($C$4="Attiecināmās izmaksas",IF('1a+c+n'!$Q68="A",'1a+c+n'!H68,0))</f>
        <v>0</v>
      </c>
      <c r="I67" s="111"/>
      <c r="J67" s="111"/>
      <c r="K67" s="112">
        <f>IF($C$4="Attiecināmās izmaksas",IF('1a+c+n'!$Q68="A",'1a+c+n'!K68,0))</f>
        <v>0</v>
      </c>
      <c r="L67" s="62">
        <f>IF($C$4="Attiecināmās izmaksas",IF('1a+c+n'!$Q68="A",'1a+c+n'!L68,0))</f>
        <v>0</v>
      </c>
      <c r="M67" s="111">
        <f>IF($C$4="Attiecināmās izmaksas",IF('1a+c+n'!$Q68="A",'1a+c+n'!M68,0))</f>
        <v>0</v>
      </c>
      <c r="N67" s="111">
        <f>IF($C$4="Attiecināmās izmaksas",IF('1a+c+n'!$Q68="A",'1a+c+n'!N68,0))</f>
        <v>0</v>
      </c>
      <c r="O67" s="111">
        <f>IF($C$4="Attiecināmās izmaksas",IF('1a+c+n'!$Q68="A",'1a+c+n'!O68,0))</f>
        <v>0</v>
      </c>
      <c r="P67" s="112">
        <f>IF($C$4="Attiecināmās izmaksas",IF('1a+c+n'!$Q68="A",'1a+c+n'!P68,0))</f>
        <v>0</v>
      </c>
    </row>
    <row r="68" spans="1:16" ht="45" x14ac:dyDescent="0.2">
      <c r="A68" s="49">
        <f>IF(P68=0,0,IF(COUNTBLANK(P68)=1,0,COUNTA($P$14:P68)))</f>
        <v>0</v>
      </c>
      <c r="B68" s="24">
        <f>IF($C$4="Attiecināmās izmaksas",IF('1a+c+n'!$Q69="A",'1a+c+n'!B69,0))</f>
        <v>0</v>
      </c>
      <c r="C68" s="61" t="str">
        <f>IF($C$4="Attiecināmās izmaksas",IF('1a+c+n'!$Q69="A",'1a+c+n'!C69,0))</f>
        <v>Ārsienas siltināšana ar akmens vates fasādes plāksnēm Rockwool Frontrock MAX E 100mm  (λ≤0,036 W/mK) vai ekvivalentu uz līmjavas kārtas, iesk.stiprinājumus</v>
      </c>
      <c r="D68" s="24" t="str">
        <f>IF($C$4="Attiecināmās izmaksas",IF('1a+c+n'!$Q69="A",'1a+c+n'!D69,0))</f>
        <v>m2</v>
      </c>
      <c r="E68" s="44"/>
      <c r="F68" s="62"/>
      <c r="G68" s="111"/>
      <c r="H68" s="111">
        <f>IF($C$4="Attiecināmās izmaksas",IF('1a+c+n'!$Q69="A",'1a+c+n'!H69,0))</f>
        <v>0</v>
      </c>
      <c r="I68" s="111"/>
      <c r="J68" s="111"/>
      <c r="K68" s="112">
        <f>IF($C$4="Attiecināmās izmaksas",IF('1a+c+n'!$Q69="A",'1a+c+n'!K69,0))</f>
        <v>0</v>
      </c>
      <c r="L68" s="62">
        <f>IF($C$4="Attiecināmās izmaksas",IF('1a+c+n'!$Q69="A",'1a+c+n'!L69,0))</f>
        <v>0</v>
      </c>
      <c r="M68" s="111">
        <f>IF($C$4="Attiecināmās izmaksas",IF('1a+c+n'!$Q69="A",'1a+c+n'!M69,0))</f>
        <v>0</v>
      </c>
      <c r="N68" s="111">
        <f>IF($C$4="Attiecināmās izmaksas",IF('1a+c+n'!$Q69="A",'1a+c+n'!N69,0))</f>
        <v>0</v>
      </c>
      <c r="O68" s="111">
        <f>IF($C$4="Attiecināmās izmaksas",IF('1a+c+n'!$Q69="A",'1a+c+n'!O69,0))</f>
        <v>0</v>
      </c>
      <c r="P68" s="112">
        <f>IF($C$4="Attiecināmās izmaksas",IF('1a+c+n'!$Q69="A",'1a+c+n'!P69,0))</f>
        <v>0</v>
      </c>
    </row>
    <row r="69" spans="1:16" x14ac:dyDescent="0.2">
      <c r="A69" s="49">
        <f>IF(P69=0,0,IF(COUNTBLANK(P69)=1,0,COUNTA($P$14:P69)))</f>
        <v>0</v>
      </c>
      <c r="B69" s="24">
        <f>IF($C$4="Attiecināmās izmaksas",IF('1a+c+n'!$Q70="A",'1a+c+n'!B70,0))</f>
        <v>0</v>
      </c>
      <c r="C69" s="61" t="str">
        <f>IF($C$4="Attiecināmās izmaksas",IF('1a+c+n'!$Q70="A",'1a+c+n'!C70,0))</f>
        <v>Stiklašķiedras armējošais siets uz līmjavas kārtas</v>
      </c>
      <c r="D69" s="24" t="str">
        <f>IF($C$4="Attiecināmās izmaksas",IF('1a+c+n'!$Q70="A",'1a+c+n'!D70,0))</f>
        <v>m2</v>
      </c>
      <c r="E69" s="44"/>
      <c r="F69" s="62"/>
      <c r="G69" s="111"/>
      <c r="H69" s="111">
        <f>IF($C$4="Attiecināmās izmaksas",IF('1a+c+n'!$Q70="A",'1a+c+n'!H70,0))</f>
        <v>0</v>
      </c>
      <c r="I69" s="111"/>
      <c r="J69" s="111"/>
      <c r="K69" s="112">
        <f>IF($C$4="Attiecināmās izmaksas",IF('1a+c+n'!$Q70="A",'1a+c+n'!K70,0))</f>
        <v>0</v>
      </c>
      <c r="L69" s="62">
        <f>IF($C$4="Attiecināmās izmaksas",IF('1a+c+n'!$Q70="A",'1a+c+n'!L70,0))</f>
        <v>0</v>
      </c>
      <c r="M69" s="111">
        <f>IF($C$4="Attiecināmās izmaksas",IF('1a+c+n'!$Q70="A",'1a+c+n'!M70,0))</f>
        <v>0</v>
      </c>
      <c r="N69" s="111">
        <f>IF($C$4="Attiecināmās izmaksas",IF('1a+c+n'!$Q70="A",'1a+c+n'!N70,0))</f>
        <v>0</v>
      </c>
      <c r="O69" s="111">
        <f>IF($C$4="Attiecināmās izmaksas",IF('1a+c+n'!$Q70="A",'1a+c+n'!O70,0))</f>
        <v>0</v>
      </c>
      <c r="P69" s="112">
        <f>IF($C$4="Attiecināmās izmaksas",IF('1a+c+n'!$Q70="A",'1a+c+n'!P70,0))</f>
        <v>0</v>
      </c>
    </row>
    <row r="70" spans="1:16" x14ac:dyDescent="0.2">
      <c r="A70" s="49">
        <f>IF(P70=0,0,IF(COUNTBLANK(P70)=1,0,COUNTA($P$14:P70)))</f>
        <v>0</v>
      </c>
      <c r="B70" s="24">
        <f>IF($C$4="Attiecināmās izmaksas",IF('1a+c+n'!$Q71="A",'1a+c+n'!B71,0))</f>
        <v>0</v>
      </c>
      <c r="C70" s="61">
        <f>IF($C$4="Attiecināmās izmaksas",IF('1a+c+n'!$Q71="A",'1a+c+n'!C71,0))</f>
        <v>0</v>
      </c>
      <c r="D70" s="24">
        <f>IF($C$4="Attiecināmās izmaksas",IF('1a+c+n'!$Q71="A",'1a+c+n'!D71,0))</f>
        <v>0</v>
      </c>
      <c r="E70" s="44"/>
      <c r="F70" s="62"/>
      <c r="G70" s="111"/>
      <c r="H70" s="111">
        <f>IF($C$4="Attiecināmās izmaksas",IF('1a+c+n'!$Q71="A",'1a+c+n'!H71,0))</f>
        <v>0</v>
      </c>
      <c r="I70" s="111"/>
      <c r="J70" s="111"/>
      <c r="K70" s="112">
        <f>IF($C$4="Attiecināmās izmaksas",IF('1a+c+n'!$Q71="A",'1a+c+n'!K71,0))</f>
        <v>0</v>
      </c>
      <c r="L70" s="62">
        <f>IF($C$4="Attiecināmās izmaksas",IF('1a+c+n'!$Q71="A",'1a+c+n'!L71,0))</f>
        <v>0</v>
      </c>
      <c r="M70" s="111">
        <f>IF($C$4="Attiecināmās izmaksas",IF('1a+c+n'!$Q71="A",'1a+c+n'!M71,0))</f>
        <v>0</v>
      </c>
      <c r="N70" s="111">
        <f>IF($C$4="Attiecināmās izmaksas",IF('1a+c+n'!$Q71="A",'1a+c+n'!N71,0))</f>
        <v>0</v>
      </c>
      <c r="O70" s="111">
        <f>IF($C$4="Attiecināmās izmaksas",IF('1a+c+n'!$Q71="A",'1a+c+n'!O71,0))</f>
        <v>0</v>
      </c>
      <c r="P70" s="112">
        <f>IF($C$4="Attiecināmās izmaksas",IF('1a+c+n'!$Q71="A",'1a+c+n'!P71,0))</f>
        <v>0</v>
      </c>
    </row>
    <row r="71" spans="1:16" x14ac:dyDescent="0.2">
      <c r="A71" s="49">
        <f>IF(P71=0,0,IF(COUNTBLANK(P71)=1,0,COUNTA($P$14:P71)))</f>
        <v>0</v>
      </c>
      <c r="B71" s="24">
        <f>IF($C$4="Attiecināmās izmaksas",IF('1a+c+n'!$Q72="A",'1a+c+n'!B72,0))</f>
        <v>0</v>
      </c>
      <c r="C71" s="61">
        <f>IF($C$4="Attiecināmās izmaksas",IF('1a+c+n'!$Q72="A",'1a+c+n'!C72,0))</f>
        <v>0</v>
      </c>
      <c r="D71" s="24">
        <f>IF($C$4="Attiecināmās izmaksas",IF('1a+c+n'!$Q72="A",'1a+c+n'!D72,0))</f>
        <v>0</v>
      </c>
      <c r="E71" s="44"/>
      <c r="F71" s="62"/>
      <c r="G71" s="111"/>
      <c r="H71" s="111">
        <f>IF($C$4="Attiecināmās izmaksas",IF('1a+c+n'!$Q72="A",'1a+c+n'!H72,0))</f>
        <v>0</v>
      </c>
      <c r="I71" s="111"/>
      <c r="J71" s="111"/>
      <c r="K71" s="112">
        <f>IF($C$4="Attiecināmās izmaksas",IF('1a+c+n'!$Q72="A",'1a+c+n'!K72,0))</f>
        <v>0</v>
      </c>
      <c r="L71" s="62">
        <f>IF($C$4="Attiecināmās izmaksas",IF('1a+c+n'!$Q72="A",'1a+c+n'!L72,0))</f>
        <v>0</v>
      </c>
      <c r="M71" s="111">
        <f>IF($C$4="Attiecināmās izmaksas",IF('1a+c+n'!$Q72="A",'1a+c+n'!M72,0))</f>
        <v>0</v>
      </c>
      <c r="N71" s="111">
        <f>IF($C$4="Attiecināmās izmaksas",IF('1a+c+n'!$Q72="A",'1a+c+n'!N72,0))</f>
        <v>0</v>
      </c>
      <c r="O71" s="111">
        <f>IF($C$4="Attiecināmās izmaksas",IF('1a+c+n'!$Q72="A",'1a+c+n'!O72,0))</f>
        <v>0</v>
      </c>
      <c r="P71" s="112">
        <f>IF($C$4="Attiecināmās izmaksas",IF('1a+c+n'!$Q72="A",'1a+c+n'!P72,0))</f>
        <v>0</v>
      </c>
    </row>
    <row r="72" spans="1:16" ht="33.75" x14ac:dyDescent="0.2">
      <c r="A72" s="49">
        <f>IF(P72=0,0,IF(COUNTBLANK(P72)=1,0,COUNTA($P$14:P72)))</f>
        <v>0</v>
      </c>
      <c r="B72" s="24">
        <f>IF($C$4="Attiecināmās izmaksas",IF('1a+c+n'!$Q73="A",'1a+c+n'!B73,0))</f>
        <v>0</v>
      </c>
      <c r="C72" s="61" t="str">
        <f>IF($C$4="Attiecināmās izmaksas",IF('1a+c+n'!$Q73="A",'1a+c+n'!C73,0))</f>
        <v>Siltinašana ar Paroc Linio10 akmensvati - 50mm (KOEF. λ ≤ 0.036 W/(m•K)) vai ekvivalentu uz līmjavas kārtas, iesk.stiprinājumus</v>
      </c>
      <c r="D72" s="24" t="str">
        <f>IF($C$4="Attiecināmās izmaksas",IF('1a+c+n'!$Q73="A",'1a+c+n'!D73,0))</f>
        <v>m2</v>
      </c>
      <c r="E72" s="44"/>
      <c r="F72" s="62"/>
      <c r="G72" s="111"/>
      <c r="H72" s="111">
        <f>IF($C$4="Attiecināmās izmaksas",IF('1a+c+n'!$Q73="A",'1a+c+n'!H73,0))</f>
        <v>0</v>
      </c>
      <c r="I72" s="111"/>
      <c r="J72" s="111"/>
      <c r="K72" s="112">
        <f>IF($C$4="Attiecināmās izmaksas",IF('1a+c+n'!$Q73="A",'1a+c+n'!K73,0))</f>
        <v>0</v>
      </c>
      <c r="L72" s="62">
        <f>IF($C$4="Attiecināmās izmaksas",IF('1a+c+n'!$Q73="A",'1a+c+n'!L73,0))</f>
        <v>0</v>
      </c>
      <c r="M72" s="111">
        <f>IF($C$4="Attiecināmās izmaksas",IF('1a+c+n'!$Q73="A",'1a+c+n'!M73,0))</f>
        <v>0</v>
      </c>
      <c r="N72" s="111">
        <f>IF($C$4="Attiecināmās izmaksas",IF('1a+c+n'!$Q73="A",'1a+c+n'!N73,0))</f>
        <v>0</v>
      </c>
      <c r="O72" s="111">
        <f>IF($C$4="Attiecināmās izmaksas",IF('1a+c+n'!$Q73="A",'1a+c+n'!O73,0))</f>
        <v>0</v>
      </c>
      <c r="P72" s="112">
        <f>IF($C$4="Attiecināmās izmaksas",IF('1a+c+n'!$Q73="A",'1a+c+n'!P73,0))</f>
        <v>0</v>
      </c>
    </row>
    <row r="73" spans="1:16" x14ac:dyDescent="0.2">
      <c r="A73" s="49">
        <f>IF(P73=0,0,IF(COUNTBLANK(P73)=1,0,COUNTA($P$14:P73)))</f>
        <v>0</v>
      </c>
      <c r="B73" s="24">
        <f>IF($C$4="Attiecināmās izmaksas",IF('1a+c+n'!$Q74="A",'1a+c+n'!B74,0))</f>
        <v>0</v>
      </c>
      <c r="C73" s="61" t="str">
        <f>IF($C$4="Attiecināmās izmaksas",IF('1a+c+n'!$Q74="A",'1a+c+n'!C74,0))</f>
        <v>Stiklašķiedras armējošais siets uz līmjavas kārtas</v>
      </c>
      <c r="D73" s="24" t="str">
        <f>IF($C$4="Attiecināmās izmaksas",IF('1a+c+n'!$Q74="A",'1a+c+n'!D74,0))</f>
        <v>m2</v>
      </c>
      <c r="E73" s="44"/>
      <c r="F73" s="62"/>
      <c r="G73" s="111"/>
      <c r="H73" s="111">
        <f>IF($C$4="Attiecināmās izmaksas",IF('1a+c+n'!$Q74="A",'1a+c+n'!H74,0))</f>
        <v>0</v>
      </c>
      <c r="I73" s="111"/>
      <c r="J73" s="111"/>
      <c r="K73" s="112">
        <f>IF($C$4="Attiecināmās izmaksas",IF('1a+c+n'!$Q74="A",'1a+c+n'!K74,0))</f>
        <v>0</v>
      </c>
      <c r="L73" s="62">
        <f>IF($C$4="Attiecināmās izmaksas",IF('1a+c+n'!$Q74="A",'1a+c+n'!L74,0))</f>
        <v>0</v>
      </c>
      <c r="M73" s="111">
        <f>IF($C$4="Attiecināmās izmaksas",IF('1a+c+n'!$Q74="A",'1a+c+n'!M74,0))</f>
        <v>0</v>
      </c>
      <c r="N73" s="111">
        <f>IF($C$4="Attiecināmās izmaksas",IF('1a+c+n'!$Q74="A",'1a+c+n'!N74,0))</f>
        <v>0</v>
      </c>
      <c r="O73" s="111">
        <f>IF($C$4="Attiecināmās izmaksas",IF('1a+c+n'!$Q74="A",'1a+c+n'!O74,0))</f>
        <v>0</v>
      </c>
      <c r="P73" s="112">
        <f>IF($C$4="Attiecināmās izmaksas",IF('1a+c+n'!$Q74="A",'1a+c+n'!P74,0))</f>
        <v>0</v>
      </c>
    </row>
    <row r="74" spans="1:16" ht="45" x14ac:dyDescent="0.2">
      <c r="A74" s="49">
        <f>IF(P74=0,0,IF(COUNTBLANK(P74)=1,0,COUNTA($P$14:P74)))</f>
        <v>0</v>
      </c>
      <c r="B74" s="24">
        <f>IF($C$4="Attiecināmās izmaksas",IF('1a+c+n'!$Q75="A",'1a+c+n'!B75,0))</f>
        <v>0</v>
      </c>
      <c r="C74" s="61" t="str">
        <f>IF($C$4="Attiecināmās izmaksas",IF('1a+c+n'!$Q75="A",'1a+c+n'!C75,0))</f>
        <v>Esošo ventilācijas atveru sienā atjaunošana, uzstādot tajās PVC caurules ar d.100mm, nodrošinot hermētisku savienojumu, bēniņu daļā uzstādīt metāla sietu.</v>
      </c>
      <c r="D74" s="24" t="str">
        <f>IF($C$4="Attiecināmās izmaksas",IF('1a+c+n'!$Q75="A",'1a+c+n'!D75,0))</f>
        <v>gb.</v>
      </c>
      <c r="E74" s="44"/>
      <c r="F74" s="62"/>
      <c r="G74" s="111"/>
      <c r="H74" s="111">
        <f>IF($C$4="Attiecināmās izmaksas",IF('1a+c+n'!$Q75="A",'1a+c+n'!H75,0))</f>
        <v>0</v>
      </c>
      <c r="I74" s="111"/>
      <c r="J74" s="111"/>
      <c r="K74" s="112">
        <f>IF($C$4="Attiecināmās izmaksas",IF('1a+c+n'!$Q75="A",'1a+c+n'!K75,0))</f>
        <v>0</v>
      </c>
      <c r="L74" s="62">
        <f>IF($C$4="Attiecināmās izmaksas",IF('1a+c+n'!$Q75="A",'1a+c+n'!L75,0))</f>
        <v>0</v>
      </c>
      <c r="M74" s="111">
        <f>IF($C$4="Attiecināmās izmaksas",IF('1a+c+n'!$Q75="A",'1a+c+n'!M75,0))</f>
        <v>0</v>
      </c>
      <c r="N74" s="111">
        <f>IF($C$4="Attiecināmās izmaksas",IF('1a+c+n'!$Q75="A",'1a+c+n'!N75,0))</f>
        <v>0</v>
      </c>
      <c r="O74" s="111">
        <f>IF($C$4="Attiecināmās izmaksas",IF('1a+c+n'!$Q75="A",'1a+c+n'!O75,0))</f>
        <v>0</v>
      </c>
      <c r="P74" s="112">
        <f>IF($C$4="Attiecināmās izmaksas",IF('1a+c+n'!$Q75="A",'1a+c+n'!P75,0))</f>
        <v>0</v>
      </c>
    </row>
    <row r="75" spans="1:16" x14ac:dyDescent="0.2">
      <c r="A75" s="49">
        <f>IF(P75=0,0,IF(COUNTBLANK(P75)=1,0,COUNTA($P$14:P75)))</f>
        <v>0</v>
      </c>
      <c r="B75" s="24">
        <f>IF($C$4="Attiecināmās izmaksas",IF('1a+c+n'!$Q76="A",'1a+c+n'!B76,0))</f>
        <v>0</v>
      </c>
      <c r="C75" s="61">
        <f>IF($C$4="Attiecināmās izmaksas",IF('1a+c+n'!$Q76="A",'1a+c+n'!C76,0))</f>
        <v>0</v>
      </c>
      <c r="D75" s="24">
        <f>IF($C$4="Attiecināmās izmaksas",IF('1a+c+n'!$Q76="A",'1a+c+n'!D76,0))</f>
        <v>0</v>
      </c>
      <c r="E75" s="44"/>
      <c r="F75" s="62"/>
      <c r="G75" s="111"/>
      <c r="H75" s="111">
        <f>IF($C$4="Attiecināmās izmaksas",IF('1a+c+n'!$Q76="A",'1a+c+n'!H76,0))</f>
        <v>0</v>
      </c>
      <c r="I75" s="111"/>
      <c r="J75" s="111"/>
      <c r="K75" s="112">
        <f>IF($C$4="Attiecināmās izmaksas",IF('1a+c+n'!$Q76="A",'1a+c+n'!K76,0))</f>
        <v>0</v>
      </c>
      <c r="L75" s="62">
        <f>IF($C$4="Attiecināmās izmaksas",IF('1a+c+n'!$Q76="A",'1a+c+n'!L76,0))</f>
        <v>0</v>
      </c>
      <c r="M75" s="111">
        <f>IF($C$4="Attiecināmās izmaksas",IF('1a+c+n'!$Q76="A",'1a+c+n'!M76,0))</f>
        <v>0</v>
      </c>
      <c r="N75" s="111">
        <f>IF($C$4="Attiecināmās izmaksas",IF('1a+c+n'!$Q76="A",'1a+c+n'!N76,0))</f>
        <v>0</v>
      </c>
      <c r="O75" s="111">
        <f>IF($C$4="Attiecināmās izmaksas",IF('1a+c+n'!$Q76="A",'1a+c+n'!O76,0))</f>
        <v>0</v>
      </c>
      <c r="P75" s="112">
        <f>IF($C$4="Attiecināmās izmaksas",IF('1a+c+n'!$Q76="A",'1a+c+n'!P76,0))</f>
        <v>0</v>
      </c>
    </row>
    <row r="76" spans="1:16" x14ac:dyDescent="0.2">
      <c r="A76" s="49">
        <f>IF(P76=0,0,IF(COUNTBLANK(P76)=1,0,COUNTA($P$14:P76)))</f>
        <v>0</v>
      </c>
      <c r="B76" s="24">
        <f>IF($C$4="Attiecināmās izmaksas",IF('1a+c+n'!$Q77="A",'1a+c+n'!B77,0))</f>
        <v>0</v>
      </c>
      <c r="C76" s="61">
        <f>IF($C$4="Attiecināmās izmaksas",IF('1a+c+n'!$Q77="A",'1a+c+n'!C77,0))</f>
        <v>0</v>
      </c>
      <c r="D76" s="24">
        <f>IF($C$4="Attiecināmās izmaksas",IF('1a+c+n'!$Q77="A",'1a+c+n'!D77,0))</f>
        <v>0</v>
      </c>
      <c r="E76" s="44"/>
      <c r="F76" s="62"/>
      <c r="G76" s="111"/>
      <c r="H76" s="111">
        <f>IF($C$4="Attiecināmās izmaksas",IF('1a+c+n'!$Q77="A",'1a+c+n'!H77,0))</f>
        <v>0</v>
      </c>
      <c r="I76" s="111"/>
      <c r="J76" s="111"/>
      <c r="K76" s="112">
        <f>IF($C$4="Attiecināmās izmaksas",IF('1a+c+n'!$Q77="A",'1a+c+n'!K77,0))</f>
        <v>0</v>
      </c>
      <c r="L76" s="62">
        <f>IF($C$4="Attiecināmās izmaksas",IF('1a+c+n'!$Q77="A",'1a+c+n'!L77,0))</f>
        <v>0</v>
      </c>
      <c r="M76" s="111">
        <f>IF($C$4="Attiecināmās izmaksas",IF('1a+c+n'!$Q77="A",'1a+c+n'!M77,0))</f>
        <v>0</v>
      </c>
      <c r="N76" s="111">
        <f>IF($C$4="Attiecināmās izmaksas",IF('1a+c+n'!$Q77="A",'1a+c+n'!N77,0))</f>
        <v>0</v>
      </c>
      <c r="O76" s="111">
        <f>IF($C$4="Attiecināmās izmaksas",IF('1a+c+n'!$Q77="A",'1a+c+n'!O77,0))</f>
        <v>0</v>
      </c>
      <c r="P76" s="112">
        <f>IF($C$4="Attiecināmās izmaksas",IF('1a+c+n'!$Q77="A",'1a+c+n'!P77,0))</f>
        <v>0</v>
      </c>
    </row>
    <row r="77" spans="1:16" x14ac:dyDescent="0.2">
      <c r="A77" s="49">
        <f>IF(P77=0,0,IF(COUNTBLANK(P77)=1,0,COUNTA($P$14:P77)))</f>
        <v>0</v>
      </c>
      <c r="B77" s="24">
        <f>IF($C$4="Attiecināmās izmaksas",IF('1a+c+n'!$Q78="A",'1a+c+n'!B78,0))</f>
        <v>0</v>
      </c>
      <c r="C77" s="61" t="str">
        <f>IF($C$4="Attiecināmās izmaksas",IF('1a+c+n'!$Q78="A",'1a+c+n'!C78,0))</f>
        <v>Horizontālās lietus ūdens teknes d.150mm izbūve</v>
      </c>
      <c r="D77" s="24" t="str">
        <f>IF($C$4="Attiecināmās izmaksas",IF('1a+c+n'!$Q78="A",'1a+c+n'!D78,0))</f>
        <v>m</v>
      </c>
      <c r="E77" s="44"/>
      <c r="F77" s="62"/>
      <c r="G77" s="111"/>
      <c r="H77" s="111">
        <f>IF($C$4="Attiecināmās izmaksas",IF('1a+c+n'!$Q78="A",'1a+c+n'!H78,0))</f>
        <v>0</v>
      </c>
      <c r="I77" s="111"/>
      <c r="J77" s="111"/>
      <c r="K77" s="112">
        <f>IF($C$4="Attiecināmās izmaksas",IF('1a+c+n'!$Q78="A",'1a+c+n'!K78,0))</f>
        <v>0</v>
      </c>
      <c r="L77" s="62">
        <f>IF($C$4="Attiecināmās izmaksas",IF('1a+c+n'!$Q78="A",'1a+c+n'!L78,0))</f>
        <v>0</v>
      </c>
      <c r="M77" s="111">
        <f>IF($C$4="Attiecināmās izmaksas",IF('1a+c+n'!$Q78="A",'1a+c+n'!M78,0))</f>
        <v>0</v>
      </c>
      <c r="N77" s="111">
        <f>IF($C$4="Attiecināmās izmaksas",IF('1a+c+n'!$Q78="A",'1a+c+n'!N78,0))</f>
        <v>0</v>
      </c>
      <c r="O77" s="111">
        <f>IF($C$4="Attiecināmās izmaksas",IF('1a+c+n'!$Q78="A",'1a+c+n'!O78,0))</f>
        <v>0</v>
      </c>
      <c r="P77" s="112">
        <f>IF($C$4="Attiecināmās izmaksas",IF('1a+c+n'!$Q78="A",'1a+c+n'!P78,0))</f>
        <v>0</v>
      </c>
    </row>
    <row r="78" spans="1:16" x14ac:dyDescent="0.2">
      <c r="A78" s="49">
        <f>IF(P78=0,0,IF(COUNTBLANK(P78)=1,0,COUNTA($P$14:P78)))</f>
        <v>0</v>
      </c>
      <c r="B78" s="24">
        <f>IF($C$4="Attiecināmās izmaksas",IF('1a+c+n'!$Q79="A",'1a+c+n'!B79,0))</f>
        <v>0</v>
      </c>
      <c r="C78" s="61" t="str">
        <f>IF($C$4="Attiecināmās izmaksas",IF('1a+c+n'!$Q79="A",'1a+c+n'!C79,0))</f>
        <v>Vertikālās lietus ūdens teknes izbūve</v>
      </c>
      <c r="D78" s="24" t="str">
        <f>IF($C$4="Attiecināmās izmaksas",IF('1a+c+n'!$Q79="A",'1a+c+n'!D79,0))</f>
        <v>m</v>
      </c>
      <c r="E78" s="44"/>
      <c r="F78" s="62"/>
      <c r="G78" s="111"/>
      <c r="H78" s="111">
        <f>IF($C$4="Attiecināmās izmaksas",IF('1a+c+n'!$Q79="A",'1a+c+n'!H79,0))</f>
        <v>0</v>
      </c>
      <c r="I78" s="111"/>
      <c r="J78" s="111"/>
      <c r="K78" s="112">
        <f>IF($C$4="Attiecināmās izmaksas",IF('1a+c+n'!$Q79="A",'1a+c+n'!K79,0))</f>
        <v>0</v>
      </c>
      <c r="L78" s="62">
        <f>IF($C$4="Attiecināmās izmaksas",IF('1a+c+n'!$Q79="A",'1a+c+n'!L79,0))</f>
        <v>0</v>
      </c>
      <c r="M78" s="111">
        <f>IF($C$4="Attiecināmās izmaksas",IF('1a+c+n'!$Q79="A",'1a+c+n'!M79,0))</f>
        <v>0</v>
      </c>
      <c r="N78" s="111">
        <f>IF($C$4="Attiecināmās izmaksas",IF('1a+c+n'!$Q79="A",'1a+c+n'!N79,0))</f>
        <v>0</v>
      </c>
      <c r="O78" s="111">
        <f>IF($C$4="Attiecināmās izmaksas",IF('1a+c+n'!$Q79="A",'1a+c+n'!O79,0))</f>
        <v>0</v>
      </c>
      <c r="P78" s="112">
        <f>IF($C$4="Attiecināmās izmaksas",IF('1a+c+n'!$Q79="A",'1a+c+n'!P79,0))</f>
        <v>0</v>
      </c>
    </row>
    <row r="79" spans="1:16" x14ac:dyDescent="0.2">
      <c r="A79" s="49">
        <f>IF(P79=0,0,IF(COUNTBLANK(P79)=1,0,COUNTA($P$14:P79)))</f>
        <v>0</v>
      </c>
      <c r="B79" s="24">
        <f>IF($C$4="Attiecināmās izmaksas",IF('1a+c+n'!$Q80="A",'1a+c+n'!B80,0))</f>
        <v>0</v>
      </c>
      <c r="C79" s="61">
        <f>IF($C$4="Attiecināmās izmaksas",IF('1a+c+n'!$Q80="A",'1a+c+n'!C80,0))</f>
        <v>0</v>
      </c>
      <c r="D79" s="24">
        <f>IF($C$4="Attiecināmās izmaksas",IF('1a+c+n'!$Q80="A",'1a+c+n'!D80,0))</f>
        <v>0</v>
      </c>
      <c r="E79" s="44"/>
      <c r="F79" s="62"/>
      <c r="G79" s="111"/>
      <c r="H79" s="111">
        <f>IF($C$4="Attiecināmās izmaksas",IF('1a+c+n'!$Q80="A",'1a+c+n'!H80,0))</f>
        <v>0</v>
      </c>
      <c r="I79" s="111"/>
      <c r="J79" s="111"/>
      <c r="K79" s="112">
        <f>IF($C$4="Attiecināmās izmaksas",IF('1a+c+n'!$Q80="A",'1a+c+n'!K80,0))</f>
        <v>0</v>
      </c>
      <c r="L79" s="62">
        <f>IF($C$4="Attiecināmās izmaksas",IF('1a+c+n'!$Q80="A",'1a+c+n'!L80,0))</f>
        <v>0</v>
      </c>
      <c r="M79" s="111">
        <f>IF($C$4="Attiecināmās izmaksas",IF('1a+c+n'!$Q80="A",'1a+c+n'!M80,0))</f>
        <v>0</v>
      </c>
      <c r="N79" s="111">
        <f>IF($C$4="Attiecināmās izmaksas",IF('1a+c+n'!$Q80="A",'1a+c+n'!N80,0))</f>
        <v>0</v>
      </c>
      <c r="O79" s="111">
        <f>IF($C$4="Attiecināmās izmaksas",IF('1a+c+n'!$Q80="A",'1a+c+n'!O80,0))</f>
        <v>0</v>
      </c>
      <c r="P79" s="112">
        <f>IF($C$4="Attiecināmās izmaksas",IF('1a+c+n'!$Q80="A",'1a+c+n'!P80,0))</f>
        <v>0</v>
      </c>
    </row>
    <row r="80" spans="1:16" x14ac:dyDescent="0.2">
      <c r="A80" s="49">
        <f>IF(P80=0,0,IF(COUNTBLANK(P80)=1,0,COUNTA($P$14:P80)))</f>
        <v>0</v>
      </c>
      <c r="B80" s="24">
        <f>IF($C$4="Attiecināmās izmaksas",IF('1a+c+n'!$Q81="A",'1a+c+n'!B81,0))</f>
        <v>0</v>
      </c>
      <c r="C80" s="61" t="str">
        <f>IF($C$4="Attiecināmās izmaksas",IF('1a+c+n'!$Q81="A",'1a+c+n'!C81,0))</f>
        <v>Esošo ventilācijas kanālu tīrīšana</v>
      </c>
      <c r="D80" s="24" t="str">
        <f>IF($C$4="Attiecināmās izmaksas",IF('1a+c+n'!$Q81="A",'1a+c+n'!D81,0))</f>
        <v>kpl.</v>
      </c>
      <c r="E80" s="44"/>
      <c r="F80" s="62"/>
      <c r="G80" s="111"/>
      <c r="H80" s="111">
        <f>IF($C$4="Attiecināmās izmaksas",IF('1a+c+n'!$Q81="A",'1a+c+n'!H81,0))</f>
        <v>0</v>
      </c>
      <c r="I80" s="111"/>
      <c r="J80" s="111"/>
      <c r="K80" s="112">
        <f>IF($C$4="Attiecināmās izmaksas",IF('1a+c+n'!$Q81="A",'1a+c+n'!K81,0))</f>
        <v>0</v>
      </c>
      <c r="L80" s="62">
        <f>IF($C$4="Attiecināmās izmaksas",IF('1a+c+n'!$Q81="A",'1a+c+n'!L81,0))</f>
        <v>0</v>
      </c>
      <c r="M80" s="111">
        <f>IF($C$4="Attiecināmās izmaksas",IF('1a+c+n'!$Q81="A",'1a+c+n'!M81,0))</f>
        <v>0</v>
      </c>
      <c r="N80" s="111">
        <f>IF($C$4="Attiecināmās izmaksas",IF('1a+c+n'!$Q81="A",'1a+c+n'!N81,0))</f>
        <v>0</v>
      </c>
      <c r="O80" s="111">
        <f>IF($C$4="Attiecināmās izmaksas",IF('1a+c+n'!$Q81="A",'1a+c+n'!O81,0))</f>
        <v>0</v>
      </c>
      <c r="P80" s="112">
        <f>IF($C$4="Attiecināmās izmaksas",IF('1a+c+n'!$Q81="A",'1a+c+n'!P81,0))</f>
        <v>0</v>
      </c>
    </row>
    <row r="81" spans="1:16" x14ac:dyDescent="0.2">
      <c r="A81" s="49">
        <f>IF(P81=0,0,IF(COUNTBLANK(P81)=1,0,COUNTA($P$14:P81)))</f>
        <v>0</v>
      </c>
      <c r="B81" s="24">
        <f>IF($C$4="Attiecināmās izmaksas",IF('1a+c+n'!$Q82="A",'1a+c+n'!B82,0))</f>
        <v>0</v>
      </c>
      <c r="C81" s="61">
        <f>IF($C$4="Attiecināmās izmaksas",IF('1a+c+n'!$Q82="A",'1a+c+n'!C82,0))</f>
        <v>0</v>
      </c>
      <c r="D81" s="24">
        <f>IF($C$4="Attiecināmās izmaksas",IF('1a+c+n'!$Q82="A",'1a+c+n'!D82,0))</f>
        <v>0</v>
      </c>
      <c r="E81" s="44"/>
      <c r="F81" s="62"/>
      <c r="G81" s="111"/>
      <c r="H81" s="111">
        <f>IF($C$4="Attiecināmās izmaksas",IF('1a+c+n'!$Q82="A",'1a+c+n'!H82,0))</f>
        <v>0</v>
      </c>
      <c r="I81" s="111"/>
      <c r="J81" s="111"/>
      <c r="K81" s="112">
        <f>IF($C$4="Attiecināmās izmaksas",IF('1a+c+n'!$Q82="A",'1a+c+n'!K82,0))</f>
        <v>0</v>
      </c>
      <c r="L81" s="62">
        <f>IF($C$4="Attiecināmās izmaksas",IF('1a+c+n'!$Q82="A",'1a+c+n'!L82,0))</f>
        <v>0</v>
      </c>
      <c r="M81" s="111">
        <f>IF($C$4="Attiecināmās izmaksas",IF('1a+c+n'!$Q82="A",'1a+c+n'!M82,0))</f>
        <v>0</v>
      </c>
      <c r="N81" s="111">
        <f>IF($C$4="Attiecināmās izmaksas",IF('1a+c+n'!$Q82="A",'1a+c+n'!N82,0))</f>
        <v>0</v>
      </c>
      <c r="O81" s="111">
        <f>IF($C$4="Attiecināmās izmaksas",IF('1a+c+n'!$Q82="A",'1a+c+n'!O82,0))</f>
        <v>0</v>
      </c>
      <c r="P81" s="112">
        <f>IF($C$4="Attiecināmās izmaksas",IF('1a+c+n'!$Q82="A",'1a+c+n'!P82,0))</f>
        <v>0</v>
      </c>
    </row>
    <row r="82" spans="1:16" x14ac:dyDescent="0.2">
      <c r="A82" s="49">
        <f>IF(P82=0,0,IF(COUNTBLANK(P82)=1,0,COUNTA($P$14:P82)))</f>
        <v>0</v>
      </c>
      <c r="B82" s="24">
        <f>IF($C$4="Attiecināmās izmaksas",IF('1a+c+n'!$Q83="A",'1a+c+n'!B83,0))</f>
        <v>0</v>
      </c>
      <c r="C82" s="61">
        <f>IF($C$4="Attiecināmās izmaksas",IF('1a+c+n'!$Q83="A",'1a+c+n'!C83,0))</f>
        <v>0</v>
      </c>
      <c r="D82" s="24">
        <f>IF($C$4="Attiecināmās izmaksas",IF('1a+c+n'!$Q83="A",'1a+c+n'!D83,0))</f>
        <v>0</v>
      </c>
      <c r="E82" s="44"/>
      <c r="F82" s="62"/>
      <c r="G82" s="111"/>
      <c r="H82" s="111">
        <f>IF($C$4="Attiecināmās izmaksas",IF('1a+c+n'!$Q83="A",'1a+c+n'!H83,0))</f>
        <v>0</v>
      </c>
      <c r="I82" s="111"/>
      <c r="J82" s="111"/>
      <c r="K82" s="112">
        <f>IF($C$4="Attiecināmās izmaksas",IF('1a+c+n'!$Q83="A",'1a+c+n'!K83,0))</f>
        <v>0</v>
      </c>
      <c r="L82" s="62">
        <f>IF($C$4="Attiecināmās izmaksas",IF('1a+c+n'!$Q83="A",'1a+c+n'!L83,0))</f>
        <v>0</v>
      </c>
      <c r="M82" s="111">
        <f>IF($C$4="Attiecināmās izmaksas",IF('1a+c+n'!$Q83="A",'1a+c+n'!M83,0))</f>
        <v>0</v>
      </c>
      <c r="N82" s="111">
        <f>IF($C$4="Attiecināmās izmaksas",IF('1a+c+n'!$Q83="A",'1a+c+n'!N83,0))</f>
        <v>0</v>
      </c>
      <c r="O82" s="111">
        <f>IF($C$4="Attiecināmās izmaksas",IF('1a+c+n'!$Q83="A",'1a+c+n'!O83,0))</f>
        <v>0</v>
      </c>
      <c r="P82" s="112">
        <f>IF($C$4="Attiecināmās izmaksas",IF('1a+c+n'!$Q83="A",'1a+c+n'!P83,0))</f>
        <v>0</v>
      </c>
    </row>
    <row r="83" spans="1:16" x14ac:dyDescent="0.2">
      <c r="A83" s="49">
        <f>IF(P83=0,0,IF(COUNTBLANK(P83)=1,0,COUNTA($P$14:P83)))</f>
        <v>0</v>
      </c>
      <c r="B83" s="24">
        <f>IF($C$4="Attiecināmās izmaksas",IF('1a+c+n'!$Q84="A",'1a+c+n'!B84,0))</f>
        <v>0</v>
      </c>
      <c r="C83" s="61">
        <f>IF($C$4="Attiecināmās izmaksas",IF('1a+c+n'!$Q84="A",'1a+c+n'!C84,0))</f>
        <v>0</v>
      </c>
      <c r="D83" s="24">
        <f>IF($C$4="Attiecināmās izmaksas",IF('1a+c+n'!$Q84="A",'1a+c+n'!D84,0))</f>
        <v>0</v>
      </c>
      <c r="E83" s="44"/>
      <c r="F83" s="62"/>
      <c r="G83" s="111"/>
      <c r="H83" s="111">
        <f>IF($C$4="Attiecināmās izmaksas",IF('1a+c+n'!$Q84="A",'1a+c+n'!H84,0))</f>
        <v>0</v>
      </c>
      <c r="I83" s="111"/>
      <c r="J83" s="111"/>
      <c r="K83" s="112">
        <f>IF($C$4="Attiecināmās izmaksas",IF('1a+c+n'!$Q84="A",'1a+c+n'!K84,0))</f>
        <v>0</v>
      </c>
      <c r="L83" s="62">
        <f>IF($C$4="Attiecināmās izmaksas",IF('1a+c+n'!$Q84="A",'1a+c+n'!L84,0))</f>
        <v>0</v>
      </c>
      <c r="M83" s="111">
        <f>IF($C$4="Attiecināmās izmaksas",IF('1a+c+n'!$Q84="A",'1a+c+n'!M84,0))</f>
        <v>0</v>
      </c>
      <c r="N83" s="111">
        <f>IF($C$4="Attiecināmās izmaksas",IF('1a+c+n'!$Q84="A",'1a+c+n'!N84,0))</f>
        <v>0</v>
      </c>
      <c r="O83" s="111">
        <f>IF($C$4="Attiecināmās izmaksas",IF('1a+c+n'!$Q84="A",'1a+c+n'!O84,0))</f>
        <v>0</v>
      </c>
      <c r="P83" s="112">
        <f>IF($C$4="Attiecināmās izmaksas",IF('1a+c+n'!$Q84="A",'1a+c+n'!P84,0))</f>
        <v>0</v>
      </c>
    </row>
    <row r="84" spans="1:16" x14ac:dyDescent="0.2">
      <c r="A84" s="49">
        <f>IF(P84=0,0,IF(COUNTBLANK(P84)=1,0,COUNTA($P$14:P84)))</f>
        <v>0</v>
      </c>
      <c r="B84" s="24">
        <f>IF($C$4="Attiecināmās izmaksas",IF('1a+c+n'!$Q85="A",'1a+c+n'!B85,0))</f>
        <v>0</v>
      </c>
      <c r="C84" s="61">
        <f>IF($C$4="Attiecināmās izmaksas",IF('1a+c+n'!$Q85="A",'1a+c+n'!C85,0))</f>
        <v>0</v>
      </c>
      <c r="D84" s="24">
        <f>IF($C$4="Attiecināmās izmaksas",IF('1a+c+n'!$Q85="A",'1a+c+n'!D85,0))</f>
        <v>0</v>
      </c>
      <c r="E84" s="44"/>
      <c r="F84" s="62"/>
      <c r="G84" s="111"/>
      <c r="H84" s="111">
        <f>IF($C$4="Attiecināmās izmaksas",IF('1a+c+n'!$Q85="A",'1a+c+n'!H85,0))</f>
        <v>0</v>
      </c>
      <c r="I84" s="111"/>
      <c r="J84" s="111"/>
      <c r="K84" s="112">
        <f>IF($C$4="Attiecināmās izmaksas",IF('1a+c+n'!$Q85="A",'1a+c+n'!K85,0))</f>
        <v>0</v>
      </c>
      <c r="L84" s="62">
        <f>IF($C$4="Attiecināmās izmaksas",IF('1a+c+n'!$Q85="A",'1a+c+n'!L85,0))</f>
        <v>0</v>
      </c>
      <c r="M84" s="111">
        <f>IF($C$4="Attiecināmās izmaksas",IF('1a+c+n'!$Q85="A",'1a+c+n'!M85,0))</f>
        <v>0</v>
      </c>
      <c r="N84" s="111">
        <f>IF($C$4="Attiecināmās izmaksas",IF('1a+c+n'!$Q85="A",'1a+c+n'!N85,0))</f>
        <v>0</v>
      </c>
      <c r="O84" s="111">
        <f>IF($C$4="Attiecināmās izmaksas",IF('1a+c+n'!$Q85="A",'1a+c+n'!O85,0))</f>
        <v>0</v>
      </c>
      <c r="P84" s="112">
        <f>IF($C$4="Attiecināmās izmaksas",IF('1a+c+n'!$Q85="A",'1a+c+n'!P85,0))</f>
        <v>0</v>
      </c>
    </row>
    <row r="85" spans="1:16" ht="22.5" x14ac:dyDescent="0.2">
      <c r="A85" s="49">
        <f>IF(P85=0,0,IF(COUNTBLANK(P85)=1,0,COUNTA($P$14:P85)))</f>
        <v>0</v>
      </c>
      <c r="B85" s="24">
        <f>IF($C$4="Attiecināmās izmaksas",IF('1a+c+n'!$Q86="A",'1a+c+n'!B86,0))</f>
        <v>0</v>
      </c>
      <c r="C85" s="61" t="str">
        <f>IF($C$4="Attiecināmās izmaksas",IF('1a+c+n'!$Q86="A",'1a+c+n'!C86,0))</f>
        <v>Skārda apdare pa jumtiņa perimetru, rūpnieciski krāsots tērauda skārds 0,45mm</v>
      </c>
      <c r="D85" s="24" t="str">
        <f>IF($C$4="Attiecināmās izmaksas",IF('1a+c+n'!$Q86="A",'1a+c+n'!D86,0))</f>
        <v>m2</v>
      </c>
      <c r="E85" s="44"/>
      <c r="F85" s="62"/>
      <c r="G85" s="111"/>
      <c r="H85" s="111">
        <f>IF($C$4="Attiecināmās izmaksas",IF('1a+c+n'!$Q86="A",'1a+c+n'!H86,0))</f>
        <v>0</v>
      </c>
      <c r="I85" s="111"/>
      <c r="J85" s="111"/>
      <c r="K85" s="112">
        <f>IF($C$4="Attiecināmās izmaksas",IF('1a+c+n'!$Q86="A",'1a+c+n'!K86,0))</f>
        <v>0</v>
      </c>
      <c r="L85" s="62">
        <f>IF($C$4="Attiecināmās izmaksas",IF('1a+c+n'!$Q86="A",'1a+c+n'!L86,0))</f>
        <v>0</v>
      </c>
      <c r="M85" s="111">
        <f>IF($C$4="Attiecināmās izmaksas",IF('1a+c+n'!$Q86="A",'1a+c+n'!M86,0))</f>
        <v>0</v>
      </c>
      <c r="N85" s="111">
        <f>IF($C$4="Attiecināmās izmaksas",IF('1a+c+n'!$Q86="A",'1a+c+n'!N86,0))</f>
        <v>0</v>
      </c>
      <c r="O85" s="111">
        <f>IF($C$4="Attiecināmās izmaksas",IF('1a+c+n'!$Q86="A",'1a+c+n'!O86,0))</f>
        <v>0</v>
      </c>
      <c r="P85" s="112">
        <f>IF($C$4="Attiecināmās izmaksas",IF('1a+c+n'!$Q86="A",'1a+c+n'!P86,0))</f>
        <v>0</v>
      </c>
    </row>
    <row r="86" spans="1:16" ht="33.75" x14ac:dyDescent="0.2">
      <c r="A86" s="49">
        <f>IF(P86=0,0,IF(COUNTBLANK(P86)=1,0,COUNTA($P$14:P86)))</f>
        <v>0</v>
      </c>
      <c r="B86" s="24">
        <f>IF($C$4="Attiecināmās izmaksas",IF('1a+c+n'!$Q87="A",'1a+c+n'!B87,0))</f>
        <v>0</v>
      </c>
      <c r="C86" s="61" t="str">
        <f>IF($C$4="Attiecināmās izmaksas",IF('1a+c+n'!$Q87="A",'1a+c+n'!C87,0))</f>
        <v>Esošā jumtiņa betona konstrukcijas remonts, metāla konstrukciju attīrīšana no rūsas, gruntēšana un krāsošana</v>
      </c>
      <c r="D86" s="24" t="str">
        <f>IF($C$4="Attiecināmās izmaksas",IF('1a+c+n'!$Q87="A",'1a+c+n'!D87,0))</f>
        <v>m2</v>
      </c>
      <c r="E86" s="44"/>
      <c r="F86" s="62"/>
      <c r="G86" s="111"/>
      <c r="H86" s="111">
        <f>IF($C$4="Attiecināmās izmaksas",IF('1a+c+n'!$Q87="A",'1a+c+n'!H87,0))</f>
        <v>0</v>
      </c>
      <c r="I86" s="111"/>
      <c r="J86" s="111"/>
      <c r="K86" s="112">
        <f>IF($C$4="Attiecināmās izmaksas",IF('1a+c+n'!$Q87="A",'1a+c+n'!K87,0))</f>
        <v>0</v>
      </c>
      <c r="L86" s="62">
        <f>IF($C$4="Attiecināmās izmaksas",IF('1a+c+n'!$Q87="A",'1a+c+n'!L87,0))</f>
        <v>0</v>
      </c>
      <c r="M86" s="111">
        <f>IF($C$4="Attiecināmās izmaksas",IF('1a+c+n'!$Q87="A",'1a+c+n'!M87,0))</f>
        <v>0</v>
      </c>
      <c r="N86" s="111">
        <f>IF($C$4="Attiecināmās izmaksas",IF('1a+c+n'!$Q87="A",'1a+c+n'!N87,0))</f>
        <v>0</v>
      </c>
      <c r="O86" s="111">
        <f>IF($C$4="Attiecināmās izmaksas",IF('1a+c+n'!$Q87="A",'1a+c+n'!O87,0))</f>
        <v>0</v>
      </c>
      <c r="P86" s="112">
        <f>IF($C$4="Attiecināmās izmaksas",IF('1a+c+n'!$Q87="A",'1a+c+n'!P87,0))</f>
        <v>0</v>
      </c>
    </row>
    <row r="87" spans="1:16" x14ac:dyDescent="0.2">
      <c r="A87" s="49">
        <f>IF(P87=0,0,IF(COUNTBLANK(P87)=1,0,COUNTA($P$14:P87)))</f>
        <v>0</v>
      </c>
      <c r="B87" s="24">
        <f>IF($C$4="Attiecināmās izmaksas",IF('1a+c+n'!$Q88="A",'1a+c+n'!B88,0))</f>
        <v>0</v>
      </c>
      <c r="C87" s="61" t="str">
        <f>IF($C$4="Attiecināmās izmaksas",IF('1a+c+n'!$Q88="A",'1a+c+n'!C88,0))</f>
        <v>Lietusūdens tekne 50mm</v>
      </c>
      <c r="D87" s="24" t="str">
        <f>IF($C$4="Attiecināmās izmaksas",IF('1a+c+n'!$Q88="A",'1a+c+n'!D88,0))</f>
        <v>m</v>
      </c>
      <c r="E87" s="44"/>
      <c r="F87" s="62"/>
      <c r="G87" s="111"/>
      <c r="H87" s="111">
        <f>IF($C$4="Attiecināmās izmaksas",IF('1a+c+n'!$Q88="A",'1a+c+n'!H88,0))</f>
        <v>0</v>
      </c>
      <c r="I87" s="111"/>
      <c r="J87" s="111"/>
      <c r="K87" s="112">
        <f>IF($C$4="Attiecināmās izmaksas",IF('1a+c+n'!$Q88="A",'1a+c+n'!K88,0))</f>
        <v>0</v>
      </c>
      <c r="L87" s="62">
        <f>IF($C$4="Attiecināmās izmaksas",IF('1a+c+n'!$Q88="A",'1a+c+n'!L88,0))</f>
        <v>0</v>
      </c>
      <c r="M87" s="111">
        <f>IF($C$4="Attiecināmās izmaksas",IF('1a+c+n'!$Q88="A",'1a+c+n'!M88,0))</f>
        <v>0</v>
      </c>
      <c r="N87" s="111">
        <f>IF($C$4="Attiecināmās izmaksas",IF('1a+c+n'!$Q88="A",'1a+c+n'!N88,0))</f>
        <v>0</v>
      </c>
      <c r="O87" s="111">
        <f>IF($C$4="Attiecināmās izmaksas",IF('1a+c+n'!$Q88="A",'1a+c+n'!O88,0))</f>
        <v>0</v>
      </c>
      <c r="P87" s="112">
        <f>IF($C$4="Attiecināmās izmaksas",IF('1a+c+n'!$Q88="A",'1a+c+n'!P88,0))</f>
        <v>0</v>
      </c>
    </row>
    <row r="88" spans="1:16" ht="22.5" x14ac:dyDescent="0.2">
      <c r="A88" s="49">
        <f>IF(P88=0,0,IF(COUNTBLANK(P88)=1,0,COUNTA($P$14:P88)))</f>
        <v>0</v>
      </c>
      <c r="B88" s="24">
        <f>IF($C$4="Attiecināmās izmaksas",IF('1a+c+n'!$Q89="A",'1a+c+n'!B89,0))</f>
        <v>0</v>
      </c>
      <c r="C88" s="61" t="str">
        <f>IF($C$4="Attiecināmās izmaksas",IF('1a+c+n'!$Q89="A",'1a+c+n'!C89,0))</f>
        <v>Kausējamā polimērbitumena ruļļveida jumta segums, divās kārtās, virsklājs pārklāts ar akmens smalci</v>
      </c>
      <c r="D88" s="24" t="str">
        <f>IF($C$4="Attiecināmās izmaksas",IF('1a+c+n'!$Q89="A",'1a+c+n'!D89,0))</f>
        <v>m2</v>
      </c>
      <c r="E88" s="44"/>
      <c r="F88" s="62"/>
      <c r="G88" s="111"/>
      <c r="H88" s="111">
        <f>IF($C$4="Attiecināmās izmaksas",IF('1a+c+n'!$Q89="A",'1a+c+n'!H89,0))</f>
        <v>0</v>
      </c>
      <c r="I88" s="111"/>
      <c r="J88" s="111"/>
      <c r="K88" s="112">
        <f>IF($C$4="Attiecināmās izmaksas",IF('1a+c+n'!$Q89="A",'1a+c+n'!K89,0))</f>
        <v>0</v>
      </c>
      <c r="L88" s="62">
        <f>IF($C$4="Attiecināmās izmaksas",IF('1a+c+n'!$Q89="A",'1a+c+n'!L89,0))</f>
        <v>0</v>
      </c>
      <c r="M88" s="111">
        <f>IF($C$4="Attiecināmās izmaksas",IF('1a+c+n'!$Q89="A",'1a+c+n'!M89,0))</f>
        <v>0</v>
      </c>
      <c r="N88" s="111">
        <f>IF($C$4="Attiecināmās izmaksas",IF('1a+c+n'!$Q89="A",'1a+c+n'!N89,0))</f>
        <v>0</v>
      </c>
      <c r="O88" s="111">
        <f>IF($C$4="Attiecināmās izmaksas",IF('1a+c+n'!$Q89="A",'1a+c+n'!O89,0))</f>
        <v>0</v>
      </c>
      <c r="P88" s="112">
        <f>IF($C$4="Attiecināmās izmaksas",IF('1a+c+n'!$Q89="A",'1a+c+n'!P89,0))</f>
        <v>0</v>
      </c>
    </row>
    <row r="89" spans="1:16" x14ac:dyDescent="0.2">
      <c r="A89" s="49">
        <f>IF(P89=0,0,IF(COUNTBLANK(P89)=1,0,COUNTA($P$14:P89)))</f>
        <v>0</v>
      </c>
      <c r="B89" s="24">
        <f>IF($C$4="Attiecināmās izmaksas",IF('1a+c+n'!$Q90="A",'1a+c+n'!B90,0))</f>
        <v>0</v>
      </c>
      <c r="C89" s="61" t="str">
        <f>IF($C$4="Attiecināmās izmaksas",IF('1a+c+n'!$Q90="A",'1a+c+n'!C90,0))</f>
        <v>Stūris no akmensvates 100*100mm</v>
      </c>
      <c r="D89" s="24" t="str">
        <f>IF($C$4="Attiecināmās izmaksas",IF('1a+c+n'!$Q90="A",'1a+c+n'!D90,0))</f>
        <v>m</v>
      </c>
      <c r="E89" s="44"/>
      <c r="F89" s="62"/>
      <c r="G89" s="111"/>
      <c r="H89" s="111">
        <f>IF($C$4="Attiecināmās izmaksas",IF('1a+c+n'!$Q90="A",'1a+c+n'!H90,0))</f>
        <v>0</v>
      </c>
      <c r="I89" s="111"/>
      <c r="J89" s="111"/>
      <c r="K89" s="112">
        <f>IF($C$4="Attiecināmās izmaksas",IF('1a+c+n'!$Q90="A",'1a+c+n'!K90,0))</f>
        <v>0</v>
      </c>
      <c r="L89" s="62">
        <f>IF($C$4="Attiecināmās izmaksas",IF('1a+c+n'!$Q90="A",'1a+c+n'!L90,0))</f>
        <v>0</v>
      </c>
      <c r="M89" s="111">
        <f>IF($C$4="Attiecināmās izmaksas",IF('1a+c+n'!$Q90="A",'1a+c+n'!M90,0))</f>
        <v>0</v>
      </c>
      <c r="N89" s="111">
        <f>IF($C$4="Attiecināmās izmaksas",IF('1a+c+n'!$Q90="A",'1a+c+n'!N90,0))</f>
        <v>0</v>
      </c>
      <c r="O89" s="111">
        <f>IF($C$4="Attiecināmās izmaksas",IF('1a+c+n'!$Q90="A",'1a+c+n'!O90,0))</f>
        <v>0</v>
      </c>
      <c r="P89" s="112">
        <f>IF($C$4="Attiecināmās izmaksas",IF('1a+c+n'!$Q90="A",'1a+c+n'!P90,0))</f>
        <v>0</v>
      </c>
    </row>
    <row r="90" spans="1:16" x14ac:dyDescent="0.2">
      <c r="A90" s="49">
        <f>IF(P90=0,0,IF(COUNTBLANK(P90)=1,0,COUNTA($P$14:P90)))</f>
        <v>0</v>
      </c>
      <c r="B90" s="24">
        <f>IF($C$4="Attiecināmās izmaksas",IF('1a+c+n'!$Q91="A",'1a+c+n'!B91,0))</f>
        <v>0</v>
      </c>
      <c r="C90" s="61" t="str">
        <f>IF($C$4="Attiecināmās izmaksas",IF('1a+c+n'!$Q91="A",'1a+c+n'!C91,0))</f>
        <v>Krāsots dekoratīvais silikona apmetums</v>
      </c>
      <c r="D90" s="24" t="str">
        <f>IF($C$4="Attiecināmās izmaksas",IF('1a+c+n'!$Q91="A",'1a+c+n'!D91,0))</f>
        <v>m2</v>
      </c>
      <c r="E90" s="44"/>
      <c r="F90" s="62"/>
      <c r="G90" s="111"/>
      <c r="H90" s="111">
        <f>IF($C$4="Attiecināmās izmaksas",IF('1a+c+n'!$Q91="A",'1a+c+n'!H91,0))</f>
        <v>0</v>
      </c>
      <c r="I90" s="111"/>
      <c r="J90" s="111"/>
      <c r="K90" s="112">
        <f>IF($C$4="Attiecināmās izmaksas",IF('1a+c+n'!$Q91="A",'1a+c+n'!K91,0))</f>
        <v>0</v>
      </c>
      <c r="L90" s="62">
        <f>IF($C$4="Attiecināmās izmaksas",IF('1a+c+n'!$Q91="A",'1a+c+n'!L91,0))</f>
        <v>0</v>
      </c>
      <c r="M90" s="111">
        <f>IF($C$4="Attiecināmās izmaksas",IF('1a+c+n'!$Q91="A",'1a+c+n'!M91,0))</f>
        <v>0</v>
      </c>
      <c r="N90" s="111">
        <f>IF($C$4="Attiecināmās izmaksas",IF('1a+c+n'!$Q91="A",'1a+c+n'!N91,0))</f>
        <v>0</v>
      </c>
      <c r="O90" s="111">
        <f>IF($C$4="Attiecināmās izmaksas",IF('1a+c+n'!$Q91="A",'1a+c+n'!O91,0))</f>
        <v>0</v>
      </c>
      <c r="P90" s="112">
        <f>IF($C$4="Attiecināmās izmaksas",IF('1a+c+n'!$Q91="A",'1a+c+n'!P91,0))</f>
        <v>0</v>
      </c>
    </row>
    <row r="91" spans="1:16" x14ac:dyDescent="0.2">
      <c r="A91" s="49">
        <f>IF(P91=0,0,IF(COUNTBLANK(P91)=1,0,COUNTA($P$14:P91)))</f>
        <v>0</v>
      </c>
      <c r="B91" s="24">
        <f>IF($C$4="Attiecināmās izmaksas",IF('1a+c+n'!$Q92="A",'1a+c+n'!B92,0))</f>
        <v>0</v>
      </c>
      <c r="C91" s="61" t="str">
        <f>IF($C$4="Attiecināmās izmaksas",IF('1a+c+n'!$Q92="A",'1a+c+n'!C92,0))</f>
        <v>Impregnēta koka brusa 50x100mm, iesk.stiprinājumus</v>
      </c>
      <c r="D91" s="24" t="str">
        <f>IF($C$4="Attiecināmās izmaksas",IF('1a+c+n'!$Q92="A",'1a+c+n'!D92,0))</f>
        <v>m3</v>
      </c>
      <c r="E91" s="44"/>
      <c r="F91" s="62"/>
      <c r="G91" s="111"/>
      <c r="H91" s="111">
        <f>IF($C$4="Attiecināmās izmaksas",IF('1a+c+n'!$Q92="A",'1a+c+n'!H92,0))</f>
        <v>0</v>
      </c>
      <c r="I91" s="111"/>
      <c r="J91" s="111"/>
      <c r="K91" s="112">
        <f>IF($C$4="Attiecināmās izmaksas",IF('1a+c+n'!$Q92="A",'1a+c+n'!K92,0))</f>
        <v>0</v>
      </c>
      <c r="L91" s="62">
        <f>IF($C$4="Attiecināmās izmaksas",IF('1a+c+n'!$Q92="A",'1a+c+n'!L92,0))</f>
        <v>0</v>
      </c>
      <c r="M91" s="111">
        <f>IF($C$4="Attiecināmās izmaksas",IF('1a+c+n'!$Q92="A",'1a+c+n'!M92,0))</f>
        <v>0</v>
      </c>
      <c r="N91" s="111">
        <f>IF($C$4="Attiecināmās izmaksas",IF('1a+c+n'!$Q92="A",'1a+c+n'!N92,0))</f>
        <v>0</v>
      </c>
      <c r="O91" s="111">
        <f>IF($C$4="Attiecināmās izmaksas",IF('1a+c+n'!$Q92="A",'1a+c+n'!O92,0))</f>
        <v>0</v>
      </c>
      <c r="P91" s="112">
        <f>IF($C$4="Attiecināmās izmaksas",IF('1a+c+n'!$Q92="A",'1a+c+n'!P92,0))</f>
        <v>0</v>
      </c>
    </row>
    <row r="92" spans="1:16" ht="22.5" x14ac:dyDescent="0.2">
      <c r="A92" s="49">
        <f>IF(P92=0,0,IF(COUNTBLANK(P92)=1,0,COUNTA($P$14:P92)))</f>
        <v>0</v>
      </c>
      <c r="B92" s="24">
        <f>IF($C$4="Attiecināmās izmaksas",IF('1a+c+n'!$Q93="A",'1a+c+n'!B93,0))</f>
        <v>0</v>
      </c>
      <c r="C92" s="61" t="str">
        <f>IF($C$4="Attiecināmās izmaksas",IF('1a+c+n'!$Q93="A",'1a+c+n'!C93,0))</f>
        <v>Jumtiņa siltinašana ar PAROC ROS 60 akmensvati - 40 mm, (KOEF. λ ≤ 0.039 W/(m•K)) vai ekvivalentu</v>
      </c>
      <c r="D92" s="24" t="str">
        <f>IF($C$4="Attiecināmās izmaksas",IF('1a+c+n'!$Q93="A",'1a+c+n'!D93,0))</f>
        <v>m2</v>
      </c>
      <c r="E92" s="44"/>
      <c r="F92" s="62"/>
      <c r="G92" s="111"/>
      <c r="H92" s="111">
        <f>IF($C$4="Attiecināmās izmaksas",IF('1a+c+n'!$Q93="A",'1a+c+n'!H93,0))</f>
        <v>0</v>
      </c>
      <c r="I92" s="111"/>
      <c r="J92" s="111"/>
      <c r="K92" s="112">
        <f>IF($C$4="Attiecināmās izmaksas",IF('1a+c+n'!$Q93="A",'1a+c+n'!K93,0))</f>
        <v>0</v>
      </c>
      <c r="L92" s="62">
        <f>IF($C$4="Attiecināmās izmaksas",IF('1a+c+n'!$Q93="A",'1a+c+n'!L93,0))</f>
        <v>0</v>
      </c>
      <c r="M92" s="111">
        <f>IF($C$4="Attiecināmās izmaksas",IF('1a+c+n'!$Q93="A",'1a+c+n'!M93,0))</f>
        <v>0</v>
      </c>
      <c r="N92" s="111">
        <f>IF($C$4="Attiecināmās izmaksas",IF('1a+c+n'!$Q93="A",'1a+c+n'!N93,0))</f>
        <v>0</v>
      </c>
      <c r="O92" s="111">
        <f>IF($C$4="Attiecināmās izmaksas",IF('1a+c+n'!$Q93="A",'1a+c+n'!O93,0))</f>
        <v>0</v>
      </c>
      <c r="P92" s="112">
        <f>IF($C$4="Attiecināmās izmaksas",IF('1a+c+n'!$Q93="A",'1a+c+n'!P93,0))</f>
        <v>0</v>
      </c>
    </row>
    <row r="93" spans="1:16" ht="33.75" x14ac:dyDescent="0.2">
      <c r="A93" s="49">
        <f>IF(P93=0,0,IF(COUNTBLANK(P93)=1,0,COUNTA($P$14:P93)))</f>
        <v>0</v>
      </c>
      <c r="B93" s="24">
        <f>IF($C$4="Attiecināmās izmaksas",IF('1a+c+n'!$Q94="A",'1a+c+n'!B94,0))</f>
        <v>0</v>
      </c>
      <c r="C93" s="61" t="str">
        <f>IF($C$4="Attiecināmās izmaksas",IF('1a+c+n'!$Q94="A",'1a+c+n'!C94,0))</f>
        <v>Putupolistirols EPS 80-100mm  (KOEF. λ ≤ 0.034 W/(m•K)) vai ekvivalents uz līmjavas kārtas, iesk.stiprinājumus</v>
      </c>
      <c r="D93" s="24" t="str">
        <f>IF($C$4="Attiecināmās izmaksas",IF('1a+c+n'!$Q94="A",'1a+c+n'!D94,0))</f>
        <v>m2</v>
      </c>
      <c r="E93" s="44"/>
      <c r="F93" s="62"/>
      <c r="G93" s="111"/>
      <c r="H93" s="111">
        <f>IF($C$4="Attiecināmās izmaksas",IF('1a+c+n'!$Q94="A",'1a+c+n'!H94,0))</f>
        <v>0</v>
      </c>
      <c r="I93" s="111"/>
      <c r="J93" s="111"/>
      <c r="K93" s="112">
        <f>IF($C$4="Attiecināmās izmaksas",IF('1a+c+n'!$Q94="A",'1a+c+n'!K94,0))</f>
        <v>0</v>
      </c>
      <c r="L93" s="62">
        <f>IF($C$4="Attiecināmās izmaksas",IF('1a+c+n'!$Q94="A",'1a+c+n'!L94,0))</f>
        <v>0</v>
      </c>
      <c r="M93" s="111">
        <f>IF($C$4="Attiecināmās izmaksas",IF('1a+c+n'!$Q94="A",'1a+c+n'!M94,0))</f>
        <v>0</v>
      </c>
      <c r="N93" s="111">
        <f>IF($C$4="Attiecināmās izmaksas",IF('1a+c+n'!$Q94="A",'1a+c+n'!N94,0))</f>
        <v>0</v>
      </c>
      <c r="O93" s="111">
        <f>IF($C$4="Attiecināmās izmaksas",IF('1a+c+n'!$Q94="A",'1a+c+n'!O94,0))</f>
        <v>0</v>
      </c>
      <c r="P93" s="112">
        <f>IF($C$4="Attiecināmās izmaksas",IF('1a+c+n'!$Q94="A",'1a+c+n'!P94,0))</f>
        <v>0</v>
      </c>
    </row>
    <row r="94" spans="1:16" x14ac:dyDescent="0.2">
      <c r="A94" s="49">
        <f>IF(P94=0,0,IF(COUNTBLANK(P94)=1,0,COUNTA($P$14:P94)))</f>
        <v>0</v>
      </c>
      <c r="B94" s="24">
        <f>IF($C$4="Attiecināmās izmaksas",IF('1a+c+n'!$Q95="A",'1a+c+n'!B95,0))</f>
        <v>0</v>
      </c>
      <c r="C94" s="61">
        <f>IF($C$4="Attiecināmās izmaksas",IF('1a+c+n'!$Q95="A",'1a+c+n'!C95,0))</f>
        <v>0</v>
      </c>
      <c r="D94" s="24">
        <f>IF($C$4="Attiecināmās izmaksas",IF('1a+c+n'!$Q95="A",'1a+c+n'!D95,0))</f>
        <v>0</v>
      </c>
      <c r="E94" s="44"/>
      <c r="F94" s="62"/>
      <c r="G94" s="111"/>
      <c r="H94" s="111">
        <f>IF($C$4="Attiecināmās izmaksas",IF('1a+c+n'!$Q95="A",'1a+c+n'!H95,0))</f>
        <v>0</v>
      </c>
      <c r="I94" s="111"/>
      <c r="J94" s="111"/>
      <c r="K94" s="112">
        <f>IF($C$4="Attiecināmās izmaksas",IF('1a+c+n'!$Q95="A",'1a+c+n'!K95,0))</f>
        <v>0</v>
      </c>
      <c r="L94" s="62">
        <f>IF($C$4="Attiecināmās izmaksas",IF('1a+c+n'!$Q95="A",'1a+c+n'!L95,0))</f>
        <v>0</v>
      </c>
      <c r="M94" s="111">
        <f>IF($C$4="Attiecināmās izmaksas",IF('1a+c+n'!$Q95="A",'1a+c+n'!M95,0))</f>
        <v>0</v>
      </c>
      <c r="N94" s="111">
        <f>IF($C$4="Attiecināmās izmaksas",IF('1a+c+n'!$Q95="A",'1a+c+n'!N95,0))</f>
        <v>0</v>
      </c>
      <c r="O94" s="111">
        <f>IF($C$4="Attiecināmās izmaksas",IF('1a+c+n'!$Q95="A",'1a+c+n'!O95,0))</f>
        <v>0</v>
      </c>
      <c r="P94" s="112">
        <f>IF($C$4="Attiecināmās izmaksas",IF('1a+c+n'!$Q95="A",'1a+c+n'!P95,0))</f>
        <v>0</v>
      </c>
    </row>
    <row r="95" spans="1:16" ht="33.75" x14ac:dyDescent="0.2">
      <c r="A95" s="49">
        <f>IF(P95=0,0,IF(COUNTBLANK(P95)=1,0,COUNTA($P$14:P95)))</f>
        <v>0</v>
      </c>
      <c r="B95" s="24">
        <f>IF($C$4="Attiecināmās izmaksas",IF('1a+c+n'!$Q96="A",'1a+c+n'!B96,0))</f>
        <v>0</v>
      </c>
      <c r="C95" s="61" t="str">
        <f>IF($C$4="Attiecināmās izmaksas",IF('1a+c+n'!$Q96="A",'1a+c+n'!C96,0))</f>
        <v>Mehāniski attīrīt esošo balkona paneli no drūpošiem un nestabiliem betona elelmentiem līdz nesošiem betona apjomiem.</v>
      </c>
      <c r="D95" s="24" t="str">
        <f>IF($C$4="Attiecināmās izmaksas",IF('1a+c+n'!$Q96="A",'1a+c+n'!D96,0))</f>
        <v>m2</v>
      </c>
      <c r="E95" s="44"/>
      <c r="F95" s="62"/>
      <c r="G95" s="111"/>
      <c r="H95" s="111">
        <f>IF($C$4="Attiecināmās izmaksas",IF('1a+c+n'!$Q96="A",'1a+c+n'!H96,0))</f>
        <v>0</v>
      </c>
      <c r="I95" s="111"/>
      <c r="J95" s="111"/>
      <c r="K95" s="112">
        <f>IF($C$4="Attiecināmās izmaksas",IF('1a+c+n'!$Q96="A",'1a+c+n'!K96,0))</f>
        <v>0</v>
      </c>
      <c r="L95" s="62">
        <f>IF($C$4="Attiecināmās izmaksas",IF('1a+c+n'!$Q96="A",'1a+c+n'!L96,0))</f>
        <v>0</v>
      </c>
      <c r="M95" s="111">
        <f>IF($C$4="Attiecināmās izmaksas",IF('1a+c+n'!$Q96="A",'1a+c+n'!M96,0))</f>
        <v>0</v>
      </c>
      <c r="N95" s="111">
        <f>IF($C$4="Attiecināmās izmaksas",IF('1a+c+n'!$Q96="A",'1a+c+n'!N96,0))</f>
        <v>0</v>
      </c>
      <c r="O95" s="111">
        <f>IF($C$4="Attiecināmās izmaksas",IF('1a+c+n'!$Q96="A",'1a+c+n'!O96,0))</f>
        <v>0</v>
      </c>
      <c r="P95" s="112">
        <f>IF($C$4="Attiecināmās izmaksas",IF('1a+c+n'!$Q96="A",'1a+c+n'!P96,0))</f>
        <v>0</v>
      </c>
    </row>
    <row r="96" spans="1:16" ht="56.25" x14ac:dyDescent="0.2">
      <c r="A96" s="49">
        <f>IF(P96=0,0,IF(COUNTBLANK(P96)=1,0,COUNTA($P$14:P96)))</f>
        <v>0</v>
      </c>
      <c r="B96" s="24">
        <f>IF($C$4="Attiecināmās izmaksas",IF('1a+c+n'!$Q97="A",'1a+c+n'!B97,0))</f>
        <v>0</v>
      </c>
      <c r="C96" s="61" t="str">
        <f>IF($C$4="Attiecināmās izmaksas",IF('1a+c+n'!$Q97="A",'1a+c+n'!C97,0))</f>
        <v>Mehāniski attīrīt atsegtos tērauda nesošos elemetus, stiegrojumu no korozijas līdz tīram metālam, ar smilšu strūklas palīdzību  līdz virsmas kvalitātei Sa2.5. Ja kāds metāla elements, stiegrojums ir būtiski korodējis, tad jāveic elementa nomaiņu pret jaunu detaļu.</v>
      </c>
      <c r="D96" s="24" t="str">
        <f>IF($C$4="Attiecināmās izmaksas",IF('1a+c+n'!$Q97="A",'1a+c+n'!D97,0))</f>
        <v>m2</v>
      </c>
      <c r="E96" s="44"/>
      <c r="F96" s="62"/>
      <c r="G96" s="111"/>
      <c r="H96" s="111">
        <f>IF($C$4="Attiecināmās izmaksas",IF('1a+c+n'!$Q97="A",'1a+c+n'!H97,0))</f>
        <v>0</v>
      </c>
      <c r="I96" s="111"/>
      <c r="J96" s="111"/>
      <c r="K96" s="112">
        <f>IF($C$4="Attiecināmās izmaksas",IF('1a+c+n'!$Q97="A",'1a+c+n'!K97,0))</f>
        <v>0</v>
      </c>
      <c r="L96" s="62">
        <f>IF($C$4="Attiecināmās izmaksas",IF('1a+c+n'!$Q97="A",'1a+c+n'!L97,0))</f>
        <v>0</v>
      </c>
      <c r="M96" s="111">
        <f>IF($C$4="Attiecināmās izmaksas",IF('1a+c+n'!$Q97="A",'1a+c+n'!M97,0))</f>
        <v>0</v>
      </c>
      <c r="N96" s="111">
        <f>IF($C$4="Attiecināmās izmaksas",IF('1a+c+n'!$Q97="A",'1a+c+n'!N97,0))</f>
        <v>0</v>
      </c>
      <c r="O96" s="111">
        <f>IF($C$4="Attiecināmās izmaksas",IF('1a+c+n'!$Q97="A",'1a+c+n'!O97,0))</f>
        <v>0</v>
      </c>
      <c r="P96" s="112">
        <f>IF($C$4="Attiecināmās izmaksas",IF('1a+c+n'!$Q97="A",'1a+c+n'!P97,0))</f>
        <v>0</v>
      </c>
    </row>
    <row r="97" spans="1:16" ht="67.5" x14ac:dyDescent="0.2">
      <c r="A97" s="49">
        <f>IF(P97=0,0,IF(COUNTBLANK(P97)=1,0,COUNTA($P$14:P97)))</f>
        <v>0</v>
      </c>
      <c r="B97" s="24">
        <f>IF($C$4="Attiecināmās izmaksas",IF('1a+c+n'!$Q98="A",'1a+c+n'!B98,0))</f>
        <v>0</v>
      </c>
      <c r="C97" s="61" t="str">
        <f>IF($C$4="Attiecināmās izmaksas",IF('1a+c+n'!$Q98="A",'1a+c+n'!C98,0))</f>
        <v>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v>
      </c>
      <c r="D97" s="24" t="str">
        <f>IF($C$4="Attiecināmās izmaksas",IF('1a+c+n'!$Q98="A",'1a+c+n'!D98,0))</f>
        <v>m2</v>
      </c>
      <c r="E97" s="44"/>
      <c r="F97" s="62"/>
      <c r="G97" s="111"/>
      <c r="H97" s="111">
        <f>IF($C$4="Attiecināmās izmaksas",IF('1a+c+n'!$Q98="A",'1a+c+n'!H98,0))</f>
        <v>0</v>
      </c>
      <c r="I97" s="111"/>
      <c r="J97" s="111"/>
      <c r="K97" s="112">
        <f>IF($C$4="Attiecināmās izmaksas",IF('1a+c+n'!$Q98="A",'1a+c+n'!K98,0))</f>
        <v>0</v>
      </c>
      <c r="L97" s="62">
        <f>IF($C$4="Attiecināmās izmaksas",IF('1a+c+n'!$Q98="A",'1a+c+n'!L98,0))</f>
        <v>0</v>
      </c>
      <c r="M97" s="111">
        <f>IF($C$4="Attiecināmās izmaksas",IF('1a+c+n'!$Q98="A",'1a+c+n'!M98,0))</f>
        <v>0</v>
      </c>
      <c r="N97" s="111">
        <f>IF($C$4="Attiecināmās izmaksas",IF('1a+c+n'!$Q98="A",'1a+c+n'!N98,0))</f>
        <v>0</v>
      </c>
      <c r="O97" s="111">
        <f>IF($C$4="Attiecināmās izmaksas",IF('1a+c+n'!$Q98="A",'1a+c+n'!O98,0))</f>
        <v>0</v>
      </c>
      <c r="P97" s="112">
        <f>IF($C$4="Attiecināmās izmaksas",IF('1a+c+n'!$Q98="A",'1a+c+n'!P98,0))</f>
        <v>0</v>
      </c>
    </row>
    <row r="98" spans="1:16" ht="45" x14ac:dyDescent="0.2">
      <c r="A98" s="49">
        <f>IF(P98=0,0,IF(COUNTBLANK(P98)=1,0,COUNTA($P$14:P98)))</f>
        <v>0</v>
      </c>
      <c r="B98" s="24">
        <f>IF($C$4="Attiecināmās izmaksas",IF('1a+c+n'!$Q99="A",'1a+c+n'!B99,0))</f>
        <v>0</v>
      </c>
      <c r="C98" s="61" t="str">
        <f>IF($C$4="Attiecināmās izmaksas",IF('1a+c+n'!$Q99="A",'1a+c+n'!C99,0))</f>
        <v>Mahāniski atīrītajam betonam (mitram) un apstrādātajam stigrojumam jāveido kontaktslānis divās kārtās uzklājot ar otu lietošanai gatavu, samaisītu javu CERESIT CD30 vai ekvivalentu.</v>
      </c>
      <c r="D98" s="24" t="str">
        <f>IF($C$4="Attiecināmās izmaksas",IF('1a+c+n'!$Q99="A",'1a+c+n'!D99,0))</f>
        <v>m2</v>
      </c>
      <c r="E98" s="44"/>
      <c r="F98" s="62"/>
      <c r="G98" s="111"/>
      <c r="H98" s="111">
        <f>IF($C$4="Attiecināmās izmaksas",IF('1a+c+n'!$Q99="A",'1a+c+n'!H99,0))</f>
        <v>0</v>
      </c>
      <c r="I98" s="111"/>
      <c r="J98" s="111"/>
      <c r="K98" s="112">
        <f>IF($C$4="Attiecināmās izmaksas",IF('1a+c+n'!$Q99="A",'1a+c+n'!K99,0))</f>
        <v>0</v>
      </c>
      <c r="L98" s="62">
        <f>IF($C$4="Attiecināmās izmaksas",IF('1a+c+n'!$Q99="A",'1a+c+n'!L99,0))</f>
        <v>0</v>
      </c>
      <c r="M98" s="111">
        <f>IF($C$4="Attiecināmās izmaksas",IF('1a+c+n'!$Q99="A",'1a+c+n'!M99,0))</f>
        <v>0</v>
      </c>
      <c r="N98" s="111">
        <f>IF($C$4="Attiecināmās izmaksas",IF('1a+c+n'!$Q99="A",'1a+c+n'!N99,0))</f>
        <v>0</v>
      </c>
      <c r="O98" s="111">
        <f>IF($C$4="Attiecināmās izmaksas",IF('1a+c+n'!$Q99="A",'1a+c+n'!O99,0))</f>
        <v>0</v>
      </c>
      <c r="P98" s="112">
        <f>IF($C$4="Attiecināmās izmaksas",IF('1a+c+n'!$Q99="A",'1a+c+n'!P99,0))</f>
        <v>0</v>
      </c>
    </row>
    <row r="99" spans="1:16" ht="56.25" x14ac:dyDescent="0.2">
      <c r="A99" s="49">
        <f>IF(P99=0,0,IF(COUNTBLANK(P99)=1,0,COUNTA($P$14:P99)))</f>
        <v>0</v>
      </c>
      <c r="B99" s="24">
        <f>IF($C$4="Attiecināmās izmaksas",IF('1a+c+n'!$Q100="A",'1a+c+n'!B100,0))</f>
        <v>0</v>
      </c>
      <c r="C99" s="61" t="str">
        <f>IF($C$4="Attiecināmās izmaksas",IF('1a+c+n'!$Q100="A",'1a+c+n'!C100,0))</f>
        <v>Pēc kontaktvirsmas izveidošanas veic betona izdrupuma aizpildīšanu, atjaunojot sākotnējos apjomus (nepieciešamības gadījumā izveido veidnes). Apjomu aizpildīšanai izmanto injekcijas javau Ceresit CD26, 25, vai ekvivalentu.</v>
      </c>
      <c r="D99" s="24" t="str">
        <f>IF($C$4="Attiecināmās izmaksas",IF('1a+c+n'!$Q100="A",'1a+c+n'!D100,0))</f>
        <v>m2</v>
      </c>
      <c r="E99" s="44"/>
      <c r="F99" s="62"/>
      <c r="G99" s="111"/>
      <c r="H99" s="111">
        <f>IF($C$4="Attiecināmās izmaksas",IF('1a+c+n'!$Q100="A",'1a+c+n'!H100,0))</f>
        <v>0</v>
      </c>
      <c r="I99" s="111"/>
      <c r="J99" s="111"/>
      <c r="K99" s="112">
        <f>IF($C$4="Attiecināmās izmaksas",IF('1a+c+n'!$Q100="A",'1a+c+n'!K100,0))</f>
        <v>0</v>
      </c>
      <c r="L99" s="62">
        <f>IF($C$4="Attiecināmās izmaksas",IF('1a+c+n'!$Q100="A",'1a+c+n'!L100,0))</f>
        <v>0</v>
      </c>
      <c r="M99" s="111">
        <f>IF($C$4="Attiecināmās izmaksas",IF('1a+c+n'!$Q100="A",'1a+c+n'!M100,0))</f>
        <v>0</v>
      </c>
      <c r="N99" s="111">
        <f>IF($C$4="Attiecināmās izmaksas",IF('1a+c+n'!$Q100="A",'1a+c+n'!N100,0))</f>
        <v>0</v>
      </c>
      <c r="O99" s="111">
        <f>IF($C$4="Attiecināmās izmaksas",IF('1a+c+n'!$Q100="A",'1a+c+n'!O100,0))</f>
        <v>0</v>
      </c>
      <c r="P99" s="112">
        <f>IF($C$4="Attiecināmās izmaksas",IF('1a+c+n'!$Q100="A",'1a+c+n'!P100,0))</f>
        <v>0</v>
      </c>
    </row>
    <row r="100" spans="1:16" ht="22.5" x14ac:dyDescent="0.2">
      <c r="A100" s="49">
        <f>IF(P100=0,0,IF(COUNTBLANK(P100)=1,0,COUNTA($P$14:P100)))</f>
        <v>0</v>
      </c>
      <c r="B100" s="24">
        <f>IF($C$4="Attiecināmās izmaksas",IF('1a+c+n'!$Q101="A",'1a+c+n'!B101,0))</f>
        <v>0</v>
      </c>
      <c r="C100" s="61" t="str">
        <f>IF($C$4="Attiecināmās izmaksas",IF('1a+c+n'!$Q101="A",'1a+c+n'!C101,0))</f>
        <v>Siltinājums ar putupolistirola plāksnēm EPS80  (λ≤0,036 W/mK) 150mm</v>
      </c>
      <c r="D100" s="24" t="str">
        <f>IF($C$4="Attiecināmās izmaksas",IF('1a+c+n'!$Q101="A",'1a+c+n'!D101,0))</f>
        <v>m2</v>
      </c>
      <c r="E100" s="44"/>
      <c r="F100" s="62"/>
      <c r="G100" s="111"/>
      <c r="H100" s="111">
        <f>IF($C$4="Attiecināmās izmaksas",IF('1a+c+n'!$Q101="A",'1a+c+n'!H101,0))</f>
        <v>0</v>
      </c>
      <c r="I100" s="111"/>
      <c r="J100" s="111"/>
      <c r="K100" s="112">
        <f>IF($C$4="Attiecināmās izmaksas",IF('1a+c+n'!$Q101="A",'1a+c+n'!K101,0))</f>
        <v>0</v>
      </c>
      <c r="L100" s="62">
        <f>IF($C$4="Attiecināmās izmaksas",IF('1a+c+n'!$Q101="A",'1a+c+n'!L101,0))</f>
        <v>0</v>
      </c>
      <c r="M100" s="111">
        <f>IF($C$4="Attiecināmās izmaksas",IF('1a+c+n'!$Q101="A",'1a+c+n'!M101,0))</f>
        <v>0</v>
      </c>
      <c r="N100" s="111">
        <f>IF($C$4="Attiecināmās izmaksas",IF('1a+c+n'!$Q101="A",'1a+c+n'!N101,0))</f>
        <v>0</v>
      </c>
      <c r="O100" s="111">
        <f>IF($C$4="Attiecināmās izmaksas",IF('1a+c+n'!$Q101="A",'1a+c+n'!O101,0))</f>
        <v>0</v>
      </c>
      <c r="P100" s="112">
        <f>IF($C$4="Attiecināmās izmaksas",IF('1a+c+n'!$Q101="A",'1a+c+n'!P101,0))</f>
        <v>0</v>
      </c>
    </row>
    <row r="101" spans="1:16" ht="33.75" x14ac:dyDescent="0.2">
      <c r="A101" s="49">
        <f>IF(P101=0,0,IF(COUNTBLANK(P101)=1,0,COUNTA($P$14:P101)))</f>
        <v>0</v>
      </c>
      <c r="B101" s="24">
        <f>IF($C$4="Attiecināmās izmaksas",IF('1a+c+n'!$Q102="A",'1a+c+n'!B102,0))</f>
        <v>0</v>
      </c>
      <c r="C101" s="61" t="str">
        <f>IF($C$4="Attiecināmās izmaksas",IF('1a+c+n'!$Q102="A",'1a+c+n'!C102,0))</f>
        <v>Hidroizolējoša pārklājuma izveidošana uz betona grīdas  MAPEI Aquaflex Roof, tonis pelēks vai ekvivalents</v>
      </c>
      <c r="D101" s="24" t="str">
        <f>IF($C$4="Attiecināmās izmaksas",IF('1a+c+n'!$Q102="A",'1a+c+n'!D102,0))</f>
        <v>m2</v>
      </c>
      <c r="E101" s="44"/>
      <c r="F101" s="62"/>
      <c r="G101" s="111"/>
      <c r="H101" s="111">
        <f>IF($C$4="Attiecināmās izmaksas",IF('1a+c+n'!$Q102="A",'1a+c+n'!H102,0))</f>
        <v>0</v>
      </c>
      <c r="I101" s="111"/>
      <c r="J101" s="111"/>
      <c r="K101" s="112">
        <f>IF($C$4="Attiecināmās izmaksas",IF('1a+c+n'!$Q102="A",'1a+c+n'!K102,0))</f>
        <v>0</v>
      </c>
      <c r="L101" s="62">
        <f>IF($C$4="Attiecināmās izmaksas",IF('1a+c+n'!$Q102="A",'1a+c+n'!L102,0))</f>
        <v>0</v>
      </c>
      <c r="M101" s="111">
        <f>IF($C$4="Attiecināmās izmaksas",IF('1a+c+n'!$Q102="A",'1a+c+n'!M102,0))</f>
        <v>0</v>
      </c>
      <c r="N101" s="111">
        <f>IF($C$4="Attiecināmās izmaksas",IF('1a+c+n'!$Q102="A",'1a+c+n'!N102,0))</f>
        <v>0</v>
      </c>
      <c r="O101" s="111">
        <f>IF($C$4="Attiecināmās izmaksas",IF('1a+c+n'!$Q102="A",'1a+c+n'!O102,0))</f>
        <v>0</v>
      </c>
      <c r="P101" s="112">
        <f>IF($C$4="Attiecināmās izmaksas",IF('1a+c+n'!$Q102="A",'1a+c+n'!P102,0))</f>
        <v>0</v>
      </c>
    </row>
    <row r="102" spans="1:16" ht="33.75" x14ac:dyDescent="0.2">
      <c r="A102" s="49">
        <f>IF(P102=0,0,IF(COUNTBLANK(P102)=1,0,COUNTA($P$14:P102)))</f>
        <v>0</v>
      </c>
      <c r="B102" s="24">
        <f>IF($C$4="Attiecināmās izmaksas",IF('1a+c+n'!$Q103="A",'1a+c+n'!B103,0))</f>
        <v>0</v>
      </c>
      <c r="C102" s="61" t="str">
        <f>IF($C$4="Attiecināmās izmaksas",IF('1a+c+n'!$Q103="A",'1a+c+n'!C103,0))</f>
        <v>Balkonu apakšējās plaknes gruntēšana, špaktelēšana un krāsošana ar aizsargājošu un dekoratīvu akrila krāsu Ceresit CT44, vai ekvivalents.</v>
      </c>
      <c r="D102" s="24" t="str">
        <f>IF($C$4="Attiecināmās izmaksas",IF('1a+c+n'!$Q103="A",'1a+c+n'!D103,0))</f>
        <v>m2</v>
      </c>
      <c r="E102" s="44"/>
      <c r="F102" s="62"/>
      <c r="G102" s="111"/>
      <c r="H102" s="111">
        <f>IF($C$4="Attiecināmās izmaksas",IF('1a+c+n'!$Q103="A",'1a+c+n'!H103,0))</f>
        <v>0</v>
      </c>
      <c r="I102" s="111"/>
      <c r="J102" s="111"/>
      <c r="K102" s="112">
        <f>IF($C$4="Attiecināmās izmaksas",IF('1a+c+n'!$Q103="A",'1a+c+n'!K103,0))</f>
        <v>0</v>
      </c>
      <c r="L102" s="62">
        <f>IF($C$4="Attiecināmās izmaksas",IF('1a+c+n'!$Q103="A",'1a+c+n'!L103,0))</f>
        <v>0</v>
      </c>
      <c r="M102" s="111">
        <f>IF($C$4="Attiecināmās izmaksas",IF('1a+c+n'!$Q103="A",'1a+c+n'!M103,0))</f>
        <v>0</v>
      </c>
      <c r="N102" s="111">
        <f>IF($C$4="Attiecināmās izmaksas",IF('1a+c+n'!$Q103="A",'1a+c+n'!N103,0))</f>
        <v>0</v>
      </c>
      <c r="O102" s="111">
        <f>IF($C$4="Attiecināmās izmaksas",IF('1a+c+n'!$Q103="A",'1a+c+n'!O103,0))</f>
        <v>0</v>
      </c>
      <c r="P102" s="112">
        <f>IF($C$4="Attiecināmās izmaksas",IF('1a+c+n'!$Q103="A",'1a+c+n'!P103,0))</f>
        <v>0</v>
      </c>
    </row>
    <row r="103" spans="1:16" ht="33.75" x14ac:dyDescent="0.2">
      <c r="A103" s="49">
        <f>IF(P103=0,0,IF(COUNTBLANK(P103)=1,0,COUNTA($P$14:P103)))</f>
        <v>0</v>
      </c>
      <c r="B103" s="24">
        <f>IF($C$4="Attiecināmās izmaksas",IF('1a+c+n'!$Q104="A",'1a+c+n'!B104,0))</f>
        <v>0</v>
      </c>
      <c r="C103" s="61" t="str">
        <f>IF($C$4="Attiecināmās izmaksas",IF('1a+c+n'!$Q104="A",'1a+c+n'!C104,0))</f>
        <v>Kristalizējošas blīvejošās javas (hidroizolācija) un slīpumu veidojošā javas slāņa izveide nodrošinot kritumu 2-2,5%</v>
      </c>
      <c r="D103" s="24" t="str">
        <f>IF($C$4="Attiecināmās izmaksas",IF('1a+c+n'!$Q104="A",'1a+c+n'!D104,0))</f>
        <v>m2</v>
      </c>
      <c r="E103" s="44"/>
      <c r="F103" s="62"/>
      <c r="G103" s="111"/>
      <c r="H103" s="111">
        <f>IF($C$4="Attiecināmās izmaksas",IF('1a+c+n'!$Q104="A",'1a+c+n'!H104,0))</f>
        <v>0</v>
      </c>
      <c r="I103" s="111"/>
      <c r="J103" s="111"/>
      <c r="K103" s="112">
        <f>IF($C$4="Attiecināmās izmaksas",IF('1a+c+n'!$Q104="A",'1a+c+n'!K104,0))</f>
        <v>0</v>
      </c>
      <c r="L103" s="62">
        <f>IF($C$4="Attiecināmās izmaksas",IF('1a+c+n'!$Q104="A",'1a+c+n'!L104,0))</f>
        <v>0</v>
      </c>
      <c r="M103" s="111">
        <f>IF($C$4="Attiecināmās izmaksas",IF('1a+c+n'!$Q104="A",'1a+c+n'!M104,0))</f>
        <v>0</v>
      </c>
      <c r="N103" s="111">
        <f>IF($C$4="Attiecināmās izmaksas",IF('1a+c+n'!$Q104="A",'1a+c+n'!N104,0))</f>
        <v>0</v>
      </c>
      <c r="O103" s="111">
        <f>IF($C$4="Attiecināmās izmaksas",IF('1a+c+n'!$Q104="A",'1a+c+n'!O104,0))</f>
        <v>0</v>
      </c>
      <c r="P103" s="112">
        <f>IF($C$4="Attiecināmās izmaksas",IF('1a+c+n'!$Q104="A",'1a+c+n'!P104,0))</f>
        <v>0</v>
      </c>
    </row>
    <row r="104" spans="1:16" ht="22.5" x14ac:dyDescent="0.2">
      <c r="A104" s="49">
        <f>IF(P104=0,0,IF(COUNTBLANK(P104)=1,0,COUNTA($P$14:P104)))</f>
        <v>0</v>
      </c>
      <c r="B104" s="24">
        <f>IF($C$4="Attiecināmās izmaksas",IF('1a+c+n'!$Q105="A",'1a+c+n'!B105,0))</f>
        <v>0</v>
      </c>
      <c r="C104" s="61" t="str">
        <f>IF($C$4="Attiecināmās izmaksas",IF('1a+c+n'!$Q105="A",'1a+c+n'!C105,0))</f>
        <v>Jaunu norobežojošo balkona margu izbūve no metāla statņiem - kvadrātcaurule 20*20*3mm</v>
      </c>
      <c r="D104" s="24" t="str">
        <f>IF($C$4="Attiecināmās izmaksas",IF('1a+c+n'!$Q105="A",'1a+c+n'!D105,0))</f>
        <v>m</v>
      </c>
      <c r="E104" s="44"/>
      <c r="F104" s="62"/>
      <c r="G104" s="111"/>
      <c r="H104" s="111">
        <f>IF($C$4="Attiecināmās izmaksas",IF('1a+c+n'!$Q105="A",'1a+c+n'!H105,0))</f>
        <v>0</v>
      </c>
      <c r="I104" s="111"/>
      <c r="J104" s="111"/>
      <c r="K104" s="112">
        <f>IF($C$4="Attiecināmās izmaksas",IF('1a+c+n'!$Q105="A",'1a+c+n'!K105,0))</f>
        <v>0</v>
      </c>
      <c r="L104" s="62">
        <f>IF($C$4="Attiecināmās izmaksas",IF('1a+c+n'!$Q105="A",'1a+c+n'!L105,0))</f>
        <v>0</v>
      </c>
      <c r="M104" s="111">
        <f>IF($C$4="Attiecināmās izmaksas",IF('1a+c+n'!$Q105="A",'1a+c+n'!M105,0))</f>
        <v>0</v>
      </c>
      <c r="N104" s="111">
        <f>IF($C$4="Attiecināmās izmaksas",IF('1a+c+n'!$Q105="A",'1a+c+n'!N105,0))</f>
        <v>0</v>
      </c>
      <c r="O104" s="111">
        <f>IF($C$4="Attiecināmās izmaksas",IF('1a+c+n'!$Q105="A",'1a+c+n'!O105,0))</f>
        <v>0</v>
      </c>
      <c r="P104" s="112">
        <f>IF($C$4="Attiecināmās izmaksas",IF('1a+c+n'!$Q105="A",'1a+c+n'!P105,0))</f>
        <v>0</v>
      </c>
    </row>
    <row r="105" spans="1:16" x14ac:dyDescent="0.2">
      <c r="A105" s="49">
        <f>IF(P105=0,0,IF(COUNTBLANK(P105)=1,0,COUNTA($P$14:P105)))</f>
        <v>0</v>
      </c>
      <c r="B105" s="24">
        <f>IF($C$4="Attiecināmās izmaksas",IF('1a+c+n'!$Q106="A",'1a+c+n'!B106,0))</f>
        <v>0</v>
      </c>
      <c r="C105" s="61" t="str">
        <f>IF($C$4="Attiecināmās izmaksas",IF('1a+c+n'!$Q106="A",'1a+c+n'!C106,0))</f>
        <v>Tērauda loksne 40*4mm uz metāla statņiem.</v>
      </c>
      <c r="D105" s="24" t="str">
        <f>IF($C$4="Attiecināmās izmaksas",IF('1a+c+n'!$Q106="A",'1a+c+n'!D106,0))</f>
        <v>m</v>
      </c>
      <c r="E105" s="44"/>
      <c r="F105" s="62"/>
      <c r="G105" s="111"/>
      <c r="H105" s="111">
        <f>IF($C$4="Attiecināmās izmaksas",IF('1a+c+n'!$Q106="A",'1a+c+n'!H106,0))</f>
        <v>0</v>
      </c>
      <c r="I105" s="111"/>
      <c r="J105" s="111"/>
      <c r="K105" s="112">
        <f>IF($C$4="Attiecināmās izmaksas",IF('1a+c+n'!$Q106="A",'1a+c+n'!K106,0))</f>
        <v>0</v>
      </c>
      <c r="L105" s="62">
        <f>IF($C$4="Attiecināmās izmaksas",IF('1a+c+n'!$Q106="A",'1a+c+n'!L106,0))</f>
        <v>0</v>
      </c>
      <c r="M105" s="111">
        <f>IF($C$4="Attiecināmās izmaksas",IF('1a+c+n'!$Q106="A",'1a+c+n'!M106,0))</f>
        <v>0</v>
      </c>
      <c r="N105" s="111">
        <f>IF($C$4="Attiecināmās izmaksas",IF('1a+c+n'!$Q106="A",'1a+c+n'!N106,0))</f>
        <v>0</v>
      </c>
      <c r="O105" s="111">
        <f>IF($C$4="Attiecināmās izmaksas",IF('1a+c+n'!$Q106="A",'1a+c+n'!O106,0))</f>
        <v>0</v>
      </c>
      <c r="P105" s="112">
        <f>IF($C$4="Attiecināmās izmaksas",IF('1a+c+n'!$Q106="A",'1a+c+n'!P106,0))</f>
        <v>0</v>
      </c>
    </row>
    <row r="106" spans="1:16" ht="22.5" x14ac:dyDescent="0.2">
      <c r="A106" s="49">
        <f>IF(P106=0,0,IF(COUNTBLANK(P106)=1,0,COUNTA($P$14:P106)))</f>
        <v>0</v>
      </c>
      <c r="B106" s="24">
        <f>IF($C$4="Attiecināmās izmaksas",IF('1a+c+n'!$Q107="A",'1a+c+n'!B107,0))</f>
        <v>0</v>
      </c>
      <c r="C106" s="61" t="str">
        <f>IF($C$4="Attiecināmās izmaksas",IF('1a+c+n'!$Q107="A",'1a+c+n'!C107,0))</f>
        <v>Impregnēti koka dēļi 25x100mm, iesk.stiprinājumus, krāsoti RAL7024 tonī</v>
      </c>
      <c r="D106" s="24" t="str">
        <f>IF($C$4="Attiecināmās izmaksas",IF('1a+c+n'!$Q107="A",'1a+c+n'!D107,0))</f>
        <v>m3</v>
      </c>
      <c r="E106" s="44"/>
      <c r="F106" s="62"/>
      <c r="G106" s="111"/>
      <c r="H106" s="111">
        <f>IF($C$4="Attiecināmās izmaksas",IF('1a+c+n'!$Q107="A",'1a+c+n'!H107,0))</f>
        <v>0</v>
      </c>
      <c r="I106" s="111"/>
      <c r="J106" s="111"/>
      <c r="K106" s="112">
        <f>IF($C$4="Attiecināmās izmaksas",IF('1a+c+n'!$Q107="A",'1a+c+n'!K107,0))</f>
        <v>0</v>
      </c>
      <c r="L106" s="62">
        <f>IF($C$4="Attiecināmās izmaksas",IF('1a+c+n'!$Q107="A",'1a+c+n'!L107,0))</f>
        <v>0</v>
      </c>
      <c r="M106" s="111">
        <f>IF($C$4="Attiecināmās izmaksas",IF('1a+c+n'!$Q107="A",'1a+c+n'!M107,0))</f>
        <v>0</v>
      </c>
      <c r="N106" s="111">
        <f>IF($C$4="Attiecināmās izmaksas",IF('1a+c+n'!$Q107="A",'1a+c+n'!N107,0))</f>
        <v>0</v>
      </c>
      <c r="O106" s="111">
        <f>IF($C$4="Attiecināmās izmaksas",IF('1a+c+n'!$Q107="A",'1a+c+n'!O107,0))</f>
        <v>0</v>
      </c>
      <c r="P106" s="112">
        <f>IF($C$4="Attiecināmās izmaksas",IF('1a+c+n'!$Q107="A",'1a+c+n'!P107,0))</f>
        <v>0</v>
      </c>
    </row>
    <row r="107" spans="1:16" ht="22.5" x14ac:dyDescent="0.2">
      <c r="A107" s="49">
        <f>IF(P107=0,0,IF(COUNTBLANK(P107)=1,0,COUNTA($P$14:P107)))</f>
        <v>0</v>
      </c>
      <c r="B107" s="24">
        <f>IF($C$4="Attiecināmās izmaksas",IF('1a+c+n'!$Q108="A",'1a+c+n'!B108,0))</f>
        <v>0</v>
      </c>
      <c r="C107" s="61" t="str">
        <f>IF($C$4="Attiecināmās izmaksas",IF('1a+c+n'!$Q108="A",'1a+c+n'!C108,0))</f>
        <v>Skārda segums trapecveida profils T20 PE materiāla biezums 0,45mm</v>
      </c>
      <c r="D107" s="24" t="str">
        <f>IF($C$4="Attiecināmās izmaksas",IF('1a+c+n'!$Q108="A",'1a+c+n'!D108,0))</f>
        <v>m2</v>
      </c>
      <c r="E107" s="44"/>
      <c r="F107" s="62"/>
      <c r="G107" s="111"/>
      <c r="H107" s="111">
        <f>IF($C$4="Attiecināmās izmaksas",IF('1a+c+n'!$Q108="A",'1a+c+n'!H108,0))</f>
        <v>0</v>
      </c>
      <c r="I107" s="111"/>
      <c r="J107" s="111"/>
      <c r="K107" s="112">
        <f>IF($C$4="Attiecināmās izmaksas",IF('1a+c+n'!$Q108="A",'1a+c+n'!K108,0))</f>
        <v>0</v>
      </c>
      <c r="L107" s="62">
        <f>IF($C$4="Attiecināmās izmaksas",IF('1a+c+n'!$Q108="A",'1a+c+n'!L108,0))</f>
        <v>0</v>
      </c>
      <c r="M107" s="111">
        <f>IF($C$4="Attiecināmās izmaksas",IF('1a+c+n'!$Q108="A",'1a+c+n'!M108,0))</f>
        <v>0</v>
      </c>
      <c r="N107" s="111">
        <f>IF($C$4="Attiecināmās izmaksas",IF('1a+c+n'!$Q108="A",'1a+c+n'!N108,0))</f>
        <v>0</v>
      </c>
      <c r="O107" s="111">
        <f>IF($C$4="Attiecināmās izmaksas",IF('1a+c+n'!$Q108="A",'1a+c+n'!O108,0))</f>
        <v>0</v>
      </c>
      <c r="P107" s="112">
        <f>IF($C$4="Attiecināmās izmaksas",IF('1a+c+n'!$Q108="A",'1a+c+n'!P108,0))</f>
        <v>0</v>
      </c>
    </row>
    <row r="108" spans="1:16" ht="22.5" x14ac:dyDescent="0.2">
      <c r="A108" s="49">
        <f>IF(P108=0,0,IF(COUNTBLANK(P108)=1,0,COUNTA($P$14:P108)))</f>
        <v>0</v>
      </c>
      <c r="B108" s="24">
        <f>IF($C$4="Attiecināmās izmaksas",IF('1a+c+n'!$Q109="A",'1a+c+n'!B109,0))</f>
        <v>0</v>
      </c>
      <c r="C108" s="61" t="str">
        <f>IF($C$4="Attiecināmās izmaksas",IF('1a+c+n'!$Q109="A",'1a+c+n'!C109,0))</f>
        <v>Skārda nosegelements uz balkona margas, PE materiāla biezums 0,45mm, tonis RAL7024</v>
      </c>
      <c r="D108" s="24" t="str">
        <f>IF($C$4="Attiecināmās izmaksas",IF('1a+c+n'!$Q109="A",'1a+c+n'!D109,0))</f>
        <v>m</v>
      </c>
      <c r="E108" s="44"/>
      <c r="F108" s="62"/>
      <c r="G108" s="111"/>
      <c r="H108" s="111">
        <f>IF($C$4="Attiecināmās izmaksas",IF('1a+c+n'!$Q109="A",'1a+c+n'!H109,0))</f>
        <v>0</v>
      </c>
      <c r="I108" s="111"/>
      <c r="J108" s="111"/>
      <c r="K108" s="112">
        <f>IF($C$4="Attiecināmās izmaksas",IF('1a+c+n'!$Q109="A",'1a+c+n'!K109,0))</f>
        <v>0</v>
      </c>
      <c r="L108" s="62">
        <f>IF($C$4="Attiecināmās izmaksas",IF('1a+c+n'!$Q109="A",'1a+c+n'!L109,0))</f>
        <v>0</v>
      </c>
      <c r="M108" s="111">
        <f>IF($C$4="Attiecināmās izmaksas",IF('1a+c+n'!$Q109="A",'1a+c+n'!M109,0))</f>
        <v>0</v>
      </c>
      <c r="N108" s="111">
        <f>IF($C$4="Attiecināmās izmaksas",IF('1a+c+n'!$Q109="A",'1a+c+n'!N109,0))</f>
        <v>0</v>
      </c>
      <c r="O108" s="111">
        <f>IF($C$4="Attiecināmās izmaksas",IF('1a+c+n'!$Q109="A",'1a+c+n'!O109,0))</f>
        <v>0</v>
      </c>
      <c r="P108" s="112">
        <f>IF($C$4="Attiecināmās izmaksas",IF('1a+c+n'!$Q109="A",'1a+c+n'!P109,0))</f>
        <v>0</v>
      </c>
    </row>
    <row r="109" spans="1:16" ht="33.75" x14ac:dyDescent="0.2">
      <c r="A109" s="49">
        <f>IF(P109=0,0,IF(COUNTBLANK(P109)=1,0,COUNTA($P$14:P109)))</f>
        <v>0</v>
      </c>
      <c r="B109" s="24">
        <f>IF($C$4="Attiecināmās izmaksas",IF('1a+c+n'!$Q110="A",'1a+c+n'!B110,0))</f>
        <v>0</v>
      </c>
      <c r="C109" s="61" t="str">
        <f>IF($C$4="Attiecināmās izmaksas",IF('1a+c+n'!$Q110="A",'1a+c+n'!C110,0))</f>
        <v>Skārda lāsenis, PE materiāla biezums 0,45mm, tonis RAL7024 un tā iestrāde saskaņā ar mezgla-A risinājumu.</v>
      </c>
      <c r="D109" s="24" t="str">
        <f>IF($C$4="Attiecināmās izmaksas",IF('1a+c+n'!$Q110="A",'1a+c+n'!D110,0))</f>
        <v>m</v>
      </c>
      <c r="E109" s="44"/>
      <c r="F109" s="62"/>
      <c r="G109" s="111"/>
      <c r="H109" s="111">
        <f>IF($C$4="Attiecināmās izmaksas",IF('1a+c+n'!$Q110="A",'1a+c+n'!H110,0))</f>
        <v>0</v>
      </c>
      <c r="I109" s="111"/>
      <c r="J109" s="111"/>
      <c r="K109" s="112">
        <f>IF($C$4="Attiecināmās izmaksas",IF('1a+c+n'!$Q110="A",'1a+c+n'!K110,0))</f>
        <v>0</v>
      </c>
      <c r="L109" s="62">
        <f>IF($C$4="Attiecināmās izmaksas",IF('1a+c+n'!$Q110="A",'1a+c+n'!L110,0))</f>
        <v>0</v>
      </c>
      <c r="M109" s="111">
        <f>IF($C$4="Attiecināmās izmaksas",IF('1a+c+n'!$Q110="A",'1a+c+n'!M110,0))</f>
        <v>0</v>
      </c>
      <c r="N109" s="111">
        <f>IF($C$4="Attiecināmās izmaksas",IF('1a+c+n'!$Q110="A",'1a+c+n'!N110,0))</f>
        <v>0</v>
      </c>
      <c r="O109" s="111">
        <f>IF($C$4="Attiecināmās izmaksas",IF('1a+c+n'!$Q110="A",'1a+c+n'!O110,0))</f>
        <v>0</v>
      </c>
      <c r="P109" s="112">
        <f>IF($C$4="Attiecināmās izmaksas",IF('1a+c+n'!$Q110="A",'1a+c+n'!P110,0))</f>
        <v>0</v>
      </c>
    </row>
    <row r="110" spans="1:16" x14ac:dyDescent="0.2">
      <c r="A110" s="49">
        <f>IF(P110=0,0,IF(COUNTBLANK(P110)=1,0,COUNTA($P$14:P110)))</f>
        <v>0</v>
      </c>
      <c r="B110" s="24">
        <f>IF($C$4="Attiecināmās izmaksas",IF('1a+c+n'!$Q111="A",'1a+c+n'!B111,0))</f>
        <v>0</v>
      </c>
      <c r="C110" s="61">
        <f>IF($C$4="Attiecināmās izmaksas",IF('1a+c+n'!$Q111="A",'1a+c+n'!C111,0))</f>
        <v>0</v>
      </c>
      <c r="D110" s="24">
        <f>IF($C$4="Attiecināmās izmaksas",IF('1a+c+n'!$Q111="A",'1a+c+n'!D111,0))</f>
        <v>0</v>
      </c>
      <c r="E110" s="44"/>
      <c r="F110" s="62"/>
      <c r="G110" s="111"/>
      <c r="H110" s="111">
        <f>IF($C$4="Attiecināmās izmaksas",IF('1a+c+n'!$Q111="A",'1a+c+n'!H111,0))</f>
        <v>0</v>
      </c>
      <c r="I110" s="111"/>
      <c r="J110" s="111"/>
      <c r="K110" s="112">
        <f>IF($C$4="Attiecināmās izmaksas",IF('1a+c+n'!$Q111="A",'1a+c+n'!K111,0))</f>
        <v>0</v>
      </c>
      <c r="L110" s="62">
        <f>IF($C$4="Attiecināmās izmaksas",IF('1a+c+n'!$Q111="A",'1a+c+n'!L111,0))</f>
        <v>0</v>
      </c>
      <c r="M110" s="111">
        <f>IF($C$4="Attiecināmās izmaksas",IF('1a+c+n'!$Q111="A",'1a+c+n'!M111,0))</f>
        <v>0</v>
      </c>
      <c r="N110" s="111">
        <f>IF($C$4="Attiecināmās izmaksas",IF('1a+c+n'!$Q111="A",'1a+c+n'!N111,0))</f>
        <v>0</v>
      </c>
      <c r="O110" s="111">
        <f>IF($C$4="Attiecināmās izmaksas",IF('1a+c+n'!$Q111="A",'1a+c+n'!O111,0))</f>
        <v>0</v>
      </c>
      <c r="P110" s="112">
        <f>IF($C$4="Attiecināmās izmaksas",IF('1a+c+n'!$Q111="A",'1a+c+n'!P111,0))</f>
        <v>0</v>
      </c>
    </row>
    <row r="111" spans="1:16" ht="33.75" x14ac:dyDescent="0.2">
      <c r="A111" s="49">
        <f>IF(P111=0,0,IF(COUNTBLANK(P111)=1,0,COUNTA($P$14:P111)))</f>
        <v>0</v>
      </c>
      <c r="B111" s="24">
        <f>IF($C$4="Attiecināmās izmaksas",IF('1a+c+n'!$Q112="A",'1a+c+n'!B112,0))</f>
        <v>0</v>
      </c>
      <c r="C111" s="61" t="str">
        <f>IF($C$4="Attiecināmās izmaksas",IF('1a+c+n'!$Q112="A",'1a+c+n'!C112,0))</f>
        <v>Griestu siltināšana ar akmens vati 50mm  (λ≤0,036 W/mK) vai ekvivalentu uz līmjavas kārtas, iesk.stiprinājumus</v>
      </c>
      <c r="D111" s="24" t="str">
        <f>IF($C$4="Attiecināmās izmaksas",IF('1a+c+n'!$Q112="A",'1a+c+n'!D112,0))</f>
        <v>m2</v>
      </c>
      <c r="E111" s="44"/>
      <c r="F111" s="62"/>
      <c r="G111" s="111"/>
      <c r="H111" s="111">
        <f>IF($C$4="Attiecināmās izmaksas",IF('1a+c+n'!$Q112="A",'1a+c+n'!H112,0))</f>
        <v>0</v>
      </c>
      <c r="I111" s="111"/>
      <c r="J111" s="111"/>
      <c r="K111" s="112">
        <f>IF($C$4="Attiecināmās izmaksas",IF('1a+c+n'!$Q112="A",'1a+c+n'!K112,0))</f>
        <v>0</v>
      </c>
      <c r="L111" s="62">
        <f>IF($C$4="Attiecināmās izmaksas",IF('1a+c+n'!$Q112="A",'1a+c+n'!L112,0))</f>
        <v>0</v>
      </c>
      <c r="M111" s="111">
        <f>IF($C$4="Attiecināmās izmaksas",IF('1a+c+n'!$Q112="A",'1a+c+n'!M112,0))</f>
        <v>0</v>
      </c>
      <c r="N111" s="111">
        <f>IF($C$4="Attiecināmās izmaksas",IF('1a+c+n'!$Q112="A",'1a+c+n'!N112,0))</f>
        <v>0</v>
      </c>
      <c r="O111" s="111">
        <f>IF($C$4="Attiecināmās izmaksas",IF('1a+c+n'!$Q112="A",'1a+c+n'!O112,0))</f>
        <v>0</v>
      </c>
      <c r="P111" s="112">
        <f>IF($C$4="Attiecināmās izmaksas",IF('1a+c+n'!$Q112="A",'1a+c+n'!P112,0))</f>
        <v>0</v>
      </c>
    </row>
    <row r="112" spans="1:16" x14ac:dyDescent="0.2">
      <c r="A112" s="49">
        <f>IF(P112=0,0,IF(COUNTBLANK(P112)=1,0,COUNTA($P$14:P112)))</f>
        <v>0</v>
      </c>
      <c r="B112" s="24">
        <f>IF($C$4="Attiecināmās izmaksas",IF('1a+c+n'!$Q113="A",'1a+c+n'!B113,0))</f>
        <v>0</v>
      </c>
      <c r="C112" s="61" t="str">
        <f>IF($C$4="Attiecināmās izmaksas",IF('1a+c+n'!$Q113="A",'1a+c+n'!C113,0))</f>
        <v>Tvaika izolācija</v>
      </c>
      <c r="D112" s="24" t="str">
        <f>IF($C$4="Attiecināmās izmaksas",IF('1a+c+n'!$Q113="A",'1a+c+n'!D113,0))</f>
        <v>m2</v>
      </c>
      <c r="E112" s="44"/>
      <c r="F112" s="62"/>
      <c r="G112" s="111"/>
      <c r="H112" s="111">
        <f>IF($C$4="Attiecināmās izmaksas",IF('1a+c+n'!$Q113="A",'1a+c+n'!H113,0))</f>
        <v>0</v>
      </c>
      <c r="I112" s="111"/>
      <c r="J112" s="111"/>
      <c r="K112" s="112">
        <f>IF($C$4="Attiecināmās izmaksas",IF('1a+c+n'!$Q113="A",'1a+c+n'!K113,0))</f>
        <v>0</v>
      </c>
      <c r="L112" s="62">
        <f>IF($C$4="Attiecināmās izmaksas",IF('1a+c+n'!$Q113="A",'1a+c+n'!L113,0))</f>
        <v>0</v>
      </c>
      <c r="M112" s="111">
        <f>IF($C$4="Attiecināmās izmaksas",IF('1a+c+n'!$Q113="A",'1a+c+n'!M113,0))</f>
        <v>0</v>
      </c>
      <c r="N112" s="111">
        <f>IF($C$4="Attiecināmās izmaksas",IF('1a+c+n'!$Q113="A",'1a+c+n'!N113,0))</f>
        <v>0</v>
      </c>
      <c r="O112" s="111">
        <f>IF($C$4="Attiecināmās izmaksas",IF('1a+c+n'!$Q113="A",'1a+c+n'!O113,0))</f>
        <v>0</v>
      </c>
      <c r="P112" s="112">
        <f>IF($C$4="Attiecināmās izmaksas",IF('1a+c+n'!$Q113="A",'1a+c+n'!P113,0))</f>
        <v>0</v>
      </c>
    </row>
    <row r="113" spans="1:16" ht="22.5" x14ac:dyDescent="0.2">
      <c r="A113" s="49">
        <f>IF(P113=0,0,IF(COUNTBLANK(P113)=1,0,COUNTA($P$14:P113)))</f>
        <v>0</v>
      </c>
      <c r="B113" s="24">
        <f>IF($C$4="Attiecināmās izmaksas",IF('1a+c+n'!$Q114="A",'1a+c+n'!B114,0))</f>
        <v>0</v>
      </c>
      <c r="C113" s="61" t="str">
        <f>IF($C$4="Attiecināmās izmaksas",IF('1a+c+n'!$Q114="A",'1a+c+n'!C114,0))</f>
        <v>Ugunsdrošā riģipša apšuvums EI60 metāla profilu karkasā</v>
      </c>
      <c r="D113" s="24" t="str">
        <f>IF($C$4="Attiecināmās izmaksas",IF('1a+c+n'!$Q114="A",'1a+c+n'!D114,0))</f>
        <v>m2</v>
      </c>
      <c r="E113" s="44"/>
      <c r="F113" s="62"/>
      <c r="G113" s="111"/>
      <c r="H113" s="111">
        <f>IF($C$4="Attiecināmās izmaksas",IF('1a+c+n'!$Q114="A",'1a+c+n'!H114,0))</f>
        <v>0</v>
      </c>
      <c r="I113" s="111"/>
      <c r="J113" s="111"/>
      <c r="K113" s="112">
        <f>IF($C$4="Attiecināmās izmaksas",IF('1a+c+n'!$Q114="A",'1a+c+n'!K114,0))</f>
        <v>0</v>
      </c>
      <c r="L113" s="62">
        <f>IF($C$4="Attiecināmās izmaksas",IF('1a+c+n'!$Q114="A",'1a+c+n'!L114,0))</f>
        <v>0</v>
      </c>
      <c r="M113" s="111">
        <f>IF($C$4="Attiecināmās izmaksas",IF('1a+c+n'!$Q114="A",'1a+c+n'!M114,0))</f>
        <v>0</v>
      </c>
      <c r="N113" s="111">
        <f>IF($C$4="Attiecināmās izmaksas",IF('1a+c+n'!$Q114="A",'1a+c+n'!N114,0))</f>
        <v>0</v>
      </c>
      <c r="O113" s="111">
        <f>IF($C$4="Attiecināmās izmaksas",IF('1a+c+n'!$Q114="A",'1a+c+n'!O114,0))</f>
        <v>0</v>
      </c>
      <c r="P113" s="112">
        <f>IF($C$4="Attiecināmās izmaksas",IF('1a+c+n'!$Q114="A",'1a+c+n'!P114,0))</f>
        <v>0</v>
      </c>
    </row>
    <row r="114" spans="1:16" x14ac:dyDescent="0.2">
      <c r="A114" s="49">
        <f>IF(P114=0,0,IF(COUNTBLANK(P114)=1,0,COUNTA($P$14:P114)))</f>
        <v>0</v>
      </c>
      <c r="B114" s="24">
        <f>IF($C$4="Attiecināmās izmaksas",IF('1a+c+n'!$Q115="A",'1a+c+n'!B115,0))</f>
        <v>0</v>
      </c>
      <c r="C114" s="61" t="str">
        <f>IF($C$4="Attiecināmās izmaksas",IF('1a+c+n'!$Q115="A",'1a+c+n'!C115,0))</f>
        <v>Griestu sagatavošana krāsošanai un krāsošana 2x</v>
      </c>
      <c r="D114" s="24" t="str">
        <f>IF($C$4="Attiecināmās izmaksas",IF('1a+c+n'!$Q115="A",'1a+c+n'!D115,0))</f>
        <v>m2</v>
      </c>
      <c r="E114" s="44"/>
      <c r="F114" s="62"/>
      <c r="G114" s="111"/>
      <c r="H114" s="111">
        <f>IF($C$4="Attiecināmās izmaksas",IF('1a+c+n'!$Q115="A",'1a+c+n'!H115,0))</f>
        <v>0</v>
      </c>
      <c r="I114" s="111"/>
      <c r="J114" s="111"/>
      <c r="K114" s="112">
        <f>IF($C$4="Attiecināmās izmaksas",IF('1a+c+n'!$Q115="A",'1a+c+n'!K115,0))</f>
        <v>0</v>
      </c>
      <c r="L114" s="62">
        <f>IF($C$4="Attiecināmās izmaksas",IF('1a+c+n'!$Q115="A",'1a+c+n'!L115,0))</f>
        <v>0</v>
      </c>
      <c r="M114" s="111">
        <f>IF($C$4="Attiecināmās izmaksas",IF('1a+c+n'!$Q115="A",'1a+c+n'!M115,0))</f>
        <v>0</v>
      </c>
      <c r="N114" s="111">
        <f>IF($C$4="Attiecināmās izmaksas",IF('1a+c+n'!$Q115="A",'1a+c+n'!N115,0))</f>
        <v>0</v>
      </c>
      <c r="O114" s="111">
        <f>IF($C$4="Attiecināmās izmaksas",IF('1a+c+n'!$Q115="A",'1a+c+n'!O115,0))</f>
        <v>0</v>
      </c>
      <c r="P114" s="112">
        <f>IF($C$4="Attiecināmās izmaksas",IF('1a+c+n'!$Q115="A",'1a+c+n'!P115,0))</f>
        <v>0</v>
      </c>
    </row>
    <row r="115" spans="1:16" x14ac:dyDescent="0.2">
      <c r="A115" s="49">
        <f>IF(P115=0,0,IF(COUNTBLANK(P115)=1,0,COUNTA($P$14:P115)))</f>
        <v>0</v>
      </c>
      <c r="B115" s="24">
        <f>IF($C$4="Attiecināmās izmaksas",IF('1a+c+n'!$Q116="A",'1a+c+n'!B116,0))</f>
        <v>0</v>
      </c>
      <c r="C115" s="61">
        <f>IF($C$4="Attiecināmās izmaksas",IF('1a+c+n'!$Q116="A",'1a+c+n'!C116,0))</f>
        <v>0</v>
      </c>
      <c r="D115" s="24">
        <f>IF($C$4="Attiecināmās izmaksas",IF('1a+c+n'!$Q116="A",'1a+c+n'!D116,0))</f>
        <v>0</v>
      </c>
      <c r="E115" s="44"/>
      <c r="F115" s="62"/>
      <c r="G115" s="111"/>
      <c r="H115" s="111">
        <f>IF($C$4="Attiecināmās izmaksas",IF('1a+c+n'!$Q116="A",'1a+c+n'!H116,0))</f>
        <v>0</v>
      </c>
      <c r="I115" s="111"/>
      <c r="J115" s="111"/>
      <c r="K115" s="112">
        <f>IF($C$4="Attiecināmās izmaksas",IF('1a+c+n'!$Q116="A",'1a+c+n'!K116,0))</f>
        <v>0</v>
      </c>
      <c r="L115" s="62">
        <f>IF($C$4="Attiecināmās izmaksas",IF('1a+c+n'!$Q116="A",'1a+c+n'!L116,0))</f>
        <v>0</v>
      </c>
      <c r="M115" s="111">
        <f>IF($C$4="Attiecināmās izmaksas",IF('1a+c+n'!$Q116="A",'1a+c+n'!M116,0))</f>
        <v>0</v>
      </c>
      <c r="N115" s="111">
        <f>IF($C$4="Attiecināmās izmaksas",IF('1a+c+n'!$Q116="A",'1a+c+n'!N116,0))</f>
        <v>0</v>
      </c>
      <c r="O115" s="111">
        <f>IF($C$4="Attiecināmās izmaksas",IF('1a+c+n'!$Q116="A",'1a+c+n'!O116,0))</f>
        <v>0</v>
      </c>
      <c r="P115" s="112">
        <f>IF($C$4="Attiecināmās izmaksas",IF('1a+c+n'!$Q116="A",'1a+c+n'!P116,0))</f>
        <v>0</v>
      </c>
    </row>
    <row r="116" spans="1:16" x14ac:dyDescent="0.2">
      <c r="A116" s="49">
        <f>IF(P116=0,0,IF(COUNTBLANK(P116)=1,0,COUNTA($P$14:P116)))</f>
        <v>0</v>
      </c>
      <c r="B116" s="24">
        <f>IF($C$4="Attiecināmās izmaksas",IF('1a+c+n'!$Q117="A",'1a+c+n'!B117,0))</f>
        <v>0</v>
      </c>
      <c r="C116" s="61">
        <f>IF($C$4="Attiecināmās izmaksas",IF('1a+c+n'!$Q117="A",'1a+c+n'!C117,0))</f>
        <v>0</v>
      </c>
      <c r="D116" s="24">
        <f>IF($C$4="Attiecināmās izmaksas",IF('1a+c+n'!$Q117="A",'1a+c+n'!D117,0))</f>
        <v>0</v>
      </c>
      <c r="E116" s="44"/>
      <c r="F116" s="62"/>
      <c r="G116" s="111"/>
      <c r="H116" s="111">
        <f>IF($C$4="Attiecināmās izmaksas",IF('1a+c+n'!$Q117="A",'1a+c+n'!H117,0))</f>
        <v>0</v>
      </c>
      <c r="I116" s="111"/>
      <c r="J116" s="111"/>
      <c r="K116" s="112">
        <f>IF($C$4="Attiecināmās izmaksas",IF('1a+c+n'!$Q117="A",'1a+c+n'!K117,0))</f>
        <v>0</v>
      </c>
      <c r="L116" s="62">
        <f>IF($C$4="Attiecināmās izmaksas",IF('1a+c+n'!$Q117="A",'1a+c+n'!L117,0))</f>
        <v>0</v>
      </c>
      <c r="M116" s="111">
        <f>IF($C$4="Attiecināmās izmaksas",IF('1a+c+n'!$Q117="A",'1a+c+n'!M117,0))</f>
        <v>0</v>
      </c>
      <c r="N116" s="111">
        <f>IF($C$4="Attiecināmās izmaksas",IF('1a+c+n'!$Q117="A",'1a+c+n'!N117,0))</f>
        <v>0</v>
      </c>
      <c r="O116" s="111">
        <f>IF($C$4="Attiecināmās izmaksas",IF('1a+c+n'!$Q117="A",'1a+c+n'!O117,0))</f>
        <v>0</v>
      </c>
      <c r="P116" s="112">
        <f>IF($C$4="Attiecināmās izmaksas",IF('1a+c+n'!$Q117="A",'1a+c+n'!P117,0))</f>
        <v>0</v>
      </c>
    </row>
    <row r="117" spans="1:16" x14ac:dyDescent="0.2">
      <c r="A117" s="49">
        <f>IF(P117=0,0,IF(COUNTBLANK(P117)=1,0,COUNTA($P$14:P117)))</f>
        <v>0</v>
      </c>
      <c r="B117" s="24">
        <f>IF($C$4="Attiecināmās izmaksas",IF('1a+c+n'!$Q118="A",'1a+c+n'!B118,0))</f>
        <v>0</v>
      </c>
      <c r="C117" s="61">
        <f>IF($C$4="Attiecināmās izmaksas",IF('1a+c+n'!$Q118="A",'1a+c+n'!C118,0))</f>
        <v>0</v>
      </c>
      <c r="D117" s="24">
        <f>IF($C$4="Attiecināmās izmaksas",IF('1a+c+n'!$Q118="A",'1a+c+n'!D118,0))</f>
        <v>0</v>
      </c>
      <c r="E117" s="44"/>
      <c r="F117" s="62"/>
      <c r="G117" s="111"/>
      <c r="H117" s="111">
        <f>IF($C$4="Attiecināmās izmaksas",IF('1a+c+n'!$Q118="A",'1a+c+n'!H118,0))</f>
        <v>0</v>
      </c>
      <c r="I117" s="111"/>
      <c r="J117" s="111"/>
      <c r="K117" s="112">
        <f>IF($C$4="Attiecināmās izmaksas",IF('1a+c+n'!$Q118="A",'1a+c+n'!K118,0))</f>
        <v>0</v>
      </c>
      <c r="L117" s="62">
        <f>IF($C$4="Attiecināmās izmaksas",IF('1a+c+n'!$Q118="A",'1a+c+n'!L118,0))</f>
        <v>0</v>
      </c>
      <c r="M117" s="111">
        <f>IF($C$4="Attiecināmās izmaksas",IF('1a+c+n'!$Q118="A",'1a+c+n'!M118,0))</f>
        <v>0</v>
      </c>
      <c r="N117" s="111">
        <f>IF($C$4="Attiecināmās izmaksas",IF('1a+c+n'!$Q118="A",'1a+c+n'!N118,0))</f>
        <v>0</v>
      </c>
      <c r="O117" s="111">
        <f>IF($C$4="Attiecināmās izmaksas",IF('1a+c+n'!$Q118="A",'1a+c+n'!O118,0))</f>
        <v>0</v>
      </c>
      <c r="P117" s="112">
        <f>IF($C$4="Attiecināmās izmaksas",IF('1a+c+n'!$Q118="A",'1a+c+n'!P118,0))</f>
        <v>0</v>
      </c>
    </row>
    <row r="118" spans="1:16" x14ac:dyDescent="0.2">
      <c r="A118" s="49">
        <f>IF(P118=0,0,IF(COUNTBLANK(P118)=1,0,COUNTA($P$14:P118)))</f>
        <v>0</v>
      </c>
      <c r="B118" s="24">
        <f>IF($C$4="Attiecināmās izmaksas",IF('1a+c+n'!$Q119="A",'1a+c+n'!B119,0))</f>
        <v>0</v>
      </c>
      <c r="C118" s="61">
        <f>IF($C$4="Attiecināmās izmaksas",IF('1a+c+n'!$Q119="A",'1a+c+n'!C119,0))</f>
        <v>0</v>
      </c>
      <c r="D118" s="24">
        <f>IF($C$4="Attiecināmās izmaksas",IF('1a+c+n'!$Q119="A",'1a+c+n'!D119,0))</f>
        <v>0</v>
      </c>
      <c r="E118" s="44"/>
      <c r="F118" s="62"/>
      <c r="G118" s="111"/>
      <c r="H118" s="111">
        <f>IF($C$4="Attiecināmās izmaksas",IF('1a+c+n'!$Q119="A",'1a+c+n'!H119,0))</f>
        <v>0</v>
      </c>
      <c r="I118" s="111"/>
      <c r="J118" s="111"/>
      <c r="K118" s="112">
        <f>IF($C$4="Attiecināmās izmaksas",IF('1a+c+n'!$Q119="A",'1a+c+n'!K119,0))</f>
        <v>0</v>
      </c>
      <c r="L118" s="62">
        <f>IF($C$4="Attiecināmās izmaksas",IF('1a+c+n'!$Q119="A",'1a+c+n'!L119,0))</f>
        <v>0</v>
      </c>
      <c r="M118" s="111">
        <f>IF($C$4="Attiecināmās izmaksas",IF('1a+c+n'!$Q119="A",'1a+c+n'!M119,0))</f>
        <v>0</v>
      </c>
      <c r="N118" s="111">
        <f>IF($C$4="Attiecināmās izmaksas",IF('1a+c+n'!$Q119="A",'1a+c+n'!N119,0))</f>
        <v>0</v>
      </c>
      <c r="O118" s="111">
        <f>IF($C$4="Attiecināmās izmaksas",IF('1a+c+n'!$Q119="A",'1a+c+n'!O119,0))</f>
        <v>0</v>
      </c>
      <c r="P118" s="112">
        <f>IF($C$4="Attiecināmās izmaksas",IF('1a+c+n'!$Q119="A",'1a+c+n'!P119,0))</f>
        <v>0</v>
      </c>
    </row>
    <row r="119" spans="1:16" x14ac:dyDescent="0.2">
      <c r="A119" s="49">
        <f>IF(P119=0,0,IF(COUNTBLANK(P119)=1,0,COUNTA($P$14:P119)))</f>
        <v>0</v>
      </c>
      <c r="B119" s="24">
        <f>IF($C$4="Attiecināmās izmaksas",IF('1a+c+n'!$Q120="A",'1a+c+n'!B120,0))</f>
        <v>0</v>
      </c>
      <c r="C119" s="61" t="str">
        <f>IF($C$4="Attiecināmās izmaksas",IF('1a+c+n'!$Q120="A",'1a+c+n'!C120,0))</f>
        <v>Dolomīta šķembu kārta 80mm</v>
      </c>
      <c r="D119" s="24" t="str">
        <f>IF($C$4="Attiecināmās izmaksas",IF('1a+c+n'!$Q120="A",'1a+c+n'!D120,0))</f>
        <v>m3</v>
      </c>
      <c r="E119" s="44"/>
      <c r="F119" s="62"/>
      <c r="G119" s="111"/>
      <c r="H119" s="111">
        <f>IF($C$4="Attiecināmās izmaksas",IF('1a+c+n'!$Q120="A",'1a+c+n'!H120,0))</f>
        <v>0</v>
      </c>
      <c r="I119" s="111"/>
      <c r="J119" s="111"/>
      <c r="K119" s="112">
        <f>IF($C$4="Attiecināmās izmaksas",IF('1a+c+n'!$Q120="A",'1a+c+n'!K120,0))</f>
        <v>0</v>
      </c>
      <c r="L119" s="62">
        <f>IF($C$4="Attiecināmās izmaksas",IF('1a+c+n'!$Q120="A",'1a+c+n'!L120,0))</f>
        <v>0</v>
      </c>
      <c r="M119" s="111">
        <f>IF($C$4="Attiecināmās izmaksas",IF('1a+c+n'!$Q120="A",'1a+c+n'!M120,0))</f>
        <v>0</v>
      </c>
      <c r="N119" s="111">
        <f>IF($C$4="Attiecināmās izmaksas",IF('1a+c+n'!$Q120="A",'1a+c+n'!N120,0))</f>
        <v>0</v>
      </c>
      <c r="O119" s="111">
        <f>IF($C$4="Attiecināmās izmaksas",IF('1a+c+n'!$Q120="A",'1a+c+n'!O120,0))</f>
        <v>0</v>
      </c>
      <c r="P119" s="112">
        <f>IF($C$4="Attiecināmās izmaksas",IF('1a+c+n'!$Q120="A",'1a+c+n'!P120,0))</f>
        <v>0</v>
      </c>
    </row>
    <row r="120" spans="1:16" x14ac:dyDescent="0.2">
      <c r="A120" s="49">
        <f>IF(P120=0,0,IF(COUNTBLANK(P120)=1,0,COUNTA($P$14:P120)))</f>
        <v>0</v>
      </c>
      <c r="B120" s="24">
        <f>IF($C$4="Attiecināmās izmaksas",IF('1a+c+n'!$Q121="A",'1a+c+n'!B121,0))</f>
        <v>0</v>
      </c>
      <c r="C120" s="61" t="str">
        <f>IF($C$4="Attiecināmās izmaksas",IF('1a+c+n'!$Q121="A",'1a+c+n'!C121,0))</f>
        <v>Izlīdzinošā smilts kārta 50mm</v>
      </c>
      <c r="D120" s="24" t="str">
        <f>IF($C$4="Attiecināmās izmaksas",IF('1a+c+n'!$Q121="A",'1a+c+n'!D121,0))</f>
        <v>m3</v>
      </c>
      <c r="E120" s="44"/>
      <c r="F120" s="62"/>
      <c r="G120" s="111"/>
      <c r="H120" s="111">
        <f>IF($C$4="Attiecināmās izmaksas",IF('1a+c+n'!$Q121="A",'1a+c+n'!H121,0))</f>
        <v>0</v>
      </c>
      <c r="I120" s="111"/>
      <c r="J120" s="111"/>
      <c r="K120" s="112">
        <f>IF($C$4="Attiecināmās izmaksas",IF('1a+c+n'!$Q121="A",'1a+c+n'!K121,0))</f>
        <v>0</v>
      </c>
      <c r="L120" s="62">
        <f>IF($C$4="Attiecināmās izmaksas",IF('1a+c+n'!$Q121="A",'1a+c+n'!L121,0))</f>
        <v>0</v>
      </c>
      <c r="M120" s="111">
        <f>IF($C$4="Attiecināmās izmaksas",IF('1a+c+n'!$Q121="A",'1a+c+n'!M121,0))</f>
        <v>0</v>
      </c>
      <c r="N120" s="111">
        <f>IF($C$4="Attiecināmās izmaksas",IF('1a+c+n'!$Q121="A",'1a+c+n'!N121,0))</f>
        <v>0</v>
      </c>
      <c r="O120" s="111">
        <f>IF($C$4="Attiecināmās izmaksas",IF('1a+c+n'!$Q121="A",'1a+c+n'!O121,0))</f>
        <v>0</v>
      </c>
      <c r="P120" s="112">
        <f>IF($C$4="Attiecināmās izmaksas",IF('1a+c+n'!$Q121="A",'1a+c+n'!P121,0))</f>
        <v>0</v>
      </c>
    </row>
    <row r="121" spans="1:16" x14ac:dyDescent="0.2">
      <c r="A121" s="49">
        <f>IF(P121=0,0,IF(COUNTBLANK(P121)=1,0,COUNTA($P$14:P121)))</f>
        <v>0</v>
      </c>
      <c r="B121" s="24">
        <f>IF($C$4="Attiecināmās izmaksas",IF('1a+c+n'!$Q122="A",'1a+c+n'!B122,0))</f>
        <v>0</v>
      </c>
      <c r="C121" s="61" t="str">
        <f>IF($C$4="Attiecināmās izmaksas",IF('1a+c+n'!$Q122="A",'1a+c+n'!C122,0))</f>
        <v>Betona bruģa iabūve 60mm</v>
      </c>
      <c r="D121" s="24" t="str">
        <f>IF($C$4="Attiecināmās izmaksas",IF('1a+c+n'!$Q122="A",'1a+c+n'!D122,0))</f>
        <v>m2</v>
      </c>
      <c r="E121" s="44"/>
      <c r="F121" s="62"/>
      <c r="G121" s="111"/>
      <c r="H121" s="111">
        <f>IF($C$4="Attiecināmās izmaksas",IF('1a+c+n'!$Q122="A",'1a+c+n'!H122,0))</f>
        <v>0</v>
      </c>
      <c r="I121" s="111"/>
      <c r="J121" s="111"/>
      <c r="K121" s="112">
        <f>IF($C$4="Attiecināmās izmaksas",IF('1a+c+n'!$Q122="A",'1a+c+n'!K122,0))</f>
        <v>0</v>
      </c>
      <c r="L121" s="62">
        <f>IF($C$4="Attiecināmās izmaksas",IF('1a+c+n'!$Q122="A",'1a+c+n'!L122,0))</f>
        <v>0</v>
      </c>
      <c r="M121" s="111">
        <f>IF($C$4="Attiecināmās izmaksas",IF('1a+c+n'!$Q122="A",'1a+c+n'!M122,0))</f>
        <v>0</v>
      </c>
      <c r="N121" s="111">
        <f>IF($C$4="Attiecināmās izmaksas",IF('1a+c+n'!$Q122="A",'1a+c+n'!N122,0))</f>
        <v>0</v>
      </c>
      <c r="O121" s="111">
        <f>IF($C$4="Attiecināmās izmaksas",IF('1a+c+n'!$Q122="A",'1a+c+n'!O122,0))</f>
        <v>0</v>
      </c>
      <c r="P121" s="112">
        <f>IF($C$4="Attiecināmās izmaksas",IF('1a+c+n'!$Q122="A",'1a+c+n'!P122,0))</f>
        <v>0</v>
      </c>
    </row>
    <row r="122" spans="1:16" x14ac:dyDescent="0.2">
      <c r="A122" s="49">
        <f>IF(P122=0,0,IF(COUNTBLANK(P122)=1,0,COUNTA($P$14:P122)))</f>
        <v>0</v>
      </c>
      <c r="B122" s="24">
        <f>IF($C$4="Attiecināmās izmaksas",IF('1a+c+n'!$Q123="A",'1a+c+n'!B123,0))</f>
        <v>0</v>
      </c>
      <c r="C122" s="61" t="str">
        <f>IF($C$4="Attiecināmās izmaksas",IF('1a+c+n'!$Q123="A",'1a+c+n'!C123,0))</f>
        <v>Betona apmales izbūva uz pabetonējuma</v>
      </c>
      <c r="D122" s="24" t="str">
        <f>IF($C$4="Attiecināmās izmaksas",IF('1a+c+n'!$Q123="A",'1a+c+n'!D123,0))</f>
        <v>m</v>
      </c>
      <c r="E122" s="44"/>
      <c r="F122" s="62"/>
      <c r="G122" s="111"/>
      <c r="H122" s="111">
        <f>IF($C$4="Attiecināmās izmaksas",IF('1a+c+n'!$Q123="A",'1a+c+n'!H123,0))</f>
        <v>0</v>
      </c>
      <c r="I122" s="111"/>
      <c r="J122" s="111"/>
      <c r="K122" s="112">
        <f>IF($C$4="Attiecināmās izmaksas",IF('1a+c+n'!$Q123="A",'1a+c+n'!K123,0))</f>
        <v>0</v>
      </c>
      <c r="L122" s="62">
        <f>IF($C$4="Attiecināmās izmaksas",IF('1a+c+n'!$Q123="A",'1a+c+n'!L123,0))</f>
        <v>0</v>
      </c>
      <c r="M122" s="111">
        <f>IF($C$4="Attiecināmās izmaksas",IF('1a+c+n'!$Q123="A",'1a+c+n'!M123,0))</f>
        <v>0</v>
      </c>
      <c r="N122" s="111">
        <f>IF($C$4="Attiecināmās izmaksas",IF('1a+c+n'!$Q123="A",'1a+c+n'!N123,0))</f>
        <v>0</v>
      </c>
      <c r="O122" s="111">
        <f>IF($C$4="Attiecināmās izmaksas",IF('1a+c+n'!$Q123="A",'1a+c+n'!O123,0))</f>
        <v>0</v>
      </c>
      <c r="P122" s="112">
        <f>IF($C$4="Attiecināmās izmaksas",IF('1a+c+n'!$Q123="A",'1a+c+n'!P123,0))</f>
        <v>0</v>
      </c>
    </row>
    <row r="123" spans="1:16" x14ac:dyDescent="0.2">
      <c r="A123" s="49">
        <f>IF(P123=0,0,IF(COUNTBLANK(P123)=1,0,COUNTA($P$14:P123)))</f>
        <v>0</v>
      </c>
      <c r="B123" s="24">
        <f>IF($C$4="Attiecināmās izmaksas",IF('1a+c+n'!$Q124="A",'1a+c+n'!B124,0))</f>
        <v>0</v>
      </c>
      <c r="C123" s="61">
        <f>IF($C$4="Attiecināmās izmaksas",IF('1a+c+n'!$Q124="A",'1a+c+n'!C124,0))</f>
        <v>0</v>
      </c>
      <c r="D123" s="24">
        <f>IF($C$4="Attiecināmās izmaksas",IF('1a+c+n'!$Q124="A",'1a+c+n'!D124,0))</f>
        <v>0</v>
      </c>
      <c r="E123" s="44"/>
      <c r="F123" s="62"/>
      <c r="G123" s="111"/>
      <c r="H123" s="111">
        <f>IF($C$4="Attiecināmās izmaksas",IF('1a+c+n'!$Q124="A",'1a+c+n'!H124,0))</f>
        <v>0</v>
      </c>
      <c r="I123" s="111"/>
      <c r="J123" s="111"/>
      <c r="K123" s="112">
        <f>IF($C$4="Attiecināmās izmaksas",IF('1a+c+n'!$Q124="A",'1a+c+n'!K124,0))</f>
        <v>0</v>
      </c>
      <c r="L123" s="62">
        <f>IF($C$4="Attiecināmās izmaksas",IF('1a+c+n'!$Q124="A",'1a+c+n'!L124,0))</f>
        <v>0</v>
      </c>
      <c r="M123" s="111">
        <f>IF($C$4="Attiecināmās izmaksas",IF('1a+c+n'!$Q124="A",'1a+c+n'!M124,0))</f>
        <v>0</v>
      </c>
      <c r="N123" s="111">
        <f>IF($C$4="Attiecināmās izmaksas",IF('1a+c+n'!$Q124="A",'1a+c+n'!N124,0))</f>
        <v>0</v>
      </c>
      <c r="O123" s="111">
        <f>IF($C$4="Attiecināmās izmaksas",IF('1a+c+n'!$Q124="A",'1a+c+n'!O124,0))</f>
        <v>0</v>
      </c>
      <c r="P123" s="112">
        <f>IF($C$4="Attiecināmās izmaksas",IF('1a+c+n'!$Q124="A",'1a+c+n'!P124,0))</f>
        <v>0</v>
      </c>
    </row>
    <row r="124" spans="1:16" x14ac:dyDescent="0.2">
      <c r="A124" s="49">
        <f>IF(P124=0,0,IF(COUNTBLANK(P124)=1,0,COUNTA($P$14:P124)))</f>
        <v>0</v>
      </c>
      <c r="B124" s="24">
        <f>IF($C$4="Attiecināmās izmaksas",IF('1a+c+n'!$Q125="A",'1a+c+n'!B125,0))</f>
        <v>0</v>
      </c>
      <c r="C124" s="61" t="str">
        <f>IF($C$4="Attiecināmās izmaksas",IF('1a+c+n'!$Q125="A",'1a+c+n'!C125,0))</f>
        <v xml:space="preserve">Minerālmateriālu maisījums 0/45 200mm biezumā </v>
      </c>
      <c r="D124" s="24" t="str">
        <f>IF($C$4="Attiecināmās izmaksas",IF('1a+c+n'!$Q125="A",'1a+c+n'!D125,0))</f>
        <v>m3</v>
      </c>
      <c r="E124" s="44"/>
      <c r="F124" s="62"/>
      <c r="G124" s="111"/>
      <c r="H124" s="111">
        <f>IF($C$4="Attiecināmās izmaksas",IF('1a+c+n'!$Q125="A",'1a+c+n'!H125,0))</f>
        <v>0</v>
      </c>
      <c r="I124" s="111"/>
      <c r="J124" s="111"/>
      <c r="K124" s="112">
        <f>IF($C$4="Attiecināmās izmaksas",IF('1a+c+n'!$Q125="A",'1a+c+n'!K125,0))</f>
        <v>0</v>
      </c>
      <c r="L124" s="62">
        <f>IF($C$4="Attiecināmās izmaksas",IF('1a+c+n'!$Q125="A",'1a+c+n'!L125,0))</f>
        <v>0</v>
      </c>
      <c r="M124" s="111">
        <f>IF($C$4="Attiecināmās izmaksas",IF('1a+c+n'!$Q125="A",'1a+c+n'!M125,0))</f>
        <v>0</v>
      </c>
      <c r="N124" s="111">
        <f>IF($C$4="Attiecināmās izmaksas",IF('1a+c+n'!$Q125="A",'1a+c+n'!N125,0))</f>
        <v>0</v>
      </c>
      <c r="O124" s="111">
        <f>IF($C$4="Attiecināmās izmaksas",IF('1a+c+n'!$Q125="A",'1a+c+n'!O125,0))</f>
        <v>0</v>
      </c>
      <c r="P124" s="112">
        <f>IF($C$4="Attiecināmās izmaksas",IF('1a+c+n'!$Q125="A",'1a+c+n'!P125,0))</f>
        <v>0</v>
      </c>
    </row>
    <row r="125" spans="1:16" x14ac:dyDescent="0.2">
      <c r="A125" s="49">
        <f>IF(P125=0,0,IF(COUNTBLANK(P125)=1,0,COUNTA($P$14:P125)))</f>
        <v>0</v>
      </c>
      <c r="B125" s="24">
        <f>IF($C$4="Attiecināmās izmaksas",IF('1a+c+n'!$Q126="A",'1a+c+n'!B126,0))</f>
        <v>0</v>
      </c>
      <c r="C125" s="61" t="str">
        <f>IF($C$4="Attiecināmās izmaksas",IF('1a+c+n'!$Q126="A",'1a+c+n'!C126,0))</f>
        <v>Virsējā kārta- karstais asfalts AC11 4cm</v>
      </c>
      <c r="D125" s="24" t="str">
        <f>IF($C$4="Attiecināmās izmaksas",IF('1a+c+n'!$Q126="A",'1a+c+n'!D126,0))</f>
        <v>m2</v>
      </c>
      <c r="E125" s="44"/>
      <c r="F125" s="62"/>
      <c r="G125" s="111"/>
      <c r="H125" s="111">
        <f>IF($C$4="Attiecināmās izmaksas",IF('1a+c+n'!$Q126="A",'1a+c+n'!H126,0))</f>
        <v>0</v>
      </c>
      <c r="I125" s="111"/>
      <c r="J125" s="111"/>
      <c r="K125" s="112">
        <f>IF($C$4="Attiecināmās izmaksas",IF('1a+c+n'!$Q126="A",'1a+c+n'!K126,0))</f>
        <v>0</v>
      </c>
      <c r="L125" s="62">
        <f>IF($C$4="Attiecināmās izmaksas",IF('1a+c+n'!$Q126="A",'1a+c+n'!L126,0))</f>
        <v>0</v>
      </c>
      <c r="M125" s="111">
        <f>IF($C$4="Attiecināmās izmaksas",IF('1a+c+n'!$Q126="A",'1a+c+n'!M126,0))</f>
        <v>0</v>
      </c>
      <c r="N125" s="111">
        <f>IF($C$4="Attiecināmās izmaksas",IF('1a+c+n'!$Q126="A",'1a+c+n'!N126,0))</f>
        <v>0</v>
      </c>
      <c r="O125" s="111">
        <f>IF($C$4="Attiecināmās izmaksas",IF('1a+c+n'!$Q126="A",'1a+c+n'!O126,0))</f>
        <v>0</v>
      </c>
      <c r="P125" s="112">
        <f>IF($C$4="Attiecināmās izmaksas",IF('1a+c+n'!$Q126="A",'1a+c+n'!P126,0))</f>
        <v>0</v>
      </c>
    </row>
    <row r="126" spans="1:16" x14ac:dyDescent="0.2">
      <c r="A126" s="49">
        <f>IF(P126=0,0,IF(COUNTBLANK(P126)=1,0,COUNTA($P$14:P126)))</f>
        <v>0</v>
      </c>
      <c r="B126" s="24">
        <f>IF($C$4="Attiecināmās izmaksas",IF('1a+c+n'!$Q127="A",'1a+c+n'!B127,0))</f>
        <v>0</v>
      </c>
      <c r="C126" s="61" t="str">
        <f>IF($C$4="Attiecināmās izmaksas",IF('1a+c+n'!$Q127="A",'1a+c+n'!C127,0))</f>
        <v>Apakšējā kārta- karstais asfalts AC22 6cm</v>
      </c>
      <c r="D126" s="24" t="str">
        <f>IF($C$4="Attiecināmās izmaksas",IF('1a+c+n'!$Q127="A",'1a+c+n'!D127,0))</f>
        <v>m2</v>
      </c>
      <c r="E126" s="44"/>
      <c r="F126" s="62"/>
      <c r="G126" s="111"/>
      <c r="H126" s="111">
        <f>IF($C$4="Attiecināmās izmaksas",IF('1a+c+n'!$Q127="A",'1a+c+n'!H127,0))</f>
        <v>0</v>
      </c>
      <c r="I126" s="111"/>
      <c r="J126" s="111"/>
      <c r="K126" s="112">
        <f>IF($C$4="Attiecināmās izmaksas",IF('1a+c+n'!$Q127="A",'1a+c+n'!K127,0))</f>
        <v>0</v>
      </c>
      <c r="L126" s="62">
        <f>IF($C$4="Attiecināmās izmaksas",IF('1a+c+n'!$Q127="A",'1a+c+n'!L127,0))</f>
        <v>0</v>
      </c>
      <c r="M126" s="111">
        <f>IF($C$4="Attiecināmās izmaksas",IF('1a+c+n'!$Q127="A",'1a+c+n'!M127,0))</f>
        <v>0</v>
      </c>
      <c r="N126" s="111">
        <f>IF($C$4="Attiecināmās izmaksas",IF('1a+c+n'!$Q127="A",'1a+c+n'!N127,0))</f>
        <v>0</v>
      </c>
      <c r="O126" s="111">
        <f>IF($C$4="Attiecināmās izmaksas",IF('1a+c+n'!$Q127="A",'1a+c+n'!O127,0))</f>
        <v>0</v>
      </c>
      <c r="P126" s="112">
        <f>IF($C$4="Attiecināmās izmaksas",IF('1a+c+n'!$Q127="A",'1a+c+n'!P127,0))</f>
        <v>0</v>
      </c>
    </row>
    <row r="127" spans="1:16" x14ac:dyDescent="0.2">
      <c r="A127" s="49">
        <f>IF(P127=0,0,IF(COUNTBLANK(P127)=1,0,COUNTA($P$14:P127)))</f>
        <v>0</v>
      </c>
      <c r="B127" s="24">
        <f>IF($C$4="Attiecināmās izmaksas",IF('1a+c+n'!$Q128="A",'1a+c+n'!B128,0))</f>
        <v>0</v>
      </c>
      <c r="C127" s="61">
        <f>IF($C$4="Attiecināmās izmaksas",IF('1a+c+n'!$Q128="A",'1a+c+n'!C128,0))</f>
        <v>0</v>
      </c>
      <c r="D127" s="24">
        <f>IF($C$4="Attiecināmās izmaksas",IF('1a+c+n'!$Q128="A",'1a+c+n'!D128,0))</f>
        <v>0</v>
      </c>
      <c r="E127" s="44"/>
      <c r="F127" s="62"/>
      <c r="G127" s="111"/>
      <c r="H127" s="111">
        <f>IF($C$4="Attiecināmās izmaksas",IF('1a+c+n'!$Q128="A",'1a+c+n'!H128,0))</f>
        <v>0</v>
      </c>
      <c r="I127" s="111"/>
      <c r="J127" s="111"/>
      <c r="K127" s="112">
        <f>IF($C$4="Attiecināmās izmaksas",IF('1a+c+n'!$Q128="A",'1a+c+n'!K128,0))</f>
        <v>0</v>
      </c>
      <c r="L127" s="62">
        <f>IF($C$4="Attiecināmās izmaksas",IF('1a+c+n'!$Q128="A",'1a+c+n'!L128,0))</f>
        <v>0</v>
      </c>
      <c r="M127" s="111">
        <f>IF($C$4="Attiecināmās izmaksas",IF('1a+c+n'!$Q128="A",'1a+c+n'!M128,0))</f>
        <v>0</v>
      </c>
      <c r="N127" s="111">
        <f>IF($C$4="Attiecināmās izmaksas",IF('1a+c+n'!$Q128="A",'1a+c+n'!N128,0))</f>
        <v>0</v>
      </c>
      <c r="O127" s="111">
        <f>IF($C$4="Attiecināmās izmaksas",IF('1a+c+n'!$Q128="A",'1a+c+n'!O128,0))</f>
        <v>0</v>
      </c>
      <c r="P127" s="112">
        <f>IF($C$4="Attiecināmās izmaksas",IF('1a+c+n'!$Q128="A",'1a+c+n'!P128,0))</f>
        <v>0</v>
      </c>
    </row>
    <row r="128" spans="1:16" ht="33.75" x14ac:dyDescent="0.2">
      <c r="A128" s="49">
        <f>IF(P128=0,0,IF(COUNTBLANK(P128)=1,0,COUNTA($P$14:P128)))</f>
        <v>0</v>
      </c>
      <c r="B128" s="24">
        <f>IF($C$4="Attiecināmās izmaksas",IF('1a+c+n'!$Q129="A",'1a+c+n'!B129,0))</f>
        <v>0</v>
      </c>
      <c r="C128" s="61" t="str">
        <f>IF($C$4="Attiecināmās izmaksas",IF('1a+c+n'!$Q129="A",'1a+c+n'!C129,0))</f>
        <v>PVC konstrukcijas loga LF-1 1550x1450mm (sask.ar rasējumu, iesk.furnitūru) montāža, (U≤1,25 (W/(m2*K))</v>
      </c>
      <c r="D128" s="24" t="str">
        <f>IF($C$4="Attiecināmās izmaksas",IF('1a+c+n'!$Q129="A",'1a+c+n'!D129,0))</f>
        <v>kpl.</v>
      </c>
      <c r="E128" s="44"/>
      <c r="F128" s="62"/>
      <c r="G128" s="111"/>
      <c r="H128" s="111">
        <f>IF($C$4="Attiecināmās izmaksas",IF('1a+c+n'!$Q129="A",'1a+c+n'!H129,0))</f>
        <v>0</v>
      </c>
      <c r="I128" s="111"/>
      <c r="J128" s="111"/>
      <c r="K128" s="112">
        <f>IF($C$4="Attiecināmās izmaksas",IF('1a+c+n'!$Q129="A",'1a+c+n'!K129,0))</f>
        <v>0</v>
      </c>
      <c r="L128" s="62">
        <f>IF($C$4="Attiecināmās izmaksas",IF('1a+c+n'!$Q129="A",'1a+c+n'!L129,0))</f>
        <v>0</v>
      </c>
      <c r="M128" s="111">
        <f>IF($C$4="Attiecināmās izmaksas",IF('1a+c+n'!$Q129="A",'1a+c+n'!M129,0))</f>
        <v>0</v>
      </c>
      <c r="N128" s="111">
        <f>IF($C$4="Attiecināmās izmaksas",IF('1a+c+n'!$Q129="A",'1a+c+n'!N129,0))</f>
        <v>0</v>
      </c>
      <c r="O128" s="111">
        <f>IF($C$4="Attiecināmās izmaksas",IF('1a+c+n'!$Q129="A",'1a+c+n'!O129,0))</f>
        <v>0</v>
      </c>
      <c r="P128" s="112">
        <f>IF($C$4="Attiecināmās izmaksas",IF('1a+c+n'!$Q129="A",'1a+c+n'!P129,0))</f>
        <v>0</v>
      </c>
    </row>
    <row r="129" spans="1:16" ht="33.75" x14ac:dyDescent="0.2">
      <c r="A129" s="49">
        <f>IF(P129=0,0,IF(COUNTBLANK(P129)=1,0,COUNTA($P$14:P129)))</f>
        <v>0</v>
      </c>
      <c r="B129" s="24">
        <f>IF($C$4="Attiecināmās izmaksas",IF('1a+c+n'!$Q130="A",'1a+c+n'!B130,0))</f>
        <v>0</v>
      </c>
      <c r="C129" s="61" t="str">
        <f>IF($C$4="Attiecināmās izmaksas",IF('1a+c+n'!$Q130="A",'1a+c+n'!C130,0))</f>
        <v>PVC konstrukcijas loga LF-2 2100x1450mm (sask.ar rasējumu, iesk.furnitūru) montāža, (U≤1,25 (W/(m2*K))</v>
      </c>
      <c r="D129" s="24" t="str">
        <f>IF($C$4="Attiecināmās izmaksas",IF('1a+c+n'!$Q130="A",'1a+c+n'!D130,0))</f>
        <v>kpl.</v>
      </c>
      <c r="E129" s="44"/>
      <c r="F129" s="62"/>
      <c r="G129" s="111"/>
      <c r="H129" s="111">
        <f>IF($C$4="Attiecināmās izmaksas",IF('1a+c+n'!$Q130="A",'1a+c+n'!H130,0))</f>
        <v>0</v>
      </c>
      <c r="I129" s="111"/>
      <c r="J129" s="111"/>
      <c r="K129" s="112">
        <f>IF($C$4="Attiecināmās izmaksas",IF('1a+c+n'!$Q130="A",'1a+c+n'!K130,0))</f>
        <v>0</v>
      </c>
      <c r="L129" s="62">
        <f>IF($C$4="Attiecināmās izmaksas",IF('1a+c+n'!$Q130="A",'1a+c+n'!L130,0))</f>
        <v>0</v>
      </c>
      <c r="M129" s="111">
        <f>IF($C$4="Attiecināmās izmaksas",IF('1a+c+n'!$Q130="A",'1a+c+n'!M130,0))</f>
        <v>0</v>
      </c>
      <c r="N129" s="111">
        <f>IF($C$4="Attiecināmās izmaksas",IF('1a+c+n'!$Q130="A",'1a+c+n'!N130,0))</f>
        <v>0</v>
      </c>
      <c r="O129" s="111">
        <f>IF($C$4="Attiecināmās izmaksas",IF('1a+c+n'!$Q130="A",'1a+c+n'!O130,0))</f>
        <v>0</v>
      </c>
      <c r="P129" s="112">
        <f>IF($C$4="Attiecināmās izmaksas",IF('1a+c+n'!$Q130="A",'1a+c+n'!P130,0))</f>
        <v>0</v>
      </c>
    </row>
    <row r="130" spans="1:16" ht="33.75" x14ac:dyDescent="0.2">
      <c r="A130" s="49">
        <f>IF(P130=0,0,IF(COUNTBLANK(P130)=1,0,COUNTA($P$14:P130)))</f>
        <v>0</v>
      </c>
      <c r="B130" s="24">
        <f>IF($C$4="Attiecināmās izmaksas",IF('1a+c+n'!$Q131="A",'1a+c+n'!B131,0))</f>
        <v>0</v>
      </c>
      <c r="C130" s="61" t="str">
        <f>IF($C$4="Attiecināmās izmaksas",IF('1a+c+n'!$Q131="A",'1a+c+n'!C131,0))</f>
        <v>PVC konstrukcijas loga LF-3 1500x1450mm  (sask.ar rasējumu, iesk.furnitūru) montāža, (U≤1,3 (W/(m2*K))</v>
      </c>
      <c r="D130" s="24" t="str">
        <f>IF($C$4="Attiecināmās izmaksas",IF('1a+c+n'!$Q131="A",'1a+c+n'!D131,0))</f>
        <v>kpl.</v>
      </c>
      <c r="E130" s="44"/>
      <c r="F130" s="62"/>
      <c r="G130" s="111"/>
      <c r="H130" s="111">
        <f>IF($C$4="Attiecināmās izmaksas",IF('1a+c+n'!$Q131="A",'1a+c+n'!H131,0))</f>
        <v>0</v>
      </c>
      <c r="I130" s="111"/>
      <c r="J130" s="111"/>
      <c r="K130" s="112">
        <f>IF($C$4="Attiecināmās izmaksas",IF('1a+c+n'!$Q131="A",'1a+c+n'!K131,0))</f>
        <v>0</v>
      </c>
      <c r="L130" s="62">
        <f>IF($C$4="Attiecināmās izmaksas",IF('1a+c+n'!$Q131="A",'1a+c+n'!L131,0))</f>
        <v>0</v>
      </c>
      <c r="M130" s="111">
        <f>IF($C$4="Attiecināmās izmaksas",IF('1a+c+n'!$Q131="A",'1a+c+n'!M131,0))</f>
        <v>0</v>
      </c>
      <c r="N130" s="111">
        <f>IF($C$4="Attiecināmās izmaksas",IF('1a+c+n'!$Q131="A",'1a+c+n'!N131,0))</f>
        <v>0</v>
      </c>
      <c r="O130" s="111">
        <f>IF($C$4="Attiecināmās izmaksas",IF('1a+c+n'!$Q131="A",'1a+c+n'!O131,0))</f>
        <v>0</v>
      </c>
      <c r="P130" s="112">
        <f>IF($C$4="Attiecināmās izmaksas",IF('1a+c+n'!$Q131="A",'1a+c+n'!P131,0))</f>
        <v>0</v>
      </c>
    </row>
    <row r="131" spans="1:16" ht="33.75" x14ac:dyDescent="0.2">
      <c r="A131" s="49">
        <f>IF(P131=0,0,IF(COUNTBLANK(P131)=1,0,COUNTA($P$14:P131)))</f>
        <v>0</v>
      </c>
      <c r="B131" s="24">
        <f>IF($C$4="Attiecināmās izmaksas",IF('1a+c+n'!$Q132="A",'1a+c+n'!B132,0))</f>
        <v>0</v>
      </c>
      <c r="C131" s="61" t="str">
        <f>IF($C$4="Attiecināmās izmaksas",IF('1a+c+n'!$Q132="A",'1a+c+n'!C132,0))</f>
        <v>PVC konstrukcijas loga LF-4 2100x2150mm  (sask.ar rasējumu, iesk.furnitūru) montāža, (U≤1,25 (W/(m2*K))</v>
      </c>
      <c r="D131" s="24" t="str">
        <f>IF($C$4="Attiecināmās izmaksas",IF('1a+c+n'!$Q132="A",'1a+c+n'!D132,0))</f>
        <v>kpl.</v>
      </c>
      <c r="E131" s="44"/>
      <c r="F131" s="62"/>
      <c r="G131" s="111"/>
      <c r="H131" s="111">
        <f>IF($C$4="Attiecināmās izmaksas",IF('1a+c+n'!$Q132="A",'1a+c+n'!H132,0))</f>
        <v>0</v>
      </c>
      <c r="I131" s="111"/>
      <c r="J131" s="111"/>
      <c r="K131" s="112">
        <f>IF($C$4="Attiecināmās izmaksas",IF('1a+c+n'!$Q132="A",'1a+c+n'!K132,0))</f>
        <v>0</v>
      </c>
      <c r="L131" s="62">
        <f>IF($C$4="Attiecināmās izmaksas",IF('1a+c+n'!$Q132="A",'1a+c+n'!L132,0))</f>
        <v>0</v>
      </c>
      <c r="M131" s="111">
        <f>IF($C$4="Attiecināmās izmaksas",IF('1a+c+n'!$Q132="A",'1a+c+n'!M132,0))</f>
        <v>0</v>
      </c>
      <c r="N131" s="111">
        <f>IF($C$4="Attiecināmās izmaksas",IF('1a+c+n'!$Q132="A",'1a+c+n'!N132,0))</f>
        <v>0</v>
      </c>
      <c r="O131" s="111">
        <f>IF($C$4="Attiecināmās izmaksas",IF('1a+c+n'!$Q132="A",'1a+c+n'!O132,0))</f>
        <v>0</v>
      </c>
      <c r="P131" s="112">
        <f>IF($C$4="Attiecināmās izmaksas",IF('1a+c+n'!$Q132="A",'1a+c+n'!P132,0))</f>
        <v>0</v>
      </c>
    </row>
    <row r="132" spans="1:16" ht="33.75" x14ac:dyDescent="0.2">
      <c r="A132" s="49">
        <f>IF(P132=0,0,IF(COUNTBLANK(P132)=1,0,COUNTA($P$14:P132)))</f>
        <v>0</v>
      </c>
      <c r="B132" s="24">
        <f>IF($C$4="Attiecināmās izmaksas",IF('1a+c+n'!$Q133="A",'1a+c+n'!B133,0))</f>
        <v>0</v>
      </c>
      <c r="C132" s="61" t="str">
        <f>IF($C$4="Attiecināmās izmaksas",IF('1a+c+n'!$Q133="A",'1a+c+n'!C133,0))</f>
        <v>PVC konstrukcijas loga LF-5 2100x2150mm  (sask.ar rasējumu, iesk.furnitūru) montāža, (U≤1,25 (W/(m2*K))</v>
      </c>
      <c r="D132" s="24" t="str">
        <f>IF($C$4="Attiecināmās izmaksas",IF('1a+c+n'!$Q133="A",'1a+c+n'!D133,0))</f>
        <v>kpl.</v>
      </c>
      <c r="E132" s="44"/>
      <c r="F132" s="62"/>
      <c r="G132" s="111"/>
      <c r="H132" s="111">
        <f>IF($C$4="Attiecināmās izmaksas",IF('1a+c+n'!$Q133="A",'1a+c+n'!H133,0))</f>
        <v>0</v>
      </c>
      <c r="I132" s="111"/>
      <c r="J132" s="111"/>
      <c r="K132" s="112">
        <f>IF($C$4="Attiecināmās izmaksas",IF('1a+c+n'!$Q133="A",'1a+c+n'!K133,0))</f>
        <v>0</v>
      </c>
      <c r="L132" s="62">
        <f>IF($C$4="Attiecināmās izmaksas",IF('1a+c+n'!$Q133="A",'1a+c+n'!L133,0))</f>
        <v>0</v>
      </c>
      <c r="M132" s="111">
        <f>IF($C$4="Attiecināmās izmaksas",IF('1a+c+n'!$Q133="A",'1a+c+n'!M133,0))</f>
        <v>0</v>
      </c>
      <c r="N132" s="111">
        <f>IF($C$4="Attiecināmās izmaksas",IF('1a+c+n'!$Q133="A",'1a+c+n'!N133,0))</f>
        <v>0</v>
      </c>
      <c r="O132" s="111">
        <f>IF($C$4="Attiecināmās izmaksas",IF('1a+c+n'!$Q133="A",'1a+c+n'!O133,0))</f>
        <v>0</v>
      </c>
      <c r="P132" s="112">
        <f>IF($C$4="Attiecināmās izmaksas",IF('1a+c+n'!$Q133="A",'1a+c+n'!P133,0))</f>
        <v>0</v>
      </c>
    </row>
    <row r="133" spans="1:16" ht="33.75" x14ac:dyDescent="0.2">
      <c r="A133" s="49">
        <f>IF(P133=0,0,IF(COUNTBLANK(P133)=1,0,COUNTA($P$14:P133)))</f>
        <v>0</v>
      </c>
      <c r="B133" s="24">
        <f>IF($C$4="Attiecināmās izmaksas",IF('1a+c+n'!$Q134="A",'1a+c+n'!B134,0))</f>
        <v>0</v>
      </c>
      <c r="C133" s="61" t="str">
        <f>IF($C$4="Attiecināmās izmaksas",IF('1a+c+n'!$Q134="A",'1a+c+n'!C134,0))</f>
        <v>PVC konstrukcijas loga LF-6 850x550mm  (sask.ar rasējumu, iesk.furnitūru) montāža, loga paketei un rāmim (U≤1,3 (W/(m2*K))</v>
      </c>
      <c r="D133" s="24" t="str">
        <f>IF($C$4="Attiecināmās izmaksas",IF('1a+c+n'!$Q134="A",'1a+c+n'!D134,0))</f>
        <v>kpl.</v>
      </c>
      <c r="E133" s="44"/>
      <c r="F133" s="62"/>
      <c r="G133" s="111"/>
      <c r="H133" s="111">
        <f>IF($C$4="Attiecināmās izmaksas",IF('1a+c+n'!$Q134="A",'1a+c+n'!H134,0))</f>
        <v>0</v>
      </c>
      <c r="I133" s="111"/>
      <c r="J133" s="111"/>
      <c r="K133" s="112">
        <f>IF($C$4="Attiecināmās izmaksas",IF('1a+c+n'!$Q134="A",'1a+c+n'!K134,0))</f>
        <v>0</v>
      </c>
      <c r="L133" s="62">
        <f>IF($C$4="Attiecināmās izmaksas",IF('1a+c+n'!$Q134="A",'1a+c+n'!L134,0))</f>
        <v>0</v>
      </c>
      <c r="M133" s="111">
        <f>IF($C$4="Attiecināmās izmaksas",IF('1a+c+n'!$Q134="A",'1a+c+n'!M134,0))</f>
        <v>0</v>
      </c>
      <c r="N133" s="111">
        <f>IF($C$4="Attiecināmās izmaksas",IF('1a+c+n'!$Q134="A",'1a+c+n'!N134,0))</f>
        <v>0</v>
      </c>
      <c r="O133" s="111">
        <f>IF($C$4="Attiecināmās izmaksas",IF('1a+c+n'!$Q134="A",'1a+c+n'!O134,0))</f>
        <v>0</v>
      </c>
      <c r="P133" s="112">
        <f>IF($C$4="Attiecināmās izmaksas",IF('1a+c+n'!$Q134="A",'1a+c+n'!P134,0))</f>
        <v>0</v>
      </c>
    </row>
    <row r="134" spans="1:16" ht="22.5" x14ac:dyDescent="0.2">
      <c r="A134" s="49">
        <f>IF(P134=0,0,IF(COUNTBLANK(P134)=1,0,COUNTA($P$14:P134)))</f>
        <v>0</v>
      </c>
      <c r="B134" s="24">
        <f>IF($C$4="Attiecināmās izmaksas",IF('1a+c+n'!$Q135="A",'1a+c+n'!B135,0))</f>
        <v>0</v>
      </c>
      <c r="C134" s="61" t="str">
        <f>IF($C$4="Attiecināmās izmaksas",IF('1a+c+n'!$Q135="A",'1a+c+n'!C135,0))</f>
        <v>Pašregulējamās pieplūdes gaisa vārsta Aereco EMM vai ekvivalenta uzstādīšana</v>
      </c>
      <c r="D134" s="24" t="str">
        <f>IF($C$4="Attiecināmās izmaksas",IF('1a+c+n'!$Q135="A",'1a+c+n'!D135,0))</f>
        <v>gb.</v>
      </c>
      <c r="E134" s="44"/>
      <c r="F134" s="62"/>
      <c r="G134" s="111"/>
      <c r="H134" s="111">
        <f>IF($C$4="Attiecināmās izmaksas",IF('1a+c+n'!$Q135="A",'1a+c+n'!H135,0))</f>
        <v>0</v>
      </c>
      <c r="I134" s="111"/>
      <c r="J134" s="111"/>
      <c r="K134" s="112">
        <f>IF($C$4="Attiecināmās izmaksas",IF('1a+c+n'!$Q135="A",'1a+c+n'!K135,0))</f>
        <v>0</v>
      </c>
      <c r="L134" s="62">
        <f>IF($C$4="Attiecināmās izmaksas",IF('1a+c+n'!$Q135="A",'1a+c+n'!L135,0))</f>
        <v>0</v>
      </c>
      <c r="M134" s="111">
        <f>IF($C$4="Attiecināmās izmaksas",IF('1a+c+n'!$Q135="A",'1a+c+n'!M135,0))</f>
        <v>0</v>
      </c>
      <c r="N134" s="111">
        <f>IF($C$4="Attiecināmās izmaksas",IF('1a+c+n'!$Q135="A",'1a+c+n'!N135,0))</f>
        <v>0</v>
      </c>
      <c r="O134" s="111">
        <f>IF($C$4="Attiecināmās izmaksas",IF('1a+c+n'!$Q135="A",'1a+c+n'!O135,0))</f>
        <v>0</v>
      </c>
      <c r="P134" s="112">
        <f>IF($C$4="Attiecināmās izmaksas",IF('1a+c+n'!$Q135="A",'1a+c+n'!P135,0))</f>
        <v>0</v>
      </c>
    </row>
    <row r="135" spans="1:16" x14ac:dyDescent="0.2">
      <c r="A135" s="49">
        <f>IF(P135=0,0,IF(COUNTBLANK(P135)=1,0,COUNTA($P$14:P135)))</f>
        <v>0</v>
      </c>
      <c r="B135" s="24">
        <f>IF($C$4="Attiecināmās izmaksas",IF('1a+c+n'!$Q136="A",'1a+c+n'!B136,0))</f>
        <v>0</v>
      </c>
      <c r="C135" s="61" t="str">
        <f>IF($C$4="Attiecināmās izmaksas",IF('1a+c+n'!$Q136="A",'1a+c+n'!C136,0))</f>
        <v>Ārējā skārda palodze, rūpnieciski krāsota</v>
      </c>
      <c r="D135" s="24" t="str">
        <f>IF($C$4="Attiecināmās izmaksas",IF('1a+c+n'!$Q136="A",'1a+c+n'!D136,0))</f>
        <v>m</v>
      </c>
      <c r="E135" s="44"/>
      <c r="F135" s="62"/>
      <c r="G135" s="111"/>
      <c r="H135" s="111">
        <f>IF($C$4="Attiecināmās izmaksas",IF('1a+c+n'!$Q136="A",'1a+c+n'!H136,0))</f>
        <v>0</v>
      </c>
      <c r="I135" s="111"/>
      <c r="J135" s="111"/>
      <c r="K135" s="112">
        <f>IF($C$4="Attiecināmās izmaksas",IF('1a+c+n'!$Q136="A",'1a+c+n'!K136,0))</f>
        <v>0</v>
      </c>
      <c r="L135" s="62">
        <f>IF($C$4="Attiecināmās izmaksas",IF('1a+c+n'!$Q136="A",'1a+c+n'!L136,0))</f>
        <v>0</v>
      </c>
      <c r="M135" s="111">
        <f>IF($C$4="Attiecināmās izmaksas",IF('1a+c+n'!$Q136="A",'1a+c+n'!M136,0))</f>
        <v>0</v>
      </c>
      <c r="N135" s="111">
        <f>IF($C$4="Attiecināmās izmaksas",IF('1a+c+n'!$Q136="A",'1a+c+n'!N136,0))</f>
        <v>0</v>
      </c>
      <c r="O135" s="111">
        <f>IF($C$4="Attiecināmās izmaksas",IF('1a+c+n'!$Q136="A",'1a+c+n'!O136,0))</f>
        <v>0</v>
      </c>
      <c r="P135" s="112">
        <f>IF($C$4="Attiecināmās izmaksas",IF('1a+c+n'!$Q136="A",'1a+c+n'!P136,0))</f>
        <v>0</v>
      </c>
    </row>
    <row r="136" spans="1:16" x14ac:dyDescent="0.2">
      <c r="A136" s="49">
        <f>IF(P136=0,0,IF(COUNTBLANK(P136)=1,0,COUNTA($P$14:P136)))</f>
        <v>0</v>
      </c>
      <c r="B136" s="24">
        <f>IF($C$4="Attiecināmās izmaksas",IF('1a+c+n'!$Q137="A",'1a+c+n'!B137,0))</f>
        <v>0</v>
      </c>
      <c r="C136" s="61" t="str">
        <f>IF($C$4="Attiecināmās izmaksas",IF('1a+c+n'!$Q137="A",'1a+c+n'!C137,0))</f>
        <v>Iekšējā lamināta palodze</v>
      </c>
      <c r="D136" s="24" t="str">
        <f>IF($C$4="Attiecināmās izmaksas",IF('1a+c+n'!$Q137="A",'1a+c+n'!D137,0))</f>
        <v>m</v>
      </c>
      <c r="E136" s="44"/>
      <c r="F136" s="62"/>
      <c r="G136" s="111"/>
      <c r="H136" s="111">
        <f>IF($C$4="Attiecināmās izmaksas",IF('1a+c+n'!$Q137="A",'1a+c+n'!H137,0))</f>
        <v>0</v>
      </c>
      <c r="I136" s="111"/>
      <c r="J136" s="111"/>
      <c r="K136" s="112">
        <f>IF($C$4="Attiecināmās izmaksas",IF('1a+c+n'!$Q137="A",'1a+c+n'!K137,0))</f>
        <v>0</v>
      </c>
      <c r="L136" s="62">
        <f>IF($C$4="Attiecināmās izmaksas",IF('1a+c+n'!$Q137="A",'1a+c+n'!L137,0))</f>
        <v>0</v>
      </c>
      <c r="M136" s="111">
        <f>IF($C$4="Attiecināmās izmaksas",IF('1a+c+n'!$Q137="A",'1a+c+n'!M137,0))</f>
        <v>0</v>
      </c>
      <c r="N136" s="111">
        <f>IF($C$4="Attiecināmās izmaksas",IF('1a+c+n'!$Q137="A",'1a+c+n'!N137,0))</f>
        <v>0</v>
      </c>
      <c r="O136" s="111">
        <f>IF($C$4="Attiecināmās izmaksas",IF('1a+c+n'!$Q137="A",'1a+c+n'!O137,0))</f>
        <v>0</v>
      </c>
      <c r="P136" s="112">
        <f>IF($C$4="Attiecināmās izmaksas",IF('1a+c+n'!$Q137="A",'1a+c+n'!P137,0))</f>
        <v>0</v>
      </c>
    </row>
    <row r="137" spans="1:16" x14ac:dyDescent="0.2">
      <c r="A137" s="49">
        <f>IF(P137=0,0,IF(COUNTBLANK(P137)=1,0,COUNTA($P$14:P137)))</f>
        <v>0</v>
      </c>
      <c r="B137" s="24">
        <f>IF($C$4="Attiecināmās izmaksas",IF('1a+c+n'!$Q138="A",'1a+c+n'!B138,0))</f>
        <v>0</v>
      </c>
      <c r="C137" s="61">
        <f>IF($C$4="Attiecināmās izmaksas",IF('1a+c+n'!$Q138="A",'1a+c+n'!C138,0))</f>
        <v>0</v>
      </c>
      <c r="D137" s="24">
        <f>IF($C$4="Attiecināmās izmaksas",IF('1a+c+n'!$Q138="A",'1a+c+n'!D138,0))</f>
        <v>0</v>
      </c>
      <c r="E137" s="44"/>
      <c r="F137" s="62"/>
      <c r="G137" s="111"/>
      <c r="H137" s="111">
        <f>IF($C$4="Attiecināmās izmaksas",IF('1a+c+n'!$Q138="A",'1a+c+n'!H138,0))</f>
        <v>0</v>
      </c>
      <c r="I137" s="111"/>
      <c r="J137" s="111"/>
      <c r="K137" s="112">
        <f>IF($C$4="Attiecināmās izmaksas",IF('1a+c+n'!$Q138="A",'1a+c+n'!K138,0))</f>
        <v>0</v>
      </c>
      <c r="L137" s="62">
        <f>IF($C$4="Attiecināmās izmaksas",IF('1a+c+n'!$Q138="A",'1a+c+n'!L138,0))</f>
        <v>0</v>
      </c>
      <c r="M137" s="111">
        <f>IF($C$4="Attiecināmās izmaksas",IF('1a+c+n'!$Q138="A",'1a+c+n'!M138,0))</f>
        <v>0</v>
      </c>
      <c r="N137" s="111">
        <f>IF($C$4="Attiecināmās izmaksas",IF('1a+c+n'!$Q138="A",'1a+c+n'!N138,0))</f>
        <v>0</v>
      </c>
      <c r="O137" s="111">
        <f>IF($C$4="Attiecināmās izmaksas",IF('1a+c+n'!$Q138="A",'1a+c+n'!O138,0))</f>
        <v>0</v>
      </c>
      <c r="P137" s="112">
        <f>IF($C$4="Attiecināmās izmaksas",IF('1a+c+n'!$Q138="A",'1a+c+n'!P138,0))</f>
        <v>0</v>
      </c>
    </row>
    <row r="138" spans="1:16" ht="33.75" x14ac:dyDescent="0.2">
      <c r="A138" s="49">
        <f>IF(P138=0,0,IF(COUNTBLANK(P138)=1,0,COUNTA($P$14:P138)))</f>
        <v>0</v>
      </c>
      <c r="B138" s="24">
        <f>IF($C$4="Attiecināmās izmaksas",IF('1a+c+n'!$Q139="A",'1a+c+n'!B139,0))</f>
        <v>0</v>
      </c>
      <c r="C138" s="61" t="str">
        <f>IF($C$4="Attiecināmās izmaksas",IF('1a+c+n'!$Q139="A",'1a+c+n'!C139,0))</f>
        <v>Siltinātu metāla konstrukcijas durvju DF-1 1350x2200mm (sask.ar rasējumu, ar piezīmi Nr.6, iesk.furnitūru) montāža, (U≤1,8 (W/(m2*K))</v>
      </c>
      <c r="D138" s="24" t="str">
        <f>IF($C$4="Attiecināmās izmaksas",IF('1a+c+n'!$Q139="A",'1a+c+n'!D139,0))</f>
        <v>kpl.</v>
      </c>
      <c r="E138" s="44"/>
      <c r="F138" s="62"/>
      <c r="G138" s="111"/>
      <c r="H138" s="111">
        <f>IF($C$4="Attiecināmās izmaksas",IF('1a+c+n'!$Q139="A",'1a+c+n'!H139,0))</f>
        <v>0</v>
      </c>
      <c r="I138" s="111"/>
      <c r="J138" s="111"/>
      <c r="K138" s="112">
        <f>IF($C$4="Attiecināmās izmaksas",IF('1a+c+n'!$Q139="A",'1a+c+n'!K139,0))</f>
        <v>0</v>
      </c>
      <c r="L138" s="62">
        <f>IF($C$4="Attiecināmās izmaksas",IF('1a+c+n'!$Q139="A",'1a+c+n'!L139,0))</f>
        <v>0</v>
      </c>
      <c r="M138" s="111">
        <f>IF($C$4="Attiecināmās izmaksas",IF('1a+c+n'!$Q139="A",'1a+c+n'!M139,0))</f>
        <v>0</v>
      </c>
      <c r="N138" s="111">
        <f>IF($C$4="Attiecināmās izmaksas",IF('1a+c+n'!$Q139="A",'1a+c+n'!N139,0))</f>
        <v>0</v>
      </c>
      <c r="O138" s="111">
        <f>IF($C$4="Attiecināmās izmaksas",IF('1a+c+n'!$Q139="A",'1a+c+n'!O139,0))</f>
        <v>0</v>
      </c>
      <c r="P138" s="112">
        <f>IF($C$4="Attiecināmās izmaksas",IF('1a+c+n'!$Q139="A",'1a+c+n'!P139,0))</f>
        <v>0</v>
      </c>
    </row>
    <row r="139" spans="1:16" ht="33.75" x14ac:dyDescent="0.2">
      <c r="A139" s="49">
        <f>IF(P139=0,0,IF(COUNTBLANK(P139)=1,0,COUNTA($P$14:P139)))</f>
        <v>0</v>
      </c>
      <c r="B139" s="24">
        <f>IF($C$4="Attiecināmās izmaksas",IF('1a+c+n'!$Q140="A",'1a+c+n'!B140,0))</f>
        <v>0</v>
      </c>
      <c r="C139" s="61" t="str">
        <f>IF($C$4="Attiecināmās izmaksas",IF('1a+c+n'!$Q140="A",'1a+c+n'!C140,0))</f>
        <v>Siltinātu metāla konstrukcijas durvju D-1 1000x1900mm (sask.ar rasējumu, iesk.furnitūru) montāža, (U≤1,8 (W/(m2*K))</v>
      </c>
      <c r="D139" s="24" t="str">
        <f>IF($C$4="Attiecināmās izmaksas",IF('1a+c+n'!$Q140="A",'1a+c+n'!D140,0))</f>
        <v>kpl.</v>
      </c>
      <c r="E139" s="44"/>
      <c r="F139" s="62"/>
      <c r="G139" s="111"/>
      <c r="H139" s="111">
        <f>IF($C$4="Attiecināmās izmaksas",IF('1a+c+n'!$Q140="A",'1a+c+n'!H140,0))</f>
        <v>0</v>
      </c>
      <c r="I139" s="111"/>
      <c r="J139" s="111"/>
      <c r="K139" s="112">
        <f>IF($C$4="Attiecināmās izmaksas",IF('1a+c+n'!$Q140="A",'1a+c+n'!K140,0))</f>
        <v>0</v>
      </c>
      <c r="L139" s="62">
        <f>IF($C$4="Attiecināmās izmaksas",IF('1a+c+n'!$Q140="A",'1a+c+n'!L140,0))</f>
        <v>0</v>
      </c>
      <c r="M139" s="111">
        <f>IF($C$4="Attiecināmās izmaksas",IF('1a+c+n'!$Q140="A",'1a+c+n'!M140,0))</f>
        <v>0</v>
      </c>
      <c r="N139" s="111">
        <f>IF($C$4="Attiecināmās izmaksas",IF('1a+c+n'!$Q140="A",'1a+c+n'!N140,0))</f>
        <v>0</v>
      </c>
      <c r="O139" s="111">
        <f>IF($C$4="Attiecināmās izmaksas",IF('1a+c+n'!$Q140="A",'1a+c+n'!O140,0))</f>
        <v>0</v>
      </c>
      <c r="P139" s="112">
        <f>IF($C$4="Attiecināmās izmaksas",IF('1a+c+n'!$Q140="A",'1a+c+n'!P140,0))</f>
        <v>0</v>
      </c>
    </row>
    <row r="140" spans="1:16" x14ac:dyDescent="0.2">
      <c r="A140" s="49">
        <f>IF(P140=0,0,IF(COUNTBLANK(P140)=1,0,COUNTA($P$14:P140)))</f>
        <v>0</v>
      </c>
      <c r="B140" s="24">
        <f>IF($C$4="Attiecināmās izmaksas",IF('1a+c+n'!$Q141="A",'1a+c+n'!B141,0))</f>
        <v>0</v>
      </c>
      <c r="C140" s="61" t="str">
        <f>IF($C$4="Attiecināmās izmaksas",IF('1a+c+n'!$Q141="A",'1a+c+n'!C141,0))</f>
        <v>Ventilācijas restu R-1 d150mm montāža</v>
      </c>
      <c r="D140" s="24" t="str">
        <f>IF($C$4="Attiecināmās izmaksas",IF('1a+c+n'!$Q141="A",'1a+c+n'!D141,0))</f>
        <v>kpl.</v>
      </c>
      <c r="E140" s="44"/>
      <c r="F140" s="62"/>
      <c r="G140" s="111"/>
      <c r="H140" s="111">
        <f>IF($C$4="Attiecināmās izmaksas",IF('1a+c+n'!$Q141="A",'1a+c+n'!H141,0))</f>
        <v>0</v>
      </c>
      <c r="I140" s="111"/>
      <c r="J140" s="111"/>
      <c r="K140" s="112">
        <f>IF($C$4="Attiecināmās izmaksas",IF('1a+c+n'!$Q141="A",'1a+c+n'!K141,0))</f>
        <v>0</v>
      </c>
      <c r="L140" s="62">
        <f>IF($C$4="Attiecināmās izmaksas",IF('1a+c+n'!$Q141="A",'1a+c+n'!L141,0))</f>
        <v>0</v>
      </c>
      <c r="M140" s="111">
        <f>IF($C$4="Attiecināmās izmaksas",IF('1a+c+n'!$Q141="A",'1a+c+n'!M141,0))</f>
        <v>0</v>
      </c>
      <c r="N140" s="111">
        <f>IF($C$4="Attiecināmās izmaksas",IF('1a+c+n'!$Q141="A",'1a+c+n'!N141,0))</f>
        <v>0</v>
      </c>
      <c r="O140" s="111">
        <f>IF($C$4="Attiecināmās izmaksas",IF('1a+c+n'!$Q141="A",'1a+c+n'!O141,0))</f>
        <v>0</v>
      </c>
      <c r="P140" s="112">
        <f>IF($C$4="Attiecināmās izmaksas",IF('1a+c+n'!$Q141="A",'1a+c+n'!P141,0))</f>
        <v>0</v>
      </c>
    </row>
    <row r="141" spans="1:16" x14ac:dyDescent="0.2">
      <c r="A141" s="49">
        <f>IF(P141=0,0,IF(COUNTBLANK(P141)=1,0,COUNTA($P$14:P141)))</f>
        <v>0</v>
      </c>
      <c r="B141" s="24">
        <f>IF($C$4="Attiecināmās izmaksas",IF('1a+c+n'!$Q142="A",'1a+c+n'!B142,0))</f>
        <v>0</v>
      </c>
      <c r="C141" s="61" t="str">
        <f>IF($C$4="Attiecināmās izmaksas",IF('1a+c+n'!$Q142="A",'1a+c+n'!C142,0))</f>
        <v>Ventilācijas restu R-2 d125mm montāža</v>
      </c>
      <c r="D141" s="24" t="str">
        <f>IF($C$4="Attiecināmās izmaksas",IF('1a+c+n'!$Q142="A",'1a+c+n'!D142,0))</f>
        <v>kpl.</v>
      </c>
      <c r="E141" s="44"/>
      <c r="F141" s="62"/>
      <c r="G141" s="111"/>
      <c r="H141" s="111">
        <f>IF($C$4="Attiecināmās izmaksas",IF('1a+c+n'!$Q142="A",'1a+c+n'!H142,0))</f>
        <v>0</v>
      </c>
      <c r="I141" s="111"/>
      <c r="J141" s="111"/>
      <c r="K141" s="112">
        <f>IF($C$4="Attiecināmās izmaksas",IF('1a+c+n'!$Q142="A",'1a+c+n'!K142,0))</f>
        <v>0</v>
      </c>
      <c r="L141" s="62">
        <f>IF($C$4="Attiecināmās izmaksas",IF('1a+c+n'!$Q142="A",'1a+c+n'!L142,0))</f>
        <v>0</v>
      </c>
      <c r="M141" s="111">
        <f>IF($C$4="Attiecināmās izmaksas",IF('1a+c+n'!$Q142="A",'1a+c+n'!M142,0))</f>
        <v>0</v>
      </c>
      <c r="N141" s="111">
        <f>IF($C$4="Attiecināmās izmaksas",IF('1a+c+n'!$Q142="A",'1a+c+n'!N142,0))</f>
        <v>0</v>
      </c>
      <c r="O141" s="111">
        <f>IF($C$4="Attiecināmās izmaksas",IF('1a+c+n'!$Q142="A",'1a+c+n'!O142,0))</f>
        <v>0</v>
      </c>
      <c r="P141" s="112">
        <f>IF($C$4="Attiecināmās izmaksas",IF('1a+c+n'!$Q142="A",'1a+c+n'!P142,0))</f>
        <v>0</v>
      </c>
    </row>
    <row r="142" spans="1:16" x14ac:dyDescent="0.2">
      <c r="A142" s="49">
        <f>IF(P142=0,0,IF(COUNTBLANK(P142)=1,0,COUNTA($P$14:P142)))</f>
        <v>0</v>
      </c>
      <c r="B142" s="24">
        <f>IF($C$4="Attiecināmās izmaksas",IF('1a+c+n'!$Q143="A",'1a+c+n'!B143,0))</f>
        <v>0</v>
      </c>
      <c r="C142" s="61" t="str">
        <f>IF($C$4="Attiecināmās izmaksas",IF('1a+c+n'!$Q143="A",'1a+c+n'!C143,0))</f>
        <v>Ventilācijas restu R-3 500x600mm montāža</v>
      </c>
      <c r="D142" s="24" t="str">
        <f>IF($C$4="Attiecināmās izmaksas",IF('1a+c+n'!$Q143="A",'1a+c+n'!D143,0))</f>
        <v>kpl.</v>
      </c>
      <c r="E142" s="44"/>
      <c r="F142" s="62"/>
      <c r="G142" s="111"/>
      <c r="H142" s="111">
        <f>IF($C$4="Attiecināmās izmaksas",IF('1a+c+n'!$Q143="A",'1a+c+n'!H143,0))</f>
        <v>0</v>
      </c>
      <c r="I142" s="111"/>
      <c r="J142" s="111"/>
      <c r="K142" s="112">
        <f>IF($C$4="Attiecināmās izmaksas",IF('1a+c+n'!$Q143="A",'1a+c+n'!K143,0))</f>
        <v>0</v>
      </c>
      <c r="L142" s="62">
        <f>IF($C$4="Attiecināmās izmaksas",IF('1a+c+n'!$Q143="A",'1a+c+n'!L143,0))</f>
        <v>0</v>
      </c>
      <c r="M142" s="111">
        <f>IF($C$4="Attiecināmās izmaksas",IF('1a+c+n'!$Q143="A",'1a+c+n'!M143,0))</f>
        <v>0</v>
      </c>
      <c r="N142" s="111">
        <f>IF($C$4="Attiecināmās izmaksas",IF('1a+c+n'!$Q143="A",'1a+c+n'!N143,0))</f>
        <v>0</v>
      </c>
      <c r="O142" s="111">
        <f>IF($C$4="Attiecināmās izmaksas",IF('1a+c+n'!$Q143="A",'1a+c+n'!O143,0))</f>
        <v>0</v>
      </c>
      <c r="P142" s="112">
        <f>IF($C$4="Attiecināmās izmaksas",IF('1a+c+n'!$Q143="A",'1a+c+n'!P143,0))</f>
        <v>0</v>
      </c>
    </row>
    <row r="143" spans="1:16" x14ac:dyDescent="0.2">
      <c r="A143" s="49">
        <f>IF(P143=0,0,IF(COUNTBLANK(P143)=1,0,COUNTA($P$14:P143)))</f>
        <v>0</v>
      </c>
      <c r="B143" s="24">
        <f>IF($C$4="Attiecināmās izmaksas",IF('1a+c+n'!$Q144="A",'1a+c+n'!B144,0))</f>
        <v>0</v>
      </c>
      <c r="C143" s="61">
        <f>IF($C$4="Attiecināmās izmaksas",IF('1a+c+n'!$Q144="A",'1a+c+n'!C144,0))</f>
        <v>0</v>
      </c>
      <c r="D143" s="24">
        <f>IF($C$4="Attiecināmās izmaksas",IF('1a+c+n'!$Q144="A",'1a+c+n'!D144,0))</f>
        <v>0</v>
      </c>
      <c r="E143" s="44"/>
      <c r="F143" s="62"/>
      <c r="G143" s="111"/>
      <c r="H143" s="111">
        <f>IF($C$4="Attiecināmās izmaksas",IF('1a+c+n'!$Q144="A",'1a+c+n'!H144,0))</f>
        <v>0</v>
      </c>
      <c r="I143" s="111"/>
      <c r="J143" s="111"/>
      <c r="K143" s="112">
        <f>IF($C$4="Attiecināmās izmaksas",IF('1a+c+n'!$Q144="A",'1a+c+n'!K144,0))</f>
        <v>0</v>
      </c>
      <c r="L143" s="62">
        <f>IF($C$4="Attiecināmās izmaksas",IF('1a+c+n'!$Q144="A",'1a+c+n'!L144,0))</f>
        <v>0</v>
      </c>
      <c r="M143" s="111">
        <f>IF($C$4="Attiecināmās izmaksas",IF('1a+c+n'!$Q144="A",'1a+c+n'!M144,0))</f>
        <v>0</v>
      </c>
      <c r="N143" s="111">
        <f>IF($C$4="Attiecināmās izmaksas",IF('1a+c+n'!$Q144="A",'1a+c+n'!N144,0))</f>
        <v>0</v>
      </c>
      <c r="O143" s="111">
        <f>IF($C$4="Attiecināmās izmaksas",IF('1a+c+n'!$Q144="A",'1a+c+n'!O144,0))</f>
        <v>0</v>
      </c>
      <c r="P143" s="112">
        <f>IF($C$4="Attiecināmās izmaksas",IF('1a+c+n'!$Q144="A",'1a+c+n'!P144,0))</f>
        <v>0</v>
      </c>
    </row>
    <row r="144" spans="1:16" ht="22.5" x14ac:dyDescent="0.2">
      <c r="A144" s="49">
        <f>IF(P144=0,0,IF(COUNTBLANK(P144)=1,0,COUNTA($P$14:P144)))</f>
        <v>0</v>
      </c>
      <c r="B144" s="24">
        <f>IF($C$4="Attiecināmās izmaksas",IF('1a+c+n'!$Q145="A",'1a+c+n'!B145,0))</f>
        <v>0</v>
      </c>
      <c r="C144" s="61" t="str">
        <f>IF($C$4="Attiecināmās izmaksas",IF('1a+c+n'!$Q145="A",'1a+c+n'!C145,0))</f>
        <v>Lietusūdens betona notekrenes iebūve zem katras lietusūdens notekas (AR-02)</v>
      </c>
      <c r="D144" s="24" t="str">
        <f>IF($C$4="Attiecināmās izmaksas",IF('1a+c+n'!$Q145="A",'1a+c+n'!D145,0))</f>
        <v>gb.</v>
      </c>
      <c r="E144" s="44"/>
      <c r="F144" s="62"/>
      <c r="G144" s="111"/>
      <c r="H144" s="111">
        <f>IF($C$4="Attiecināmās izmaksas",IF('1a+c+n'!$Q145="A",'1a+c+n'!H145,0))</f>
        <v>0</v>
      </c>
      <c r="I144" s="111"/>
      <c r="J144" s="111"/>
      <c r="K144" s="112">
        <f>IF($C$4="Attiecināmās izmaksas",IF('1a+c+n'!$Q145="A",'1a+c+n'!K145,0))</f>
        <v>0</v>
      </c>
      <c r="L144" s="62">
        <f>IF($C$4="Attiecināmās izmaksas",IF('1a+c+n'!$Q145="A",'1a+c+n'!L145,0))</f>
        <v>0</v>
      </c>
      <c r="M144" s="111">
        <f>IF($C$4="Attiecināmās izmaksas",IF('1a+c+n'!$Q145="A",'1a+c+n'!M145,0))</f>
        <v>0</v>
      </c>
      <c r="N144" s="111">
        <f>IF($C$4="Attiecināmās izmaksas",IF('1a+c+n'!$Q145="A",'1a+c+n'!N145,0))</f>
        <v>0</v>
      </c>
      <c r="O144" s="111">
        <f>IF($C$4="Attiecināmās izmaksas",IF('1a+c+n'!$Q145="A",'1a+c+n'!O145,0))</f>
        <v>0</v>
      </c>
      <c r="P144" s="112">
        <f>IF($C$4="Attiecināmās izmaksas",IF('1a+c+n'!$Q145="A",'1a+c+n'!P145,0))</f>
        <v>0</v>
      </c>
    </row>
    <row r="145" spans="1:16" x14ac:dyDescent="0.2">
      <c r="A145" s="49">
        <f>IF(P145=0,0,IF(COUNTBLANK(P145)=1,0,COUNTA($P$14:P145)))</f>
        <v>0</v>
      </c>
      <c r="B145" s="24">
        <f>IF($C$4="Attiecināmās izmaksas",IF('1a+c+n'!$Q146="A",'1a+c+n'!B146,0))</f>
        <v>0</v>
      </c>
      <c r="C145" s="61">
        <f>IF($C$4="Attiecināmās izmaksas",IF('1a+c+n'!$Q146="A",'1a+c+n'!C146,0))</f>
        <v>0</v>
      </c>
      <c r="D145" s="24">
        <f>IF($C$4="Attiecināmās izmaksas",IF('1a+c+n'!$Q146="A",'1a+c+n'!D146,0))</f>
        <v>0</v>
      </c>
      <c r="E145" s="44"/>
      <c r="F145" s="62"/>
      <c r="G145" s="111"/>
      <c r="H145" s="111">
        <f>IF($C$4="Attiecināmās izmaksas",IF('1a+c+n'!$Q146="A",'1a+c+n'!H146,0))</f>
        <v>0</v>
      </c>
      <c r="I145" s="111"/>
      <c r="J145" s="111"/>
      <c r="K145" s="112">
        <f>IF($C$4="Attiecināmās izmaksas",IF('1a+c+n'!$Q146="A",'1a+c+n'!K146,0))</f>
        <v>0</v>
      </c>
      <c r="L145" s="62">
        <f>IF($C$4="Attiecināmās izmaksas",IF('1a+c+n'!$Q146="A",'1a+c+n'!L146,0))</f>
        <v>0</v>
      </c>
      <c r="M145" s="111">
        <f>IF($C$4="Attiecināmās izmaksas",IF('1a+c+n'!$Q146="A",'1a+c+n'!M146,0))</f>
        <v>0</v>
      </c>
      <c r="N145" s="111">
        <f>IF($C$4="Attiecināmās izmaksas",IF('1a+c+n'!$Q146="A",'1a+c+n'!N146,0))</f>
        <v>0</v>
      </c>
      <c r="O145" s="111">
        <f>IF($C$4="Attiecināmās izmaksas",IF('1a+c+n'!$Q146="A",'1a+c+n'!O146,0))</f>
        <v>0</v>
      </c>
      <c r="P145" s="112">
        <f>IF($C$4="Attiecināmās izmaksas",IF('1a+c+n'!$Q146="A",'1a+c+n'!P146,0))</f>
        <v>0</v>
      </c>
    </row>
    <row r="146" spans="1:16" x14ac:dyDescent="0.2">
      <c r="A146" s="49">
        <f>IF(P146=0,0,IF(COUNTBLANK(P146)=1,0,COUNTA($P$14:P146)))</f>
        <v>0</v>
      </c>
      <c r="B146" s="24">
        <f>IF($C$4="Attiecināmās izmaksas",IF('1a+c+n'!$Q147="A",'1a+c+n'!B147,0))</f>
        <v>0</v>
      </c>
      <c r="C146" s="61">
        <f>IF($C$4="Attiecināmās izmaksas",IF('1a+c+n'!$Q147="A",'1a+c+n'!C147,0))</f>
        <v>0</v>
      </c>
      <c r="D146" s="24">
        <f>IF($C$4="Attiecināmās izmaksas",IF('1a+c+n'!$Q147="A",'1a+c+n'!D147,0))</f>
        <v>0</v>
      </c>
      <c r="E146" s="44"/>
      <c r="F146" s="62"/>
      <c r="G146" s="111"/>
      <c r="H146" s="111">
        <f>IF($C$4="Attiecināmās izmaksas",IF('1a+c+n'!$Q147="A",'1a+c+n'!H147,0))</f>
        <v>0</v>
      </c>
      <c r="I146" s="111"/>
      <c r="J146" s="111"/>
      <c r="K146" s="112">
        <f>IF($C$4="Attiecināmās izmaksas",IF('1a+c+n'!$Q147="A",'1a+c+n'!K147,0))</f>
        <v>0</v>
      </c>
      <c r="L146" s="62">
        <f>IF($C$4="Attiecināmās izmaksas",IF('1a+c+n'!$Q147="A",'1a+c+n'!L147,0))</f>
        <v>0</v>
      </c>
      <c r="M146" s="111">
        <f>IF($C$4="Attiecināmās izmaksas",IF('1a+c+n'!$Q147="A",'1a+c+n'!M147,0))</f>
        <v>0</v>
      </c>
      <c r="N146" s="111">
        <f>IF($C$4="Attiecināmās izmaksas",IF('1a+c+n'!$Q147="A",'1a+c+n'!N147,0))</f>
        <v>0</v>
      </c>
      <c r="O146" s="111">
        <f>IF($C$4="Attiecināmās izmaksas",IF('1a+c+n'!$Q147="A",'1a+c+n'!O147,0))</f>
        <v>0</v>
      </c>
      <c r="P146" s="112">
        <f>IF($C$4="Attiecināmās izmaksas",IF('1a+c+n'!$Q147="A",'1a+c+n'!P147,0))</f>
        <v>0</v>
      </c>
    </row>
    <row r="147" spans="1:16" x14ac:dyDescent="0.2">
      <c r="A147" s="49">
        <f>IF(P147=0,0,IF(COUNTBLANK(P147)=1,0,COUNTA($P$14:P147)))</f>
        <v>0</v>
      </c>
      <c r="B147" s="24">
        <f>IF($C$4="Attiecināmās izmaksas",IF('1a+c+n'!$Q148="A",'1a+c+n'!B148,0))</f>
        <v>0</v>
      </c>
      <c r="C147" s="61">
        <f>IF($C$4="Attiecināmās izmaksas",IF('1a+c+n'!$Q148="A",'1a+c+n'!C148,0))</f>
        <v>0</v>
      </c>
      <c r="D147" s="24">
        <f>IF($C$4="Attiecināmās izmaksas",IF('1a+c+n'!$Q148="A",'1a+c+n'!D148,0))</f>
        <v>0</v>
      </c>
      <c r="E147" s="44"/>
      <c r="F147" s="62"/>
      <c r="G147" s="111"/>
      <c r="H147" s="111">
        <f>IF($C$4="Attiecināmās izmaksas",IF('1a+c+n'!$Q148="A",'1a+c+n'!H148,0))</f>
        <v>0</v>
      </c>
      <c r="I147" s="111"/>
      <c r="J147" s="111"/>
      <c r="K147" s="112">
        <f>IF($C$4="Attiecināmās izmaksas",IF('1a+c+n'!$Q148="A",'1a+c+n'!K148,0))</f>
        <v>0</v>
      </c>
      <c r="L147" s="62">
        <f>IF($C$4="Attiecināmās izmaksas",IF('1a+c+n'!$Q148="A",'1a+c+n'!L148,0))</f>
        <v>0</v>
      </c>
      <c r="M147" s="111">
        <f>IF($C$4="Attiecināmās izmaksas",IF('1a+c+n'!$Q148="A",'1a+c+n'!M148,0))</f>
        <v>0</v>
      </c>
      <c r="N147" s="111">
        <f>IF($C$4="Attiecināmās izmaksas",IF('1a+c+n'!$Q148="A",'1a+c+n'!N148,0))</f>
        <v>0</v>
      </c>
      <c r="O147" s="111">
        <f>IF($C$4="Attiecināmās izmaksas",IF('1a+c+n'!$Q148="A",'1a+c+n'!O148,0))</f>
        <v>0</v>
      </c>
      <c r="P147" s="112">
        <f>IF($C$4="Attiecināmās izmaksas",IF('1a+c+n'!$Q148="A",'1a+c+n'!P148,0))</f>
        <v>0</v>
      </c>
    </row>
    <row r="148" spans="1:16" ht="33.75" x14ac:dyDescent="0.2">
      <c r="A148" s="49">
        <f>IF(P148=0,0,IF(COUNTBLANK(P148)=1,0,COUNTA($P$14:P148)))</f>
        <v>0</v>
      </c>
      <c r="B148" s="24">
        <f>IF($C$4="Attiecināmās izmaksas",IF('1a+c+n'!$Q149="A",'1a+c+n'!B149,0))</f>
        <v>0</v>
      </c>
      <c r="C148" s="61" t="str">
        <f>IF($C$4="Attiecināmās izmaksas",IF('1a+c+n'!$Q149="A",'1a+c+n'!C149,0))</f>
        <v>Esošo vēdināšanas kanālu sienā atjaunošana, virtuves gaisa nosūcei, pvc caurules ∅110mm montāža (Mezgls 8)</v>
      </c>
      <c r="D148" s="24" t="str">
        <f>IF($C$4="Attiecināmās izmaksas",IF('1a+c+n'!$Q149="A",'1a+c+n'!D149,0))</f>
        <v>gab.</v>
      </c>
      <c r="E148" s="44"/>
      <c r="F148" s="62"/>
      <c r="G148" s="111"/>
      <c r="H148" s="111">
        <f>IF($C$4="Attiecināmās izmaksas",IF('1a+c+n'!$Q149="A",'1a+c+n'!H149,0))</f>
        <v>0</v>
      </c>
      <c r="I148" s="111"/>
      <c r="J148" s="111"/>
      <c r="K148" s="112">
        <f>IF($C$4="Attiecināmās izmaksas",IF('1a+c+n'!$Q149="A",'1a+c+n'!K149,0))</f>
        <v>0</v>
      </c>
      <c r="L148" s="62">
        <f>IF($C$4="Attiecināmās izmaksas",IF('1a+c+n'!$Q149="A",'1a+c+n'!L149,0))</f>
        <v>0</v>
      </c>
      <c r="M148" s="111">
        <f>IF($C$4="Attiecināmās izmaksas",IF('1a+c+n'!$Q149="A",'1a+c+n'!M149,0))</f>
        <v>0</v>
      </c>
      <c r="N148" s="111">
        <f>IF($C$4="Attiecināmās izmaksas",IF('1a+c+n'!$Q149="A",'1a+c+n'!N149,0))</f>
        <v>0</v>
      </c>
      <c r="O148" s="111">
        <f>IF($C$4="Attiecināmās izmaksas",IF('1a+c+n'!$Q149="A",'1a+c+n'!O149,0))</f>
        <v>0</v>
      </c>
      <c r="P148" s="112">
        <f>IF($C$4="Attiecināmās izmaksas",IF('1a+c+n'!$Q149="A",'1a+c+n'!P149,0))</f>
        <v>0</v>
      </c>
    </row>
    <row r="149" spans="1:16" x14ac:dyDescent="0.2">
      <c r="A149" s="49">
        <f>IF(P149=0,0,IF(COUNTBLANK(P149)=1,0,COUNTA($P$14:P149)))</f>
        <v>0</v>
      </c>
      <c r="B149" s="24">
        <f>IF($C$4="Attiecināmās izmaksas",IF('1a+c+n'!$Q150="A",'1a+c+n'!B150,0))</f>
        <v>0</v>
      </c>
      <c r="C149" s="61">
        <f>IF($C$4="Attiecināmās izmaksas",IF('1a+c+n'!$Q150="A",'1a+c+n'!C150,0))</f>
        <v>0</v>
      </c>
      <c r="D149" s="24">
        <f>IF($C$4="Attiecināmās izmaksas",IF('1a+c+n'!$Q150="A",'1a+c+n'!D150,0))</f>
        <v>0</v>
      </c>
      <c r="E149" s="44"/>
      <c r="F149" s="62"/>
      <c r="G149" s="111"/>
      <c r="H149" s="111">
        <f>IF($C$4="Attiecināmās izmaksas",IF('1a+c+n'!$Q150="A",'1a+c+n'!H150,0))</f>
        <v>0</v>
      </c>
      <c r="I149" s="111"/>
      <c r="J149" s="111"/>
      <c r="K149" s="112">
        <f>IF($C$4="Attiecināmās izmaksas",IF('1a+c+n'!$Q150="A",'1a+c+n'!K150,0))</f>
        <v>0</v>
      </c>
      <c r="L149" s="62">
        <f>IF($C$4="Attiecināmās izmaksas",IF('1a+c+n'!$Q150="A",'1a+c+n'!L150,0))</f>
        <v>0</v>
      </c>
      <c r="M149" s="111">
        <f>IF($C$4="Attiecināmās izmaksas",IF('1a+c+n'!$Q150="A",'1a+c+n'!M150,0))</f>
        <v>0</v>
      </c>
      <c r="N149" s="111">
        <f>IF($C$4="Attiecināmās izmaksas",IF('1a+c+n'!$Q150="A",'1a+c+n'!N150,0))</f>
        <v>0</v>
      </c>
      <c r="O149" s="111">
        <f>IF($C$4="Attiecināmās izmaksas",IF('1a+c+n'!$Q150="A",'1a+c+n'!O150,0))</f>
        <v>0</v>
      </c>
      <c r="P149" s="112">
        <f>IF($C$4="Attiecināmās izmaksas",IF('1a+c+n'!$Q150="A",'1a+c+n'!P150,0))</f>
        <v>0</v>
      </c>
    </row>
    <row r="150" spans="1:16" ht="22.5" x14ac:dyDescent="0.2">
      <c r="A150" s="49">
        <f>IF(P150=0,0,IF(COUNTBLANK(P150)=1,0,COUNTA($P$14:P150)))</f>
        <v>0</v>
      </c>
      <c r="B150" s="24">
        <f>IF($C$4="Attiecināmās izmaksas",IF('1a+c+n'!$Q151="A",'1a+c+n'!B151,0))</f>
        <v>0</v>
      </c>
      <c r="C150" s="61" t="str">
        <f>IF($C$4="Attiecināmās izmaksas",IF('1a+c+n'!$Q151="A",'1a+c+n'!C151,0))</f>
        <v>Esošo lietus noteku aizsargu pretkorozijas apstrāde un uzstādīšana atpakaļ</v>
      </c>
      <c r="D150" s="24" t="str">
        <f>IF($C$4="Attiecināmās izmaksas",IF('1a+c+n'!$Q151="A",'1a+c+n'!D151,0))</f>
        <v>gab.</v>
      </c>
      <c r="E150" s="44"/>
      <c r="F150" s="62"/>
      <c r="G150" s="111"/>
      <c r="H150" s="111">
        <f>IF($C$4="Attiecināmās izmaksas",IF('1a+c+n'!$Q151="A",'1a+c+n'!H151,0))</f>
        <v>0</v>
      </c>
      <c r="I150" s="111"/>
      <c r="J150" s="111"/>
      <c r="K150" s="112">
        <f>IF($C$4="Attiecināmās izmaksas",IF('1a+c+n'!$Q151="A",'1a+c+n'!K151,0))</f>
        <v>0</v>
      </c>
      <c r="L150" s="62">
        <f>IF($C$4="Attiecināmās izmaksas",IF('1a+c+n'!$Q151="A",'1a+c+n'!L151,0))</f>
        <v>0</v>
      </c>
      <c r="M150" s="111">
        <f>IF($C$4="Attiecināmās izmaksas",IF('1a+c+n'!$Q151="A",'1a+c+n'!M151,0))</f>
        <v>0</v>
      </c>
      <c r="N150" s="111">
        <f>IF($C$4="Attiecināmās izmaksas",IF('1a+c+n'!$Q151="A",'1a+c+n'!N151,0))</f>
        <v>0</v>
      </c>
      <c r="O150" s="111">
        <f>IF($C$4="Attiecināmās izmaksas",IF('1a+c+n'!$Q151="A",'1a+c+n'!O151,0))</f>
        <v>0</v>
      </c>
      <c r="P150" s="112">
        <f>IF($C$4="Attiecināmās izmaksas",IF('1a+c+n'!$Q151="A",'1a+c+n'!P151,0))</f>
        <v>0</v>
      </c>
    </row>
    <row r="151" spans="1:16" x14ac:dyDescent="0.2">
      <c r="A151" s="49">
        <f>IF(P151=0,0,IF(COUNTBLANK(P151)=1,0,COUNTA($P$14:P151)))</f>
        <v>0</v>
      </c>
      <c r="B151" s="24">
        <f>IF($C$4="Attiecināmās izmaksas",IF('1a+c+n'!$Q152="A",'1a+c+n'!B152,0))</f>
        <v>0</v>
      </c>
      <c r="C151" s="61">
        <f>IF($C$4="Attiecināmās izmaksas",IF('1a+c+n'!$Q152="A",'1a+c+n'!C152,0))</f>
        <v>0</v>
      </c>
      <c r="D151" s="24">
        <f>IF($C$4="Attiecināmās izmaksas",IF('1a+c+n'!$Q152="A",'1a+c+n'!D152,0))</f>
        <v>0</v>
      </c>
      <c r="E151" s="44"/>
      <c r="F151" s="62"/>
      <c r="G151" s="111"/>
      <c r="H151" s="111">
        <f>IF($C$4="Attiecināmās izmaksas",IF('1a+c+n'!$Q152="A",'1a+c+n'!H152,0))</f>
        <v>0</v>
      </c>
      <c r="I151" s="111"/>
      <c r="J151" s="111"/>
      <c r="K151" s="112">
        <f>IF($C$4="Attiecināmās izmaksas",IF('1a+c+n'!$Q152="A",'1a+c+n'!K152,0))</f>
        <v>0</v>
      </c>
      <c r="L151" s="62">
        <f>IF($C$4="Attiecināmās izmaksas",IF('1a+c+n'!$Q152="A",'1a+c+n'!L152,0))</f>
        <v>0</v>
      </c>
      <c r="M151" s="111">
        <f>IF($C$4="Attiecināmās izmaksas",IF('1a+c+n'!$Q152="A",'1a+c+n'!M152,0))</f>
        <v>0</v>
      </c>
      <c r="N151" s="111">
        <f>IF($C$4="Attiecināmās izmaksas",IF('1a+c+n'!$Q152="A",'1a+c+n'!N152,0))</f>
        <v>0</v>
      </c>
      <c r="O151" s="111">
        <f>IF($C$4="Attiecināmās izmaksas",IF('1a+c+n'!$Q152="A",'1a+c+n'!O152,0))</f>
        <v>0</v>
      </c>
      <c r="P151" s="112">
        <f>IF($C$4="Attiecināmās izmaksas",IF('1a+c+n'!$Q152="A",'1a+c+n'!P152,0))</f>
        <v>0</v>
      </c>
    </row>
    <row r="152" spans="1:16" ht="12" customHeight="1" thickBot="1" x14ac:dyDescent="0.25">
      <c r="A152" s="229" t="s">
        <v>62</v>
      </c>
      <c r="B152" s="230"/>
      <c r="C152" s="230"/>
      <c r="D152" s="230"/>
      <c r="E152" s="230"/>
      <c r="F152" s="230"/>
      <c r="G152" s="230"/>
      <c r="H152" s="230"/>
      <c r="I152" s="230"/>
      <c r="J152" s="230"/>
      <c r="K152" s="231"/>
      <c r="L152" s="119">
        <f>SUM(L14:L151)</f>
        <v>0</v>
      </c>
      <c r="M152" s="120">
        <f>SUM(M14:M151)</f>
        <v>0</v>
      </c>
      <c r="N152" s="120">
        <f>SUM(N14:N151)</f>
        <v>0</v>
      </c>
      <c r="O152" s="120">
        <f>SUM(O14:O151)</f>
        <v>0</v>
      </c>
      <c r="P152" s="121">
        <f>SUM(P14:P151)</f>
        <v>0</v>
      </c>
    </row>
    <row r="153" spans="1:16" x14ac:dyDescent="0.2">
      <c r="A153" s="16"/>
      <c r="B153" s="16"/>
      <c r="C153" s="16"/>
      <c r="D153" s="16"/>
      <c r="E153" s="16"/>
      <c r="F153" s="16"/>
      <c r="G153" s="16"/>
      <c r="H153" s="16"/>
      <c r="I153" s="16"/>
      <c r="J153" s="16"/>
      <c r="K153" s="16"/>
      <c r="L153" s="16"/>
      <c r="M153" s="16"/>
      <c r="N153" s="16"/>
      <c r="O153" s="16"/>
      <c r="P153" s="16"/>
    </row>
    <row r="154" spans="1:16" x14ac:dyDescent="0.2">
      <c r="A154" s="16"/>
      <c r="B154" s="16"/>
      <c r="C154" s="16"/>
      <c r="D154" s="16"/>
      <c r="E154" s="16"/>
      <c r="F154" s="16"/>
      <c r="G154" s="16"/>
      <c r="H154" s="16"/>
      <c r="I154" s="16"/>
      <c r="J154" s="16"/>
      <c r="K154" s="16"/>
      <c r="L154" s="16"/>
      <c r="M154" s="16"/>
      <c r="N154" s="16"/>
      <c r="O154" s="16"/>
      <c r="P154" s="16"/>
    </row>
    <row r="155" spans="1:16" x14ac:dyDescent="0.2">
      <c r="A155" s="1" t="s">
        <v>14</v>
      </c>
      <c r="B155" s="16"/>
      <c r="C155" s="232">
        <f>'Kops n'!C28:H28</f>
        <v>0</v>
      </c>
      <c r="D155" s="232"/>
      <c r="E155" s="232"/>
      <c r="F155" s="232"/>
      <c r="G155" s="232"/>
      <c r="H155" s="232"/>
      <c r="I155" s="16"/>
      <c r="J155" s="16"/>
      <c r="K155" s="16"/>
      <c r="L155" s="16"/>
      <c r="M155" s="16"/>
      <c r="N155" s="16"/>
      <c r="O155" s="16"/>
      <c r="P155" s="16"/>
    </row>
    <row r="156" spans="1:16" x14ac:dyDescent="0.2">
      <c r="A156" s="16"/>
      <c r="B156" s="16"/>
      <c r="C156" s="160" t="s">
        <v>15</v>
      </c>
      <c r="D156" s="160"/>
      <c r="E156" s="160"/>
      <c r="F156" s="160"/>
      <c r="G156" s="160"/>
      <c r="H156" s="160"/>
      <c r="I156" s="16"/>
      <c r="J156" s="16"/>
      <c r="K156" s="16"/>
      <c r="L156" s="16"/>
      <c r="M156" s="16"/>
      <c r="N156" s="16"/>
      <c r="O156" s="16"/>
      <c r="P156" s="16"/>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78" t="str">
        <f>'Kops n'!A31:D31</f>
        <v>Tāme sastādīta 2023. gada __. _______</v>
      </c>
      <c r="B158" s="179"/>
      <c r="C158" s="179"/>
      <c r="D158" s="179"/>
      <c r="E158" s="16"/>
      <c r="F158" s="16"/>
      <c r="G158" s="16"/>
      <c r="H158" s="16"/>
      <c r="I158" s="16"/>
      <c r="J158" s="16"/>
      <c r="K158" s="16"/>
      <c r="L158" s="16"/>
      <c r="M158" s="16"/>
      <c r="N158" s="16"/>
      <c r="O158" s="16"/>
      <c r="P158" s="16"/>
    </row>
    <row r="159" spans="1:16" x14ac:dyDescent="0.2">
      <c r="A159" s="16"/>
      <c r="B159" s="16"/>
      <c r="C159" s="16"/>
      <c r="D159" s="16"/>
      <c r="E159" s="16"/>
      <c r="F159" s="16"/>
      <c r="G159" s="16"/>
      <c r="H159" s="16"/>
      <c r="I159" s="16"/>
      <c r="J159" s="16"/>
      <c r="K159" s="16"/>
      <c r="L159" s="16"/>
      <c r="M159" s="16"/>
      <c r="N159" s="16"/>
      <c r="O159" s="16"/>
      <c r="P159" s="16"/>
    </row>
    <row r="160" spans="1:16" x14ac:dyDescent="0.2">
      <c r="A160" s="1" t="s">
        <v>41</v>
      </c>
      <c r="B160" s="16"/>
      <c r="C160" s="232">
        <f>'Kops n'!C33:H33</f>
        <v>0</v>
      </c>
      <c r="D160" s="232"/>
      <c r="E160" s="232"/>
      <c r="F160" s="232"/>
      <c r="G160" s="232"/>
      <c r="H160" s="232"/>
      <c r="I160" s="16"/>
      <c r="J160" s="16"/>
      <c r="K160" s="16"/>
      <c r="L160" s="16"/>
      <c r="M160" s="16"/>
      <c r="N160" s="16"/>
      <c r="O160" s="16"/>
      <c r="P160" s="16"/>
    </row>
    <row r="161" spans="1:16" x14ac:dyDescent="0.2">
      <c r="A161" s="16"/>
      <c r="B161" s="16"/>
      <c r="C161" s="160" t="s">
        <v>15</v>
      </c>
      <c r="D161" s="160"/>
      <c r="E161" s="160"/>
      <c r="F161" s="160"/>
      <c r="G161" s="160"/>
      <c r="H161" s="160"/>
      <c r="I161" s="16"/>
      <c r="J161" s="16"/>
      <c r="K161" s="16"/>
      <c r="L161" s="16"/>
      <c r="M161" s="16"/>
      <c r="N161" s="16"/>
      <c r="O161" s="16"/>
      <c r="P161" s="16"/>
    </row>
    <row r="162" spans="1:16" x14ac:dyDescent="0.2">
      <c r="A162" s="16"/>
      <c r="B162" s="16"/>
      <c r="C162" s="16"/>
      <c r="D162" s="16"/>
      <c r="E162" s="16"/>
      <c r="F162" s="16"/>
      <c r="G162" s="16"/>
      <c r="H162" s="16"/>
      <c r="I162" s="16"/>
      <c r="J162" s="16"/>
      <c r="K162" s="16"/>
      <c r="L162" s="16"/>
      <c r="M162" s="16"/>
      <c r="N162" s="16"/>
      <c r="O162" s="16"/>
      <c r="P162" s="16"/>
    </row>
    <row r="163" spans="1:16" x14ac:dyDescent="0.2">
      <c r="A163" s="74" t="s">
        <v>16</v>
      </c>
      <c r="B163" s="40"/>
      <c r="C163" s="79">
        <f>'Kops n'!C36</f>
        <v>0</v>
      </c>
      <c r="D163" s="40"/>
      <c r="E163" s="16"/>
      <c r="F163" s="16"/>
      <c r="G163" s="16"/>
      <c r="H163" s="16"/>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sheetData>
  <mergeCells count="23">
    <mergeCell ref="N9:O9"/>
    <mergeCell ref="D5:L5"/>
    <mergeCell ref="D6:L6"/>
    <mergeCell ref="D7:L7"/>
    <mergeCell ref="D8:L8"/>
    <mergeCell ref="C2:I2"/>
    <mergeCell ref="C3:I3"/>
    <mergeCell ref="C4:I4"/>
    <mergeCell ref="A9:F9"/>
    <mergeCell ref="J9:M9"/>
    <mergeCell ref="A158:D158"/>
    <mergeCell ref="C160:H160"/>
    <mergeCell ref="C161:H161"/>
    <mergeCell ref="C155:H155"/>
    <mergeCell ref="C156:H156"/>
    <mergeCell ref="F12:K12"/>
    <mergeCell ref="L12:P12"/>
    <mergeCell ref="A152:K152"/>
    <mergeCell ref="A12:A13"/>
    <mergeCell ref="B12:B13"/>
    <mergeCell ref="C12:C13"/>
    <mergeCell ref="D12:D13"/>
    <mergeCell ref="E12:E13"/>
  </mergeCells>
  <conditionalFormatting sqref="A152:K152">
    <cfRule type="containsText" dxfId="86" priority="2" operator="containsText" text="Tiešās izmaksas kopā, t. sk. darba devēja sociālais nodoklis __.__% ">
      <formula>NOT(ISERROR(SEARCH("Tiešās izmaksas kopā, t. sk. darba devēja sociālais nodoklis __.__% ",A152)))</formula>
    </cfRule>
  </conditionalFormatting>
  <conditionalFormatting sqref="D1 C2:I2 A14:P151">
    <cfRule type="cellIs" dxfId="85" priority="3" operator="equal">
      <formula>0</formula>
    </cfRule>
  </conditionalFormatting>
  <conditionalFormatting sqref="D5:L8 L152:P152 C155:H155 C160:H160 C163">
    <cfRule type="cellIs" dxfId="84"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P168"/>
  <sheetViews>
    <sheetView topLeftCell="A56" workbookViewId="0">
      <selection activeCell="A48" sqref="A4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'1a+c+n'!D1</f>
        <v>1</v>
      </c>
      <c r="E1" s="22"/>
      <c r="F1" s="22"/>
      <c r="G1" s="22"/>
      <c r="H1" s="22"/>
      <c r="I1" s="22"/>
      <c r="J1" s="22"/>
      <c r="N1" s="25"/>
      <c r="O1" s="26"/>
      <c r="P1" s="27"/>
    </row>
    <row r="2" spans="1:16" x14ac:dyDescent="0.2">
      <c r="A2" s="28"/>
      <c r="B2" s="28"/>
      <c r="C2" s="247" t="str">
        <f>'1a+c+n'!C2:I2</f>
        <v>Vispārējie būvdarbi</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18</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'1a+c+n'!A9</f>
        <v>Tāme sastādīta  2023. gada tirgus cenās, pamatojoties uz AR daļas rasējumiem</v>
      </c>
      <c r="B9" s="244"/>
      <c r="C9" s="244"/>
      <c r="D9" s="244"/>
      <c r="E9" s="244"/>
      <c r="F9" s="244"/>
      <c r="G9" s="30"/>
      <c r="H9" s="30"/>
      <c r="I9" s="30"/>
      <c r="J9" s="245" t="s">
        <v>45</v>
      </c>
      <c r="K9" s="245"/>
      <c r="L9" s="245"/>
      <c r="M9" s="245"/>
      <c r="N9" s="246">
        <f>P156</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IF($C$4="citu pasākumu izmaksas",IF('1a+c+n'!$Q14="C",'1a+c+n'!B14,0))</f>
        <v>0</v>
      </c>
      <c r="C14" s="59">
        <f>IF($C$4="citu pasākumu izmaksas",IF('1a+c+n'!$Q14="C",'1a+c+n'!C14,0))</f>
        <v>0</v>
      </c>
      <c r="D14" s="23">
        <f>IF($C$4="citu pasākumu izmaksas",IF('1a+c+n'!$Q14="C",'1a+c+n'!D14,0))</f>
        <v>0</v>
      </c>
      <c r="E14" s="43"/>
      <c r="F14" s="60"/>
      <c r="G14" s="109"/>
      <c r="H14" s="109">
        <f>IF($C$4="citu pasākumu izmaksas",IF('1a+c+n'!$Q14="C",'1a+c+n'!H14,0))</f>
        <v>0</v>
      </c>
      <c r="I14" s="109"/>
      <c r="J14" s="109"/>
      <c r="K14" s="110">
        <f>IF($C$4="citu pasākumu izmaksas",IF('1a+c+n'!$Q14="C",'1a+c+n'!K14,0))</f>
        <v>0</v>
      </c>
      <c r="L14" s="77">
        <f>IF($C$4="citu pasākumu izmaksas",IF('1a+c+n'!$Q14="C",'1a+c+n'!L14,0))</f>
        <v>0</v>
      </c>
      <c r="M14" s="109">
        <f>IF($C$4="citu pasākumu izmaksas",IF('1a+c+n'!$Q14="C",'1a+c+n'!M14,0))</f>
        <v>0</v>
      </c>
      <c r="N14" s="109">
        <f>IF($C$4="citu pasākumu izmaksas",IF('1a+c+n'!$Q14="C",'1a+c+n'!N14,0))</f>
        <v>0</v>
      </c>
      <c r="O14" s="109">
        <f>IF($C$4="citu pasākumu izmaksas",IF('1a+c+n'!$Q14="C",'1a+c+n'!O14,0))</f>
        <v>0</v>
      </c>
      <c r="P14" s="110">
        <f>IF($C$4="citu pasākumu izmaksas",IF('1a+c+n'!$Q14="C",'1a+c+n'!P14,0))</f>
        <v>0</v>
      </c>
    </row>
    <row r="15" spans="1:16" x14ac:dyDescent="0.2">
      <c r="A15" s="49">
        <f>IF(P15=0,0,IF(COUNTBLANK(P15)=1,0,COUNTA($P$14:P15)))</f>
        <v>0</v>
      </c>
      <c r="B15" s="24">
        <f>IF($C$4="citu pasākumu izmaksas",IF('1a+c+n'!$Q15="C",'1a+c+n'!B15,0))</f>
        <v>0</v>
      </c>
      <c r="C15" s="61">
        <f>IF($C$4="citu pasākumu izmaksas",IF('1a+c+n'!$Q15="C",'1a+c+n'!C15,0))</f>
        <v>0</v>
      </c>
      <c r="D15" s="24">
        <f>IF($C$4="citu pasākumu izmaksas",IF('1a+c+n'!$Q15="C",'1a+c+n'!D15,0))</f>
        <v>0</v>
      </c>
      <c r="E15" s="44"/>
      <c r="F15" s="62"/>
      <c r="G15" s="111"/>
      <c r="H15" s="111">
        <f>IF($C$4="citu pasākumu izmaksas",IF('1a+c+n'!$Q15="C",'1a+c+n'!H15,0))</f>
        <v>0</v>
      </c>
      <c r="I15" s="111"/>
      <c r="J15" s="111"/>
      <c r="K15" s="112">
        <f>IF($C$4="citu pasākumu izmaksas",IF('1a+c+n'!$Q15="C",'1a+c+n'!K15,0))</f>
        <v>0</v>
      </c>
      <c r="L15" s="78">
        <f>IF($C$4="citu pasākumu izmaksas",IF('1a+c+n'!$Q15="C",'1a+c+n'!L15,0))</f>
        <v>0</v>
      </c>
      <c r="M15" s="111">
        <f>IF($C$4="citu pasākumu izmaksas",IF('1a+c+n'!$Q15="C",'1a+c+n'!M15,0))</f>
        <v>0</v>
      </c>
      <c r="N15" s="111">
        <f>IF($C$4="citu pasākumu izmaksas",IF('1a+c+n'!$Q15="C",'1a+c+n'!N15,0))</f>
        <v>0</v>
      </c>
      <c r="O15" s="111">
        <f>IF($C$4="citu pasākumu izmaksas",IF('1a+c+n'!$Q15="C",'1a+c+n'!O15,0))</f>
        <v>0</v>
      </c>
      <c r="P15" s="112">
        <f>IF($C$4="citu pasākumu izmaksas",IF('1a+c+n'!$Q15="C",'1a+c+n'!P15,0))</f>
        <v>0</v>
      </c>
    </row>
    <row r="16" spans="1:16" x14ac:dyDescent="0.2">
      <c r="A16" s="49">
        <f>IF(P16=0,0,IF(COUNTBLANK(P16)=1,0,COUNTA($P$14:P16)))</f>
        <v>0</v>
      </c>
      <c r="B16" s="24">
        <f>IF($C$4="citu pasākumu izmaksas",IF('1a+c+n'!$Q16="C",'1a+c+n'!B16,0))</f>
        <v>0</v>
      </c>
      <c r="C16" s="61">
        <f>IF($C$4="citu pasākumu izmaksas",IF('1a+c+n'!$Q16="C",'1a+c+n'!C16,0))</f>
        <v>0</v>
      </c>
      <c r="D16" s="24">
        <f>IF($C$4="citu pasākumu izmaksas",IF('1a+c+n'!$Q16="C",'1a+c+n'!D16,0))</f>
        <v>0</v>
      </c>
      <c r="E16" s="44"/>
      <c r="F16" s="62"/>
      <c r="G16" s="111"/>
      <c r="H16" s="111">
        <f>IF($C$4="citu pasākumu izmaksas",IF('1a+c+n'!$Q16="C",'1a+c+n'!H16,0))</f>
        <v>0</v>
      </c>
      <c r="I16" s="111"/>
      <c r="J16" s="111"/>
      <c r="K16" s="112">
        <f>IF($C$4="citu pasākumu izmaksas",IF('1a+c+n'!$Q16="C",'1a+c+n'!K16,0))</f>
        <v>0</v>
      </c>
      <c r="L16" s="78">
        <f>IF($C$4="citu pasākumu izmaksas",IF('1a+c+n'!$Q16="C",'1a+c+n'!L16,0))</f>
        <v>0</v>
      </c>
      <c r="M16" s="111">
        <f>IF($C$4="citu pasākumu izmaksas",IF('1a+c+n'!$Q16="C",'1a+c+n'!M16,0))</f>
        <v>0</v>
      </c>
      <c r="N16" s="111">
        <f>IF($C$4="citu pasākumu izmaksas",IF('1a+c+n'!$Q16="C",'1a+c+n'!N16,0))</f>
        <v>0</v>
      </c>
      <c r="O16" s="111">
        <f>IF($C$4="citu pasākumu izmaksas",IF('1a+c+n'!$Q16="C",'1a+c+n'!O16,0))</f>
        <v>0</v>
      </c>
      <c r="P16" s="112">
        <f>IF($C$4="citu pasākumu izmaksas",IF('1a+c+n'!$Q16="C",'1a+c+n'!P16,0))</f>
        <v>0</v>
      </c>
    </row>
    <row r="17" spans="1:16" x14ac:dyDescent="0.2">
      <c r="A17" s="49">
        <f>IF(P17=0,0,IF(COUNTBLANK(P17)=1,0,COUNTA($P$14:P17)))</f>
        <v>0</v>
      </c>
      <c r="B17" s="24">
        <f>IF($C$4="citu pasākumu izmaksas",IF('1a+c+n'!$Q17="C",'1a+c+n'!B17,0))</f>
        <v>0</v>
      </c>
      <c r="C17" s="61">
        <f>IF($C$4="citu pasākumu izmaksas",IF('1a+c+n'!$Q17="C",'1a+c+n'!C17,0))</f>
        <v>0</v>
      </c>
      <c r="D17" s="24">
        <f>IF($C$4="citu pasākumu izmaksas",IF('1a+c+n'!$Q17="C",'1a+c+n'!D17,0))</f>
        <v>0</v>
      </c>
      <c r="E17" s="44"/>
      <c r="F17" s="62"/>
      <c r="G17" s="111"/>
      <c r="H17" s="111">
        <f>IF($C$4="citu pasākumu izmaksas",IF('1a+c+n'!$Q17="C",'1a+c+n'!H17,0))</f>
        <v>0</v>
      </c>
      <c r="I17" s="111"/>
      <c r="J17" s="111"/>
      <c r="K17" s="112">
        <f>IF($C$4="citu pasākumu izmaksas",IF('1a+c+n'!$Q17="C",'1a+c+n'!K17,0))</f>
        <v>0</v>
      </c>
      <c r="L17" s="78">
        <f>IF($C$4="citu pasākumu izmaksas",IF('1a+c+n'!$Q17="C",'1a+c+n'!L17,0))</f>
        <v>0</v>
      </c>
      <c r="M17" s="111">
        <f>IF($C$4="citu pasākumu izmaksas",IF('1a+c+n'!$Q17="C",'1a+c+n'!M17,0))</f>
        <v>0</v>
      </c>
      <c r="N17" s="111">
        <f>IF($C$4="citu pasākumu izmaksas",IF('1a+c+n'!$Q17="C",'1a+c+n'!N17,0))</f>
        <v>0</v>
      </c>
      <c r="O17" s="111">
        <f>IF($C$4="citu pasākumu izmaksas",IF('1a+c+n'!$Q17="C",'1a+c+n'!O17,0))</f>
        <v>0</v>
      </c>
      <c r="P17" s="112">
        <f>IF($C$4="citu pasākumu izmaksas",IF('1a+c+n'!$Q17="C",'1a+c+n'!P17,0))</f>
        <v>0</v>
      </c>
    </row>
    <row r="18" spans="1:16" x14ac:dyDescent="0.2">
      <c r="A18" s="49">
        <f>IF(P18=0,0,IF(COUNTBLANK(P18)=1,0,COUNTA($P$14:P18)))</f>
        <v>0</v>
      </c>
      <c r="B18" s="24">
        <f>IF($C$4="citu pasākumu izmaksas",IF('1a+c+n'!$Q18="C",'1a+c+n'!B18,0))</f>
        <v>0</v>
      </c>
      <c r="C18" s="61">
        <f>IF($C$4="citu pasākumu izmaksas",IF('1a+c+n'!$Q18="C",'1a+c+n'!C18,0))</f>
        <v>0</v>
      </c>
      <c r="D18" s="24">
        <f>IF($C$4="citu pasākumu izmaksas",IF('1a+c+n'!$Q18="C",'1a+c+n'!D18,0))</f>
        <v>0</v>
      </c>
      <c r="E18" s="44"/>
      <c r="F18" s="62"/>
      <c r="G18" s="111"/>
      <c r="H18" s="111">
        <f>IF($C$4="citu pasākumu izmaksas",IF('1a+c+n'!$Q18="C",'1a+c+n'!H18,0))</f>
        <v>0</v>
      </c>
      <c r="I18" s="111"/>
      <c r="J18" s="111"/>
      <c r="K18" s="112">
        <f>IF($C$4="citu pasākumu izmaksas",IF('1a+c+n'!$Q18="C",'1a+c+n'!K18,0))</f>
        <v>0</v>
      </c>
      <c r="L18" s="78">
        <f>IF($C$4="citu pasākumu izmaksas",IF('1a+c+n'!$Q18="C",'1a+c+n'!L18,0))</f>
        <v>0</v>
      </c>
      <c r="M18" s="111">
        <f>IF($C$4="citu pasākumu izmaksas",IF('1a+c+n'!$Q18="C",'1a+c+n'!M18,0))</f>
        <v>0</v>
      </c>
      <c r="N18" s="111">
        <f>IF($C$4="citu pasākumu izmaksas",IF('1a+c+n'!$Q18="C",'1a+c+n'!N18,0))</f>
        <v>0</v>
      </c>
      <c r="O18" s="111">
        <f>IF($C$4="citu pasākumu izmaksas",IF('1a+c+n'!$Q18="C",'1a+c+n'!O18,0))</f>
        <v>0</v>
      </c>
      <c r="P18" s="112">
        <f>IF($C$4="citu pasākumu izmaksas",IF('1a+c+n'!$Q18="C",'1a+c+n'!P18,0))</f>
        <v>0</v>
      </c>
    </row>
    <row r="19" spans="1:16" x14ac:dyDescent="0.2">
      <c r="A19" s="49">
        <f>IF(P19=0,0,IF(COUNTBLANK(P19)=1,0,COUNTA($P$14:P19)))</f>
        <v>0</v>
      </c>
      <c r="B19" s="24">
        <f>IF($C$4="citu pasākumu izmaksas",IF('1a+c+n'!$Q19="C",'1a+c+n'!B19,0))</f>
        <v>0</v>
      </c>
      <c r="C19" s="61">
        <f>IF($C$4="citu pasākumu izmaksas",IF('1a+c+n'!$Q19="C",'1a+c+n'!C19,0))</f>
        <v>0</v>
      </c>
      <c r="D19" s="24">
        <f>IF($C$4="citu pasākumu izmaksas",IF('1a+c+n'!$Q19="C",'1a+c+n'!D19,0))</f>
        <v>0</v>
      </c>
      <c r="E19" s="44"/>
      <c r="F19" s="62"/>
      <c r="G19" s="111"/>
      <c r="H19" s="111">
        <f>IF($C$4="citu pasākumu izmaksas",IF('1a+c+n'!$Q19="C",'1a+c+n'!H19,0))</f>
        <v>0</v>
      </c>
      <c r="I19" s="111"/>
      <c r="J19" s="111"/>
      <c r="K19" s="112">
        <f>IF($C$4="citu pasākumu izmaksas",IF('1a+c+n'!$Q19="C",'1a+c+n'!K19,0))</f>
        <v>0</v>
      </c>
      <c r="L19" s="78">
        <f>IF($C$4="citu pasākumu izmaksas",IF('1a+c+n'!$Q19="C",'1a+c+n'!L19,0))</f>
        <v>0</v>
      </c>
      <c r="M19" s="111">
        <f>IF($C$4="citu pasākumu izmaksas",IF('1a+c+n'!$Q19="C",'1a+c+n'!M19,0))</f>
        <v>0</v>
      </c>
      <c r="N19" s="111">
        <f>IF($C$4="citu pasākumu izmaksas",IF('1a+c+n'!$Q19="C",'1a+c+n'!N19,0))</f>
        <v>0</v>
      </c>
      <c r="O19" s="111">
        <f>IF($C$4="citu pasākumu izmaksas",IF('1a+c+n'!$Q19="C",'1a+c+n'!O19,0))</f>
        <v>0</v>
      </c>
      <c r="P19" s="112">
        <f>IF($C$4="citu pasākumu izmaksas",IF('1a+c+n'!$Q19="C",'1a+c+n'!P19,0))</f>
        <v>0</v>
      </c>
    </row>
    <row r="20" spans="1:16" x14ac:dyDescent="0.2">
      <c r="A20" s="49">
        <f>IF(P20=0,0,IF(COUNTBLANK(P20)=1,0,COUNTA($P$14:P20)))</f>
        <v>0</v>
      </c>
      <c r="B20" s="24">
        <f>IF($C$4="citu pasākumu izmaksas",IF('1a+c+n'!$Q20="C",'1a+c+n'!B20,0))</f>
        <v>0</v>
      </c>
      <c r="C20" s="61">
        <f>IF($C$4="citu pasākumu izmaksas",IF('1a+c+n'!$Q20="C",'1a+c+n'!C20,0))</f>
        <v>0</v>
      </c>
      <c r="D20" s="24">
        <f>IF($C$4="citu pasākumu izmaksas",IF('1a+c+n'!$Q20="C",'1a+c+n'!D20,0))</f>
        <v>0</v>
      </c>
      <c r="E20" s="44"/>
      <c r="F20" s="62"/>
      <c r="G20" s="111"/>
      <c r="H20" s="111">
        <f>IF($C$4="citu pasākumu izmaksas",IF('1a+c+n'!$Q20="C",'1a+c+n'!H20,0))</f>
        <v>0</v>
      </c>
      <c r="I20" s="111"/>
      <c r="J20" s="111"/>
      <c r="K20" s="112">
        <f>IF($C$4="citu pasākumu izmaksas",IF('1a+c+n'!$Q20="C",'1a+c+n'!K20,0))</f>
        <v>0</v>
      </c>
      <c r="L20" s="78">
        <f>IF($C$4="citu pasākumu izmaksas",IF('1a+c+n'!$Q20="C",'1a+c+n'!L20,0))</f>
        <v>0</v>
      </c>
      <c r="M20" s="111">
        <f>IF($C$4="citu pasākumu izmaksas",IF('1a+c+n'!$Q20="C",'1a+c+n'!M20,0))</f>
        <v>0</v>
      </c>
      <c r="N20" s="111">
        <f>IF($C$4="citu pasākumu izmaksas",IF('1a+c+n'!$Q20="C",'1a+c+n'!N20,0))</f>
        <v>0</v>
      </c>
      <c r="O20" s="111">
        <f>IF($C$4="citu pasākumu izmaksas",IF('1a+c+n'!$Q20="C",'1a+c+n'!O20,0))</f>
        <v>0</v>
      </c>
      <c r="P20" s="112">
        <f>IF($C$4="citu pasākumu izmaksas",IF('1a+c+n'!$Q20="C",'1a+c+n'!P20,0))</f>
        <v>0</v>
      </c>
    </row>
    <row r="21" spans="1:16" x14ac:dyDescent="0.2">
      <c r="A21" s="49">
        <f>IF(P21=0,0,IF(COUNTBLANK(P21)=1,0,COUNTA($P$14:P21)))</f>
        <v>0</v>
      </c>
      <c r="B21" s="24">
        <f>IF($C$4="citu pasākumu izmaksas",IF('1a+c+n'!$Q21="C",'1a+c+n'!B21,0))</f>
        <v>0</v>
      </c>
      <c r="C21" s="61">
        <f>IF($C$4="citu pasākumu izmaksas",IF('1a+c+n'!$Q21="C",'1a+c+n'!C21,0))</f>
        <v>0</v>
      </c>
      <c r="D21" s="24">
        <f>IF($C$4="citu pasākumu izmaksas",IF('1a+c+n'!$Q21="C",'1a+c+n'!D21,0))</f>
        <v>0</v>
      </c>
      <c r="E21" s="44"/>
      <c r="F21" s="62"/>
      <c r="G21" s="111"/>
      <c r="H21" s="111">
        <f>IF($C$4="citu pasākumu izmaksas",IF('1a+c+n'!$Q21="C",'1a+c+n'!H21,0))</f>
        <v>0</v>
      </c>
      <c r="I21" s="111"/>
      <c r="J21" s="111"/>
      <c r="K21" s="112">
        <f>IF($C$4="citu pasākumu izmaksas",IF('1a+c+n'!$Q21="C",'1a+c+n'!K21,0))</f>
        <v>0</v>
      </c>
      <c r="L21" s="78">
        <f>IF($C$4="citu pasākumu izmaksas",IF('1a+c+n'!$Q21="C",'1a+c+n'!L21,0))</f>
        <v>0</v>
      </c>
      <c r="M21" s="111">
        <f>IF($C$4="citu pasākumu izmaksas",IF('1a+c+n'!$Q21="C",'1a+c+n'!M21,0))</f>
        <v>0</v>
      </c>
      <c r="N21" s="111">
        <f>IF($C$4="citu pasākumu izmaksas",IF('1a+c+n'!$Q21="C",'1a+c+n'!N21,0))</f>
        <v>0</v>
      </c>
      <c r="O21" s="111">
        <f>IF($C$4="citu pasākumu izmaksas",IF('1a+c+n'!$Q21="C",'1a+c+n'!O21,0))</f>
        <v>0</v>
      </c>
      <c r="P21" s="112">
        <f>IF($C$4="citu pasākumu izmaksas",IF('1a+c+n'!$Q21="C",'1a+c+n'!P21,0))</f>
        <v>0</v>
      </c>
    </row>
    <row r="22" spans="1:16" x14ac:dyDescent="0.2">
      <c r="A22" s="49">
        <f>IF(P22=0,0,IF(COUNTBLANK(P22)=1,0,COUNTA($P$14:P22)))</f>
        <v>0</v>
      </c>
      <c r="B22" s="24">
        <f>IF($C$4="citu pasākumu izmaksas",IF('1a+c+n'!$Q22="C",'1a+c+n'!B22,0))</f>
        <v>0</v>
      </c>
      <c r="C22" s="61">
        <f>IF($C$4="citu pasākumu izmaksas",IF('1a+c+n'!$Q22="C",'1a+c+n'!C22,0))</f>
        <v>0</v>
      </c>
      <c r="D22" s="24">
        <f>IF($C$4="citu pasākumu izmaksas",IF('1a+c+n'!$Q22="C",'1a+c+n'!D22,0))</f>
        <v>0</v>
      </c>
      <c r="E22" s="44"/>
      <c r="F22" s="62"/>
      <c r="G22" s="111"/>
      <c r="H22" s="111">
        <f>IF($C$4="citu pasākumu izmaksas",IF('1a+c+n'!$Q22="C",'1a+c+n'!H22,0))</f>
        <v>0</v>
      </c>
      <c r="I22" s="111"/>
      <c r="J22" s="111"/>
      <c r="K22" s="112">
        <f>IF($C$4="citu pasākumu izmaksas",IF('1a+c+n'!$Q22="C",'1a+c+n'!K22,0))</f>
        <v>0</v>
      </c>
      <c r="L22" s="78">
        <f>IF($C$4="citu pasākumu izmaksas",IF('1a+c+n'!$Q22="C",'1a+c+n'!L22,0))</f>
        <v>0</v>
      </c>
      <c r="M22" s="111">
        <f>IF($C$4="citu pasākumu izmaksas",IF('1a+c+n'!$Q22="C",'1a+c+n'!M22,0))</f>
        <v>0</v>
      </c>
      <c r="N22" s="111">
        <f>IF($C$4="citu pasākumu izmaksas",IF('1a+c+n'!$Q22="C",'1a+c+n'!N22,0))</f>
        <v>0</v>
      </c>
      <c r="O22" s="111">
        <f>IF($C$4="citu pasākumu izmaksas",IF('1a+c+n'!$Q22="C",'1a+c+n'!O22,0))</f>
        <v>0</v>
      </c>
      <c r="P22" s="112">
        <f>IF($C$4="citu pasākumu izmaksas",IF('1a+c+n'!$Q22="C",'1a+c+n'!P22,0))</f>
        <v>0</v>
      </c>
    </row>
    <row r="23" spans="1:16" x14ac:dyDescent="0.2">
      <c r="A23" s="49">
        <f>IF(P23=0,0,IF(COUNTBLANK(P23)=1,0,COUNTA($P$14:P23)))</f>
        <v>0</v>
      </c>
      <c r="B23" s="24">
        <f>IF($C$4="citu pasākumu izmaksas",IF('1a+c+n'!$Q23="C",'1a+c+n'!B23,0))</f>
        <v>0</v>
      </c>
      <c r="C23" s="61">
        <f>IF($C$4="citu pasākumu izmaksas",IF('1a+c+n'!$Q23="C",'1a+c+n'!C23,0))</f>
        <v>0</v>
      </c>
      <c r="D23" s="24">
        <f>IF($C$4="citu pasākumu izmaksas",IF('1a+c+n'!$Q23="C",'1a+c+n'!D23,0))</f>
        <v>0</v>
      </c>
      <c r="E23" s="44"/>
      <c r="F23" s="62"/>
      <c r="G23" s="111"/>
      <c r="H23" s="111">
        <f>IF($C$4="citu pasākumu izmaksas",IF('1a+c+n'!$Q23="C",'1a+c+n'!H23,0))</f>
        <v>0</v>
      </c>
      <c r="I23" s="111"/>
      <c r="J23" s="111"/>
      <c r="K23" s="112">
        <f>IF($C$4="citu pasākumu izmaksas",IF('1a+c+n'!$Q23="C",'1a+c+n'!K23,0))</f>
        <v>0</v>
      </c>
      <c r="L23" s="78">
        <f>IF($C$4="citu pasākumu izmaksas",IF('1a+c+n'!$Q23="C",'1a+c+n'!L23,0))</f>
        <v>0</v>
      </c>
      <c r="M23" s="111">
        <f>IF($C$4="citu pasākumu izmaksas",IF('1a+c+n'!$Q23="C",'1a+c+n'!M23,0))</f>
        <v>0</v>
      </c>
      <c r="N23" s="111">
        <f>IF($C$4="citu pasākumu izmaksas",IF('1a+c+n'!$Q23="C",'1a+c+n'!N23,0))</f>
        <v>0</v>
      </c>
      <c r="O23" s="111">
        <f>IF($C$4="citu pasākumu izmaksas",IF('1a+c+n'!$Q23="C",'1a+c+n'!O23,0))</f>
        <v>0</v>
      </c>
      <c r="P23" s="112">
        <f>IF($C$4="citu pasākumu izmaksas",IF('1a+c+n'!$Q23="C",'1a+c+n'!P23,0))</f>
        <v>0</v>
      </c>
    </row>
    <row r="24" spans="1:16" x14ac:dyDescent="0.2">
      <c r="A24" s="49">
        <f>IF(P24=0,0,IF(COUNTBLANK(P24)=1,0,COUNTA($P$14:P24)))</f>
        <v>0</v>
      </c>
      <c r="B24" s="24">
        <f>IF($C$4="citu pasākumu izmaksas",IF('1a+c+n'!$Q24="C",'1a+c+n'!B24,0))</f>
        <v>0</v>
      </c>
      <c r="C24" s="61">
        <f>IF($C$4="citu pasākumu izmaksas",IF('1a+c+n'!$Q24="C",'1a+c+n'!C24,0))</f>
        <v>0</v>
      </c>
      <c r="D24" s="24">
        <f>IF($C$4="citu pasākumu izmaksas",IF('1a+c+n'!$Q24="C",'1a+c+n'!D24,0))</f>
        <v>0</v>
      </c>
      <c r="E24" s="44"/>
      <c r="F24" s="62"/>
      <c r="G24" s="111"/>
      <c r="H24" s="111">
        <f>IF($C$4="citu pasākumu izmaksas",IF('1a+c+n'!$Q24="C",'1a+c+n'!H24,0))</f>
        <v>0</v>
      </c>
      <c r="I24" s="111"/>
      <c r="J24" s="111"/>
      <c r="K24" s="112">
        <f>IF($C$4="citu pasākumu izmaksas",IF('1a+c+n'!$Q24="C",'1a+c+n'!K24,0))</f>
        <v>0</v>
      </c>
      <c r="L24" s="78">
        <f>IF($C$4="citu pasākumu izmaksas",IF('1a+c+n'!$Q24="C",'1a+c+n'!L24,0))</f>
        <v>0</v>
      </c>
      <c r="M24" s="111">
        <f>IF($C$4="citu pasākumu izmaksas",IF('1a+c+n'!$Q24="C",'1a+c+n'!M24,0))</f>
        <v>0</v>
      </c>
      <c r="N24" s="111">
        <f>IF($C$4="citu pasākumu izmaksas",IF('1a+c+n'!$Q24="C",'1a+c+n'!N24,0))</f>
        <v>0</v>
      </c>
      <c r="O24" s="111">
        <f>IF($C$4="citu pasākumu izmaksas",IF('1a+c+n'!$Q24="C",'1a+c+n'!O24,0))</f>
        <v>0</v>
      </c>
      <c r="P24" s="112">
        <f>IF($C$4="citu pasākumu izmaksas",IF('1a+c+n'!$Q24="C",'1a+c+n'!P24,0))</f>
        <v>0</v>
      </c>
    </row>
    <row r="25" spans="1:16" x14ac:dyDescent="0.2">
      <c r="A25" s="49">
        <f>IF(P25=0,0,IF(COUNTBLANK(P25)=1,0,COUNTA($P$14:P25)))</f>
        <v>0</v>
      </c>
      <c r="B25" s="24">
        <f>IF($C$4="citu pasākumu izmaksas",IF('1a+c+n'!$Q25="C",'1a+c+n'!B25,0))</f>
        <v>0</v>
      </c>
      <c r="C25" s="61">
        <f>IF($C$4="citu pasākumu izmaksas",IF('1a+c+n'!$Q25="C",'1a+c+n'!C25,0))</f>
        <v>0</v>
      </c>
      <c r="D25" s="24">
        <f>IF($C$4="citu pasākumu izmaksas",IF('1a+c+n'!$Q25="C",'1a+c+n'!D25,0))</f>
        <v>0</v>
      </c>
      <c r="E25" s="44"/>
      <c r="F25" s="62"/>
      <c r="G25" s="111"/>
      <c r="H25" s="111">
        <f>IF($C$4="citu pasākumu izmaksas",IF('1a+c+n'!$Q25="C",'1a+c+n'!H25,0))</f>
        <v>0</v>
      </c>
      <c r="I25" s="111"/>
      <c r="J25" s="111"/>
      <c r="K25" s="112">
        <f>IF($C$4="citu pasākumu izmaksas",IF('1a+c+n'!$Q25="C",'1a+c+n'!K25,0))</f>
        <v>0</v>
      </c>
      <c r="L25" s="78">
        <f>IF($C$4="citu pasākumu izmaksas",IF('1a+c+n'!$Q25="C",'1a+c+n'!L25,0))</f>
        <v>0</v>
      </c>
      <c r="M25" s="111">
        <f>IF($C$4="citu pasākumu izmaksas",IF('1a+c+n'!$Q25="C",'1a+c+n'!M25,0))</f>
        <v>0</v>
      </c>
      <c r="N25" s="111">
        <f>IF($C$4="citu pasākumu izmaksas",IF('1a+c+n'!$Q25="C",'1a+c+n'!N25,0))</f>
        <v>0</v>
      </c>
      <c r="O25" s="111">
        <f>IF($C$4="citu pasākumu izmaksas",IF('1a+c+n'!$Q25="C",'1a+c+n'!O25,0))</f>
        <v>0</v>
      </c>
      <c r="P25" s="112">
        <f>IF($C$4="citu pasākumu izmaksas",IF('1a+c+n'!$Q25="C",'1a+c+n'!P25,0))</f>
        <v>0</v>
      </c>
    </row>
    <row r="26" spans="1:16" x14ac:dyDescent="0.2">
      <c r="A26" s="49">
        <f>IF(P26=0,0,IF(COUNTBLANK(P26)=1,0,COUNTA($P$14:P26)))</f>
        <v>0</v>
      </c>
      <c r="B26" s="24">
        <f>IF($C$4="citu pasākumu izmaksas",IF('1a+c+n'!$Q26="C",'1a+c+n'!B26,0))</f>
        <v>0</v>
      </c>
      <c r="C26" s="61">
        <f>IF($C$4="citu pasākumu izmaksas",IF('1a+c+n'!$Q26="C",'1a+c+n'!C26,0))</f>
        <v>0</v>
      </c>
      <c r="D26" s="24">
        <f>IF($C$4="citu pasākumu izmaksas",IF('1a+c+n'!$Q26="C",'1a+c+n'!D26,0))</f>
        <v>0</v>
      </c>
      <c r="E26" s="44"/>
      <c r="F26" s="62"/>
      <c r="G26" s="111"/>
      <c r="H26" s="111">
        <f>IF($C$4="citu pasākumu izmaksas",IF('1a+c+n'!$Q26="C",'1a+c+n'!H26,0))</f>
        <v>0</v>
      </c>
      <c r="I26" s="111"/>
      <c r="J26" s="111"/>
      <c r="K26" s="112">
        <f>IF($C$4="citu pasākumu izmaksas",IF('1a+c+n'!$Q26="C",'1a+c+n'!K26,0))</f>
        <v>0</v>
      </c>
      <c r="L26" s="78">
        <f>IF($C$4="citu pasākumu izmaksas",IF('1a+c+n'!$Q26="C",'1a+c+n'!L26,0))</f>
        <v>0</v>
      </c>
      <c r="M26" s="111">
        <f>IF($C$4="citu pasākumu izmaksas",IF('1a+c+n'!$Q26="C",'1a+c+n'!M26,0))</f>
        <v>0</v>
      </c>
      <c r="N26" s="111">
        <f>IF($C$4="citu pasākumu izmaksas",IF('1a+c+n'!$Q26="C",'1a+c+n'!N26,0))</f>
        <v>0</v>
      </c>
      <c r="O26" s="111">
        <f>IF($C$4="citu pasākumu izmaksas",IF('1a+c+n'!$Q26="C",'1a+c+n'!O26,0))</f>
        <v>0</v>
      </c>
      <c r="P26" s="112">
        <f>IF($C$4="citu pasākumu izmaksas",IF('1a+c+n'!$Q26="C",'1a+c+n'!P26,0))</f>
        <v>0</v>
      </c>
    </row>
    <row r="27" spans="1:16" x14ac:dyDescent="0.2">
      <c r="A27" s="49">
        <f>IF(P27=0,0,IF(COUNTBLANK(P27)=1,0,COUNTA($P$14:P27)))</f>
        <v>0</v>
      </c>
      <c r="B27" s="24">
        <f>IF($C$4="citu pasākumu izmaksas",IF('1a+c+n'!$Q27="C",'1a+c+n'!B27,0))</f>
        <v>0</v>
      </c>
      <c r="C27" s="61">
        <f>IF($C$4="citu pasākumu izmaksas",IF('1a+c+n'!$Q27="C",'1a+c+n'!C27,0))</f>
        <v>0</v>
      </c>
      <c r="D27" s="24">
        <f>IF($C$4="citu pasākumu izmaksas",IF('1a+c+n'!$Q27="C",'1a+c+n'!D27,0))</f>
        <v>0</v>
      </c>
      <c r="E27" s="44"/>
      <c r="F27" s="62"/>
      <c r="G27" s="111"/>
      <c r="H27" s="111">
        <f>IF($C$4="citu pasākumu izmaksas",IF('1a+c+n'!$Q27="C",'1a+c+n'!H27,0))</f>
        <v>0</v>
      </c>
      <c r="I27" s="111"/>
      <c r="J27" s="111"/>
      <c r="K27" s="112">
        <f>IF($C$4="citu pasākumu izmaksas",IF('1a+c+n'!$Q27="C",'1a+c+n'!K27,0))</f>
        <v>0</v>
      </c>
      <c r="L27" s="78">
        <f>IF($C$4="citu pasākumu izmaksas",IF('1a+c+n'!$Q27="C",'1a+c+n'!L27,0))</f>
        <v>0</v>
      </c>
      <c r="M27" s="111">
        <f>IF($C$4="citu pasākumu izmaksas",IF('1a+c+n'!$Q27="C",'1a+c+n'!M27,0))</f>
        <v>0</v>
      </c>
      <c r="N27" s="111">
        <f>IF($C$4="citu pasākumu izmaksas",IF('1a+c+n'!$Q27="C",'1a+c+n'!N27,0))</f>
        <v>0</v>
      </c>
      <c r="O27" s="111">
        <f>IF($C$4="citu pasākumu izmaksas",IF('1a+c+n'!$Q27="C",'1a+c+n'!O27,0))</f>
        <v>0</v>
      </c>
      <c r="P27" s="112">
        <f>IF($C$4="citu pasākumu izmaksas",IF('1a+c+n'!$Q27="C",'1a+c+n'!P27,0))</f>
        <v>0</v>
      </c>
    </row>
    <row r="28" spans="1:16" x14ac:dyDescent="0.2">
      <c r="A28" s="49">
        <f>IF(P28=0,0,IF(COUNTBLANK(P28)=1,0,COUNTA($P$14:P28)))</f>
        <v>0</v>
      </c>
      <c r="B28" s="24">
        <f>IF($C$4="citu pasākumu izmaksas",IF('1a+c+n'!$Q28="C",'1a+c+n'!B28,0))</f>
        <v>0</v>
      </c>
      <c r="C28" s="61">
        <f>IF($C$4="citu pasākumu izmaksas",IF('1a+c+n'!$Q28="C",'1a+c+n'!C28,0))</f>
        <v>0</v>
      </c>
      <c r="D28" s="24">
        <f>IF($C$4="citu pasākumu izmaksas",IF('1a+c+n'!$Q28="C",'1a+c+n'!D28,0))</f>
        <v>0</v>
      </c>
      <c r="E28" s="44"/>
      <c r="F28" s="62"/>
      <c r="G28" s="111"/>
      <c r="H28" s="111">
        <f>IF($C$4="citu pasākumu izmaksas",IF('1a+c+n'!$Q28="C",'1a+c+n'!H28,0))</f>
        <v>0</v>
      </c>
      <c r="I28" s="111"/>
      <c r="J28" s="111"/>
      <c r="K28" s="112">
        <f>IF($C$4="citu pasākumu izmaksas",IF('1a+c+n'!$Q28="C",'1a+c+n'!K28,0))</f>
        <v>0</v>
      </c>
      <c r="L28" s="78">
        <f>IF($C$4="citu pasākumu izmaksas",IF('1a+c+n'!$Q28="C",'1a+c+n'!L28,0))</f>
        <v>0</v>
      </c>
      <c r="M28" s="111">
        <f>IF($C$4="citu pasākumu izmaksas",IF('1a+c+n'!$Q28="C",'1a+c+n'!M28,0))</f>
        <v>0</v>
      </c>
      <c r="N28" s="111">
        <f>IF($C$4="citu pasākumu izmaksas",IF('1a+c+n'!$Q28="C",'1a+c+n'!N28,0))</f>
        <v>0</v>
      </c>
      <c r="O28" s="111">
        <f>IF($C$4="citu pasākumu izmaksas",IF('1a+c+n'!$Q28="C",'1a+c+n'!O28,0))</f>
        <v>0</v>
      </c>
      <c r="P28" s="112">
        <f>IF($C$4="citu pasākumu izmaksas",IF('1a+c+n'!$Q28="C",'1a+c+n'!P28,0))</f>
        <v>0</v>
      </c>
    </row>
    <row r="29" spans="1:16" x14ac:dyDescent="0.2">
      <c r="A29" s="49">
        <f>IF(P29=0,0,IF(COUNTBLANK(P29)=1,0,COUNTA($P$14:P29)))</f>
        <v>0</v>
      </c>
      <c r="B29" s="24">
        <f>IF($C$4="citu pasākumu izmaksas",IF('1a+c+n'!$Q29="C",'1a+c+n'!B29,0))</f>
        <v>0</v>
      </c>
      <c r="C29" s="61">
        <f>IF($C$4="citu pasākumu izmaksas",IF('1a+c+n'!$Q29="C",'1a+c+n'!C29,0))</f>
        <v>0</v>
      </c>
      <c r="D29" s="24">
        <f>IF($C$4="citu pasākumu izmaksas",IF('1a+c+n'!$Q29="C",'1a+c+n'!D29,0))</f>
        <v>0</v>
      </c>
      <c r="E29" s="44"/>
      <c r="F29" s="62"/>
      <c r="G29" s="111"/>
      <c r="H29" s="111">
        <f>IF($C$4="citu pasākumu izmaksas",IF('1a+c+n'!$Q29="C",'1a+c+n'!H29,0))</f>
        <v>0</v>
      </c>
      <c r="I29" s="111"/>
      <c r="J29" s="111"/>
      <c r="K29" s="112">
        <f>IF($C$4="citu pasākumu izmaksas",IF('1a+c+n'!$Q29="C",'1a+c+n'!K29,0))</f>
        <v>0</v>
      </c>
      <c r="L29" s="78">
        <f>IF($C$4="citu pasākumu izmaksas",IF('1a+c+n'!$Q29="C",'1a+c+n'!L29,0))</f>
        <v>0</v>
      </c>
      <c r="M29" s="111">
        <f>IF($C$4="citu pasākumu izmaksas",IF('1a+c+n'!$Q29="C",'1a+c+n'!M29,0))</f>
        <v>0</v>
      </c>
      <c r="N29" s="111">
        <f>IF($C$4="citu pasākumu izmaksas",IF('1a+c+n'!$Q29="C",'1a+c+n'!N29,0))</f>
        <v>0</v>
      </c>
      <c r="O29" s="111">
        <f>IF($C$4="citu pasākumu izmaksas",IF('1a+c+n'!$Q29="C",'1a+c+n'!O29,0))</f>
        <v>0</v>
      </c>
      <c r="P29" s="112">
        <f>IF($C$4="citu pasākumu izmaksas",IF('1a+c+n'!$Q29="C",'1a+c+n'!P29,0))</f>
        <v>0</v>
      </c>
    </row>
    <row r="30" spans="1:16" x14ac:dyDescent="0.2">
      <c r="A30" s="49">
        <f>IF(P30=0,0,IF(COUNTBLANK(P30)=1,0,COUNTA($P$14:P30)))</f>
        <v>0</v>
      </c>
      <c r="B30" s="24">
        <f>IF($C$4="citu pasākumu izmaksas",IF('1a+c+n'!$Q30="C",'1a+c+n'!B30,0))</f>
        <v>0</v>
      </c>
      <c r="C30" s="61">
        <f>IF($C$4="citu pasākumu izmaksas",IF('1a+c+n'!$Q30="C",'1a+c+n'!C30,0))</f>
        <v>0</v>
      </c>
      <c r="D30" s="24">
        <f>IF($C$4="citu pasākumu izmaksas",IF('1a+c+n'!$Q30="C",'1a+c+n'!D30,0))</f>
        <v>0</v>
      </c>
      <c r="E30" s="44"/>
      <c r="F30" s="62"/>
      <c r="G30" s="111"/>
      <c r="H30" s="111">
        <f>IF($C$4="citu pasākumu izmaksas",IF('1a+c+n'!$Q30="C",'1a+c+n'!H30,0))</f>
        <v>0</v>
      </c>
      <c r="I30" s="111"/>
      <c r="J30" s="111"/>
      <c r="K30" s="112">
        <f>IF($C$4="citu pasākumu izmaksas",IF('1a+c+n'!$Q30="C",'1a+c+n'!K30,0))</f>
        <v>0</v>
      </c>
      <c r="L30" s="78">
        <f>IF($C$4="citu pasākumu izmaksas",IF('1a+c+n'!$Q30="C",'1a+c+n'!L30,0))</f>
        <v>0</v>
      </c>
      <c r="M30" s="111">
        <f>IF($C$4="citu pasākumu izmaksas",IF('1a+c+n'!$Q30="C",'1a+c+n'!M30,0))</f>
        <v>0</v>
      </c>
      <c r="N30" s="111">
        <f>IF($C$4="citu pasākumu izmaksas",IF('1a+c+n'!$Q30="C",'1a+c+n'!N30,0))</f>
        <v>0</v>
      </c>
      <c r="O30" s="111">
        <f>IF($C$4="citu pasākumu izmaksas",IF('1a+c+n'!$Q30="C",'1a+c+n'!O30,0))</f>
        <v>0</v>
      </c>
      <c r="P30" s="112">
        <f>IF($C$4="citu pasākumu izmaksas",IF('1a+c+n'!$Q30="C",'1a+c+n'!P30,0))</f>
        <v>0</v>
      </c>
    </row>
    <row r="31" spans="1:16" x14ac:dyDescent="0.2">
      <c r="A31" s="49">
        <f>IF(P31=0,0,IF(COUNTBLANK(P31)=1,0,COUNTA($P$14:P31)))</f>
        <v>0</v>
      </c>
      <c r="B31" s="24">
        <f>IF($C$4="citu pasākumu izmaksas",IF('1a+c+n'!$Q31="C",'1a+c+n'!B31,0))</f>
        <v>0</v>
      </c>
      <c r="C31" s="61">
        <f>IF($C$4="citu pasākumu izmaksas",IF('1a+c+n'!$Q31="C",'1a+c+n'!C31,0))</f>
        <v>0</v>
      </c>
      <c r="D31" s="24">
        <f>IF($C$4="citu pasākumu izmaksas",IF('1a+c+n'!$Q31="C",'1a+c+n'!D31,0))</f>
        <v>0</v>
      </c>
      <c r="E31" s="44"/>
      <c r="F31" s="62"/>
      <c r="G31" s="111"/>
      <c r="H31" s="111">
        <f>IF($C$4="citu pasākumu izmaksas",IF('1a+c+n'!$Q31="C",'1a+c+n'!H31,0))</f>
        <v>0</v>
      </c>
      <c r="I31" s="111"/>
      <c r="J31" s="111"/>
      <c r="K31" s="112">
        <f>IF($C$4="citu pasākumu izmaksas",IF('1a+c+n'!$Q31="C",'1a+c+n'!K31,0))</f>
        <v>0</v>
      </c>
      <c r="L31" s="78">
        <f>IF($C$4="citu pasākumu izmaksas",IF('1a+c+n'!$Q31="C",'1a+c+n'!L31,0))</f>
        <v>0</v>
      </c>
      <c r="M31" s="111">
        <f>IF($C$4="citu pasākumu izmaksas",IF('1a+c+n'!$Q31="C",'1a+c+n'!M31,0))</f>
        <v>0</v>
      </c>
      <c r="N31" s="111">
        <f>IF($C$4="citu pasākumu izmaksas",IF('1a+c+n'!$Q31="C",'1a+c+n'!N31,0))</f>
        <v>0</v>
      </c>
      <c r="O31" s="111">
        <f>IF($C$4="citu pasākumu izmaksas",IF('1a+c+n'!$Q31="C",'1a+c+n'!O31,0))</f>
        <v>0</v>
      </c>
      <c r="P31" s="112">
        <f>IF($C$4="citu pasākumu izmaksas",IF('1a+c+n'!$Q31="C",'1a+c+n'!P31,0))</f>
        <v>0</v>
      </c>
    </row>
    <row r="32" spans="1:16" x14ac:dyDescent="0.2">
      <c r="A32" s="49">
        <f>IF(P32=0,0,IF(COUNTBLANK(P32)=1,0,COUNTA($P$14:P32)))</f>
        <v>0</v>
      </c>
      <c r="B32" s="24">
        <f>IF($C$4="citu pasākumu izmaksas",IF('1a+c+n'!$Q32="C",'1a+c+n'!B32,0))</f>
        <v>0</v>
      </c>
      <c r="C32" s="61">
        <f>IF($C$4="citu pasākumu izmaksas",IF('1a+c+n'!$Q32="C",'1a+c+n'!C32,0))</f>
        <v>0</v>
      </c>
      <c r="D32" s="24">
        <f>IF($C$4="citu pasākumu izmaksas",IF('1a+c+n'!$Q32="C",'1a+c+n'!D32,0))</f>
        <v>0</v>
      </c>
      <c r="E32" s="44"/>
      <c r="F32" s="62"/>
      <c r="G32" s="111"/>
      <c r="H32" s="111">
        <f>IF($C$4="citu pasākumu izmaksas",IF('1a+c+n'!$Q32="C",'1a+c+n'!H32,0))</f>
        <v>0</v>
      </c>
      <c r="I32" s="111"/>
      <c r="J32" s="111"/>
      <c r="K32" s="112">
        <f>IF($C$4="citu pasākumu izmaksas",IF('1a+c+n'!$Q32="C",'1a+c+n'!K32,0))</f>
        <v>0</v>
      </c>
      <c r="L32" s="78">
        <f>IF($C$4="citu pasākumu izmaksas",IF('1a+c+n'!$Q32="C",'1a+c+n'!L32,0))</f>
        <v>0</v>
      </c>
      <c r="M32" s="111">
        <f>IF($C$4="citu pasākumu izmaksas",IF('1a+c+n'!$Q32="C",'1a+c+n'!M32,0))</f>
        <v>0</v>
      </c>
      <c r="N32" s="111">
        <f>IF($C$4="citu pasākumu izmaksas",IF('1a+c+n'!$Q32="C",'1a+c+n'!N32,0))</f>
        <v>0</v>
      </c>
      <c r="O32" s="111">
        <f>IF($C$4="citu pasākumu izmaksas",IF('1a+c+n'!$Q32="C",'1a+c+n'!O32,0))</f>
        <v>0</v>
      </c>
      <c r="P32" s="112">
        <f>IF($C$4="citu pasākumu izmaksas",IF('1a+c+n'!$Q32="C",'1a+c+n'!P32,0))</f>
        <v>0</v>
      </c>
    </row>
    <row r="33" spans="1:16" x14ac:dyDescent="0.2">
      <c r="A33" s="49">
        <f>IF(P33=0,0,IF(COUNTBLANK(P33)=1,0,COUNTA($P$14:P33)))</f>
        <v>0</v>
      </c>
      <c r="B33" s="24">
        <f>IF($C$4="citu pasākumu izmaksas",IF('1a+c+n'!$Q33="C",'1a+c+n'!B33,0))</f>
        <v>0</v>
      </c>
      <c r="C33" s="61">
        <f>IF($C$4="citu pasākumu izmaksas",IF('1a+c+n'!$Q33="C",'1a+c+n'!C33,0))</f>
        <v>0</v>
      </c>
      <c r="D33" s="24">
        <f>IF($C$4="citu pasākumu izmaksas",IF('1a+c+n'!$Q33="C",'1a+c+n'!D33,0))</f>
        <v>0</v>
      </c>
      <c r="E33" s="44"/>
      <c r="F33" s="62"/>
      <c r="G33" s="111"/>
      <c r="H33" s="111">
        <f>IF($C$4="citu pasākumu izmaksas",IF('1a+c+n'!$Q33="C",'1a+c+n'!H33,0))</f>
        <v>0</v>
      </c>
      <c r="I33" s="111"/>
      <c r="J33" s="111"/>
      <c r="K33" s="112">
        <f>IF($C$4="citu pasākumu izmaksas",IF('1a+c+n'!$Q33="C",'1a+c+n'!K33,0))</f>
        <v>0</v>
      </c>
      <c r="L33" s="78">
        <f>IF($C$4="citu pasākumu izmaksas",IF('1a+c+n'!$Q33="C",'1a+c+n'!L33,0))</f>
        <v>0</v>
      </c>
      <c r="M33" s="111">
        <f>IF($C$4="citu pasākumu izmaksas",IF('1a+c+n'!$Q33="C",'1a+c+n'!M33,0))</f>
        <v>0</v>
      </c>
      <c r="N33" s="111">
        <f>IF($C$4="citu pasākumu izmaksas",IF('1a+c+n'!$Q33="C",'1a+c+n'!N33,0))</f>
        <v>0</v>
      </c>
      <c r="O33" s="111">
        <f>IF($C$4="citu pasākumu izmaksas",IF('1a+c+n'!$Q33="C",'1a+c+n'!O33,0))</f>
        <v>0</v>
      </c>
      <c r="P33" s="112">
        <f>IF($C$4="citu pasākumu izmaksas",IF('1a+c+n'!$Q33="C",'1a+c+n'!P33,0))</f>
        <v>0</v>
      </c>
    </row>
    <row r="34" spans="1:16" x14ac:dyDescent="0.2">
      <c r="A34" s="49">
        <f>IF(P34=0,0,IF(COUNTBLANK(P34)=1,0,COUNTA($P$14:P34)))</f>
        <v>0</v>
      </c>
      <c r="B34" s="24">
        <f>IF($C$4="citu pasākumu izmaksas",IF('1a+c+n'!$Q34="C",'1a+c+n'!B34,0))</f>
        <v>0</v>
      </c>
      <c r="C34" s="61">
        <f>IF($C$4="citu pasākumu izmaksas",IF('1a+c+n'!$Q34="C",'1a+c+n'!C34,0))</f>
        <v>0</v>
      </c>
      <c r="D34" s="24">
        <f>IF($C$4="citu pasākumu izmaksas",IF('1a+c+n'!$Q34="C",'1a+c+n'!D34,0))</f>
        <v>0</v>
      </c>
      <c r="E34" s="44"/>
      <c r="F34" s="62"/>
      <c r="G34" s="111"/>
      <c r="H34" s="111">
        <f>IF($C$4="citu pasākumu izmaksas",IF('1a+c+n'!$Q34="C",'1a+c+n'!H34,0))</f>
        <v>0</v>
      </c>
      <c r="I34" s="111"/>
      <c r="J34" s="111"/>
      <c r="K34" s="112">
        <f>IF($C$4="citu pasākumu izmaksas",IF('1a+c+n'!$Q34="C",'1a+c+n'!K34,0))</f>
        <v>0</v>
      </c>
      <c r="L34" s="78">
        <f>IF($C$4="citu pasākumu izmaksas",IF('1a+c+n'!$Q34="C",'1a+c+n'!L34,0))</f>
        <v>0</v>
      </c>
      <c r="M34" s="111">
        <f>IF($C$4="citu pasākumu izmaksas",IF('1a+c+n'!$Q34="C",'1a+c+n'!M34,0))</f>
        <v>0</v>
      </c>
      <c r="N34" s="111">
        <f>IF($C$4="citu pasākumu izmaksas",IF('1a+c+n'!$Q34="C",'1a+c+n'!N34,0))</f>
        <v>0</v>
      </c>
      <c r="O34" s="111">
        <f>IF($C$4="citu pasākumu izmaksas",IF('1a+c+n'!$Q34="C",'1a+c+n'!O34,0))</f>
        <v>0</v>
      </c>
      <c r="P34" s="112">
        <f>IF($C$4="citu pasākumu izmaksas",IF('1a+c+n'!$Q34="C",'1a+c+n'!P34,0))</f>
        <v>0</v>
      </c>
    </row>
    <row r="35" spans="1:16" x14ac:dyDescent="0.2">
      <c r="A35" s="49">
        <f>IF(P35=0,0,IF(COUNTBLANK(P35)=1,0,COUNTA($P$14:P35)))</f>
        <v>0</v>
      </c>
      <c r="B35" s="24">
        <f>IF($C$4="citu pasākumu izmaksas",IF('1a+c+n'!$Q35="C",'1a+c+n'!B35,0))</f>
        <v>0</v>
      </c>
      <c r="C35" s="61">
        <f>IF($C$4="citu pasākumu izmaksas",IF('1a+c+n'!$Q35="C",'1a+c+n'!C35,0))</f>
        <v>0</v>
      </c>
      <c r="D35" s="24">
        <f>IF($C$4="citu pasākumu izmaksas",IF('1a+c+n'!$Q35="C",'1a+c+n'!D35,0))</f>
        <v>0</v>
      </c>
      <c r="E35" s="44"/>
      <c r="F35" s="62"/>
      <c r="G35" s="111"/>
      <c r="H35" s="111">
        <f>IF($C$4="citu pasākumu izmaksas",IF('1a+c+n'!$Q35="C",'1a+c+n'!H35,0))</f>
        <v>0</v>
      </c>
      <c r="I35" s="111"/>
      <c r="J35" s="111"/>
      <c r="K35" s="112">
        <f>IF($C$4="citu pasākumu izmaksas",IF('1a+c+n'!$Q35="C",'1a+c+n'!K35,0))</f>
        <v>0</v>
      </c>
      <c r="L35" s="78">
        <f>IF($C$4="citu pasākumu izmaksas",IF('1a+c+n'!$Q35="C",'1a+c+n'!L35,0))</f>
        <v>0</v>
      </c>
      <c r="M35" s="111">
        <f>IF($C$4="citu pasākumu izmaksas",IF('1a+c+n'!$Q35="C",'1a+c+n'!M35,0))</f>
        <v>0</v>
      </c>
      <c r="N35" s="111">
        <f>IF($C$4="citu pasākumu izmaksas",IF('1a+c+n'!$Q35="C",'1a+c+n'!N35,0))</f>
        <v>0</v>
      </c>
      <c r="O35" s="111">
        <f>IF($C$4="citu pasākumu izmaksas",IF('1a+c+n'!$Q35="C",'1a+c+n'!O35,0))</f>
        <v>0</v>
      </c>
      <c r="P35" s="112">
        <f>IF($C$4="citu pasākumu izmaksas",IF('1a+c+n'!$Q35="C",'1a+c+n'!P35,0))</f>
        <v>0</v>
      </c>
    </row>
    <row r="36" spans="1:16" x14ac:dyDescent="0.2">
      <c r="A36" s="49">
        <f>IF(P36=0,0,IF(COUNTBLANK(P36)=1,0,COUNTA($P$14:P36)))</f>
        <v>0</v>
      </c>
      <c r="B36" s="24">
        <f>IF($C$4="citu pasākumu izmaksas",IF('1a+c+n'!$Q36="C",'1a+c+n'!B36,0))</f>
        <v>0</v>
      </c>
      <c r="C36" s="61">
        <f>IF($C$4="citu pasākumu izmaksas",IF('1a+c+n'!$Q36="C",'1a+c+n'!C36,0))</f>
        <v>0</v>
      </c>
      <c r="D36" s="24">
        <f>IF($C$4="citu pasākumu izmaksas",IF('1a+c+n'!$Q36="C",'1a+c+n'!D36,0))</f>
        <v>0</v>
      </c>
      <c r="E36" s="44"/>
      <c r="F36" s="62"/>
      <c r="G36" s="111"/>
      <c r="H36" s="111">
        <f>IF($C$4="citu pasākumu izmaksas",IF('1a+c+n'!$Q36="C",'1a+c+n'!H36,0))</f>
        <v>0</v>
      </c>
      <c r="I36" s="111"/>
      <c r="J36" s="111"/>
      <c r="K36" s="112">
        <f>IF($C$4="citu pasākumu izmaksas",IF('1a+c+n'!$Q36="C",'1a+c+n'!K36,0))</f>
        <v>0</v>
      </c>
      <c r="L36" s="78">
        <f>IF($C$4="citu pasākumu izmaksas",IF('1a+c+n'!$Q36="C",'1a+c+n'!L36,0))</f>
        <v>0</v>
      </c>
      <c r="M36" s="111">
        <f>IF($C$4="citu pasākumu izmaksas",IF('1a+c+n'!$Q36="C",'1a+c+n'!M36,0))</f>
        <v>0</v>
      </c>
      <c r="N36" s="111">
        <f>IF($C$4="citu pasākumu izmaksas",IF('1a+c+n'!$Q36="C",'1a+c+n'!N36,0))</f>
        <v>0</v>
      </c>
      <c r="O36" s="111">
        <f>IF($C$4="citu pasākumu izmaksas",IF('1a+c+n'!$Q36="C",'1a+c+n'!O36,0))</f>
        <v>0</v>
      </c>
      <c r="P36" s="112">
        <f>IF($C$4="citu pasākumu izmaksas",IF('1a+c+n'!$Q36="C",'1a+c+n'!P36,0))</f>
        <v>0</v>
      </c>
    </row>
    <row r="37" spans="1:16" x14ac:dyDescent="0.2">
      <c r="A37" s="49">
        <f>IF(P37=0,0,IF(COUNTBLANK(P37)=1,0,COUNTA($P$14:P37)))</f>
        <v>0</v>
      </c>
      <c r="B37" s="24">
        <f>IF($C$4="citu pasākumu izmaksas",IF('1a+c+n'!$Q37="C",'1a+c+n'!B37,0))</f>
        <v>0</v>
      </c>
      <c r="C37" s="61">
        <f>IF($C$4="citu pasākumu izmaksas",IF('1a+c+n'!$Q37="C",'1a+c+n'!C37,0))</f>
        <v>0</v>
      </c>
      <c r="D37" s="24">
        <f>IF($C$4="citu pasākumu izmaksas",IF('1a+c+n'!$Q37="C",'1a+c+n'!D37,0))</f>
        <v>0</v>
      </c>
      <c r="E37" s="44"/>
      <c r="F37" s="62"/>
      <c r="G37" s="111"/>
      <c r="H37" s="111">
        <f>IF($C$4="citu pasākumu izmaksas",IF('1a+c+n'!$Q37="C",'1a+c+n'!H37,0))</f>
        <v>0</v>
      </c>
      <c r="I37" s="111"/>
      <c r="J37" s="111"/>
      <c r="K37" s="112">
        <f>IF($C$4="citu pasākumu izmaksas",IF('1a+c+n'!$Q37="C",'1a+c+n'!K37,0))</f>
        <v>0</v>
      </c>
      <c r="L37" s="78">
        <f>IF($C$4="citu pasākumu izmaksas",IF('1a+c+n'!$Q37="C",'1a+c+n'!L37,0))</f>
        <v>0</v>
      </c>
      <c r="M37" s="111">
        <f>IF($C$4="citu pasākumu izmaksas",IF('1a+c+n'!$Q37="C",'1a+c+n'!M37,0))</f>
        <v>0</v>
      </c>
      <c r="N37" s="111">
        <f>IF($C$4="citu pasākumu izmaksas",IF('1a+c+n'!$Q37="C",'1a+c+n'!N37,0))</f>
        <v>0</v>
      </c>
      <c r="O37" s="111">
        <f>IF($C$4="citu pasākumu izmaksas",IF('1a+c+n'!$Q37="C",'1a+c+n'!O37,0))</f>
        <v>0</v>
      </c>
      <c r="P37" s="112">
        <f>IF($C$4="citu pasākumu izmaksas",IF('1a+c+n'!$Q37="C",'1a+c+n'!P37,0))</f>
        <v>0</v>
      </c>
    </row>
    <row r="38" spans="1:16" x14ac:dyDescent="0.2">
      <c r="A38" s="49">
        <f>IF(P38=0,0,IF(COUNTBLANK(P38)=1,0,COUNTA($P$14:P38)))</f>
        <v>0</v>
      </c>
      <c r="B38" s="24">
        <f>IF($C$4="citu pasākumu izmaksas",IF('1a+c+n'!$Q38="C",'1a+c+n'!B38,0))</f>
        <v>0</v>
      </c>
      <c r="C38" s="61">
        <f>IF($C$4="citu pasākumu izmaksas",IF('1a+c+n'!$Q38="C",'1a+c+n'!C38,0))</f>
        <v>0</v>
      </c>
      <c r="D38" s="24">
        <f>IF($C$4="citu pasākumu izmaksas",IF('1a+c+n'!$Q38="C",'1a+c+n'!D38,0))</f>
        <v>0</v>
      </c>
      <c r="E38" s="44"/>
      <c r="F38" s="62"/>
      <c r="G38" s="111"/>
      <c r="H38" s="111">
        <f>IF($C$4="citu pasākumu izmaksas",IF('1a+c+n'!$Q38="C",'1a+c+n'!H38,0))</f>
        <v>0</v>
      </c>
      <c r="I38" s="111"/>
      <c r="J38" s="111"/>
      <c r="K38" s="112">
        <f>IF($C$4="citu pasākumu izmaksas",IF('1a+c+n'!$Q38="C",'1a+c+n'!K38,0))</f>
        <v>0</v>
      </c>
      <c r="L38" s="78">
        <f>IF($C$4="citu pasākumu izmaksas",IF('1a+c+n'!$Q38="C",'1a+c+n'!L38,0))</f>
        <v>0</v>
      </c>
      <c r="M38" s="111">
        <f>IF($C$4="citu pasākumu izmaksas",IF('1a+c+n'!$Q38="C",'1a+c+n'!M38,0))</f>
        <v>0</v>
      </c>
      <c r="N38" s="111">
        <f>IF($C$4="citu pasākumu izmaksas",IF('1a+c+n'!$Q38="C",'1a+c+n'!N38,0))</f>
        <v>0</v>
      </c>
      <c r="O38" s="111">
        <f>IF($C$4="citu pasākumu izmaksas",IF('1a+c+n'!$Q38="C",'1a+c+n'!O38,0))</f>
        <v>0</v>
      </c>
      <c r="P38" s="112">
        <f>IF($C$4="citu pasākumu izmaksas",IF('1a+c+n'!$Q38="C",'1a+c+n'!P38,0))</f>
        <v>0</v>
      </c>
    </row>
    <row r="39" spans="1:16" x14ac:dyDescent="0.2">
      <c r="A39" s="49">
        <f>IF(P39=0,0,IF(COUNTBLANK(P39)=1,0,COUNTA($P$14:P39)))</f>
        <v>0</v>
      </c>
      <c r="B39" s="24">
        <f>IF($C$4="citu pasākumu izmaksas",IF('1a+c+n'!$Q39="C",'1a+c+n'!B39,0))</f>
        <v>0</v>
      </c>
      <c r="C39" s="61">
        <f>IF($C$4="citu pasākumu izmaksas",IF('1a+c+n'!$Q39="C",'1a+c+n'!C39,0))</f>
        <v>0</v>
      </c>
      <c r="D39" s="24">
        <f>IF($C$4="citu pasākumu izmaksas",IF('1a+c+n'!$Q39="C",'1a+c+n'!D39,0))</f>
        <v>0</v>
      </c>
      <c r="E39" s="44"/>
      <c r="F39" s="62"/>
      <c r="G39" s="111"/>
      <c r="H39" s="111">
        <f>IF($C$4="citu pasākumu izmaksas",IF('1a+c+n'!$Q39="C",'1a+c+n'!H39,0))</f>
        <v>0</v>
      </c>
      <c r="I39" s="111"/>
      <c r="J39" s="111"/>
      <c r="K39" s="112">
        <f>IF($C$4="citu pasākumu izmaksas",IF('1a+c+n'!$Q39="C",'1a+c+n'!K39,0))</f>
        <v>0</v>
      </c>
      <c r="L39" s="78">
        <f>IF($C$4="citu pasākumu izmaksas",IF('1a+c+n'!$Q39="C",'1a+c+n'!L39,0))</f>
        <v>0</v>
      </c>
      <c r="M39" s="111">
        <f>IF($C$4="citu pasākumu izmaksas",IF('1a+c+n'!$Q39="C",'1a+c+n'!M39,0))</f>
        <v>0</v>
      </c>
      <c r="N39" s="111">
        <f>IF($C$4="citu pasākumu izmaksas",IF('1a+c+n'!$Q39="C",'1a+c+n'!N39,0))</f>
        <v>0</v>
      </c>
      <c r="O39" s="111">
        <f>IF($C$4="citu pasākumu izmaksas",IF('1a+c+n'!$Q39="C",'1a+c+n'!O39,0))</f>
        <v>0</v>
      </c>
      <c r="P39" s="112">
        <f>IF($C$4="citu pasākumu izmaksas",IF('1a+c+n'!$Q39="C",'1a+c+n'!P39,0))</f>
        <v>0</v>
      </c>
    </row>
    <row r="40" spans="1:16" x14ac:dyDescent="0.2">
      <c r="A40" s="49">
        <f>IF(P40=0,0,IF(COUNTBLANK(P40)=1,0,COUNTA($P$14:P40)))</f>
        <v>0</v>
      </c>
      <c r="B40" s="24">
        <f>IF($C$4="citu pasākumu izmaksas",IF('1a+c+n'!$Q40="C",'1a+c+n'!B40,0))</f>
        <v>0</v>
      </c>
      <c r="C40" s="61">
        <f>IF($C$4="citu pasākumu izmaksas",IF('1a+c+n'!$Q40="C",'1a+c+n'!C40,0))</f>
        <v>0</v>
      </c>
      <c r="D40" s="24">
        <f>IF($C$4="citu pasākumu izmaksas",IF('1a+c+n'!$Q40="C",'1a+c+n'!D40,0))</f>
        <v>0</v>
      </c>
      <c r="E40" s="44"/>
      <c r="F40" s="62"/>
      <c r="G40" s="111"/>
      <c r="H40" s="111">
        <f>IF($C$4="citu pasākumu izmaksas",IF('1a+c+n'!$Q40="C",'1a+c+n'!H40,0))</f>
        <v>0</v>
      </c>
      <c r="I40" s="111"/>
      <c r="J40" s="111"/>
      <c r="K40" s="112">
        <f>IF($C$4="citu pasākumu izmaksas",IF('1a+c+n'!$Q40="C",'1a+c+n'!K40,0))</f>
        <v>0</v>
      </c>
      <c r="L40" s="78">
        <f>IF($C$4="citu pasākumu izmaksas",IF('1a+c+n'!$Q40="C",'1a+c+n'!L40,0))</f>
        <v>0</v>
      </c>
      <c r="M40" s="111">
        <f>IF($C$4="citu pasākumu izmaksas",IF('1a+c+n'!$Q40="C",'1a+c+n'!M40,0))</f>
        <v>0</v>
      </c>
      <c r="N40" s="111">
        <f>IF($C$4="citu pasākumu izmaksas",IF('1a+c+n'!$Q40="C",'1a+c+n'!N40,0))</f>
        <v>0</v>
      </c>
      <c r="O40" s="111">
        <f>IF($C$4="citu pasākumu izmaksas",IF('1a+c+n'!$Q40="C",'1a+c+n'!O40,0))</f>
        <v>0</v>
      </c>
      <c r="P40" s="112">
        <f>IF($C$4="citu pasākumu izmaksas",IF('1a+c+n'!$Q40="C",'1a+c+n'!P40,0))</f>
        <v>0</v>
      </c>
    </row>
    <row r="41" spans="1:16" x14ac:dyDescent="0.2">
      <c r="A41" s="49">
        <f>IF(P41=0,0,IF(COUNTBLANK(P41)=1,0,COUNTA($P$14:P41)))</f>
        <v>0</v>
      </c>
      <c r="B41" s="24">
        <f>IF($C$4="citu pasākumu izmaksas",IF('1a+c+n'!$Q41="C",'1a+c+n'!B41,0))</f>
        <v>0</v>
      </c>
      <c r="C41" s="61">
        <f>IF($C$4="citu pasākumu izmaksas",IF('1a+c+n'!$Q41="C",'1a+c+n'!C41,0))</f>
        <v>0</v>
      </c>
      <c r="D41" s="24">
        <f>IF($C$4="citu pasākumu izmaksas",IF('1a+c+n'!$Q41="C",'1a+c+n'!D41,0))</f>
        <v>0</v>
      </c>
      <c r="E41" s="44"/>
      <c r="F41" s="62"/>
      <c r="G41" s="111"/>
      <c r="H41" s="111">
        <f>IF($C$4="citu pasākumu izmaksas",IF('1a+c+n'!$Q41="C",'1a+c+n'!H41,0))</f>
        <v>0</v>
      </c>
      <c r="I41" s="111"/>
      <c r="J41" s="111"/>
      <c r="K41" s="112">
        <f>IF($C$4="citu pasākumu izmaksas",IF('1a+c+n'!$Q41="C",'1a+c+n'!K41,0))</f>
        <v>0</v>
      </c>
      <c r="L41" s="78">
        <f>IF($C$4="citu pasākumu izmaksas",IF('1a+c+n'!$Q41="C",'1a+c+n'!L41,0))</f>
        <v>0</v>
      </c>
      <c r="M41" s="111">
        <f>IF($C$4="citu pasākumu izmaksas",IF('1a+c+n'!$Q41="C",'1a+c+n'!M41,0))</f>
        <v>0</v>
      </c>
      <c r="N41" s="111">
        <f>IF($C$4="citu pasākumu izmaksas",IF('1a+c+n'!$Q41="C",'1a+c+n'!N41,0))</f>
        <v>0</v>
      </c>
      <c r="O41" s="111">
        <f>IF($C$4="citu pasākumu izmaksas",IF('1a+c+n'!$Q41="C",'1a+c+n'!O41,0))</f>
        <v>0</v>
      </c>
      <c r="P41" s="112">
        <f>IF($C$4="citu pasākumu izmaksas",IF('1a+c+n'!$Q41="C",'1a+c+n'!P41,0))</f>
        <v>0</v>
      </c>
    </row>
    <row r="42" spans="1:16" x14ac:dyDescent="0.2">
      <c r="A42" s="49">
        <f>IF(P42=0,0,IF(COUNTBLANK(P42)=1,0,COUNTA($P$14:P42)))</f>
        <v>0</v>
      </c>
      <c r="B42" s="24">
        <f>IF($C$4="citu pasākumu izmaksas",IF('1a+c+n'!$Q42="C",'1a+c+n'!B42,0))</f>
        <v>0</v>
      </c>
      <c r="C42" s="61">
        <f>IF($C$4="citu pasākumu izmaksas",IF('1a+c+n'!$Q42="C",'1a+c+n'!C42,0))</f>
        <v>0</v>
      </c>
      <c r="D42" s="24">
        <f>IF($C$4="citu pasākumu izmaksas",IF('1a+c+n'!$Q42="C",'1a+c+n'!D42,0))</f>
        <v>0</v>
      </c>
      <c r="E42" s="44"/>
      <c r="F42" s="62"/>
      <c r="G42" s="111"/>
      <c r="H42" s="111">
        <f>IF($C$4="citu pasākumu izmaksas",IF('1a+c+n'!$Q42="C",'1a+c+n'!H42,0))</f>
        <v>0</v>
      </c>
      <c r="I42" s="111"/>
      <c r="J42" s="111"/>
      <c r="K42" s="112">
        <f>IF($C$4="citu pasākumu izmaksas",IF('1a+c+n'!$Q42="C",'1a+c+n'!K42,0))</f>
        <v>0</v>
      </c>
      <c r="L42" s="78">
        <f>IF($C$4="citu pasākumu izmaksas",IF('1a+c+n'!$Q42="C",'1a+c+n'!L42,0))</f>
        <v>0</v>
      </c>
      <c r="M42" s="111">
        <f>IF($C$4="citu pasākumu izmaksas",IF('1a+c+n'!$Q42="C",'1a+c+n'!M42,0))</f>
        <v>0</v>
      </c>
      <c r="N42" s="111">
        <f>IF($C$4="citu pasākumu izmaksas",IF('1a+c+n'!$Q42="C",'1a+c+n'!N42,0))</f>
        <v>0</v>
      </c>
      <c r="O42" s="111">
        <f>IF($C$4="citu pasākumu izmaksas",IF('1a+c+n'!$Q42="C",'1a+c+n'!O42,0))</f>
        <v>0</v>
      </c>
      <c r="P42" s="112">
        <f>IF($C$4="citu pasākumu izmaksas",IF('1a+c+n'!$Q42="C",'1a+c+n'!P42,0))</f>
        <v>0</v>
      </c>
    </row>
    <row r="43" spans="1:16" x14ac:dyDescent="0.2">
      <c r="A43" s="49">
        <f>IF(P43=0,0,IF(COUNTBLANK(P43)=1,0,COUNTA($P$14:P43)))</f>
        <v>0</v>
      </c>
      <c r="B43" s="24">
        <f>IF($C$4="citu pasākumu izmaksas",IF('1a+c+n'!$Q43="C",'1a+c+n'!B43,0))</f>
        <v>0</v>
      </c>
      <c r="C43" s="61">
        <f>IF($C$4="citu pasākumu izmaksas",IF('1a+c+n'!$Q43="C",'1a+c+n'!C43,0))</f>
        <v>0</v>
      </c>
      <c r="D43" s="24">
        <f>IF($C$4="citu pasākumu izmaksas",IF('1a+c+n'!$Q43="C",'1a+c+n'!D43,0))</f>
        <v>0</v>
      </c>
      <c r="E43" s="44"/>
      <c r="F43" s="62"/>
      <c r="G43" s="111"/>
      <c r="H43" s="111">
        <f>IF($C$4="citu pasākumu izmaksas",IF('1a+c+n'!$Q43="C",'1a+c+n'!H43,0))</f>
        <v>0</v>
      </c>
      <c r="I43" s="111"/>
      <c r="J43" s="111"/>
      <c r="K43" s="112">
        <f>IF($C$4="citu pasākumu izmaksas",IF('1a+c+n'!$Q43="C",'1a+c+n'!K43,0))</f>
        <v>0</v>
      </c>
      <c r="L43" s="78">
        <f>IF($C$4="citu pasākumu izmaksas",IF('1a+c+n'!$Q43="C",'1a+c+n'!L43,0))</f>
        <v>0</v>
      </c>
      <c r="M43" s="111">
        <f>IF($C$4="citu pasākumu izmaksas",IF('1a+c+n'!$Q43="C",'1a+c+n'!M43,0))</f>
        <v>0</v>
      </c>
      <c r="N43" s="111">
        <f>IF($C$4="citu pasākumu izmaksas",IF('1a+c+n'!$Q43="C",'1a+c+n'!N43,0))</f>
        <v>0</v>
      </c>
      <c r="O43" s="111">
        <f>IF($C$4="citu pasākumu izmaksas",IF('1a+c+n'!$Q43="C",'1a+c+n'!O43,0))</f>
        <v>0</v>
      </c>
      <c r="P43" s="112">
        <f>IF($C$4="citu pasākumu izmaksas",IF('1a+c+n'!$Q43="C",'1a+c+n'!P43,0))</f>
        <v>0</v>
      </c>
    </row>
    <row r="44" spans="1:16" x14ac:dyDescent="0.2">
      <c r="A44" s="49">
        <f>IF(P44=0,0,IF(COUNTBLANK(P44)=1,0,COUNTA($P$14:P44)))</f>
        <v>0</v>
      </c>
      <c r="B44" s="24">
        <f>IF($C$4="citu pasākumu izmaksas",IF('1a+c+n'!$Q44="C",'1a+c+n'!B44,0))</f>
        <v>0</v>
      </c>
      <c r="C44" s="61">
        <f>IF($C$4="citu pasākumu izmaksas",IF('1a+c+n'!$Q44="C",'1a+c+n'!C44,0))</f>
        <v>0</v>
      </c>
      <c r="D44" s="24">
        <f>IF($C$4="citu pasākumu izmaksas",IF('1a+c+n'!$Q44="C",'1a+c+n'!D44,0))</f>
        <v>0</v>
      </c>
      <c r="E44" s="44"/>
      <c r="F44" s="62"/>
      <c r="G44" s="111"/>
      <c r="H44" s="111">
        <f>IF($C$4="citu pasākumu izmaksas",IF('1a+c+n'!$Q44="C",'1a+c+n'!H44,0))</f>
        <v>0</v>
      </c>
      <c r="I44" s="111"/>
      <c r="J44" s="111"/>
      <c r="K44" s="112">
        <f>IF($C$4="citu pasākumu izmaksas",IF('1a+c+n'!$Q44="C",'1a+c+n'!K44,0))</f>
        <v>0</v>
      </c>
      <c r="L44" s="78">
        <f>IF($C$4="citu pasākumu izmaksas",IF('1a+c+n'!$Q44="C",'1a+c+n'!L44,0))</f>
        <v>0</v>
      </c>
      <c r="M44" s="111">
        <f>IF($C$4="citu pasākumu izmaksas",IF('1a+c+n'!$Q44="C",'1a+c+n'!M44,0))</f>
        <v>0</v>
      </c>
      <c r="N44" s="111">
        <f>IF($C$4="citu pasākumu izmaksas",IF('1a+c+n'!$Q44="C",'1a+c+n'!N44,0))</f>
        <v>0</v>
      </c>
      <c r="O44" s="111">
        <f>IF($C$4="citu pasākumu izmaksas",IF('1a+c+n'!$Q44="C",'1a+c+n'!O44,0))</f>
        <v>0</v>
      </c>
      <c r="P44" s="112">
        <f>IF($C$4="citu pasākumu izmaksas",IF('1a+c+n'!$Q44="C",'1a+c+n'!P44,0))</f>
        <v>0</v>
      </c>
    </row>
    <row r="45" spans="1:16" x14ac:dyDescent="0.2">
      <c r="A45" s="49">
        <f>IF(P45=0,0,IF(COUNTBLANK(P45)=1,0,COUNTA($P$14:P45)))</f>
        <v>0</v>
      </c>
      <c r="B45" s="24">
        <f>IF($C$4="citu pasākumu izmaksas",IF('1a+c+n'!$Q45="C",'1a+c+n'!B45,0))</f>
        <v>0</v>
      </c>
      <c r="C45" s="61">
        <f>IF($C$4="citu pasākumu izmaksas",IF('1a+c+n'!$Q45="C",'1a+c+n'!C45,0))</f>
        <v>0</v>
      </c>
      <c r="D45" s="24">
        <f>IF($C$4="citu pasākumu izmaksas",IF('1a+c+n'!$Q45="C",'1a+c+n'!D45,0))</f>
        <v>0</v>
      </c>
      <c r="E45" s="44"/>
      <c r="F45" s="62"/>
      <c r="G45" s="111"/>
      <c r="H45" s="111">
        <f>IF($C$4="citu pasākumu izmaksas",IF('1a+c+n'!$Q45="C",'1a+c+n'!H45,0))</f>
        <v>0</v>
      </c>
      <c r="I45" s="111"/>
      <c r="J45" s="111"/>
      <c r="K45" s="112">
        <f>IF($C$4="citu pasākumu izmaksas",IF('1a+c+n'!$Q45="C",'1a+c+n'!K45,0))</f>
        <v>0</v>
      </c>
      <c r="L45" s="78">
        <f>IF($C$4="citu pasākumu izmaksas",IF('1a+c+n'!$Q45="C",'1a+c+n'!L45,0))</f>
        <v>0</v>
      </c>
      <c r="M45" s="111">
        <f>IF($C$4="citu pasākumu izmaksas",IF('1a+c+n'!$Q45="C",'1a+c+n'!M45,0))</f>
        <v>0</v>
      </c>
      <c r="N45" s="111">
        <f>IF($C$4="citu pasākumu izmaksas",IF('1a+c+n'!$Q45="C",'1a+c+n'!N45,0))</f>
        <v>0</v>
      </c>
      <c r="O45" s="111">
        <f>IF($C$4="citu pasākumu izmaksas",IF('1a+c+n'!$Q45="C",'1a+c+n'!O45,0))</f>
        <v>0</v>
      </c>
      <c r="P45" s="112">
        <f>IF($C$4="citu pasākumu izmaksas",IF('1a+c+n'!$Q45="C",'1a+c+n'!P45,0))</f>
        <v>0</v>
      </c>
    </row>
    <row r="46" spans="1:16" x14ac:dyDescent="0.2">
      <c r="A46" s="49">
        <f>IF(P46=0,0,IF(COUNTBLANK(P46)=1,0,COUNTA($P$14:P46)))</f>
        <v>0</v>
      </c>
      <c r="B46" s="24">
        <f>IF($C$4="citu pasākumu izmaksas",IF('1a+c+n'!$Q46="C",'1a+c+n'!B46,0))</f>
        <v>0</v>
      </c>
      <c r="C46" s="61">
        <f>IF($C$4="citu pasākumu izmaksas",IF('1a+c+n'!$Q46="C",'1a+c+n'!C46,0))</f>
        <v>0</v>
      </c>
      <c r="D46" s="24">
        <f>IF($C$4="citu pasākumu izmaksas",IF('1a+c+n'!$Q46="C",'1a+c+n'!D46,0))</f>
        <v>0</v>
      </c>
      <c r="E46" s="44"/>
      <c r="F46" s="62"/>
      <c r="G46" s="111"/>
      <c r="H46" s="111">
        <f>IF($C$4="citu pasākumu izmaksas",IF('1a+c+n'!$Q46="C",'1a+c+n'!H46,0))</f>
        <v>0</v>
      </c>
      <c r="I46" s="111"/>
      <c r="J46" s="111"/>
      <c r="K46" s="112">
        <f>IF($C$4="citu pasākumu izmaksas",IF('1a+c+n'!$Q46="C",'1a+c+n'!K46,0))</f>
        <v>0</v>
      </c>
      <c r="L46" s="78">
        <f>IF($C$4="citu pasākumu izmaksas",IF('1a+c+n'!$Q46="C",'1a+c+n'!L46,0))</f>
        <v>0</v>
      </c>
      <c r="M46" s="111">
        <f>IF($C$4="citu pasākumu izmaksas",IF('1a+c+n'!$Q46="C",'1a+c+n'!M46,0))</f>
        <v>0</v>
      </c>
      <c r="N46" s="111">
        <f>IF($C$4="citu pasākumu izmaksas",IF('1a+c+n'!$Q46="C",'1a+c+n'!N46,0))</f>
        <v>0</v>
      </c>
      <c r="O46" s="111">
        <f>IF($C$4="citu pasākumu izmaksas",IF('1a+c+n'!$Q46="C",'1a+c+n'!O46,0))</f>
        <v>0</v>
      </c>
      <c r="P46" s="112">
        <f>IF($C$4="citu pasākumu izmaksas",IF('1a+c+n'!$Q46="C",'1a+c+n'!P46,0))</f>
        <v>0</v>
      </c>
    </row>
    <row r="47" spans="1:16" ht="22.5" x14ac:dyDescent="0.2">
      <c r="A47" s="49">
        <f>IF(P47=0,0,IF(COUNTBLANK(P47)=1,0,COUNTA($P$14:P47)))</f>
        <v>0</v>
      </c>
      <c r="B47" s="24">
        <f>IF($C$4="citu pasākumu izmaksas",IF('1a+c+n'!$Q47="C",'1a+c+n'!B47,0))</f>
        <v>0</v>
      </c>
      <c r="C47" s="61" t="str">
        <f>IF($C$4="citu pasākumu izmaksas",IF('1a+c+n'!$Q47="C",'1a+c+n'!C47,0))</f>
        <v xml:space="preserve"> Esošo elektroinstalāciju pie griestiem pārlikt virs projektējamās siltumizolācijas.</v>
      </c>
      <c r="D47" s="24" t="str">
        <f>IF($C$4="citu pasākumu izmaksas",IF('1a+c+n'!$Q47="C",'1a+c+n'!D47,0))</f>
        <v>kpl.</v>
      </c>
      <c r="E47" s="44"/>
      <c r="F47" s="62"/>
      <c r="G47" s="111"/>
      <c r="H47" s="111">
        <f>IF($C$4="citu pasākumu izmaksas",IF('1a+c+n'!$Q47="C",'1a+c+n'!H47,0))</f>
        <v>0</v>
      </c>
      <c r="I47" s="111"/>
      <c r="J47" s="111"/>
      <c r="K47" s="112">
        <f>IF($C$4="citu pasākumu izmaksas",IF('1a+c+n'!$Q47="C",'1a+c+n'!K47,0))</f>
        <v>0</v>
      </c>
      <c r="L47" s="78">
        <f>IF($C$4="citu pasākumu izmaksas",IF('1a+c+n'!$Q47="C",'1a+c+n'!L47,0))</f>
        <v>0</v>
      </c>
      <c r="M47" s="111">
        <f>IF($C$4="citu pasākumu izmaksas",IF('1a+c+n'!$Q47="C",'1a+c+n'!M47,0))</f>
        <v>0</v>
      </c>
      <c r="N47" s="111">
        <f>IF($C$4="citu pasākumu izmaksas",IF('1a+c+n'!$Q47="C",'1a+c+n'!N47,0))</f>
        <v>0</v>
      </c>
      <c r="O47" s="111">
        <f>IF($C$4="citu pasākumu izmaksas",IF('1a+c+n'!$Q47="C",'1a+c+n'!O47,0))</f>
        <v>0</v>
      </c>
      <c r="P47" s="112">
        <f>IF($C$4="citu pasākumu izmaksas",IF('1a+c+n'!$Q47="C",'1a+c+n'!P47,0))</f>
        <v>0</v>
      </c>
    </row>
    <row r="48" spans="1:16" x14ac:dyDescent="0.2">
      <c r="A48" s="49">
        <f>IF(P48=0,0,IF(COUNTBLANK(P48)=1,0,COUNTA($P$14:P48)))</f>
        <v>0</v>
      </c>
      <c r="B48" s="24">
        <f>IF($C$4="citu pasākumu izmaksas",IF('1a+c+n'!$Q48="C",'1a+c+n'!B48,0))</f>
        <v>0</v>
      </c>
      <c r="C48" s="61">
        <f>IF($C$4="citu pasākumu izmaksas",IF('1a+c+n'!$Q48="C",'1a+c+n'!C48,0))</f>
        <v>0</v>
      </c>
      <c r="D48" s="24">
        <f>IF($C$4="citu pasākumu izmaksas",IF('1a+c+n'!$Q48="C",'1a+c+n'!D48,0))</f>
        <v>0</v>
      </c>
      <c r="E48" s="44"/>
      <c r="F48" s="62"/>
      <c r="G48" s="111"/>
      <c r="H48" s="111">
        <f>IF($C$4="citu pasākumu izmaksas",IF('1a+c+n'!$Q48="C",'1a+c+n'!H48,0))</f>
        <v>0</v>
      </c>
      <c r="I48" s="111"/>
      <c r="J48" s="111"/>
      <c r="K48" s="112">
        <f>IF($C$4="citu pasākumu izmaksas",IF('1a+c+n'!$Q48="C",'1a+c+n'!K48,0))</f>
        <v>0</v>
      </c>
      <c r="L48" s="78">
        <f>IF($C$4="citu pasākumu izmaksas",IF('1a+c+n'!$Q48="C",'1a+c+n'!L48,0))</f>
        <v>0</v>
      </c>
      <c r="M48" s="111">
        <f>IF($C$4="citu pasākumu izmaksas",IF('1a+c+n'!$Q48="C",'1a+c+n'!M48,0))</f>
        <v>0</v>
      </c>
      <c r="N48" s="111">
        <f>IF($C$4="citu pasākumu izmaksas",IF('1a+c+n'!$Q48="C",'1a+c+n'!N48,0))</f>
        <v>0</v>
      </c>
      <c r="O48" s="111">
        <f>IF($C$4="citu pasākumu izmaksas",IF('1a+c+n'!$Q48="C",'1a+c+n'!O48,0))</f>
        <v>0</v>
      </c>
      <c r="P48" s="112">
        <f>IF($C$4="citu pasākumu izmaksas",IF('1a+c+n'!$Q48="C",'1a+c+n'!P48,0))</f>
        <v>0</v>
      </c>
    </row>
    <row r="49" spans="1:16" x14ac:dyDescent="0.2">
      <c r="A49" s="49">
        <f>IF(P49=0,0,IF(COUNTBLANK(P49)=1,0,COUNTA($P$14:P49)))</f>
        <v>0</v>
      </c>
      <c r="B49" s="24">
        <f>IF($C$4="citu pasākumu izmaksas",IF('1a+c+n'!$Q49="C",'1a+c+n'!B49,0))</f>
        <v>0</v>
      </c>
      <c r="C49" s="61">
        <f>IF($C$4="citu pasākumu izmaksas",IF('1a+c+n'!$Q49="C",'1a+c+n'!C49,0))</f>
        <v>0</v>
      </c>
      <c r="D49" s="24">
        <f>IF($C$4="citu pasākumu izmaksas",IF('1a+c+n'!$Q49="C",'1a+c+n'!D49,0))</f>
        <v>0</v>
      </c>
      <c r="E49" s="44"/>
      <c r="F49" s="62"/>
      <c r="G49" s="111"/>
      <c r="H49" s="111">
        <f>IF($C$4="citu pasākumu izmaksas",IF('1a+c+n'!$Q49="C",'1a+c+n'!H49,0))</f>
        <v>0</v>
      </c>
      <c r="I49" s="111"/>
      <c r="J49" s="111"/>
      <c r="K49" s="112">
        <f>IF($C$4="citu pasākumu izmaksas",IF('1a+c+n'!$Q49="C",'1a+c+n'!K49,0))</f>
        <v>0</v>
      </c>
      <c r="L49" s="78">
        <f>IF($C$4="citu pasākumu izmaksas",IF('1a+c+n'!$Q49="C",'1a+c+n'!L49,0))</f>
        <v>0</v>
      </c>
      <c r="M49" s="111">
        <f>IF($C$4="citu pasākumu izmaksas",IF('1a+c+n'!$Q49="C",'1a+c+n'!M49,0))</f>
        <v>0</v>
      </c>
      <c r="N49" s="111">
        <f>IF($C$4="citu pasākumu izmaksas",IF('1a+c+n'!$Q49="C",'1a+c+n'!N49,0))</f>
        <v>0</v>
      </c>
      <c r="O49" s="111">
        <f>IF($C$4="citu pasākumu izmaksas",IF('1a+c+n'!$Q49="C",'1a+c+n'!O49,0))</f>
        <v>0</v>
      </c>
      <c r="P49" s="112">
        <f>IF($C$4="citu pasākumu izmaksas",IF('1a+c+n'!$Q49="C",'1a+c+n'!P49,0))</f>
        <v>0</v>
      </c>
    </row>
    <row r="50" spans="1:16" x14ac:dyDescent="0.2">
      <c r="A50" s="49">
        <f>IF(P50=0,0,IF(COUNTBLANK(P50)=1,0,COUNTA($P$14:P50)))</f>
        <v>0</v>
      </c>
      <c r="B50" s="24">
        <f>IF($C$4="citu pasākumu izmaksas",IF('1a+c+n'!$Q50="C",'1a+c+n'!B50,0))</f>
        <v>0</v>
      </c>
      <c r="C50" s="61">
        <f>IF($C$4="citu pasākumu izmaksas",IF('1a+c+n'!$Q50="C",'1a+c+n'!C50,0))</f>
        <v>0</v>
      </c>
      <c r="D50" s="24">
        <f>IF($C$4="citu pasākumu izmaksas",IF('1a+c+n'!$Q50="C",'1a+c+n'!D50,0))</f>
        <v>0</v>
      </c>
      <c r="E50" s="44"/>
      <c r="F50" s="62"/>
      <c r="G50" s="111"/>
      <c r="H50" s="111">
        <f>IF($C$4="citu pasākumu izmaksas",IF('1a+c+n'!$Q50="C",'1a+c+n'!H50,0))</f>
        <v>0</v>
      </c>
      <c r="I50" s="111"/>
      <c r="J50" s="111"/>
      <c r="K50" s="112">
        <f>IF($C$4="citu pasākumu izmaksas",IF('1a+c+n'!$Q50="C",'1a+c+n'!K50,0))</f>
        <v>0</v>
      </c>
      <c r="L50" s="78">
        <f>IF($C$4="citu pasākumu izmaksas",IF('1a+c+n'!$Q50="C",'1a+c+n'!L50,0))</f>
        <v>0</v>
      </c>
      <c r="M50" s="111">
        <f>IF($C$4="citu pasākumu izmaksas",IF('1a+c+n'!$Q50="C",'1a+c+n'!M50,0))</f>
        <v>0</v>
      </c>
      <c r="N50" s="111">
        <f>IF($C$4="citu pasākumu izmaksas",IF('1a+c+n'!$Q50="C",'1a+c+n'!N50,0))</f>
        <v>0</v>
      </c>
      <c r="O50" s="111">
        <f>IF($C$4="citu pasākumu izmaksas",IF('1a+c+n'!$Q50="C",'1a+c+n'!O50,0))</f>
        <v>0</v>
      </c>
      <c r="P50" s="112">
        <f>IF($C$4="citu pasākumu izmaksas",IF('1a+c+n'!$Q50="C",'1a+c+n'!P50,0))</f>
        <v>0</v>
      </c>
    </row>
    <row r="51" spans="1:16" x14ac:dyDescent="0.2">
      <c r="A51" s="49">
        <f>IF(P51=0,0,IF(COUNTBLANK(P51)=1,0,COUNTA($P$14:P51)))</f>
        <v>0</v>
      </c>
      <c r="B51" s="24">
        <f>IF($C$4="citu pasākumu izmaksas",IF('1a+c+n'!$Q51="C",'1a+c+n'!B51,0))</f>
        <v>0</v>
      </c>
      <c r="C51" s="61">
        <f>IF($C$4="citu pasākumu izmaksas",IF('1a+c+n'!$Q51="C",'1a+c+n'!C51,0))</f>
        <v>0</v>
      </c>
      <c r="D51" s="24">
        <f>IF($C$4="citu pasākumu izmaksas",IF('1a+c+n'!$Q51="C",'1a+c+n'!D51,0))</f>
        <v>0</v>
      </c>
      <c r="E51" s="44"/>
      <c r="F51" s="62"/>
      <c r="G51" s="111"/>
      <c r="H51" s="111">
        <f>IF($C$4="citu pasākumu izmaksas",IF('1a+c+n'!$Q51="C",'1a+c+n'!H51,0))</f>
        <v>0</v>
      </c>
      <c r="I51" s="111"/>
      <c r="J51" s="111"/>
      <c r="K51" s="112">
        <f>IF($C$4="citu pasākumu izmaksas",IF('1a+c+n'!$Q51="C",'1a+c+n'!K51,0))</f>
        <v>0</v>
      </c>
      <c r="L51" s="78">
        <f>IF($C$4="citu pasākumu izmaksas",IF('1a+c+n'!$Q51="C",'1a+c+n'!L51,0))</f>
        <v>0</v>
      </c>
      <c r="M51" s="111">
        <f>IF($C$4="citu pasākumu izmaksas",IF('1a+c+n'!$Q51="C",'1a+c+n'!M51,0))</f>
        <v>0</v>
      </c>
      <c r="N51" s="111">
        <f>IF($C$4="citu pasākumu izmaksas",IF('1a+c+n'!$Q51="C",'1a+c+n'!N51,0))</f>
        <v>0</v>
      </c>
      <c r="O51" s="111">
        <f>IF($C$4="citu pasākumu izmaksas",IF('1a+c+n'!$Q51="C",'1a+c+n'!O51,0))</f>
        <v>0</v>
      </c>
      <c r="P51" s="112">
        <f>IF($C$4="citu pasākumu izmaksas",IF('1a+c+n'!$Q51="C",'1a+c+n'!P51,0))</f>
        <v>0</v>
      </c>
    </row>
    <row r="52" spans="1:16" x14ac:dyDescent="0.2">
      <c r="A52" s="49">
        <f>IF(P52=0,0,IF(COUNTBLANK(P52)=1,0,COUNTA($P$14:P52)))</f>
        <v>0</v>
      </c>
      <c r="B52" s="24">
        <f>IF($C$4="citu pasākumu izmaksas",IF('1a+c+n'!$Q52="C",'1a+c+n'!B52,0))</f>
        <v>0</v>
      </c>
      <c r="C52" s="61">
        <f>IF($C$4="citu pasākumu izmaksas",IF('1a+c+n'!$Q52="C",'1a+c+n'!C52,0))</f>
        <v>0</v>
      </c>
      <c r="D52" s="24">
        <f>IF($C$4="citu pasākumu izmaksas",IF('1a+c+n'!$Q52="C",'1a+c+n'!D52,0))</f>
        <v>0</v>
      </c>
      <c r="E52" s="44"/>
      <c r="F52" s="62"/>
      <c r="G52" s="111"/>
      <c r="H52" s="111">
        <f>IF($C$4="citu pasākumu izmaksas",IF('1a+c+n'!$Q52="C",'1a+c+n'!H52,0))</f>
        <v>0</v>
      </c>
      <c r="I52" s="111"/>
      <c r="J52" s="111"/>
      <c r="K52" s="112">
        <f>IF($C$4="citu pasākumu izmaksas",IF('1a+c+n'!$Q52="C",'1a+c+n'!K52,0))</f>
        <v>0</v>
      </c>
      <c r="L52" s="78">
        <f>IF($C$4="citu pasākumu izmaksas",IF('1a+c+n'!$Q52="C",'1a+c+n'!L52,0))</f>
        <v>0</v>
      </c>
      <c r="M52" s="111">
        <f>IF($C$4="citu pasākumu izmaksas",IF('1a+c+n'!$Q52="C",'1a+c+n'!M52,0))</f>
        <v>0</v>
      </c>
      <c r="N52" s="111">
        <f>IF($C$4="citu pasākumu izmaksas",IF('1a+c+n'!$Q52="C",'1a+c+n'!N52,0))</f>
        <v>0</v>
      </c>
      <c r="O52" s="111">
        <f>IF($C$4="citu pasākumu izmaksas",IF('1a+c+n'!$Q52="C",'1a+c+n'!O52,0))</f>
        <v>0</v>
      </c>
      <c r="P52" s="112">
        <f>IF($C$4="citu pasākumu izmaksas",IF('1a+c+n'!$Q52="C",'1a+c+n'!P52,0))</f>
        <v>0</v>
      </c>
    </row>
    <row r="53" spans="1:16" x14ac:dyDescent="0.2">
      <c r="A53" s="49">
        <f>IF(P53=0,0,IF(COUNTBLANK(P53)=1,0,COUNTA($P$14:P53)))</f>
        <v>0</v>
      </c>
      <c r="B53" s="24">
        <f>IF($C$4="citu pasākumu izmaksas",IF('1a+c+n'!$Q53="C",'1a+c+n'!B53,0))</f>
        <v>0</v>
      </c>
      <c r="C53" s="61">
        <f>IF($C$4="citu pasākumu izmaksas",IF('1a+c+n'!$Q53="C",'1a+c+n'!C53,0))</f>
        <v>0</v>
      </c>
      <c r="D53" s="24">
        <f>IF($C$4="citu pasākumu izmaksas",IF('1a+c+n'!$Q53="C",'1a+c+n'!D53,0))</f>
        <v>0</v>
      </c>
      <c r="E53" s="44"/>
      <c r="F53" s="62"/>
      <c r="G53" s="111"/>
      <c r="H53" s="111">
        <f>IF($C$4="citu pasākumu izmaksas",IF('1a+c+n'!$Q53="C",'1a+c+n'!H53,0))</f>
        <v>0</v>
      </c>
      <c r="I53" s="111"/>
      <c r="J53" s="111"/>
      <c r="K53" s="112">
        <f>IF($C$4="citu pasākumu izmaksas",IF('1a+c+n'!$Q53="C",'1a+c+n'!K53,0))</f>
        <v>0</v>
      </c>
      <c r="L53" s="78">
        <f>IF($C$4="citu pasākumu izmaksas",IF('1a+c+n'!$Q53="C",'1a+c+n'!L53,0))</f>
        <v>0</v>
      </c>
      <c r="M53" s="111">
        <f>IF($C$4="citu pasākumu izmaksas",IF('1a+c+n'!$Q53="C",'1a+c+n'!M53,0))</f>
        <v>0</v>
      </c>
      <c r="N53" s="111">
        <f>IF($C$4="citu pasākumu izmaksas",IF('1a+c+n'!$Q53="C",'1a+c+n'!N53,0))</f>
        <v>0</v>
      </c>
      <c r="O53" s="111">
        <f>IF($C$4="citu pasākumu izmaksas",IF('1a+c+n'!$Q53="C",'1a+c+n'!O53,0))</f>
        <v>0</v>
      </c>
      <c r="P53" s="112">
        <f>IF($C$4="citu pasākumu izmaksas",IF('1a+c+n'!$Q53="C",'1a+c+n'!P53,0))</f>
        <v>0</v>
      </c>
    </row>
    <row r="54" spans="1:16" x14ac:dyDescent="0.2">
      <c r="A54" s="49">
        <f>IF(P54=0,0,IF(COUNTBLANK(P54)=1,0,COUNTA($P$14:P54)))</f>
        <v>0</v>
      </c>
      <c r="B54" s="24">
        <f>IF($C$4="citu pasākumu izmaksas",IF('1a+c+n'!$Q54="C",'1a+c+n'!B54,0))</f>
        <v>0</v>
      </c>
      <c r="C54" s="61">
        <f>IF($C$4="citu pasākumu izmaksas",IF('1a+c+n'!$Q54="C",'1a+c+n'!C54,0))</f>
        <v>0</v>
      </c>
      <c r="D54" s="24">
        <f>IF($C$4="citu pasākumu izmaksas",IF('1a+c+n'!$Q54="C",'1a+c+n'!D54,0))</f>
        <v>0</v>
      </c>
      <c r="E54" s="44"/>
      <c r="F54" s="62"/>
      <c r="G54" s="111"/>
      <c r="H54" s="111">
        <f>IF($C$4="citu pasākumu izmaksas",IF('1a+c+n'!$Q54="C",'1a+c+n'!H54,0))</f>
        <v>0</v>
      </c>
      <c r="I54" s="111"/>
      <c r="J54" s="111"/>
      <c r="K54" s="112">
        <f>IF($C$4="citu pasākumu izmaksas",IF('1a+c+n'!$Q54="C",'1a+c+n'!K54,0))</f>
        <v>0</v>
      </c>
      <c r="L54" s="78">
        <f>IF($C$4="citu pasākumu izmaksas",IF('1a+c+n'!$Q54="C",'1a+c+n'!L54,0))</f>
        <v>0</v>
      </c>
      <c r="M54" s="111">
        <f>IF($C$4="citu pasākumu izmaksas",IF('1a+c+n'!$Q54="C",'1a+c+n'!M54,0))</f>
        <v>0</v>
      </c>
      <c r="N54" s="111">
        <f>IF($C$4="citu pasākumu izmaksas",IF('1a+c+n'!$Q54="C",'1a+c+n'!N54,0))</f>
        <v>0</v>
      </c>
      <c r="O54" s="111">
        <f>IF($C$4="citu pasākumu izmaksas",IF('1a+c+n'!$Q54="C",'1a+c+n'!O54,0))</f>
        <v>0</v>
      </c>
      <c r="P54" s="112">
        <f>IF($C$4="citu pasākumu izmaksas",IF('1a+c+n'!$Q54="C",'1a+c+n'!P54,0))</f>
        <v>0</v>
      </c>
    </row>
    <row r="55" spans="1:16" x14ac:dyDescent="0.2">
      <c r="A55" s="49">
        <f>IF(P55=0,0,IF(COUNTBLANK(P55)=1,0,COUNTA($P$14:P55)))</f>
        <v>0</v>
      </c>
      <c r="B55" s="24">
        <f>IF($C$4="citu pasākumu izmaksas",IF('1a+c+n'!$Q55="C",'1a+c+n'!B55,0))</f>
        <v>0</v>
      </c>
      <c r="C55" s="61">
        <f>IF($C$4="citu pasākumu izmaksas",IF('1a+c+n'!$Q55="C",'1a+c+n'!C55,0))</f>
        <v>0</v>
      </c>
      <c r="D55" s="24">
        <f>IF($C$4="citu pasākumu izmaksas",IF('1a+c+n'!$Q55="C",'1a+c+n'!D55,0))</f>
        <v>0</v>
      </c>
      <c r="E55" s="44"/>
      <c r="F55" s="62"/>
      <c r="G55" s="111"/>
      <c r="H55" s="111">
        <f>IF($C$4="citu pasākumu izmaksas",IF('1a+c+n'!$Q55="C",'1a+c+n'!H55,0))</f>
        <v>0</v>
      </c>
      <c r="I55" s="111"/>
      <c r="J55" s="111"/>
      <c r="K55" s="112">
        <f>IF($C$4="citu pasākumu izmaksas",IF('1a+c+n'!$Q55="C",'1a+c+n'!K55,0))</f>
        <v>0</v>
      </c>
      <c r="L55" s="78">
        <f>IF($C$4="citu pasākumu izmaksas",IF('1a+c+n'!$Q55="C",'1a+c+n'!L55,0))</f>
        <v>0</v>
      </c>
      <c r="M55" s="111">
        <f>IF($C$4="citu pasākumu izmaksas",IF('1a+c+n'!$Q55="C",'1a+c+n'!M55,0))</f>
        <v>0</v>
      </c>
      <c r="N55" s="111">
        <f>IF($C$4="citu pasākumu izmaksas",IF('1a+c+n'!$Q55="C",'1a+c+n'!N55,0))</f>
        <v>0</v>
      </c>
      <c r="O55" s="111">
        <f>IF($C$4="citu pasākumu izmaksas",IF('1a+c+n'!$Q55="C",'1a+c+n'!O55,0))</f>
        <v>0</v>
      </c>
      <c r="P55" s="112">
        <f>IF($C$4="citu pasākumu izmaksas",IF('1a+c+n'!$Q55="C",'1a+c+n'!P55,0))</f>
        <v>0</v>
      </c>
    </row>
    <row r="56" spans="1:16" x14ac:dyDescent="0.2">
      <c r="A56" s="49">
        <f>IF(P56=0,0,IF(COUNTBLANK(P56)=1,0,COUNTA($P$14:P56)))</f>
        <v>0</v>
      </c>
      <c r="B56" s="24">
        <f>IF($C$4="citu pasākumu izmaksas",IF('1a+c+n'!$Q56="C",'1a+c+n'!B56,0))</f>
        <v>0</v>
      </c>
      <c r="C56" s="61">
        <f>IF($C$4="citu pasākumu izmaksas",IF('1a+c+n'!$Q56="C",'1a+c+n'!C56,0))</f>
        <v>0</v>
      </c>
      <c r="D56" s="24">
        <f>IF($C$4="citu pasākumu izmaksas",IF('1a+c+n'!$Q56="C",'1a+c+n'!D56,0))</f>
        <v>0</v>
      </c>
      <c r="E56" s="44"/>
      <c r="F56" s="62"/>
      <c r="G56" s="111"/>
      <c r="H56" s="111">
        <f>IF($C$4="citu pasākumu izmaksas",IF('1a+c+n'!$Q56="C",'1a+c+n'!H56,0))</f>
        <v>0</v>
      </c>
      <c r="I56" s="111"/>
      <c r="J56" s="111"/>
      <c r="K56" s="112">
        <f>IF($C$4="citu pasākumu izmaksas",IF('1a+c+n'!$Q56="C",'1a+c+n'!K56,0))</f>
        <v>0</v>
      </c>
      <c r="L56" s="78">
        <f>IF($C$4="citu pasākumu izmaksas",IF('1a+c+n'!$Q56="C",'1a+c+n'!L56,0))</f>
        <v>0</v>
      </c>
      <c r="M56" s="111">
        <f>IF($C$4="citu pasākumu izmaksas",IF('1a+c+n'!$Q56="C",'1a+c+n'!M56,0))</f>
        <v>0</v>
      </c>
      <c r="N56" s="111">
        <f>IF($C$4="citu pasākumu izmaksas",IF('1a+c+n'!$Q56="C",'1a+c+n'!N56,0))</f>
        <v>0</v>
      </c>
      <c r="O56" s="111">
        <f>IF($C$4="citu pasākumu izmaksas",IF('1a+c+n'!$Q56="C",'1a+c+n'!O56,0))</f>
        <v>0</v>
      </c>
      <c r="P56" s="112">
        <f>IF($C$4="citu pasākumu izmaksas",IF('1a+c+n'!$Q56="C",'1a+c+n'!P56,0))</f>
        <v>0</v>
      </c>
    </row>
    <row r="57" spans="1:16" x14ac:dyDescent="0.2">
      <c r="A57" s="49">
        <f>IF(P57=0,0,IF(COUNTBLANK(P57)=1,0,COUNTA($P$14:P57)))</f>
        <v>0</v>
      </c>
      <c r="B57" s="24">
        <f>IF($C$4="citu pasākumu izmaksas",IF('1a+c+n'!$Q57="C",'1a+c+n'!B57,0))</f>
        <v>0</v>
      </c>
      <c r="C57" s="61">
        <f>IF($C$4="citu pasākumu izmaksas",IF('1a+c+n'!$Q57="C",'1a+c+n'!C57,0))</f>
        <v>0</v>
      </c>
      <c r="D57" s="24">
        <f>IF($C$4="citu pasākumu izmaksas",IF('1a+c+n'!$Q57="C",'1a+c+n'!D57,0))</f>
        <v>0</v>
      </c>
      <c r="E57" s="44"/>
      <c r="F57" s="62"/>
      <c r="G57" s="111"/>
      <c r="H57" s="111">
        <f>IF($C$4="citu pasākumu izmaksas",IF('1a+c+n'!$Q57="C",'1a+c+n'!H57,0))</f>
        <v>0</v>
      </c>
      <c r="I57" s="111"/>
      <c r="J57" s="111"/>
      <c r="K57" s="112">
        <f>IF($C$4="citu pasākumu izmaksas",IF('1a+c+n'!$Q57="C",'1a+c+n'!K57,0))</f>
        <v>0</v>
      </c>
      <c r="L57" s="78">
        <f>IF($C$4="citu pasākumu izmaksas",IF('1a+c+n'!$Q57="C",'1a+c+n'!L57,0))</f>
        <v>0</v>
      </c>
      <c r="M57" s="111">
        <f>IF($C$4="citu pasākumu izmaksas",IF('1a+c+n'!$Q57="C",'1a+c+n'!M57,0))</f>
        <v>0</v>
      </c>
      <c r="N57" s="111">
        <f>IF($C$4="citu pasākumu izmaksas",IF('1a+c+n'!$Q57="C",'1a+c+n'!N57,0))</f>
        <v>0</v>
      </c>
      <c r="O57" s="111">
        <f>IF($C$4="citu pasākumu izmaksas",IF('1a+c+n'!$Q57="C",'1a+c+n'!O57,0))</f>
        <v>0</v>
      </c>
      <c r="P57" s="112">
        <f>IF($C$4="citu pasākumu izmaksas",IF('1a+c+n'!$Q57="C",'1a+c+n'!P57,0))</f>
        <v>0</v>
      </c>
    </row>
    <row r="58" spans="1:16" x14ac:dyDescent="0.2">
      <c r="A58" s="49">
        <f>IF(P58=0,0,IF(COUNTBLANK(P58)=1,0,COUNTA($P$14:P58)))</f>
        <v>0</v>
      </c>
      <c r="B58" s="24">
        <f>IF($C$4="citu pasākumu izmaksas",IF('1a+c+n'!$Q58="C",'1a+c+n'!B58,0))</f>
        <v>0</v>
      </c>
      <c r="C58" s="61">
        <f>IF($C$4="citu pasākumu izmaksas",IF('1a+c+n'!$Q58="C",'1a+c+n'!C58,0))</f>
        <v>0</v>
      </c>
      <c r="D58" s="24">
        <f>IF($C$4="citu pasākumu izmaksas",IF('1a+c+n'!$Q58="C",'1a+c+n'!D58,0))</f>
        <v>0</v>
      </c>
      <c r="E58" s="44"/>
      <c r="F58" s="62"/>
      <c r="G58" s="111"/>
      <c r="H58" s="111">
        <f>IF($C$4="citu pasākumu izmaksas",IF('1a+c+n'!$Q58="C",'1a+c+n'!H58,0))</f>
        <v>0</v>
      </c>
      <c r="I58" s="111"/>
      <c r="J58" s="111"/>
      <c r="K58" s="112">
        <f>IF($C$4="citu pasākumu izmaksas",IF('1a+c+n'!$Q58="C",'1a+c+n'!K58,0))</f>
        <v>0</v>
      </c>
      <c r="L58" s="78">
        <f>IF($C$4="citu pasākumu izmaksas",IF('1a+c+n'!$Q58="C",'1a+c+n'!L58,0))</f>
        <v>0</v>
      </c>
      <c r="M58" s="111">
        <f>IF($C$4="citu pasākumu izmaksas",IF('1a+c+n'!$Q58="C",'1a+c+n'!M58,0))</f>
        <v>0</v>
      </c>
      <c r="N58" s="111">
        <f>IF($C$4="citu pasākumu izmaksas",IF('1a+c+n'!$Q58="C",'1a+c+n'!N58,0))</f>
        <v>0</v>
      </c>
      <c r="O58" s="111">
        <f>IF($C$4="citu pasākumu izmaksas",IF('1a+c+n'!$Q58="C",'1a+c+n'!O58,0))</f>
        <v>0</v>
      </c>
      <c r="P58" s="112">
        <f>IF($C$4="citu pasākumu izmaksas",IF('1a+c+n'!$Q58="C",'1a+c+n'!P58,0))</f>
        <v>0</v>
      </c>
    </row>
    <row r="59" spans="1:16" x14ac:dyDescent="0.2">
      <c r="A59" s="49">
        <f>IF(P59=0,0,IF(COUNTBLANK(P59)=1,0,COUNTA($P$14:P59)))</f>
        <v>0</v>
      </c>
      <c r="B59" s="24">
        <f>IF($C$4="citu pasākumu izmaksas",IF('1a+c+n'!$Q59="C",'1a+c+n'!B59,0))</f>
        <v>0</v>
      </c>
      <c r="C59" s="61">
        <f>IF($C$4="citu pasākumu izmaksas",IF('1a+c+n'!$Q59="C",'1a+c+n'!C59,0))</f>
        <v>0</v>
      </c>
      <c r="D59" s="24">
        <f>IF($C$4="citu pasākumu izmaksas",IF('1a+c+n'!$Q59="C",'1a+c+n'!D59,0))</f>
        <v>0</v>
      </c>
      <c r="E59" s="44"/>
      <c r="F59" s="62"/>
      <c r="G59" s="111"/>
      <c r="H59" s="111">
        <f>IF($C$4="citu pasākumu izmaksas",IF('1a+c+n'!$Q59="C",'1a+c+n'!H59,0))</f>
        <v>0</v>
      </c>
      <c r="I59" s="111"/>
      <c r="J59" s="111"/>
      <c r="K59" s="112">
        <f>IF($C$4="citu pasākumu izmaksas",IF('1a+c+n'!$Q59="C",'1a+c+n'!K59,0))</f>
        <v>0</v>
      </c>
      <c r="L59" s="78">
        <f>IF($C$4="citu pasākumu izmaksas",IF('1a+c+n'!$Q59="C",'1a+c+n'!L59,0))</f>
        <v>0</v>
      </c>
      <c r="M59" s="111">
        <f>IF($C$4="citu pasākumu izmaksas",IF('1a+c+n'!$Q59="C",'1a+c+n'!M59,0))</f>
        <v>0</v>
      </c>
      <c r="N59" s="111">
        <f>IF($C$4="citu pasākumu izmaksas",IF('1a+c+n'!$Q59="C",'1a+c+n'!N59,0))</f>
        <v>0</v>
      </c>
      <c r="O59" s="111">
        <f>IF($C$4="citu pasākumu izmaksas",IF('1a+c+n'!$Q59="C",'1a+c+n'!O59,0))</f>
        <v>0</v>
      </c>
      <c r="P59" s="112">
        <f>IF($C$4="citu pasākumu izmaksas",IF('1a+c+n'!$Q59="C",'1a+c+n'!P59,0))</f>
        <v>0</v>
      </c>
    </row>
    <row r="60" spans="1:16" x14ac:dyDescent="0.2">
      <c r="A60" s="49">
        <f>IF(P60=0,0,IF(COUNTBLANK(P60)=1,0,COUNTA($P$14:P60)))</f>
        <v>0</v>
      </c>
      <c r="B60" s="24">
        <f>IF($C$4="citu pasākumu izmaksas",IF('1a+c+n'!$Q60="C",'1a+c+n'!B60,0))</f>
        <v>0</v>
      </c>
      <c r="C60" s="61">
        <f>IF($C$4="citu pasākumu izmaksas",IF('1a+c+n'!$Q60="C",'1a+c+n'!C60,0))</f>
        <v>0</v>
      </c>
      <c r="D60" s="24">
        <f>IF($C$4="citu pasākumu izmaksas",IF('1a+c+n'!$Q60="C",'1a+c+n'!D60,0))</f>
        <v>0</v>
      </c>
      <c r="E60" s="44"/>
      <c r="F60" s="62"/>
      <c r="G60" s="111"/>
      <c r="H60" s="111">
        <f>IF($C$4="citu pasākumu izmaksas",IF('1a+c+n'!$Q60="C",'1a+c+n'!H60,0))</f>
        <v>0</v>
      </c>
      <c r="I60" s="111"/>
      <c r="J60" s="111"/>
      <c r="K60" s="112">
        <f>IF($C$4="citu pasākumu izmaksas",IF('1a+c+n'!$Q60="C",'1a+c+n'!K60,0))</f>
        <v>0</v>
      </c>
      <c r="L60" s="78">
        <f>IF($C$4="citu pasākumu izmaksas",IF('1a+c+n'!$Q60="C",'1a+c+n'!L60,0))</f>
        <v>0</v>
      </c>
      <c r="M60" s="111">
        <f>IF($C$4="citu pasākumu izmaksas",IF('1a+c+n'!$Q60="C",'1a+c+n'!M60,0))</f>
        <v>0</v>
      </c>
      <c r="N60" s="111">
        <f>IF($C$4="citu pasākumu izmaksas",IF('1a+c+n'!$Q60="C",'1a+c+n'!N60,0))</f>
        <v>0</v>
      </c>
      <c r="O60" s="111">
        <f>IF($C$4="citu pasākumu izmaksas",IF('1a+c+n'!$Q60="C",'1a+c+n'!O60,0))</f>
        <v>0</v>
      </c>
      <c r="P60" s="112">
        <f>IF($C$4="citu pasākumu izmaksas",IF('1a+c+n'!$Q60="C",'1a+c+n'!P60,0))</f>
        <v>0</v>
      </c>
    </row>
    <row r="61" spans="1:16" x14ac:dyDescent="0.2">
      <c r="A61" s="49">
        <f>IF(P61=0,0,IF(COUNTBLANK(P61)=1,0,COUNTA($P$14:P61)))</f>
        <v>0</v>
      </c>
      <c r="B61" s="24">
        <f>IF($C$4="citu pasākumu izmaksas",IF('1a+c+n'!$Q61="C",'1a+c+n'!B61,0))</f>
        <v>0</v>
      </c>
      <c r="C61" s="61">
        <f>IF($C$4="citu pasākumu izmaksas",IF('1a+c+n'!$Q61="C",'1a+c+n'!C61,0))</f>
        <v>0</v>
      </c>
      <c r="D61" s="24">
        <f>IF($C$4="citu pasākumu izmaksas",IF('1a+c+n'!$Q61="C",'1a+c+n'!D61,0))</f>
        <v>0</v>
      </c>
      <c r="E61" s="44"/>
      <c r="F61" s="62"/>
      <c r="G61" s="111"/>
      <c r="H61" s="111">
        <f>IF($C$4="citu pasākumu izmaksas",IF('1a+c+n'!$Q61="C",'1a+c+n'!H61,0))</f>
        <v>0</v>
      </c>
      <c r="I61" s="111"/>
      <c r="J61" s="111"/>
      <c r="K61" s="112">
        <f>IF($C$4="citu pasākumu izmaksas",IF('1a+c+n'!$Q61="C",'1a+c+n'!K61,0))</f>
        <v>0</v>
      </c>
      <c r="L61" s="78">
        <f>IF($C$4="citu pasākumu izmaksas",IF('1a+c+n'!$Q61="C",'1a+c+n'!L61,0))</f>
        <v>0</v>
      </c>
      <c r="M61" s="111">
        <f>IF($C$4="citu pasākumu izmaksas",IF('1a+c+n'!$Q61="C",'1a+c+n'!M61,0))</f>
        <v>0</v>
      </c>
      <c r="N61" s="111">
        <f>IF($C$4="citu pasākumu izmaksas",IF('1a+c+n'!$Q61="C",'1a+c+n'!N61,0))</f>
        <v>0</v>
      </c>
      <c r="O61" s="111">
        <f>IF($C$4="citu pasākumu izmaksas",IF('1a+c+n'!$Q61="C",'1a+c+n'!O61,0))</f>
        <v>0</v>
      </c>
      <c r="P61" s="112">
        <f>IF($C$4="citu pasākumu izmaksas",IF('1a+c+n'!$Q61="C",'1a+c+n'!P61,0))</f>
        <v>0</v>
      </c>
    </row>
    <row r="62" spans="1:16" x14ac:dyDescent="0.2">
      <c r="A62" s="49">
        <f>IF(P62=0,0,IF(COUNTBLANK(P62)=1,0,COUNTA($P$14:P62)))</f>
        <v>0</v>
      </c>
      <c r="B62" s="24">
        <f>IF($C$4="citu pasākumu izmaksas",IF('1a+c+n'!$Q62="C",'1a+c+n'!B62,0))</f>
        <v>0</v>
      </c>
      <c r="C62" s="61">
        <f>IF($C$4="citu pasākumu izmaksas",IF('1a+c+n'!$Q62="C",'1a+c+n'!C62,0))</f>
        <v>0</v>
      </c>
      <c r="D62" s="24">
        <f>IF($C$4="citu pasākumu izmaksas",IF('1a+c+n'!$Q62="C",'1a+c+n'!D62,0))</f>
        <v>0</v>
      </c>
      <c r="E62" s="44"/>
      <c r="F62" s="62"/>
      <c r="G62" s="111"/>
      <c r="H62" s="111">
        <f>IF($C$4="citu pasākumu izmaksas",IF('1a+c+n'!$Q62="C",'1a+c+n'!H62,0))</f>
        <v>0</v>
      </c>
      <c r="I62" s="111"/>
      <c r="J62" s="111"/>
      <c r="K62" s="112">
        <f>IF($C$4="citu pasākumu izmaksas",IF('1a+c+n'!$Q62="C",'1a+c+n'!K62,0))</f>
        <v>0</v>
      </c>
      <c r="L62" s="78">
        <f>IF($C$4="citu pasākumu izmaksas",IF('1a+c+n'!$Q62="C",'1a+c+n'!L62,0))</f>
        <v>0</v>
      </c>
      <c r="M62" s="111">
        <f>IF($C$4="citu pasākumu izmaksas",IF('1a+c+n'!$Q62="C",'1a+c+n'!M62,0))</f>
        <v>0</v>
      </c>
      <c r="N62" s="111">
        <f>IF($C$4="citu pasākumu izmaksas",IF('1a+c+n'!$Q62="C",'1a+c+n'!N62,0))</f>
        <v>0</v>
      </c>
      <c r="O62" s="111">
        <f>IF($C$4="citu pasākumu izmaksas",IF('1a+c+n'!$Q62="C",'1a+c+n'!O62,0))</f>
        <v>0</v>
      </c>
      <c r="P62" s="112">
        <f>IF($C$4="citu pasākumu izmaksas",IF('1a+c+n'!$Q62="C",'1a+c+n'!P62,0))</f>
        <v>0</v>
      </c>
    </row>
    <row r="63" spans="1:16" x14ac:dyDescent="0.2">
      <c r="A63" s="49">
        <f>IF(P63=0,0,IF(COUNTBLANK(P63)=1,0,COUNTA($P$14:P63)))</f>
        <v>0</v>
      </c>
      <c r="B63" s="24">
        <f>IF($C$4="citu pasākumu izmaksas",IF('1a+c+n'!$Q63="C",'1a+c+n'!B63,0))</f>
        <v>0</v>
      </c>
      <c r="C63" s="61">
        <f>IF($C$4="citu pasākumu izmaksas",IF('1a+c+n'!$Q63="C",'1a+c+n'!C63,0))</f>
        <v>0</v>
      </c>
      <c r="D63" s="24">
        <f>IF($C$4="citu pasākumu izmaksas",IF('1a+c+n'!$Q63="C",'1a+c+n'!D63,0))</f>
        <v>0</v>
      </c>
      <c r="E63" s="44"/>
      <c r="F63" s="62"/>
      <c r="G63" s="111"/>
      <c r="H63" s="111">
        <f>IF($C$4="citu pasākumu izmaksas",IF('1a+c+n'!$Q63="C",'1a+c+n'!H63,0))</f>
        <v>0</v>
      </c>
      <c r="I63" s="111"/>
      <c r="J63" s="111"/>
      <c r="K63" s="112">
        <f>IF($C$4="citu pasākumu izmaksas",IF('1a+c+n'!$Q63="C",'1a+c+n'!K63,0))</f>
        <v>0</v>
      </c>
      <c r="L63" s="78">
        <f>IF($C$4="citu pasākumu izmaksas",IF('1a+c+n'!$Q63="C",'1a+c+n'!L63,0))</f>
        <v>0</v>
      </c>
      <c r="M63" s="111">
        <f>IF($C$4="citu pasākumu izmaksas",IF('1a+c+n'!$Q63="C",'1a+c+n'!M63,0))</f>
        <v>0</v>
      </c>
      <c r="N63" s="111">
        <f>IF($C$4="citu pasākumu izmaksas",IF('1a+c+n'!$Q63="C",'1a+c+n'!N63,0))</f>
        <v>0</v>
      </c>
      <c r="O63" s="111">
        <f>IF($C$4="citu pasākumu izmaksas",IF('1a+c+n'!$Q63="C",'1a+c+n'!O63,0))</f>
        <v>0</v>
      </c>
      <c r="P63" s="112">
        <f>IF($C$4="citu pasākumu izmaksas",IF('1a+c+n'!$Q63="C",'1a+c+n'!P63,0))</f>
        <v>0</v>
      </c>
    </row>
    <row r="64" spans="1:16" x14ac:dyDescent="0.2">
      <c r="A64" s="49">
        <f>IF(P64=0,0,IF(COUNTBLANK(P64)=1,0,COUNTA($P$14:P64)))</f>
        <v>0</v>
      </c>
      <c r="B64" s="24">
        <f>IF($C$4="citu pasākumu izmaksas",IF('1a+c+n'!$Q64="C",'1a+c+n'!B64,0))</f>
        <v>0</v>
      </c>
      <c r="C64" s="61">
        <f>IF($C$4="citu pasākumu izmaksas",IF('1a+c+n'!$Q64="C",'1a+c+n'!C64,0))</f>
        <v>0</v>
      </c>
      <c r="D64" s="24">
        <f>IF($C$4="citu pasākumu izmaksas",IF('1a+c+n'!$Q64="C",'1a+c+n'!D64,0))</f>
        <v>0</v>
      </c>
      <c r="E64" s="44"/>
      <c r="F64" s="62"/>
      <c r="G64" s="111"/>
      <c r="H64" s="111">
        <f>IF($C$4="citu pasākumu izmaksas",IF('1a+c+n'!$Q64="C",'1a+c+n'!H64,0))</f>
        <v>0</v>
      </c>
      <c r="I64" s="111"/>
      <c r="J64" s="111"/>
      <c r="K64" s="112">
        <f>IF($C$4="citu pasākumu izmaksas",IF('1a+c+n'!$Q64="C",'1a+c+n'!K64,0))</f>
        <v>0</v>
      </c>
      <c r="L64" s="78">
        <f>IF($C$4="citu pasākumu izmaksas",IF('1a+c+n'!$Q64="C",'1a+c+n'!L64,0))</f>
        <v>0</v>
      </c>
      <c r="M64" s="111">
        <f>IF($C$4="citu pasākumu izmaksas",IF('1a+c+n'!$Q64="C",'1a+c+n'!M64,0))</f>
        <v>0</v>
      </c>
      <c r="N64" s="111">
        <f>IF($C$4="citu pasākumu izmaksas",IF('1a+c+n'!$Q64="C",'1a+c+n'!N64,0))</f>
        <v>0</v>
      </c>
      <c r="O64" s="111">
        <f>IF($C$4="citu pasākumu izmaksas",IF('1a+c+n'!$Q64="C",'1a+c+n'!O64,0))</f>
        <v>0</v>
      </c>
      <c r="P64" s="112">
        <f>IF($C$4="citu pasākumu izmaksas",IF('1a+c+n'!$Q64="C",'1a+c+n'!P64,0))</f>
        <v>0</v>
      </c>
    </row>
    <row r="65" spans="1:16" x14ac:dyDescent="0.2">
      <c r="A65" s="49">
        <f>IF(P65=0,0,IF(COUNTBLANK(P65)=1,0,COUNTA($P$14:P65)))</f>
        <v>0</v>
      </c>
      <c r="B65" s="24">
        <f>IF($C$4="citu pasākumu izmaksas",IF('1a+c+n'!$Q65="C",'1a+c+n'!B65,0))</f>
        <v>0</v>
      </c>
      <c r="C65" s="61">
        <f>IF($C$4="citu pasākumu izmaksas",IF('1a+c+n'!$Q65="C",'1a+c+n'!C65,0))</f>
        <v>0</v>
      </c>
      <c r="D65" s="24">
        <f>IF($C$4="citu pasākumu izmaksas",IF('1a+c+n'!$Q65="C",'1a+c+n'!D65,0))</f>
        <v>0</v>
      </c>
      <c r="E65" s="44"/>
      <c r="F65" s="62"/>
      <c r="G65" s="111"/>
      <c r="H65" s="111">
        <f>IF($C$4="citu pasākumu izmaksas",IF('1a+c+n'!$Q65="C",'1a+c+n'!H65,0))</f>
        <v>0</v>
      </c>
      <c r="I65" s="111"/>
      <c r="J65" s="111"/>
      <c r="K65" s="112">
        <f>IF($C$4="citu pasākumu izmaksas",IF('1a+c+n'!$Q65="C",'1a+c+n'!K65,0))</f>
        <v>0</v>
      </c>
      <c r="L65" s="78">
        <f>IF($C$4="citu pasākumu izmaksas",IF('1a+c+n'!$Q65="C",'1a+c+n'!L65,0))</f>
        <v>0</v>
      </c>
      <c r="M65" s="111">
        <f>IF($C$4="citu pasākumu izmaksas",IF('1a+c+n'!$Q65="C",'1a+c+n'!M65,0))</f>
        <v>0</v>
      </c>
      <c r="N65" s="111">
        <f>IF($C$4="citu pasākumu izmaksas",IF('1a+c+n'!$Q65="C",'1a+c+n'!N65,0))</f>
        <v>0</v>
      </c>
      <c r="O65" s="111">
        <f>IF($C$4="citu pasākumu izmaksas",IF('1a+c+n'!$Q65="C",'1a+c+n'!O65,0))</f>
        <v>0</v>
      </c>
      <c r="P65" s="112">
        <f>IF($C$4="citu pasākumu izmaksas",IF('1a+c+n'!$Q65="C",'1a+c+n'!P65,0))</f>
        <v>0</v>
      </c>
    </row>
    <row r="66" spans="1:16" x14ac:dyDescent="0.2">
      <c r="A66" s="49">
        <f>IF(P66=0,0,IF(COUNTBLANK(P66)=1,0,COUNTA($P$14:P66)))</f>
        <v>0</v>
      </c>
      <c r="B66" s="24">
        <f>IF($C$4="citu pasākumu izmaksas",IF('1a+c+n'!$Q66="C",'1a+c+n'!B66,0))</f>
        <v>0</v>
      </c>
      <c r="C66" s="61">
        <f>IF($C$4="citu pasākumu izmaksas",IF('1a+c+n'!$Q66="C",'1a+c+n'!C66,0))</f>
        <v>0</v>
      </c>
      <c r="D66" s="24">
        <f>IF($C$4="citu pasākumu izmaksas",IF('1a+c+n'!$Q66="C",'1a+c+n'!D66,0))</f>
        <v>0</v>
      </c>
      <c r="E66" s="44"/>
      <c r="F66" s="62"/>
      <c r="G66" s="111"/>
      <c r="H66" s="111">
        <f>IF($C$4="citu pasākumu izmaksas",IF('1a+c+n'!$Q66="C",'1a+c+n'!H66,0))</f>
        <v>0</v>
      </c>
      <c r="I66" s="111"/>
      <c r="J66" s="111"/>
      <c r="K66" s="112">
        <f>IF($C$4="citu pasākumu izmaksas",IF('1a+c+n'!$Q66="C",'1a+c+n'!K66,0))</f>
        <v>0</v>
      </c>
      <c r="L66" s="78">
        <f>IF($C$4="citu pasākumu izmaksas",IF('1a+c+n'!$Q66="C",'1a+c+n'!L66,0))</f>
        <v>0</v>
      </c>
      <c r="M66" s="111">
        <f>IF($C$4="citu pasākumu izmaksas",IF('1a+c+n'!$Q66="C",'1a+c+n'!M66,0))</f>
        <v>0</v>
      </c>
      <c r="N66" s="111">
        <f>IF($C$4="citu pasākumu izmaksas",IF('1a+c+n'!$Q66="C",'1a+c+n'!N66,0))</f>
        <v>0</v>
      </c>
      <c r="O66" s="111">
        <f>IF($C$4="citu pasākumu izmaksas",IF('1a+c+n'!$Q66="C",'1a+c+n'!O66,0))</f>
        <v>0</v>
      </c>
      <c r="P66" s="112">
        <f>IF($C$4="citu pasākumu izmaksas",IF('1a+c+n'!$Q66="C",'1a+c+n'!P66,0))</f>
        <v>0</v>
      </c>
    </row>
    <row r="67" spans="1:16" x14ac:dyDescent="0.2">
      <c r="A67" s="49">
        <f>IF(P67=0,0,IF(COUNTBLANK(P67)=1,0,COUNTA($P$14:P67)))</f>
        <v>0</v>
      </c>
      <c r="B67" s="24">
        <f>IF($C$4="citu pasākumu izmaksas",IF('1a+c+n'!$Q67="C",'1a+c+n'!B67,0))</f>
        <v>0</v>
      </c>
      <c r="C67" s="61">
        <f>IF($C$4="citu pasākumu izmaksas",IF('1a+c+n'!$Q67="C",'1a+c+n'!C67,0))</f>
        <v>0</v>
      </c>
      <c r="D67" s="24">
        <f>IF($C$4="citu pasākumu izmaksas",IF('1a+c+n'!$Q67="C",'1a+c+n'!D67,0))</f>
        <v>0</v>
      </c>
      <c r="E67" s="44"/>
      <c r="F67" s="62"/>
      <c r="G67" s="111"/>
      <c r="H67" s="111">
        <f>IF($C$4="citu pasākumu izmaksas",IF('1a+c+n'!$Q67="C",'1a+c+n'!H67,0))</f>
        <v>0</v>
      </c>
      <c r="I67" s="111"/>
      <c r="J67" s="111"/>
      <c r="K67" s="112">
        <f>IF($C$4="citu pasākumu izmaksas",IF('1a+c+n'!$Q67="C",'1a+c+n'!K67,0))</f>
        <v>0</v>
      </c>
      <c r="L67" s="78">
        <f>IF($C$4="citu pasākumu izmaksas",IF('1a+c+n'!$Q67="C",'1a+c+n'!L67,0))</f>
        <v>0</v>
      </c>
      <c r="M67" s="111">
        <f>IF($C$4="citu pasākumu izmaksas",IF('1a+c+n'!$Q67="C",'1a+c+n'!M67,0))</f>
        <v>0</v>
      </c>
      <c r="N67" s="111">
        <f>IF($C$4="citu pasākumu izmaksas",IF('1a+c+n'!$Q67="C",'1a+c+n'!N67,0))</f>
        <v>0</v>
      </c>
      <c r="O67" s="111">
        <f>IF($C$4="citu pasākumu izmaksas",IF('1a+c+n'!$Q67="C",'1a+c+n'!O67,0))</f>
        <v>0</v>
      </c>
      <c r="P67" s="112">
        <f>IF($C$4="citu pasākumu izmaksas",IF('1a+c+n'!$Q67="C",'1a+c+n'!P67,0))</f>
        <v>0</v>
      </c>
    </row>
    <row r="68" spans="1:16" x14ac:dyDescent="0.2">
      <c r="A68" s="49">
        <f>IF(P68=0,0,IF(COUNTBLANK(P68)=1,0,COUNTA($P$14:P68)))</f>
        <v>0</v>
      </c>
      <c r="B68" s="24">
        <f>IF($C$4="citu pasākumu izmaksas",IF('1a+c+n'!$Q68="C",'1a+c+n'!B68,0))</f>
        <v>0</v>
      </c>
      <c r="C68" s="61">
        <f>IF($C$4="citu pasākumu izmaksas",IF('1a+c+n'!$Q68="C",'1a+c+n'!C68,0))</f>
        <v>0</v>
      </c>
      <c r="D68" s="24">
        <f>IF($C$4="citu pasākumu izmaksas",IF('1a+c+n'!$Q68="C",'1a+c+n'!D68,0))</f>
        <v>0</v>
      </c>
      <c r="E68" s="44"/>
      <c r="F68" s="62"/>
      <c r="G68" s="111"/>
      <c r="H68" s="111">
        <f>IF($C$4="citu pasākumu izmaksas",IF('1a+c+n'!$Q68="C",'1a+c+n'!H68,0))</f>
        <v>0</v>
      </c>
      <c r="I68" s="111"/>
      <c r="J68" s="111"/>
      <c r="K68" s="112">
        <f>IF($C$4="citu pasākumu izmaksas",IF('1a+c+n'!$Q68="C",'1a+c+n'!K68,0))</f>
        <v>0</v>
      </c>
      <c r="L68" s="78">
        <f>IF($C$4="citu pasākumu izmaksas",IF('1a+c+n'!$Q68="C",'1a+c+n'!L68,0))</f>
        <v>0</v>
      </c>
      <c r="M68" s="111">
        <f>IF($C$4="citu pasākumu izmaksas",IF('1a+c+n'!$Q68="C",'1a+c+n'!M68,0))</f>
        <v>0</v>
      </c>
      <c r="N68" s="111">
        <f>IF($C$4="citu pasākumu izmaksas",IF('1a+c+n'!$Q68="C",'1a+c+n'!N68,0))</f>
        <v>0</v>
      </c>
      <c r="O68" s="111">
        <f>IF($C$4="citu pasākumu izmaksas",IF('1a+c+n'!$Q68="C",'1a+c+n'!O68,0))</f>
        <v>0</v>
      </c>
      <c r="P68" s="112">
        <f>IF($C$4="citu pasākumu izmaksas",IF('1a+c+n'!$Q68="C",'1a+c+n'!P68,0))</f>
        <v>0</v>
      </c>
    </row>
    <row r="69" spans="1:16" x14ac:dyDescent="0.2">
      <c r="A69" s="49">
        <f>IF(P69=0,0,IF(COUNTBLANK(P69)=1,0,COUNTA($P$14:P69)))</f>
        <v>0</v>
      </c>
      <c r="B69" s="24">
        <f>IF($C$4="citu pasākumu izmaksas",IF('1a+c+n'!$Q69="C",'1a+c+n'!B69,0))</f>
        <v>0</v>
      </c>
      <c r="C69" s="61">
        <f>IF($C$4="citu pasākumu izmaksas",IF('1a+c+n'!$Q69="C",'1a+c+n'!C69,0))</f>
        <v>0</v>
      </c>
      <c r="D69" s="24">
        <f>IF($C$4="citu pasākumu izmaksas",IF('1a+c+n'!$Q69="C",'1a+c+n'!D69,0))</f>
        <v>0</v>
      </c>
      <c r="E69" s="44"/>
      <c r="F69" s="62"/>
      <c r="G69" s="111"/>
      <c r="H69" s="111">
        <f>IF($C$4="citu pasākumu izmaksas",IF('1a+c+n'!$Q69="C",'1a+c+n'!H69,0))</f>
        <v>0</v>
      </c>
      <c r="I69" s="111"/>
      <c r="J69" s="111"/>
      <c r="K69" s="112">
        <f>IF($C$4="citu pasākumu izmaksas",IF('1a+c+n'!$Q69="C",'1a+c+n'!K69,0))</f>
        <v>0</v>
      </c>
      <c r="L69" s="78">
        <f>IF($C$4="citu pasākumu izmaksas",IF('1a+c+n'!$Q69="C",'1a+c+n'!L69,0))</f>
        <v>0</v>
      </c>
      <c r="M69" s="111">
        <f>IF($C$4="citu pasākumu izmaksas",IF('1a+c+n'!$Q69="C",'1a+c+n'!M69,0))</f>
        <v>0</v>
      </c>
      <c r="N69" s="111">
        <f>IF($C$4="citu pasākumu izmaksas",IF('1a+c+n'!$Q69="C",'1a+c+n'!N69,0))</f>
        <v>0</v>
      </c>
      <c r="O69" s="111">
        <f>IF($C$4="citu pasākumu izmaksas",IF('1a+c+n'!$Q69="C",'1a+c+n'!O69,0))</f>
        <v>0</v>
      </c>
      <c r="P69" s="112">
        <f>IF($C$4="citu pasākumu izmaksas",IF('1a+c+n'!$Q69="C",'1a+c+n'!P69,0))</f>
        <v>0</v>
      </c>
    </row>
    <row r="70" spans="1:16" x14ac:dyDescent="0.2">
      <c r="A70" s="49">
        <f>IF(P70=0,0,IF(COUNTBLANK(P70)=1,0,COUNTA($P$14:P70)))</f>
        <v>0</v>
      </c>
      <c r="B70" s="24">
        <f>IF($C$4="citu pasākumu izmaksas",IF('1a+c+n'!$Q70="C",'1a+c+n'!B70,0))</f>
        <v>0</v>
      </c>
      <c r="C70" s="61">
        <f>IF($C$4="citu pasākumu izmaksas",IF('1a+c+n'!$Q70="C",'1a+c+n'!C70,0))</f>
        <v>0</v>
      </c>
      <c r="D70" s="24">
        <f>IF($C$4="citu pasākumu izmaksas",IF('1a+c+n'!$Q70="C",'1a+c+n'!D70,0))</f>
        <v>0</v>
      </c>
      <c r="E70" s="44"/>
      <c r="F70" s="62"/>
      <c r="G70" s="111"/>
      <c r="H70" s="111">
        <f>IF($C$4="citu pasākumu izmaksas",IF('1a+c+n'!$Q70="C",'1a+c+n'!H70,0))</f>
        <v>0</v>
      </c>
      <c r="I70" s="111"/>
      <c r="J70" s="111"/>
      <c r="K70" s="112">
        <f>IF($C$4="citu pasākumu izmaksas",IF('1a+c+n'!$Q70="C",'1a+c+n'!K70,0))</f>
        <v>0</v>
      </c>
      <c r="L70" s="78">
        <f>IF($C$4="citu pasākumu izmaksas",IF('1a+c+n'!$Q70="C",'1a+c+n'!L70,0))</f>
        <v>0</v>
      </c>
      <c r="M70" s="111">
        <f>IF($C$4="citu pasākumu izmaksas",IF('1a+c+n'!$Q70="C",'1a+c+n'!M70,0))</f>
        <v>0</v>
      </c>
      <c r="N70" s="111">
        <f>IF($C$4="citu pasākumu izmaksas",IF('1a+c+n'!$Q70="C",'1a+c+n'!N70,0))</f>
        <v>0</v>
      </c>
      <c r="O70" s="111">
        <f>IF($C$4="citu pasākumu izmaksas",IF('1a+c+n'!$Q70="C",'1a+c+n'!O70,0))</f>
        <v>0</v>
      </c>
      <c r="P70" s="112">
        <f>IF($C$4="citu pasākumu izmaksas",IF('1a+c+n'!$Q70="C",'1a+c+n'!P70,0))</f>
        <v>0</v>
      </c>
    </row>
    <row r="71" spans="1:16" x14ac:dyDescent="0.2">
      <c r="A71" s="49">
        <f>IF(P71=0,0,IF(COUNTBLANK(P71)=1,0,COUNTA($P$14:P71)))</f>
        <v>0</v>
      </c>
      <c r="B71" s="24">
        <f>IF($C$4="citu pasākumu izmaksas",IF('1a+c+n'!$Q71="C",'1a+c+n'!B71,0))</f>
        <v>0</v>
      </c>
      <c r="C71" s="61">
        <f>IF($C$4="citu pasākumu izmaksas",IF('1a+c+n'!$Q71="C",'1a+c+n'!C71,0))</f>
        <v>0</v>
      </c>
      <c r="D71" s="24">
        <f>IF($C$4="citu pasākumu izmaksas",IF('1a+c+n'!$Q71="C",'1a+c+n'!D71,0))</f>
        <v>0</v>
      </c>
      <c r="E71" s="44"/>
      <c r="F71" s="62"/>
      <c r="G71" s="111"/>
      <c r="H71" s="111">
        <f>IF($C$4="citu pasākumu izmaksas",IF('1a+c+n'!$Q71="C",'1a+c+n'!H71,0))</f>
        <v>0</v>
      </c>
      <c r="I71" s="111"/>
      <c r="J71" s="111"/>
      <c r="K71" s="112">
        <f>IF($C$4="citu pasākumu izmaksas",IF('1a+c+n'!$Q71="C",'1a+c+n'!K71,0))</f>
        <v>0</v>
      </c>
      <c r="L71" s="78">
        <f>IF($C$4="citu pasākumu izmaksas",IF('1a+c+n'!$Q71="C",'1a+c+n'!L71,0))</f>
        <v>0</v>
      </c>
      <c r="M71" s="111">
        <f>IF($C$4="citu pasākumu izmaksas",IF('1a+c+n'!$Q71="C",'1a+c+n'!M71,0))</f>
        <v>0</v>
      </c>
      <c r="N71" s="111">
        <f>IF($C$4="citu pasākumu izmaksas",IF('1a+c+n'!$Q71="C",'1a+c+n'!N71,0))</f>
        <v>0</v>
      </c>
      <c r="O71" s="111">
        <f>IF($C$4="citu pasākumu izmaksas",IF('1a+c+n'!$Q71="C",'1a+c+n'!O71,0))</f>
        <v>0</v>
      </c>
      <c r="P71" s="112">
        <f>IF($C$4="citu pasākumu izmaksas",IF('1a+c+n'!$Q71="C",'1a+c+n'!P71,0))</f>
        <v>0</v>
      </c>
    </row>
    <row r="72" spans="1:16" ht="33.75" x14ac:dyDescent="0.2">
      <c r="A72" s="49">
        <f>IF(P72=0,0,IF(COUNTBLANK(P72)=1,0,COUNTA($P$14:P72)))</f>
        <v>0</v>
      </c>
      <c r="B72" s="24">
        <f>IF($C$4="citu pasākumu izmaksas",IF('1a+c+n'!$Q72="C",'1a+c+n'!B72,0))</f>
        <v>0</v>
      </c>
      <c r="C72" s="61" t="str">
        <f>IF($C$4="citu pasākumu izmaksas",IF('1a+c+n'!$Q72="C",'1a+c+n'!C72,0))</f>
        <v>Esošā jumta remonts vietās, kur nepieciešams, apmēram 15% no jumta apjoma, precizēt būvniecības laikā</v>
      </c>
      <c r="D72" s="24" t="str">
        <f>IF($C$4="citu pasākumu izmaksas",IF('1a+c+n'!$Q72="C",'1a+c+n'!D72,0))</f>
        <v>m2</v>
      </c>
      <c r="E72" s="44"/>
      <c r="F72" s="62"/>
      <c r="G72" s="111"/>
      <c r="H72" s="111">
        <f>IF($C$4="citu pasākumu izmaksas",IF('1a+c+n'!$Q72="C",'1a+c+n'!H72,0))</f>
        <v>0</v>
      </c>
      <c r="I72" s="111"/>
      <c r="J72" s="111"/>
      <c r="K72" s="112">
        <f>IF($C$4="citu pasākumu izmaksas",IF('1a+c+n'!$Q72="C",'1a+c+n'!K72,0))</f>
        <v>0</v>
      </c>
      <c r="L72" s="78">
        <f>IF($C$4="citu pasākumu izmaksas",IF('1a+c+n'!$Q72="C",'1a+c+n'!L72,0))</f>
        <v>0</v>
      </c>
      <c r="M72" s="111">
        <f>IF($C$4="citu pasākumu izmaksas",IF('1a+c+n'!$Q72="C",'1a+c+n'!M72,0))</f>
        <v>0</v>
      </c>
      <c r="N72" s="111">
        <f>IF($C$4="citu pasākumu izmaksas",IF('1a+c+n'!$Q72="C",'1a+c+n'!N72,0))</f>
        <v>0</v>
      </c>
      <c r="O72" s="111">
        <f>IF($C$4="citu pasākumu izmaksas",IF('1a+c+n'!$Q72="C",'1a+c+n'!O72,0))</f>
        <v>0</v>
      </c>
      <c r="P72" s="112">
        <f>IF($C$4="citu pasākumu izmaksas",IF('1a+c+n'!$Q72="C",'1a+c+n'!P72,0))</f>
        <v>0</v>
      </c>
    </row>
    <row r="73" spans="1:16" x14ac:dyDescent="0.2">
      <c r="A73" s="49">
        <f>IF(P73=0,0,IF(COUNTBLANK(P73)=1,0,COUNTA($P$14:P73)))</f>
        <v>0</v>
      </c>
      <c r="B73" s="24">
        <f>IF($C$4="citu pasākumu izmaksas",IF('1a+c+n'!$Q73="C",'1a+c+n'!B73,0))</f>
        <v>0</v>
      </c>
      <c r="C73" s="61">
        <f>IF($C$4="citu pasākumu izmaksas",IF('1a+c+n'!$Q73="C",'1a+c+n'!C73,0))</f>
        <v>0</v>
      </c>
      <c r="D73" s="24">
        <f>IF($C$4="citu pasākumu izmaksas",IF('1a+c+n'!$Q73="C",'1a+c+n'!D73,0))</f>
        <v>0</v>
      </c>
      <c r="E73" s="44"/>
      <c r="F73" s="62"/>
      <c r="G73" s="111"/>
      <c r="H73" s="111">
        <f>IF($C$4="citu pasākumu izmaksas",IF('1a+c+n'!$Q73="C",'1a+c+n'!H73,0))</f>
        <v>0</v>
      </c>
      <c r="I73" s="111"/>
      <c r="J73" s="111"/>
      <c r="K73" s="112">
        <f>IF($C$4="citu pasākumu izmaksas",IF('1a+c+n'!$Q73="C",'1a+c+n'!K73,0))</f>
        <v>0</v>
      </c>
      <c r="L73" s="78">
        <f>IF($C$4="citu pasākumu izmaksas",IF('1a+c+n'!$Q73="C",'1a+c+n'!L73,0))</f>
        <v>0</v>
      </c>
      <c r="M73" s="111">
        <f>IF($C$4="citu pasākumu izmaksas",IF('1a+c+n'!$Q73="C",'1a+c+n'!M73,0))</f>
        <v>0</v>
      </c>
      <c r="N73" s="111">
        <f>IF($C$4="citu pasākumu izmaksas",IF('1a+c+n'!$Q73="C",'1a+c+n'!N73,0))</f>
        <v>0</v>
      </c>
      <c r="O73" s="111">
        <f>IF($C$4="citu pasākumu izmaksas",IF('1a+c+n'!$Q73="C",'1a+c+n'!O73,0))</f>
        <v>0</v>
      </c>
      <c r="P73" s="112">
        <f>IF($C$4="citu pasākumu izmaksas",IF('1a+c+n'!$Q73="C",'1a+c+n'!P73,0))</f>
        <v>0</v>
      </c>
    </row>
    <row r="74" spans="1:16" x14ac:dyDescent="0.2">
      <c r="A74" s="49">
        <f>IF(P74=0,0,IF(COUNTBLANK(P74)=1,0,COUNTA($P$14:P74)))</f>
        <v>0</v>
      </c>
      <c r="B74" s="24">
        <f>IF($C$4="citu pasākumu izmaksas",IF('1a+c+n'!$Q74="C",'1a+c+n'!B74,0))</f>
        <v>0</v>
      </c>
      <c r="C74" s="61">
        <f>IF($C$4="citu pasākumu izmaksas",IF('1a+c+n'!$Q74="C",'1a+c+n'!C74,0))</f>
        <v>0</v>
      </c>
      <c r="D74" s="24">
        <f>IF($C$4="citu pasākumu izmaksas",IF('1a+c+n'!$Q74="C",'1a+c+n'!D74,0))</f>
        <v>0</v>
      </c>
      <c r="E74" s="44"/>
      <c r="F74" s="62"/>
      <c r="G74" s="111"/>
      <c r="H74" s="111">
        <f>IF($C$4="citu pasākumu izmaksas",IF('1a+c+n'!$Q74="C",'1a+c+n'!H74,0))</f>
        <v>0</v>
      </c>
      <c r="I74" s="111"/>
      <c r="J74" s="111"/>
      <c r="K74" s="112">
        <f>IF($C$4="citu pasākumu izmaksas",IF('1a+c+n'!$Q74="C",'1a+c+n'!K74,0))</f>
        <v>0</v>
      </c>
      <c r="L74" s="78">
        <f>IF($C$4="citu pasākumu izmaksas",IF('1a+c+n'!$Q74="C",'1a+c+n'!L74,0))</f>
        <v>0</v>
      </c>
      <c r="M74" s="111">
        <f>IF($C$4="citu pasākumu izmaksas",IF('1a+c+n'!$Q74="C",'1a+c+n'!M74,0))</f>
        <v>0</v>
      </c>
      <c r="N74" s="111">
        <f>IF($C$4="citu pasākumu izmaksas",IF('1a+c+n'!$Q74="C",'1a+c+n'!N74,0))</f>
        <v>0</v>
      </c>
      <c r="O74" s="111">
        <f>IF($C$4="citu pasākumu izmaksas",IF('1a+c+n'!$Q74="C",'1a+c+n'!O74,0))</f>
        <v>0</v>
      </c>
      <c r="P74" s="112">
        <f>IF($C$4="citu pasākumu izmaksas",IF('1a+c+n'!$Q74="C",'1a+c+n'!P74,0))</f>
        <v>0</v>
      </c>
    </row>
    <row r="75" spans="1:16" x14ac:dyDescent="0.2">
      <c r="A75" s="49">
        <f>IF(P75=0,0,IF(COUNTBLANK(P75)=1,0,COUNTA($P$14:P75)))</f>
        <v>0</v>
      </c>
      <c r="B75" s="24">
        <f>IF($C$4="citu pasākumu izmaksas",IF('1a+c+n'!$Q75="C",'1a+c+n'!B75,0))</f>
        <v>0</v>
      </c>
      <c r="C75" s="61">
        <f>IF($C$4="citu pasākumu izmaksas",IF('1a+c+n'!$Q75="C",'1a+c+n'!C75,0))</f>
        <v>0</v>
      </c>
      <c r="D75" s="24">
        <f>IF($C$4="citu pasākumu izmaksas",IF('1a+c+n'!$Q75="C",'1a+c+n'!D75,0))</f>
        <v>0</v>
      </c>
      <c r="E75" s="44"/>
      <c r="F75" s="62"/>
      <c r="G75" s="111"/>
      <c r="H75" s="111">
        <f>IF($C$4="citu pasākumu izmaksas",IF('1a+c+n'!$Q75="C",'1a+c+n'!H75,0))</f>
        <v>0</v>
      </c>
      <c r="I75" s="111"/>
      <c r="J75" s="111"/>
      <c r="K75" s="112">
        <f>IF($C$4="citu pasākumu izmaksas",IF('1a+c+n'!$Q75="C",'1a+c+n'!K75,0))</f>
        <v>0</v>
      </c>
      <c r="L75" s="78">
        <f>IF($C$4="citu pasākumu izmaksas",IF('1a+c+n'!$Q75="C",'1a+c+n'!L75,0))</f>
        <v>0</v>
      </c>
      <c r="M75" s="111">
        <f>IF($C$4="citu pasākumu izmaksas",IF('1a+c+n'!$Q75="C",'1a+c+n'!M75,0))</f>
        <v>0</v>
      </c>
      <c r="N75" s="111">
        <f>IF($C$4="citu pasākumu izmaksas",IF('1a+c+n'!$Q75="C",'1a+c+n'!N75,0))</f>
        <v>0</v>
      </c>
      <c r="O75" s="111">
        <f>IF($C$4="citu pasākumu izmaksas",IF('1a+c+n'!$Q75="C",'1a+c+n'!O75,0))</f>
        <v>0</v>
      </c>
      <c r="P75" s="112">
        <f>IF($C$4="citu pasākumu izmaksas",IF('1a+c+n'!$Q75="C",'1a+c+n'!P75,0))</f>
        <v>0</v>
      </c>
    </row>
    <row r="76" spans="1:16" x14ac:dyDescent="0.2">
      <c r="A76" s="49">
        <f>IF(P76=0,0,IF(COUNTBLANK(P76)=1,0,COUNTA($P$14:P76)))</f>
        <v>0</v>
      </c>
      <c r="B76" s="24">
        <f>IF($C$4="citu pasākumu izmaksas",IF('1a+c+n'!$Q76="C",'1a+c+n'!B76,0))</f>
        <v>0</v>
      </c>
      <c r="C76" s="61">
        <f>IF($C$4="citu pasākumu izmaksas",IF('1a+c+n'!$Q76="C",'1a+c+n'!C76,0))</f>
        <v>0</v>
      </c>
      <c r="D76" s="24">
        <f>IF($C$4="citu pasākumu izmaksas",IF('1a+c+n'!$Q76="C",'1a+c+n'!D76,0))</f>
        <v>0</v>
      </c>
      <c r="E76" s="44"/>
      <c r="F76" s="62"/>
      <c r="G76" s="111"/>
      <c r="H76" s="111">
        <f>IF($C$4="citu pasākumu izmaksas",IF('1a+c+n'!$Q76="C",'1a+c+n'!H76,0))</f>
        <v>0</v>
      </c>
      <c r="I76" s="111"/>
      <c r="J76" s="111"/>
      <c r="K76" s="112">
        <f>IF($C$4="citu pasākumu izmaksas",IF('1a+c+n'!$Q76="C",'1a+c+n'!K76,0))</f>
        <v>0</v>
      </c>
      <c r="L76" s="78">
        <f>IF($C$4="citu pasākumu izmaksas",IF('1a+c+n'!$Q76="C",'1a+c+n'!L76,0))</f>
        <v>0</v>
      </c>
      <c r="M76" s="111">
        <f>IF($C$4="citu pasākumu izmaksas",IF('1a+c+n'!$Q76="C",'1a+c+n'!M76,0))</f>
        <v>0</v>
      </c>
      <c r="N76" s="111">
        <f>IF($C$4="citu pasākumu izmaksas",IF('1a+c+n'!$Q76="C",'1a+c+n'!N76,0))</f>
        <v>0</v>
      </c>
      <c r="O76" s="111">
        <f>IF($C$4="citu pasākumu izmaksas",IF('1a+c+n'!$Q76="C",'1a+c+n'!O76,0))</f>
        <v>0</v>
      </c>
      <c r="P76" s="112">
        <f>IF($C$4="citu pasākumu izmaksas",IF('1a+c+n'!$Q76="C",'1a+c+n'!P76,0))</f>
        <v>0</v>
      </c>
    </row>
    <row r="77" spans="1:16" ht="45" x14ac:dyDescent="0.2">
      <c r="A77" s="49">
        <f>IF(P77=0,0,IF(COUNTBLANK(P77)=1,0,COUNTA($P$14:P77)))</f>
        <v>0</v>
      </c>
      <c r="B77" s="24">
        <f>IF($C$4="citu pasākumu izmaksas",IF('1a+c+n'!$Q77="C",'1a+c+n'!B77,0))</f>
        <v>0</v>
      </c>
      <c r="C77" s="61" t="str">
        <f>IF($C$4="citu pasākumu izmaksas",IF('1a+c+n'!$Q77="C",'1a+c+n'!C77,0))</f>
        <v>Esošās jumta margas attīrīšana no rūsas , krāsojuma atjaunošana. Nepieciešamības gadījumā veikt papildus stiprināšanu vai esošo stiprinājumu atjaunošanu</v>
      </c>
      <c r="D77" s="24" t="str">
        <f>IF($C$4="citu pasākumu izmaksas",IF('1a+c+n'!$Q77="C",'1a+c+n'!D77,0))</f>
        <v>m</v>
      </c>
      <c r="E77" s="44"/>
      <c r="F77" s="62"/>
      <c r="G77" s="111"/>
      <c r="H77" s="111">
        <f>IF($C$4="citu pasākumu izmaksas",IF('1a+c+n'!$Q77="C",'1a+c+n'!H77,0))</f>
        <v>0</v>
      </c>
      <c r="I77" s="111"/>
      <c r="J77" s="111"/>
      <c r="K77" s="112">
        <f>IF($C$4="citu pasākumu izmaksas",IF('1a+c+n'!$Q77="C",'1a+c+n'!K77,0))</f>
        <v>0</v>
      </c>
      <c r="L77" s="78">
        <f>IF($C$4="citu pasākumu izmaksas",IF('1a+c+n'!$Q77="C",'1a+c+n'!L77,0))</f>
        <v>0</v>
      </c>
      <c r="M77" s="111">
        <f>IF($C$4="citu pasākumu izmaksas",IF('1a+c+n'!$Q77="C",'1a+c+n'!M77,0))</f>
        <v>0</v>
      </c>
      <c r="N77" s="111">
        <f>IF($C$4="citu pasākumu izmaksas",IF('1a+c+n'!$Q77="C",'1a+c+n'!N77,0))</f>
        <v>0</v>
      </c>
      <c r="O77" s="111">
        <f>IF($C$4="citu pasākumu izmaksas",IF('1a+c+n'!$Q77="C",'1a+c+n'!O77,0))</f>
        <v>0</v>
      </c>
      <c r="P77" s="112">
        <f>IF($C$4="citu pasākumu izmaksas",IF('1a+c+n'!$Q77="C",'1a+c+n'!P77,0))</f>
        <v>0</v>
      </c>
    </row>
    <row r="78" spans="1:16" x14ac:dyDescent="0.2">
      <c r="A78" s="49">
        <f>IF(P78=0,0,IF(COUNTBLANK(P78)=1,0,COUNTA($P$14:P78)))</f>
        <v>0</v>
      </c>
      <c r="B78" s="24">
        <f>IF($C$4="citu pasākumu izmaksas",IF('1a+c+n'!$Q78="C",'1a+c+n'!B78,0))</f>
        <v>0</v>
      </c>
      <c r="C78" s="61">
        <f>IF($C$4="citu pasākumu izmaksas",IF('1a+c+n'!$Q78="C",'1a+c+n'!C78,0))</f>
        <v>0</v>
      </c>
      <c r="D78" s="24">
        <f>IF($C$4="citu pasākumu izmaksas",IF('1a+c+n'!$Q78="C",'1a+c+n'!D78,0))</f>
        <v>0</v>
      </c>
      <c r="E78" s="44"/>
      <c r="F78" s="62"/>
      <c r="G78" s="111"/>
      <c r="H78" s="111">
        <f>IF($C$4="citu pasākumu izmaksas",IF('1a+c+n'!$Q78="C",'1a+c+n'!H78,0))</f>
        <v>0</v>
      </c>
      <c r="I78" s="111"/>
      <c r="J78" s="111"/>
      <c r="K78" s="112">
        <f>IF($C$4="citu pasākumu izmaksas",IF('1a+c+n'!$Q78="C",'1a+c+n'!K78,0))</f>
        <v>0</v>
      </c>
      <c r="L78" s="78">
        <f>IF($C$4="citu pasākumu izmaksas",IF('1a+c+n'!$Q78="C",'1a+c+n'!L78,0))</f>
        <v>0</v>
      </c>
      <c r="M78" s="111">
        <f>IF($C$4="citu pasākumu izmaksas",IF('1a+c+n'!$Q78="C",'1a+c+n'!M78,0))</f>
        <v>0</v>
      </c>
      <c r="N78" s="111">
        <f>IF($C$4="citu pasākumu izmaksas",IF('1a+c+n'!$Q78="C",'1a+c+n'!N78,0))</f>
        <v>0</v>
      </c>
      <c r="O78" s="111">
        <f>IF($C$4="citu pasākumu izmaksas",IF('1a+c+n'!$Q78="C",'1a+c+n'!O78,0))</f>
        <v>0</v>
      </c>
      <c r="P78" s="112">
        <f>IF($C$4="citu pasākumu izmaksas",IF('1a+c+n'!$Q78="C",'1a+c+n'!P78,0))</f>
        <v>0</v>
      </c>
    </row>
    <row r="79" spans="1:16" x14ac:dyDescent="0.2">
      <c r="A79" s="49">
        <f>IF(P79=0,0,IF(COUNTBLANK(P79)=1,0,COUNTA($P$14:P79)))</f>
        <v>0</v>
      </c>
      <c r="B79" s="24">
        <f>IF($C$4="citu pasākumu izmaksas",IF('1a+c+n'!$Q79="C",'1a+c+n'!B79,0))</f>
        <v>0</v>
      </c>
      <c r="C79" s="61">
        <f>IF($C$4="citu pasākumu izmaksas",IF('1a+c+n'!$Q79="C",'1a+c+n'!C79,0))</f>
        <v>0</v>
      </c>
      <c r="D79" s="24">
        <f>IF($C$4="citu pasākumu izmaksas",IF('1a+c+n'!$Q79="C",'1a+c+n'!D79,0))</f>
        <v>0</v>
      </c>
      <c r="E79" s="44"/>
      <c r="F79" s="62"/>
      <c r="G79" s="111"/>
      <c r="H79" s="111">
        <f>IF($C$4="citu pasākumu izmaksas",IF('1a+c+n'!$Q79="C",'1a+c+n'!H79,0))</f>
        <v>0</v>
      </c>
      <c r="I79" s="111"/>
      <c r="J79" s="111"/>
      <c r="K79" s="112">
        <f>IF($C$4="citu pasākumu izmaksas",IF('1a+c+n'!$Q79="C",'1a+c+n'!K79,0))</f>
        <v>0</v>
      </c>
      <c r="L79" s="78">
        <f>IF($C$4="citu pasākumu izmaksas",IF('1a+c+n'!$Q79="C",'1a+c+n'!L79,0))</f>
        <v>0</v>
      </c>
      <c r="M79" s="111">
        <f>IF($C$4="citu pasākumu izmaksas",IF('1a+c+n'!$Q79="C",'1a+c+n'!M79,0))</f>
        <v>0</v>
      </c>
      <c r="N79" s="111">
        <f>IF($C$4="citu pasākumu izmaksas",IF('1a+c+n'!$Q79="C",'1a+c+n'!N79,0))</f>
        <v>0</v>
      </c>
      <c r="O79" s="111">
        <f>IF($C$4="citu pasākumu izmaksas",IF('1a+c+n'!$Q79="C",'1a+c+n'!O79,0))</f>
        <v>0</v>
      </c>
      <c r="P79" s="112">
        <f>IF($C$4="citu pasākumu izmaksas",IF('1a+c+n'!$Q79="C",'1a+c+n'!P79,0))</f>
        <v>0</v>
      </c>
    </row>
    <row r="80" spans="1:16" x14ac:dyDescent="0.2">
      <c r="A80" s="49">
        <f>IF(P80=0,0,IF(COUNTBLANK(P80)=1,0,COUNTA($P$14:P80)))</f>
        <v>0</v>
      </c>
      <c r="B80" s="24">
        <f>IF($C$4="citu pasākumu izmaksas",IF('1a+c+n'!$Q80="C",'1a+c+n'!B80,0))</f>
        <v>0</v>
      </c>
      <c r="C80" s="61" t="str">
        <f>IF($C$4="citu pasākumu izmaksas",IF('1a+c+n'!$Q80="C",'1a+c+n'!C80,0))</f>
        <v xml:space="preserve">Jaunu jumta metāla kāpņu izbūve </v>
      </c>
      <c r="D80" s="24" t="str">
        <f>IF($C$4="citu pasākumu izmaksas",IF('1a+c+n'!$Q80="C",'1a+c+n'!D80,0))</f>
        <v>kpl.</v>
      </c>
      <c r="E80" s="44"/>
      <c r="F80" s="62"/>
      <c r="G80" s="111"/>
      <c r="H80" s="111">
        <f>IF($C$4="citu pasākumu izmaksas",IF('1a+c+n'!$Q80="C",'1a+c+n'!H80,0))</f>
        <v>0</v>
      </c>
      <c r="I80" s="111"/>
      <c r="J80" s="111"/>
      <c r="K80" s="112">
        <f>IF($C$4="citu pasākumu izmaksas",IF('1a+c+n'!$Q80="C",'1a+c+n'!K80,0))</f>
        <v>0</v>
      </c>
      <c r="L80" s="78">
        <f>IF($C$4="citu pasākumu izmaksas",IF('1a+c+n'!$Q80="C",'1a+c+n'!L80,0))</f>
        <v>0</v>
      </c>
      <c r="M80" s="111">
        <f>IF($C$4="citu pasākumu izmaksas",IF('1a+c+n'!$Q80="C",'1a+c+n'!M80,0))</f>
        <v>0</v>
      </c>
      <c r="N80" s="111">
        <f>IF($C$4="citu pasākumu izmaksas",IF('1a+c+n'!$Q80="C",'1a+c+n'!N80,0))</f>
        <v>0</v>
      </c>
      <c r="O80" s="111">
        <f>IF($C$4="citu pasākumu izmaksas",IF('1a+c+n'!$Q80="C",'1a+c+n'!O80,0))</f>
        <v>0</v>
      </c>
      <c r="P80" s="112">
        <f>IF($C$4="citu pasākumu izmaksas",IF('1a+c+n'!$Q80="C",'1a+c+n'!P80,0))</f>
        <v>0</v>
      </c>
    </row>
    <row r="81" spans="1:16" x14ac:dyDescent="0.2">
      <c r="A81" s="49">
        <f>IF(P81=0,0,IF(COUNTBLANK(P81)=1,0,COUNTA($P$14:P81)))</f>
        <v>0</v>
      </c>
      <c r="B81" s="24">
        <f>IF($C$4="citu pasākumu izmaksas",IF('1a+c+n'!$Q81="C",'1a+c+n'!B81,0))</f>
        <v>0</v>
      </c>
      <c r="C81" s="61">
        <f>IF($C$4="citu pasākumu izmaksas",IF('1a+c+n'!$Q81="C",'1a+c+n'!C81,0))</f>
        <v>0</v>
      </c>
      <c r="D81" s="24">
        <f>IF($C$4="citu pasākumu izmaksas",IF('1a+c+n'!$Q81="C",'1a+c+n'!D81,0))</f>
        <v>0</v>
      </c>
      <c r="E81" s="44"/>
      <c r="F81" s="62"/>
      <c r="G81" s="111"/>
      <c r="H81" s="111">
        <f>IF($C$4="citu pasākumu izmaksas",IF('1a+c+n'!$Q81="C",'1a+c+n'!H81,0))</f>
        <v>0</v>
      </c>
      <c r="I81" s="111"/>
      <c r="J81" s="111"/>
      <c r="K81" s="112">
        <f>IF($C$4="citu pasākumu izmaksas",IF('1a+c+n'!$Q81="C",'1a+c+n'!K81,0))</f>
        <v>0</v>
      </c>
      <c r="L81" s="78">
        <f>IF($C$4="citu pasākumu izmaksas",IF('1a+c+n'!$Q81="C",'1a+c+n'!L81,0))</f>
        <v>0</v>
      </c>
      <c r="M81" s="111">
        <f>IF($C$4="citu pasākumu izmaksas",IF('1a+c+n'!$Q81="C",'1a+c+n'!M81,0))</f>
        <v>0</v>
      </c>
      <c r="N81" s="111">
        <f>IF($C$4="citu pasākumu izmaksas",IF('1a+c+n'!$Q81="C",'1a+c+n'!N81,0))</f>
        <v>0</v>
      </c>
      <c r="O81" s="111">
        <f>IF($C$4="citu pasākumu izmaksas",IF('1a+c+n'!$Q81="C",'1a+c+n'!O81,0))</f>
        <v>0</v>
      </c>
      <c r="P81" s="112">
        <f>IF($C$4="citu pasākumu izmaksas",IF('1a+c+n'!$Q81="C",'1a+c+n'!P81,0))</f>
        <v>0</v>
      </c>
    </row>
    <row r="82" spans="1:16" ht="56.25" x14ac:dyDescent="0.2">
      <c r="A82" s="49">
        <f>IF(P82=0,0,IF(COUNTBLANK(P82)=1,0,COUNTA($P$14:P82)))</f>
        <v>0</v>
      </c>
      <c r="B82" s="24">
        <f>IF($C$4="citu pasākumu izmaksas",IF('1a+c+n'!$Q82="C",'1a+c+n'!B82,0))</f>
        <v>0</v>
      </c>
      <c r="C82" s="61" t="str">
        <f>IF($C$4="citu pasākumu izmaksas",IF('1a+c+n'!$Q82="C",'1a+c+n'!C82,0))</f>
        <v>Demontēt esošo skursteņu bojāto mūrējumu vietas un atjaunot tās ar ekvavilentiem ķieģeļiem un mūrjavu. Piemūrēt vēdkanālus, lai no jaunā jumta seguma līdz vēdkanālu augšai min būtu 400mm,  nodrošināt hermētisku savienojumu pie jumta.</v>
      </c>
      <c r="D82" s="24" t="str">
        <f>IF($C$4="citu pasākumu izmaksas",IF('1a+c+n'!$Q82="C",'1a+c+n'!D82,0))</f>
        <v>kpl.</v>
      </c>
      <c r="E82" s="44"/>
      <c r="F82" s="62"/>
      <c r="G82" s="111"/>
      <c r="H82" s="111">
        <f>IF($C$4="citu pasākumu izmaksas",IF('1a+c+n'!$Q82="C",'1a+c+n'!H82,0))</f>
        <v>0</v>
      </c>
      <c r="I82" s="111"/>
      <c r="J82" s="111"/>
      <c r="K82" s="112">
        <f>IF($C$4="citu pasākumu izmaksas",IF('1a+c+n'!$Q82="C",'1a+c+n'!K82,0))</f>
        <v>0</v>
      </c>
      <c r="L82" s="78">
        <f>IF($C$4="citu pasākumu izmaksas",IF('1a+c+n'!$Q82="C",'1a+c+n'!L82,0))</f>
        <v>0</v>
      </c>
      <c r="M82" s="111">
        <f>IF($C$4="citu pasākumu izmaksas",IF('1a+c+n'!$Q82="C",'1a+c+n'!M82,0))</f>
        <v>0</v>
      </c>
      <c r="N82" s="111">
        <f>IF($C$4="citu pasākumu izmaksas",IF('1a+c+n'!$Q82="C",'1a+c+n'!N82,0))</f>
        <v>0</v>
      </c>
      <c r="O82" s="111">
        <f>IF($C$4="citu pasākumu izmaksas",IF('1a+c+n'!$Q82="C",'1a+c+n'!O82,0))</f>
        <v>0</v>
      </c>
      <c r="P82" s="112">
        <f>IF($C$4="citu pasākumu izmaksas",IF('1a+c+n'!$Q82="C",'1a+c+n'!P82,0))</f>
        <v>0</v>
      </c>
    </row>
    <row r="83" spans="1:16" x14ac:dyDescent="0.2">
      <c r="A83" s="49">
        <f>IF(P83=0,0,IF(COUNTBLANK(P83)=1,0,COUNTA($P$14:P83)))</f>
        <v>0</v>
      </c>
      <c r="B83" s="24">
        <f>IF($C$4="citu pasākumu izmaksas",IF('1a+c+n'!$Q83="C",'1a+c+n'!B83,0))</f>
        <v>0</v>
      </c>
      <c r="C83" s="61" t="str">
        <f>IF($C$4="citu pasākumu izmaksas",IF('1a+c+n'!$Q83="C",'1a+c+n'!C83,0))</f>
        <v>Apmetuma uzklāšana</v>
      </c>
      <c r="D83" s="24" t="str">
        <f>IF($C$4="citu pasākumu izmaksas",IF('1a+c+n'!$Q83="C",'1a+c+n'!D83,0))</f>
        <v>kpl.</v>
      </c>
      <c r="E83" s="44"/>
      <c r="F83" s="62"/>
      <c r="G83" s="111"/>
      <c r="H83" s="111">
        <f>IF($C$4="citu pasākumu izmaksas",IF('1a+c+n'!$Q83="C",'1a+c+n'!H83,0))</f>
        <v>0</v>
      </c>
      <c r="I83" s="111"/>
      <c r="J83" s="111"/>
      <c r="K83" s="112">
        <f>IF($C$4="citu pasākumu izmaksas",IF('1a+c+n'!$Q83="C",'1a+c+n'!K83,0))</f>
        <v>0</v>
      </c>
      <c r="L83" s="78">
        <f>IF($C$4="citu pasākumu izmaksas",IF('1a+c+n'!$Q83="C",'1a+c+n'!L83,0))</f>
        <v>0</v>
      </c>
      <c r="M83" s="111">
        <f>IF($C$4="citu pasākumu izmaksas",IF('1a+c+n'!$Q83="C",'1a+c+n'!M83,0))</f>
        <v>0</v>
      </c>
      <c r="N83" s="111">
        <f>IF($C$4="citu pasākumu izmaksas",IF('1a+c+n'!$Q83="C",'1a+c+n'!N83,0))</f>
        <v>0</v>
      </c>
      <c r="O83" s="111">
        <f>IF($C$4="citu pasākumu izmaksas",IF('1a+c+n'!$Q83="C",'1a+c+n'!O83,0))</f>
        <v>0</v>
      </c>
      <c r="P83" s="112">
        <f>IF($C$4="citu pasākumu izmaksas",IF('1a+c+n'!$Q83="C",'1a+c+n'!P83,0))</f>
        <v>0</v>
      </c>
    </row>
    <row r="84" spans="1:16" x14ac:dyDescent="0.2">
      <c r="A84" s="49">
        <f>IF(P84=0,0,IF(COUNTBLANK(P84)=1,0,COUNTA($P$14:P84)))</f>
        <v>0</v>
      </c>
      <c r="B84" s="24">
        <f>IF($C$4="citu pasākumu izmaksas",IF('1a+c+n'!$Q84="C",'1a+c+n'!B84,0))</f>
        <v>0</v>
      </c>
      <c r="C84" s="61" t="str">
        <f>IF($C$4="citu pasākumu izmaksas",IF('1a+c+n'!$Q84="C",'1a+c+n'!C84,0))</f>
        <v>Jaunu skārda cepuru montāža</v>
      </c>
      <c r="D84" s="24" t="str">
        <f>IF($C$4="citu pasākumu izmaksas",IF('1a+c+n'!$Q84="C",'1a+c+n'!D84,0))</f>
        <v>kpl.</v>
      </c>
      <c r="E84" s="44"/>
      <c r="F84" s="62"/>
      <c r="G84" s="111"/>
      <c r="H84" s="111">
        <f>IF($C$4="citu pasākumu izmaksas",IF('1a+c+n'!$Q84="C",'1a+c+n'!H84,0))</f>
        <v>0</v>
      </c>
      <c r="I84" s="111"/>
      <c r="J84" s="111"/>
      <c r="K84" s="112">
        <f>IF($C$4="citu pasākumu izmaksas",IF('1a+c+n'!$Q84="C",'1a+c+n'!K84,0))</f>
        <v>0</v>
      </c>
      <c r="L84" s="78">
        <f>IF($C$4="citu pasākumu izmaksas",IF('1a+c+n'!$Q84="C",'1a+c+n'!L84,0))</f>
        <v>0</v>
      </c>
      <c r="M84" s="111">
        <f>IF($C$4="citu pasākumu izmaksas",IF('1a+c+n'!$Q84="C",'1a+c+n'!M84,0))</f>
        <v>0</v>
      </c>
      <c r="N84" s="111">
        <f>IF($C$4="citu pasākumu izmaksas",IF('1a+c+n'!$Q84="C",'1a+c+n'!N84,0))</f>
        <v>0</v>
      </c>
      <c r="O84" s="111">
        <f>IF($C$4="citu pasākumu izmaksas",IF('1a+c+n'!$Q84="C",'1a+c+n'!O84,0))</f>
        <v>0</v>
      </c>
      <c r="P84" s="112">
        <f>IF($C$4="citu pasākumu izmaksas",IF('1a+c+n'!$Q84="C",'1a+c+n'!P84,0))</f>
        <v>0</v>
      </c>
    </row>
    <row r="85" spans="1:16" x14ac:dyDescent="0.2">
      <c r="A85" s="49">
        <f>IF(P85=0,0,IF(COUNTBLANK(P85)=1,0,COUNTA($P$14:P85)))</f>
        <v>0</v>
      </c>
      <c r="B85" s="24">
        <f>IF($C$4="citu pasākumu izmaksas",IF('1a+c+n'!$Q85="C",'1a+c+n'!B85,0))</f>
        <v>0</v>
      </c>
      <c r="C85" s="61">
        <f>IF($C$4="citu pasākumu izmaksas",IF('1a+c+n'!$Q85="C",'1a+c+n'!C85,0))</f>
        <v>0</v>
      </c>
      <c r="D85" s="24">
        <f>IF($C$4="citu pasākumu izmaksas",IF('1a+c+n'!$Q85="C",'1a+c+n'!D85,0))</f>
        <v>0</v>
      </c>
      <c r="E85" s="44"/>
      <c r="F85" s="62"/>
      <c r="G85" s="111"/>
      <c r="H85" s="111">
        <f>IF($C$4="citu pasākumu izmaksas",IF('1a+c+n'!$Q85="C",'1a+c+n'!H85,0))</f>
        <v>0</v>
      </c>
      <c r="I85" s="111"/>
      <c r="J85" s="111"/>
      <c r="K85" s="112">
        <f>IF($C$4="citu pasākumu izmaksas",IF('1a+c+n'!$Q85="C",'1a+c+n'!K85,0))</f>
        <v>0</v>
      </c>
      <c r="L85" s="78">
        <f>IF($C$4="citu pasākumu izmaksas",IF('1a+c+n'!$Q85="C",'1a+c+n'!L85,0))</f>
        <v>0</v>
      </c>
      <c r="M85" s="111">
        <f>IF($C$4="citu pasākumu izmaksas",IF('1a+c+n'!$Q85="C",'1a+c+n'!M85,0))</f>
        <v>0</v>
      </c>
      <c r="N85" s="111">
        <f>IF($C$4="citu pasākumu izmaksas",IF('1a+c+n'!$Q85="C",'1a+c+n'!N85,0))</f>
        <v>0</v>
      </c>
      <c r="O85" s="111">
        <f>IF($C$4="citu pasākumu izmaksas",IF('1a+c+n'!$Q85="C",'1a+c+n'!O85,0))</f>
        <v>0</v>
      </c>
      <c r="P85" s="112">
        <f>IF($C$4="citu pasākumu izmaksas",IF('1a+c+n'!$Q85="C",'1a+c+n'!P85,0))</f>
        <v>0</v>
      </c>
    </row>
    <row r="86" spans="1:16" x14ac:dyDescent="0.2">
      <c r="A86" s="49">
        <f>IF(P86=0,0,IF(COUNTBLANK(P86)=1,0,COUNTA($P$14:P86)))</f>
        <v>0</v>
      </c>
      <c r="B86" s="24">
        <f>IF($C$4="citu pasākumu izmaksas",IF('1a+c+n'!$Q86="C",'1a+c+n'!B86,0))</f>
        <v>0</v>
      </c>
      <c r="C86" s="61">
        <f>IF($C$4="citu pasākumu izmaksas",IF('1a+c+n'!$Q86="C",'1a+c+n'!C86,0))</f>
        <v>0</v>
      </c>
      <c r="D86" s="24">
        <f>IF($C$4="citu pasākumu izmaksas",IF('1a+c+n'!$Q86="C",'1a+c+n'!D86,0))</f>
        <v>0</v>
      </c>
      <c r="E86" s="44"/>
      <c r="F86" s="62"/>
      <c r="G86" s="111"/>
      <c r="H86" s="111">
        <f>IF($C$4="citu pasākumu izmaksas",IF('1a+c+n'!$Q86="C",'1a+c+n'!H86,0))</f>
        <v>0</v>
      </c>
      <c r="I86" s="111"/>
      <c r="J86" s="111"/>
      <c r="K86" s="112">
        <f>IF($C$4="citu pasākumu izmaksas",IF('1a+c+n'!$Q86="C",'1a+c+n'!K86,0))</f>
        <v>0</v>
      </c>
      <c r="L86" s="78">
        <f>IF($C$4="citu pasākumu izmaksas",IF('1a+c+n'!$Q86="C",'1a+c+n'!L86,0))</f>
        <v>0</v>
      </c>
      <c r="M86" s="111">
        <f>IF($C$4="citu pasākumu izmaksas",IF('1a+c+n'!$Q86="C",'1a+c+n'!M86,0))</f>
        <v>0</v>
      </c>
      <c r="N86" s="111">
        <f>IF($C$4="citu pasākumu izmaksas",IF('1a+c+n'!$Q86="C",'1a+c+n'!N86,0))</f>
        <v>0</v>
      </c>
      <c r="O86" s="111">
        <f>IF($C$4="citu pasākumu izmaksas",IF('1a+c+n'!$Q86="C",'1a+c+n'!O86,0))</f>
        <v>0</v>
      </c>
      <c r="P86" s="112">
        <f>IF($C$4="citu pasākumu izmaksas",IF('1a+c+n'!$Q86="C",'1a+c+n'!P86,0))</f>
        <v>0</v>
      </c>
    </row>
    <row r="87" spans="1:16" x14ac:dyDescent="0.2">
      <c r="A87" s="49">
        <f>IF(P87=0,0,IF(COUNTBLANK(P87)=1,0,COUNTA($P$14:P87)))</f>
        <v>0</v>
      </c>
      <c r="B87" s="24">
        <f>IF($C$4="citu pasākumu izmaksas",IF('1a+c+n'!$Q87="C",'1a+c+n'!B87,0))</f>
        <v>0</v>
      </c>
      <c r="C87" s="61">
        <f>IF($C$4="citu pasākumu izmaksas",IF('1a+c+n'!$Q87="C",'1a+c+n'!C87,0))</f>
        <v>0</v>
      </c>
      <c r="D87" s="24">
        <f>IF($C$4="citu pasākumu izmaksas",IF('1a+c+n'!$Q87="C",'1a+c+n'!D87,0))</f>
        <v>0</v>
      </c>
      <c r="E87" s="44"/>
      <c r="F87" s="62"/>
      <c r="G87" s="111"/>
      <c r="H87" s="111">
        <f>IF($C$4="citu pasākumu izmaksas",IF('1a+c+n'!$Q87="C",'1a+c+n'!H87,0))</f>
        <v>0</v>
      </c>
      <c r="I87" s="111"/>
      <c r="J87" s="111"/>
      <c r="K87" s="112">
        <f>IF($C$4="citu pasākumu izmaksas",IF('1a+c+n'!$Q87="C",'1a+c+n'!K87,0))</f>
        <v>0</v>
      </c>
      <c r="L87" s="78">
        <f>IF($C$4="citu pasākumu izmaksas",IF('1a+c+n'!$Q87="C",'1a+c+n'!L87,0))</f>
        <v>0</v>
      </c>
      <c r="M87" s="111">
        <f>IF($C$4="citu pasākumu izmaksas",IF('1a+c+n'!$Q87="C",'1a+c+n'!M87,0))</f>
        <v>0</v>
      </c>
      <c r="N87" s="111">
        <f>IF($C$4="citu pasākumu izmaksas",IF('1a+c+n'!$Q87="C",'1a+c+n'!N87,0))</f>
        <v>0</v>
      </c>
      <c r="O87" s="111">
        <f>IF($C$4="citu pasākumu izmaksas",IF('1a+c+n'!$Q87="C",'1a+c+n'!O87,0))</f>
        <v>0</v>
      </c>
      <c r="P87" s="112">
        <f>IF($C$4="citu pasākumu izmaksas",IF('1a+c+n'!$Q87="C",'1a+c+n'!P87,0))</f>
        <v>0</v>
      </c>
    </row>
    <row r="88" spans="1:16" x14ac:dyDescent="0.2">
      <c r="A88" s="49">
        <f>IF(P88=0,0,IF(COUNTBLANK(P88)=1,0,COUNTA($P$14:P88)))</f>
        <v>0</v>
      </c>
      <c r="B88" s="24">
        <f>IF($C$4="citu pasākumu izmaksas",IF('1a+c+n'!$Q88="C",'1a+c+n'!B88,0))</f>
        <v>0</v>
      </c>
      <c r="C88" s="61">
        <f>IF($C$4="citu pasākumu izmaksas",IF('1a+c+n'!$Q88="C",'1a+c+n'!C88,0))</f>
        <v>0</v>
      </c>
      <c r="D88" s="24">
        <f>IF($C$4="citu pasākumu izmaksas",IF('1a+c+n'!$Q88="C",'1a+c+n'!D88,0))</f>
        <v>0</v>
      </c>
      <c r="E88" s="44"/>
      <c r="F88" s="62"/>
      <c r="G88" s="111"/>
      <c r="H88" s="111">
        <f>IF($C$4="citu pasākumu izmaksas",IF('1a+c+n'!$Q88="C",'1a+c+n'!H88,0))</f>
        <v>0</v>
      </c>
      <c r="I88" s="111"/>
      <c r="J88" s="111"/>
      <c r="K88" s="112">
        <f>IF($C$4="citu pasākumu izmaksas",IF('1a+c+n'!$Q88="C",'1a+c+n'!K88,0))</f>
        <v>0</v>
      </c>
      <c r="L88" s="78">
        <f>IF($C$4="citu pasākumu izmaksas",IF('1a+c+n'!$Q88="C",'1a+c+n'!L88,0))</f>
        <v>0</v>
      </c>
      <c r="M88" s="111">
        <f>IF($C$4="citu pasākumu izmaksas",IF('1a+c+n'!$Q88="C",'1a+c+n'!M88,0))</f>
        <v>0</v>
      </c>
      <c r="N88" s="111">
        <f>IF($C$4="citu pasākumu izmaksas",IF('1a+c+n'!$Q88="C",'1a+c+n'!N88,0))</f>
        <v>0</v>
      </c>
      <c r="O88" s="111">
        <f>IF($C$4="citu pasākumu izmaksas",IF('1a+c+n'!$Q88="C",'1a+c+n'!O88,0))</f>
        <v>0</v>
      </c>
      <c r="P88" s="112">
        <f>IF($C$4="citu pasākumu izmaksas",IF('1a+c+n'!$Q88="C",'1a+c+n'!P88,0))</f>
        <v>0</v>
      </c>
    </row>
    <row r="89" spans="1:16" x14ac:dyDescent="0.2">
      <c r="A89" s="49">
        <f>IF(P89=0,0,IF(COUNTBLANK(P89)=1,0,COUNTA($P$14:P89)))</f>
        <v>0</v>
      </c>
      <c r="B89" s="24">
        <f>IF($C$4="citu pasākumu izmaksas",IF('1a+c+n'!$Q89="C",'1a+c+n'!B89,0))</f>
        <v>0</v>
      </c>
      <c r="C89" s="61">
        <f>IF($C$4="citu pasākumu izmaksas",IF('1a+c+n'!$Q89="C",'1a+c+n'!C89,0))</f>
        <v>0</v>
      </c>
      <c r="D89" s="24">
        <f>IF($C$4="citu pasākumu izmaksas",IF('1a+c+n'!$Q89="C",'1a+c+n'!D89,0))</f>
        <v>0</v>
      </c>
      <c r="E89" s="44"/>
      <c r="F89" s="62"/>
      <c r="G89" s="111"/>
      <c r="H89" s="111">
        <f>IF($C$4="citu pasākumu izmaksas",IF('1a+c+n'!$Q89="C",'1a+c+n'!H89,0))</f>
        <v>0</v>
      </c>
      <c r="I89" s="111"/>
      <c r="J89" s="111"/>
      <c r="K89" s="112">
        <f>IF($C$4="citu pasākumu izmaksas",IF('1a+c+n'!$Q89="C",'1a+c+n'!K89,0))</f>
        <v>0</v>
      </c>
      <c r="L89" s="78">
        <f>IF($C$4="citu pasākumu izmaksas",IF('1a+c+n'!$Q89="C",'1a+c+n'!L89,0))</f>
        <v>0</v>
      </c>
      <c r="M89" s="111">
        <f>IF($C$4="citu pasākumu izmaksas",IF('1a+c+n'!$Q89="C",'1a+c+n'!M89,0))</f>
        <v>0</v>
      </c>
      <c r="N89" s="111">
        <f>IF($C$4="citu pasākumu izmaksas",IF('1a+c+n'!$Q89="C",'1a+c+n'!N89,0))</f>
        <v>0</v>
      </c>
      <c r="O89" s="111">
        <f>IF($C$4="citu pasākumu izmaksas",IF('1a+c+n'!$Q89="C",'1a+c+n'!O89,0))</f>
        <v>0</v>
      </c>
      <c r="P89" s="112">
        <f>IF($C$4="citu pasākumu izmaksas",IF('1a+c+n'!$Q89="C",'1a+c+n'!P89,0))</f>
        <v>0</v>
      </c>
    </row>
    <row r="90" spans="1:16" x14ac:dyDescent="0.2">
      <c r="A90" s="49">
        <f>IF(P90=0,0,IF(COUNTBLANK(P90)=1,0,COUNTA($P$14:P90)))</f>
        <v>0</v>
      </c>
      <c r="B90" s="24">
        <f>IF($C$4="citu pasākumu izmaksas",IF('1a+c+n'!$Q90="C",'1a+c+n'!B90,0))</f>
        <v>0</v>
      </c>
      <c r="C90" s="61">
        <f>IF($C$4="citu pasākumu izmaksas",IF('1a+c+n'!$Q90="C",'1a+c+n'!C90,0))</f>
        <v>0</v>
      </c>
      <c r="D90" s="24">
        <f>IF($C$4="citu pasākumu izmaksas",IF('1a+c+n'!$Q90="C",'1a+c+n'!D90,0))</f>
        <v>0</v>
      </c>
      <c r="E90" s="44"/>
      <c r="F90" s="62"/>
      <c r="G90" s="111"/>
      <c r="H90" s="111">
        <f>IF($C$4="citu pasākumu izmaksas",IF('1a+c+n'!$Q90="C",'1a+c+n'!H90,0))</f>
        <v>0</v>
      </c>
      <c r="I90" s="111"/>
      <c r="J90" s="111"/>
      <c r="K90" s="112">
        <f>IF($C$4="citu pasākumu izmaksas",IF('1a+c+n'!$Q90="C",'1a+c+n'!K90,0))</f>
        <v>0</v>
      </c>
      <c r="L90" s="78">
        <f>IF($C$4="citu pasākumu izmaksas",IF('1a+c+n'!$Q90="C",'1a+c+n'!L90,0))</f>
        <v>0</v>
      </c>
      <c r="M90" s="111">
        <f>IF($C$4="citu pasākumu izmaksas",IF('1a+c+n'!$Q90="C",'1a+c+n'!M90,0))</f>
        <v>0</v>
      </c>
      <c r="N90" s="111">
        <f>IF($C$4="citu pasākumu izmaksas",IF('1a+c+n'!$Q90="C",'1a+c+n'!N90,0))</f>
        <v>0</v>
      </c>
      <c r="O90" s="111">
        <f>IF($C$4="citu pasākumu izmaksas",IF('1a+c+n'!$Q90="C",'1a+c+n'!O90,0))</f>
        <v>0</v>
      </c>
      <c r="P90" s="112">
        <f>IF($C$4="citu pasākumu izmaksas",IF('1a+c+n'!$Q90="C",'1a+c+n'!P90,0))</f>
        <v>0</v>
      </c>
    </row>
    <row r="91" spans="1:16" x14ac:dyDescent="0.2">
      <c r="A91" s="49">
        <f>IF(P91=0,0,IF(COUNTBLANK(P91)=1,0,COUNTA($P$14:P91)))</f>
        <v>0</v>
      </c>
      <c r="B91" s="24">
        <f>IF($C$4="citu pasākumu izmaksas",IF('1a+c+n'!$Q91="C",'1a+c+n'!B91,0))</f>
        <v>0</v>
      </c>
      <c r="C91" s="61">
        <f>IF($C$4="citu pasākumu izmaksas",IF('1a+c+n'!$Q91="C",'1a+c+n'!C91,0))</f>
        <v>0</v>
      </c>
      <c r="D91" s="24">
        <f>IF($C$4="citu pasākumu izmaksas",IF('1a+c+n'!$Q91="C",'1a+c+n'!D91,0))</f>
        <v>0</v>
      </c>
      <c r="E91" s="44"/>
      <c r="F91" s="62"/>
      <c r="G91" s="111"/>
      <c r="H91" s="111">
        <f>IF($C$4="citu pasākumu izmaksas",IF('1a+c+n'!$Q91="C",'1a+c+n'!H91,0))</f>
        <v>0</v>
      </c>
      <c r="I91" s="111"/>
      <c r="J91" s="111"/>
      <c r="K91" s="112">
        <f>IF($C$4="citu pasākumu izmaksas",IF('1a+c+n'!$Q91="C",'1a+c+n'!K91,0))</f>
        <v>0</v>
      </c>
      <c r="L91" s="78">
        <f>IF($C$4="citu pasākumu izmaksas",IF('1a+c+n'!$Q91="C",'1a+c+n'!L91,0))</f>
        <v>0</v>
      </c>
      <c r="M91" s="111">
        <f>IF($C$4="citu pasākumu izmaksas",IF('1a+c+n'!$Q91="C",'1a+c+n'!M91,0))</f>
        <v>0</v>
      </c>
      <c r="N91" s="111">
        <f>IF($C$4="citu pasākumu izmaksas",IF('1a+c+n'!$Q91="C",'1a+c+n'!N91,0))</f>
        <v>0</v>
      </c>
      <c r="O91" s="111">
        <f>IF($C$4="citu pasākumu izmaksas",IF('1a+c+n'!$Q91="C",'1a+c+n'!O91,0))</f>
        <v>0</v>
      </c>
      <c r="P91" s="112">
        <f>IF($C$4="citu pasākumu izmaksas",IF('1a+c+n'!$Q91="C",'1a+c+n'!P91,0))</f>
        <v>0</v>
      </c>
    </row>
    <row r="92" spans="1:16" x14ac:dyDescent="0.2">
      <c r="A92" s="49">
        <f>IF(P92=0,0,IF(COUNTBLANK(P92)=1,0,COUNTA($P$14:P92)))</f>
        <v>0</v>
      </c>
      <c r="B92" s="24">
        <f>IF($C$4="citu pasākumu izmaksas",IF('1a+c+n'!$Q92="C",'1a+c+n'!B92,0))</f>
        <v>0</v>
      </c>
      <c r="C92" s="61">
        <f>IF($C$4="citu pasākumu izmaksas",IF('1a+c+n'!$Q92="C",'1a+c+n'!C92,0))</f>
        <v>0</v>
      </c>
      <c r="D92" s="24">
        <f>IF($C$4="citu pasākumu izmaksas",IF('1a+c+n'!$Q92="C",'1a+c+n'!D92,0))</f>
        <v>0</v>
      </c>
      <c r="E92" s="44"/>
      <c r="F92" s="62"/>
      <c r="G92" s="111"/>
      <c r="H92" s="111">
        <f>IF($C$4="citu pasākumu izmaksas",IF('1a+c+n'!$Q92="C",'1a+c+n'!H92,0))</f>
        <v>0</v>
      </c>
      <c r="I92" s="111"/>
      <c r="J92" s="111"/>
      <c r="K92" s="112">
        <f>IF($C$4="citu pasākumu izmaksas",IF('1a+c+n'!$Q92="C",'1a+c+n'!K92,0))</f>
        <v>0</v>
      </c>
      <c r="L92" s="78">
        <f>IF($C$4="citu pasākumu izmaksas",IF('1a+c+n'!$Q92="C",'1a+c+n'!L92,0))</f>
        <v>0</v>
      </c>
      <c r="M92" s="111">
        <f>IF($C$4="citu pasākumu izmaksas",IF('1a+c+n'!$Q92="C",'1a+c+n'!M92,0))</f>
        <v>0</v>
      </c>
      <c r="N92" s="111">
        <f>IF($C$4="citu pasākumu izmaksas",IF('1a+c+n'!$Q92="C",'1a+c+n'!N92,0))</f>
        <v>0</v>
      </c>
      <c r="O92" s="111">
        <f>IF($C$4="citu pasākumu izmaksas",IF('1a+c+n'!$Q92="C",'1a+c+n'!O92,0))</f>
        <v>0</v>
      </c>
      <c r="P92" s="112">
        <f>IF($C$4="citu pasākumu izmaksas",IF('1a+c+n'!$Q92="C",'1a+c+n'!P92,0))</f>
        <v>0</v>
      </c>
    </row>
    <row r="93" spans="1:16" x14ac:dyDescent="0.2">
      <c r="A93" s="49">
        <f>IF(P93=0,0,IF(COUNTBLANK(P93)=1,0,COUNTA($P$14:P93)))</f>
        <v>0</v>
      </c>
      <c r="B93" s="24">
        <f>IF($C$4="citu pasākumu izmaksas",IF('1a+c+n'!$Q93="C",'1a+c+n'!B93,0))</f>
        <v>0</v>
      </c>
      <c r="C93" s="61">
        <f>IF($C$4="citu pasākumu izmaksas",IF('1a+c+n'!$Q93="C",'1a+c+n'!C93,0))</f>
        <v>0</v>
      </c>
      <c r="D93" s="24">
        <f>IF($C$4="citu pasākumu izmaksas",IF('1a+c+n'!$Q93="C",'1a+c+n'!D93,0))</f>
        <v>0</v>
      </c>
      <c r="E93" s="44"/>
      <c r="F93" s="62"/>
      <c r="G93" s="111"/>
      <c r="H93" s="111">
        <f>IF($C$4="citu pasākumu izmaksas",IF('1a+c+n'!$Q93="C",'1a+c+n'!H93,0))</f>
        <v>0</v>
      </c>
      <c r="I93" s="111"/>
      <c r="J93" s="111"/>
      <c r="K93" s="112">
        <f>IF($C$4="citu pasākumu izmaksas",IF('1a+c+n'!$Q93="C",'1a+c+n'!K93,0))</f>
        <v>0</v>
      </c>
      <c r="L93" s="78">
        <f>IF($C$4="citu pasākumu izmaksas",IF('1a+c+n'!$Q93="C",'1a+c+n'!L93,0))</f>
        <v>0</v>
      </c>
      <c r="M93" s="111">
        <f>IF($C$4="citu pasākumu izmaksas",IF('1a+c+n'!$Q93="C",'1a+c+n'!M93,0))</f>
        <v>0</v>
      </c>
      <c r="N93" s="111">
        <f>IF($C$4="citu pasākumu izmaksas",IF('1a+c+n'!$Q93="C",'1a+c+n'!N93,0))</f>
        <v>0</v>
      </c>
      <c r="O93" s="111">
        <f>IF($C$4="citu pasākumu izmaksas",IF('1a+c+n'!$Q93="C",'1a+c+n'!O93,0))</f>
        <v>0</v>
      </c>
      <c r="P93" s="112">
        <f>IF($C$4="citu pasākumu izmaksas",IF('1a+c+n'!$Q93="C",'1a+c+n'!P93,0))</f>
        <v>0</v>
      </c>
    </row>
    <row r="94" spans="1:16" x14ac:dyDescent="0.2">
      <c r="A94" s="49">
        <f>IF(P94=0,0,IF(COUNTBLANK(P94)=1,0,COUNTA($P$14:P94)))</f>
        <v>0</v>
      </c>
      <c r="B94" s="24">
        <f>IF($C$4="citu pasākumu izmaksas",IF('1a+c+n'!$Q94="C",'1a+c+n'!B94,0))</f>
        <v>0</v>
      </c>
      <c r="C94" s="61">
        <f>IF($C$4="citu pasākumu izmaksas",IF('1a+c+n'!$Q94="C",'1a+c+n'!C94,0))</f>
        <v>0</v>
      </c>
      <c r="D94" s="24">
        <f>IF($C$4="citu pasākumu izmaksas",IF('1a+c+n'!$Q94="C",'1a+c+n'!D94,0))</f>
        <v>0</v>
      </c>
      <c r="E94" s="44"/>
      <c r="F94" s="62"/>
      <c r="G94" s="111"/>
      <c r="H94" s="111">
        <f>IF($C$4="citu pasākumu izmaksas",IF('1a+c+n'!$Q94="C",'1a+c+n'!H94,0))</f>
        <v>0</v>
      </c>
      <c r="I94" s="111"/>
      <c r="J94" s="111"/>
      <c r="K94" s="112">
        <f>IF($C$4="citu pasākumu izmaksas",IF('1a+c+n'!$Q94="C",'1a+c+n'!K94,0))</f>
        <v>0</v>
      </c>
      <c r="L94" s="78">
        <f>IF($C$4="citu pasākumu izmaksas",IF('1a+c+n'!$Q94="C",'1a+c+n'!L94,0))</f>
        <v>0</v>
      </c>
      <c r="M94" s="111">
        <f>IF($C$4="citu pasākumu izmaksas",IF('1a+c+n'!$Q94="C",'1a+c+n'!M94,0))</f>
        <v>0</v>
      </c>
      <c r="N94" s="111">
        <f>IF($C$4="citu pasākumu izmaksas",IF('1a+c+n'!$Q94="C",'1a+c+n'!N94,0))</f>
        <v>0</v>
      </c>
      <c r="O94" s="111">
        <f>IF($C$4="citu pasākumu izmaksas",IF('1a+c+n'!$Q94="C",'1a+c+n'!O94,0))</f>
        <v>0</v>
      </c>
      <c r="P94" s="112">
        <f>IF($C$4="citu pasākumu izmaksas",IF('1a+c+n'!$Q94="C",'1a+c+n'!P94,0))</f>
        <v>0</v>
      </c>
    </row>
    <row r="95" spans="1:16" x14ac:dyDescent="0.2">
      <c r="A95" s="49">
        <f>IF(P95=0,0,IF(COUNTBLANK(P95)=1,0,COUNTA($P$14:P95)))</f>
        <v>0</v>
      </c>
      <c r="B95" s="24">
        <f>IF($C$4="citu pasākumu izmaksas",IF('1a+c+n'!$Q95="C",'1a+c+n'!B95,0))</f>
        <v>0</v>
      </c>
      <c r="C95" s="61">
        <f>IF($C$4="citu pasākumu izmaksas",IF('1a+c+n'!$Q95="C",'1a+c+n'!C95,0))</f>
        <v>0</v>
      </c>
      <c r="D95" s="24">
        <f>IF($C$4="citu pasākumu izmaksas",IF('1a+c+n'!$Q95="C",'1a+c+n'!D95,0))</f>
        <v>0</v>
      </c>
      <c r="E95" s="44"/>
      <c r="F95" s="62"/>
      <c r="G95" s="111"/>
      <c r="H95" s="111">
        <f>IF($C$4="citu pasākumu izmaksas",IF('1a+c+n'!$Q95="C",'1a+c+n'!H95,0))</f>
        <v>0</v>
      </c>
      <c r="I95" s="111"/>
      <c r="J95" s="111"/>
      <c r="K95" s="112">
        <f>IF($C$4="citu pasākumu izmaksas",IF('1a+c+n'!$Q95="C",'1a+c+n'!K95,0))</f>
        <v>0</v>
      </c>
      <c r="L95" s="78">
        <f>IF($C$4="citu pasākumu izmaksas",IF('1a+c+n'!$Q95="C",'1a+c+n'!L95,0))</f>
        <v>0</v>
      </c>
      <c r="M95" s="111">
        <f>IF($C$4="citu pasākumu izmaksas",IF('1a+c+n'!$Q95="C",'1a+c+n'!M95,0))</f>
        <v>0</v>
      </c>
      <c r="N95" s="111">
        <f>IF($C$4="citu pasākumu izmaksas",IF('1a+c+n'!$Q95="C",'1a+c+n'!N95,0))</f>
        <v>0</v>
      </c>
      <c r="O95" s="111">
        <f>IF($C$4="citu pasākumu izmaksas",IF('1a+c+n'!$Q95="C",'1a+c+n'!O95,0))</f>
        <v>0</v>
      </c>
      <c r="P95" s="112">
        <f>IF($C$4="citu pasākumu izmaksas",IF('1a+c+n'!$Q95="C",'1a+c+n'!P95,0))</f>
        <v>0</v>
      </c>
    </row>
    <row r="96" spans="1:16" x14ac:dyDescent="0.2">
      <c r="A96" s="49">
        <f>IF(P96=0,0,IF(COUNTBLANK(P96)=1,0,COUNTA($P$14:P96)))</f>
        <v>0</v>
      </c>
      <c r="B96" s="24">
        <f>IF($C$4="citu pasākumu izmaksas",IF('1a+c+n'!$Q96="C",'1a+c+n'!B96,0))</f>
        <v>0</v>
      </c>
      <c r="C96" s="61">
        <f>IF($C$4="citu pasākumu izmaksas",IF('1a+c+n'!$Q96="C",'1a+c+n'!C96,0))</f>
        <v>0</v>
      </c>
      <c r="D96" s="24">
        <f>IF($C$4="citu pasākumu izmaksas",IF('1a+c+n'!$Q96="C",'1a+c+n'!D96,0))</f>
        <v>0</v>
      </c>
      <c r="E96" s="44"/>
      <c r="F96" s="62"/>
      <c r="G96" s="111"/>
      <c r="H96" s="111">
        <f>IF($C$4="citu pasākumu izmaksas",IF('1a+c+n'!$Q96="C",'1a+c+n'!H96,0))</f>
        <v>0</v>
      </c>
      <c r="I96" s="111"/>
      <c r="J96" s="111"/>
      <c r="K96" s="112">
        <f>IF($C$4="citu pasākumu izmaksas",IF('1a+c+n'!$Q96="C",'1a+c+n'!K96,0))</f>
        <v>0</v>
      </c>
      <c r="L96" s="78">
        <f>IF($C$4="citu pasākumu izmaksas",IF('1a+c+n'!$Q96="C",'1a+c+n'!L96,0))</f>
        <v>0</v>
      </c>
      <c r="M96" s="111">
        <f>IF($C$4="citu pasākumu izmaksas",IF('1a+c+n'!$Q96="C",'1a+c+n'!M96,0))</f>
        <v>0</v>
      </c>
      <c r="N96" s="111">
        <f>IF($C$4="citu pasākumu izmaksas",IF('1a+c+n'!$Q96="C",'1a+c+n'!N96,0))</f>
        <v>0</v>
      </c>
      <c r="O96" s="111">
        <f>IF($C$4="citu pasākumu izmaksas",IF('1a+c+n'!$Q96="C",'1a+c+n'!O96,0))</f>
        <v>0</v>
      </c>
      <c r="P96" s="112">
        <f>IF($C$4="citu pasākumu izmaksas",IF('1a+c+n'!$Q96="C",'1a+c+n'!P96,0))</f>
        <v>0</v>
      </c>
    </row>
    <row r="97" spans="1:16" x14ac:dyDescent="0.2">
      <c r="A97" s="49">
        <f>IF(P97=0,0,IF(COUNTBLANK(P97)=1,0,COUNTA($P$14:P97)))</f>
        <v>0</v>
      </c>
      <c r="B97" s="24">
        <f>IF($C$4="citu pasākumu izmaksas",IF('1a+c+n'!$Q97="C",'1a+c+n'!B97,0))</f>
        <v>0</v>
      </c>
      <c r="C97" s="61">
        <f>IF($C$4="citu pasākumu izmaksas",IF('1a+c+n'!$Q97="C",'1a+c+n'!C97,0))</f>
        <v>0</v>
      </c>
      <c r="D97" s="24">
        <f>IF($C$4="citu pasākumu izmaksas",IF('1a+c+n'!$Q97="C",'1a+c+n'!D97,0))</f>
        <v>0</v>
      </c>
      <c r="E97" s="44"/>
      <c r="F97" s="62"/>
      <c r="G97" s="111"/>
      <c r="H97" s="111">
        <f>IF($C$4="citu pasākumu izmaksas",IF('1a+c+n'!$Q97="C",'1a+c+n'!H97,0))</f>
        <v>0</v>
      </c>
      <c r="I97" s="111"/>
      <c r="J97" s="111"/>
      <c r="K97" s="112">
        <f>IF($C$4="citu pasākumu izmaksas",IF('1a+c+n'!$Q97="C",'1a+c+n'!K97,0))</f>
        <v>0</v>
      </c>
      <c r="L97" s="78">
        <f>IF($C$4="citu pasākumu izmaksas",IF('1a+c+n'!$Q97="C",'1a+c+n'!L97,0))</f>
        <v>0</v>
      </c>
      <c r="M97" s="111">
        <f>IF($C$4="citu pasākumu izmaksas",IF('1a+c+n'!$Q97="C",'1a+c+n'!M97,0))</f>
        <v>0</v>
      </c>
      <c r="N97" s="111">
        <f>IF($C$4="citu pasākumu izmaksas",IF('1a+c+n'!$Q97="C",'1a+c+n'!N97,0))</f>
        <v>0</v>
      </c>
      <c r="O97" s="111">
        <f>IF($C$4="citu pasākumu izmaksas",IF('1a+c+n'!$Q97="C",'1a+c+n'!O97,0))</f>
        <v>0</v>
      </c>
      <c r="P97" s="112">
        <f>IF($C$4="citu pasākumu izmaksas",IF('1a+c+n'!$Q97="C",'1a+c+n'!P97,0))</f>
        <v>0</v>
      </c>
    </row>
    <row r="98" spans="1:16" x14ac:dyDescent="0.2">
      <c r="A98" s="49">
        <f>IF(P98=0,0,IF(COUNTBLANK(P98)=1,0,COUNTA($P$14:P98)))</f>
        <v>0</v>
      </c>
      <c r="B98" s="24">
        <f>IF($C$4="citu pasākumu izmaksas",IF('1a+c+n'!$Q98="C",'1a+c+n'!B98,0))</f>
        <v>0</v>
      </c>
      <c r="C98" s="61">
        <f>IF($C$4="citu pasākumu izmaksas",IF('1a+c+n'!$Q98="C",'1a+c+n'!C98,0))</f>
        <v>0</v>
      </c>
      <c r="D98" s="24">
        <f>IF($C$4="citu pasākumu izmaksas",IF('1a+c+n'!$Q98="C",'1a+c+n'!D98,0))</f>
        <v>0</v>
      </c>
      <c r="E98" s="44"/>
      <c r="F98" s="62"/>
      <c r="G98" s="111"/>
      <c r="H98" s="111">
        <f>IF($C$4="citu pasākumu izmaksas",IF('1a+c+n'!$Q98="C",'1a+c+n'!H98,0))</f>
        <v>0</v>
      </c>
      <c r="I98" s="111"/>
      <c r="J98" s="111"/>
      <c r="K98" s="112">
        <f>IF($C$4="citu pasākumu izmaksas",IF('1a+c+n'!$Q98="C",'1a+c+n'!K98,0))</f>
        <v>0</v>
      </c>
      <c r="L98" s="78">
        <f>IF($C$4="citu pasākumu izmaksas",IF('1a+c+n'!$Q98="C",'1a+c+n'!L98,0))</f>
        <v>0</v>
      </c>
      <c r="M98" s="111">
        <f>IF($C$4="citu pasākumu izmaksas",IF('1a+c+n'!$Q98="C",'1a+c+n'!M98,0))</f>
        <v>0</v>
      </c>
      <c r="N98" s="111">
        <f>IF($C$4="citu pasākumu izmaksas",IF('1a+c+n'!$Q98="C",'1a+c+n'!N98,0))</f>
        <v>0</v>
      </c>
      <c r="O98" s="111">
        <f>IF($C$4="citu pasākumu izmaksas",IF('1a+c+n'!$Q98="C",'1a+c+n'!O98,0))</f>
        <v>0</v>
      </c>
      <c r="P98" s="112">
        <f>IF($C$4="citu pasākumu izmaksas",IF('1a+c+n'!$Q98="C",'1a+c+n'!P98,0))</f>
        <v>0</v>
      </c>
    </row>
    <row r="99" spans="1:16" x14ac:dyDescent="0.2">
      <c r="A99" s="49">
        <f>IF(P99=0,0,IF(COUNTBLANK(P99)=1,0,COUNTA($P$14:P99)))</f>
        <v>0</v>
      </c>
      <c r="B99" s="24">
        <f>IF($C$4="citu pasākumu izmaksas",IF('1a+c+n'!$Q99="C",'1a+c+n'!B99,0))</f>
        <v>0</v>
      </c>
      <c r="C99" s="61">
        <f>IF($C$4="citu pasākumu izmaksas",IF('1a+c+n'!$Q99="C",'1a+c+n'!C99,0))</f>
        <v>0</v>
      </c>
      <c r="D99" s="24">
        <f>IF($C$4="citu pasākumu izmaksas",IF('1a+c+n'!$Q99="C",'1a+c+n'!D99,0))</f>
        <v>0</v>
      </c>
      <c r="E99" s="44"/>
      <c r="F99" s="62"/>
      <c r="G99" s="111"/>
      <c r="H99" s="111">
        <f>IF($C$4="citu pasākumu izmaksas",IF('1a+c+n'!$Q99="C",'1a+c+n'!H99,0))</f>
        <v>0</v>
      </c>
      <c r="I99" s="111"/>
      <c r="J99" s="111"/>
      <c r="K99" s="112">
        <f>IF($C$4="citu pasākumu izmaksas",IF('1a+c+n'!$Q99="C",'1a+c+n'!K99,0))</f>
        <v>0</v>
      </c>
      <c r="L99" s="78">
        <f>IF($C$4="citu pasākumu izmaksas",IF('1a+c+n'!$Q99="C",'1a+c+n'!L99,0))</f>
        <v>0</v>
      </c>
      <c r="M99" s="111">
        <f>IF($C$4="citu pasākumu izmaksas",IF('1a+c+n'!$Q99="C",'1a+c+n'!M99,0))</f>
        <v>0</v>
      </c>
      <c r="N99" s="111">
        <f>IF($C$4="citu pasākumu izmaksas",IF('1a+c+n'!$Q99="C",'1a+c+n'!N99,0))</f>
        <v>0</v>
      </c>
      <c r="O99" s="111">
        <f>IF($C$4="citu pasākumu izmaksas",IF('1a+c+n'!$Q99="C",'1a+c+n'!O99,0))</f>
        <v>0</v>
      </c>
      <c r="P99" s="112">
        <f>IF($C$4="citu pasākumu izmaksas",IF('1a+c+n'!$Q99="C",'1a+c+n'!P99,0))</f>
        <v>0</v>
      </c>
    </row>
    <row r="100" spans="1:16" x14ac:dyDescent="0.2">
      <c r="A100" s="49">
        <f>IF(P100=0,0,IF(COUNTBLANK(P100)=1,0,COUNTA($P$14:P100)))</f>
        <v>0</v>
      </c>
      <c r="B100" s="24">
        <f>IF($C$4="citu pasākumu izmaksas",IF('1a+c+n'!$Q100="C",'1a+c+n'!B100,0))</f>
        <v>0</v>
      </c>
      <c r="C100" s="61">
        <f>IF($C$4="citu pasākumu izmaksas",IF('1a+c+n'!$Q100="C",'1a+c+n'!C100,0))</f>
        <v>0</v>
      </c>
      <c r="D100" s="24">
        <f>IF($C$4="citu pasākumu izmaksas",IF('1a+c+n'!$Q100="C",'1a+c+n'!D100,0))</f>
        <v>0</v>
      </c>
      <c r="E100" s="44"/>
      <c r="F100" s="62"/>
      <c r="G100" s="111"/>
      <c r="H100" s="111">
        <f>IF($C$4="citu pasākumu izmaksas",IF('1a+c+n'!$Q100="C",'1a+c+n'!H100,0))</f>
        <v>0</v>
      </c>
      <c r="I100" s="111"/>
      <c r="J100" s="111"/>
      <c r="K100" s="112">
        <f>IF($C$4="citu pasākumu izmaksas",IF('1a+c+n'!$Q100="C",'1a+c+n'!K100,0))</f>
        <v>0</v>
      </c>
      <c r="L100" s="78">
        <f>IF($C$4="citu pasākumu izmaksas",IF('1a+c+n'!$Q100="C",'1a+c+n'!L100,0))</f>
        <v>0</v>
      </c>
      <c r="M100" s="111">
        <f>IF($C$4="citu pasākumu izmaksas",IF('1a+c+n'!$Q100="C",'1a+c+n'!M100,0))</f>
        <v>0</v>
      </c>
      <c r="N100" s="111">
        <f>IF($C$4="citu pasākumu izmaksas",IF('1a+c+n'!$Q100="C",'1a+c+n'!N100,0))</f>
        <v>0</v>
      </c>
      <c r="O100" s="111">
        <f>IF($C$4="citu pasākumu izmaksas",IF('1a+c+n'!$Q100="C",'1a+c+n'!O100,0))</f>
        <v>0</v>
      </c>
      <c r="P100" s="112">
        <f>IF($C$4="citu pasākumu izmaksas",IF('1a+c+n'!$Q100="C",'1a+c+n'!P100,0))</f>
        <v>0</v>
      </c>
    </row>
    <row r="101" spans="1:16" x14ac:dyDescent="0.2">
      <c r="A101" s="49">
        <f>IF(P101=0,0,IF(COUNTBLANK(P101)=1,0,COUNTA($P$14:P101)))</f>
        <v>0</v>
      </c>
      <c r="B101" s="24">
        <f>IF($C$4="citu pasākumu izmaksas",IF('1a+c+n'!$Q101="C",'1a+c+n'!B101,0))</f>
        <v>0</v>
      </c>
      <c r="C101" s="61">
        <f>IF($C$4="citu pasākumu izmaksas",IF('1a+c+n'!$Q101="C",'1a+c+n'!C101,0))</f>
        <v>0</v>
      </c>
      <c r="D101" s="24">
        <f>IF($C$4="citu pasākumu izmaksas",IF('1a+c+n'!$Q101="C",'1a+c+n'!D101,0))</f>
        <v>0</v>
      </c>
      <c r="E101" s="44"/>
      <c r="F101" s="62"/>
      <c r="G101" s="111"/>
      <c r="H101" s="111">
        <f>IF($C$4="citu pasākumu izmaksas",IF('1a+c+n'!$Q101="C",'1a+c+n'!H101,0))</f>
        <v>0</v>
      </c>
      <c r="I101" s="111"/>
      <c r="J101" s="111"/>
      <c r="K101" s="112">
        <f>IF($C$4="citu pasākumu izmaksas",IF('1a+c+n'!$Q101="C",'1a+c+n'!K101,0))</f>
        <v>0</v>
      </c>
      <c r="L101" s="78">
        <f>IF($C$4="citu pasākumu izmaksas",IF('1a+c+n'!$Q101="C",'1a+c+n'!L101,0))</f>
        <v>0</v>
      </c>
      <c r="M101" s="111">
        <f>IF($C$4="citu pasākumu izmaksas",IF('1a+c+n'!$Q101="C",'1a+c+n'!M101,0))</f>
        <v>0</v>
      </c>
      <c r="N101" s="111">
        <f>IF($C$4="citu pasākumu izmaksas",IF('1a+c+n'!$Q101="C",'1a+c+n'!N101,0))</f>
        <v>0</v>
      </c>
      <c r="O101" s="111">
        <f>IF($C$4="citu pasākumu izmaksas",IF('1a+c+n'!$Q101="C",'1a+c+n'!O101,0))</f>
        <v>0</v>
      </c>
      <c r="P101" s="112">
        <f>IF($C$4="citu pasākumu izmaksas",IF('1a+c+n'!$Q101="C",'1a+c+n'!P101,0))</f>
        <v>0</v>
      </c>
    </row>
    <row r="102" spans="1:16" x14ac:dyDescent="0.2">
      <c r="A102" s="49">
        <f>IF(P102=0,0,IF(COUNTBLANK(P102)=1,0,COUNTA($P$14:P102)))</f>
        <v>0</v>
      </c>
      <c r="B102" s="24">
        <f>IF($C$4="citu pasākumu izmaksas",IF('1a+c+n'!$Q102="C",'1a+c+n'!B102,0))</f>
        <v>0</v>
      </c>
      <c r="C102" s="61">
        <f>IF($C$4="citu pasākumu izmaksas",IF('1a+c+n'!$Q102="C",'1a+c+n'!C102,0))</f>
        <v>0</v>
      </c>
      <c r="D102" s="24">
        <f>IF($C$4="citu pasākumu izmaksas",IF('1a+c+n'!$Q102="C",'1a+c+n'!D102,0))</f>
        <v>0</v>
      </c>
      <c r="E102" s="44"/>
      <c r="F102" s="62"/>
      <c r="G102" s="111"/>
      <c r="H102" s="111">
        <f>IF($C$4="citu pasākumu izmaksas",IF('1a+c+n'!$Q102="C",'1a+c+n'!H102,0))</f>
        <v>0</v>
      </c>
      <c r="I102" s="111"/>
      <c r="J102" s="111"/>
      <c r="K102" s="112">
        <f>IF($C$4="citu pasākumu izmaksas",IF('1a+c+n'!$Q102="C",'1a+c+n'!K102,0))</f>
        <v>0</v>
      </c>
      <c r="L102" s="78">
        <f>IF($C$4="citu pasākumu izmaksas",IF('1a+c+n'!$Q102="C",'1a+c+n'!L102,0))</f>
        <v>0</v>
      </c>
      <c r="M102" s="111">
        <f>IF($C$4="citu pasākumu izmaksas",IF('1a+c+n'!$Q102="C",'1a+c+n'!M102,0))</f>
        <v>0</v>
      </c>
      <c r="N102" s="111">
        <f>IF($C$4="citu pasākumu izmaksas",IF('1a+c+n'!$Q102="C",'1a+c+n'!N102,0))</f>
        <v>0</v>
      </c>
      <c r="O102" s="111">
        <f>IF($C$4="citu pasākumu izmaksas",IF('1a+c+n'!$Q102="C",'1a+c+n'!O102,0))</f>
        <v>0</v>
      </c>
      <c r="P102" s="112">
        <f>IF($C$4="citu pasākumu izmaksas",IF('1a+c+n'!$Q102="C",'1a+c+n'!P102,0))</f>
        <v>0</v>
      </c>
    </row>
    <row r="103" spans="1:16" x14ac:dyDescent="0.2">
      <c r="A103" s="49">
        <f>IF(P103=0,0,IF(COUNTBLANK(P103)=1,0,COUNTA($P$14:P103)))</f>
        <v>0</v>
      </c>
      <c r="B103" s="24">
        <f>IF($C$4="citu pasākumu izmaksas",IF('1a+c+n'!$Q103="C",'1a+c+n'!B103,0))</f>
        <v>0</v>
      </c>
      <c r="C103" s="61">
        <f>IF($C$4="citu pasākumu izmaksas",IF('1a+c+n'!$Q103="C",'1a+c+n'!C103,0))</f>
        <v>0</v>
      </c>
      <c r="D103" s="24">
        <f>IF($C$4="citu pasākumu izmaksas",IF('1a+c+n'!$Q103="C",'1a+c+n'!D103,0))</f>
        <v>0</v>
      </c>
      <c r="E103" s="44"/>
      <c r="F103" s="62"/>
      <c r="G103" s="111"/>
      <c r="H103" s="111">
        <f>IF($C$4="citu pasākumu izmaksas",IF('1a+c+n'!$Q103="C",'1a+c+n'!H103,0))</f>
        <v>0</v>
      </c>
      <c r="I103" s="111"/>
      <c r="J103" s="111"/>
      <c r="K103" s="112">
        <f>IF($C$4="citu pasākumu izmaksas",IF('1a+c+n'!$Q103="C",'1a+c+n'!K103,0))</f>
        <v>0</v>
      </c>
      <c r="L103" s="78">
        <f>IF($C$4="citu pasākumu izmaksas",IF('1a+c+n'!$Q103="C",'1a+c+n'!L103,0))</f>
        <v>0</v>
      </c>
      <c r="M103" s="111">
        <f>IF($C$4="citu pasākumu izmaksas",IF('1a+c+n'!$Q103="C",'1a+c+n'!M103,0))</f>
        <v>0</v>
      </c>
      <c r="N103" s="111">
        <f>IF($C$4="citu pasākumu izmaksas",IF('1a+c+n'!$Q103="C",'1a+c+n'!N103,0))</f>
        <v>0</v>
      </c>
      <c r="O103" s="111">
        <f>IF($C$4="citu pasākumu izmaksas",IF('1a+c+n'!$Q103="C",'1a+c+n'!O103,0))</f>
        <v>0</v>
      </c>
      <c r="P103" s="112">
        <f>IF($C$4="citu pasākumu izmaksas",IF('1a+c+n'!$Q103="C",'1a+c+n'!P103,0))</f>
        <v>0</v>
      </c>
    </row>
    <row r="104" spans="1:16" x14ac:dyDescent="0.2">
      <c r="A104" s="49">
        <f>IF(P104=0,0,IF(COUNTBLANK(P104)=1,0,COUNTA($P$14:P104)))</f>
        <v>0</v>
      </c>
      <c r="B104" s="24">
        <f>IF($C$4="citu pasākumu izmaksas",IF('1a+c+n'!$Q104="C",'1a+c+n'!B104,0))</f>
        <v>0</v>
      </c>
      <c r="C104" s="61">
        <f>IF($C$4="citu pasākumu izmaksas",IF('1a+c+n'!$Q104="C",'1a+c+n'!C104,0))</f>
        <v>0</v>
      </c>
      <c r="D104" s="24">
        <f>IF($C$4="citu pasākumu izmaksas",IF('1a+c+n'!$Q104="C",'1a+c+n'!D104,0))</f>
        <v>0</v>
      </c>
      <c r="E104" s="44"/>
      <c r="F104" s="62"/>
      <c r="G104" s="111"/>
      <c r="H104" s="111">
        <f>IF($C$4="citu pasākumu izmaksas",IF('1a+c+n'!$Q104="C",'1a+c+n'!H104,0))</f>
        <v>0</v>
      </c>
      <c r="I104" s="111"/>
      <c r="J104" s="111"/>
      <c r="K104" s="112">
        <f>IF($C$4="citu pasākumu izmaksas",IF('1a+c+n'!$Q104="C",'1a+c+n'!K104,0))</f>
        <v>0</v>
      </c>
      <c r="L104" s="78">
        <f>IF($C$4="citu pasākumu izmaksas",IF('1a+c+n'!$Q104="C",'1a+c+n'!L104,0))</f>
        <v>0</v>
      </c>
      <c r="M104" s="111">
        <f>IF($C$4="citu pasākumu izmaksas",IF('1a+c+n'!$Q104="C",'1a+c+n'!M104,0))</f>
        <v>0</v>
      </c>
      <c r="N104" s="111">
        <f>IF($C$4="citu pasākumu izmaksas",IF('1a+c+n'!$Q104="C",'1a+c+n'!N104,0))</f>
        <v>0</v>
      </c>
      <c r="O104" s="111">
        <f>IF($C$4="citu pasākumu izmaksas",IF('1a+c+n'!$Q104="C",'1a+c+n'!O104,0))</f>
        <v>0</v>
      </c>
      <c r="P104" s="112">
        <f>IF($C$4="citu pasākumu izmaksas",IF('1a+c+n'!$Q104="C",'1a+c+n'!P104,0))</f>
        <v>0</v>
      </c>
    </row>
    <row r="105" spans="1:16" x14ac:dyDescent="0.2">
      <c r="A105" s="49">
        <f>IF(P105=0,0,IF(COUNTBLANK(P105)=1,0,COUNTA($P$14:P105)))</f>
        <v>0</v>
      </c>
      <c r="B105" s="24">
        <f>IF($C$4="citu pasākumu izmaksas",IF('1a+c+n'!$Q105="C",'1a+c+n'!B105,0))</f>
        <v>0</v>
      </c>
      <c r="C105" s="61">
        <f>IF($C$4="citu pasākumu izmaksas",IF('1a+c+n'!$Q105="C",'1a+c+n'!C105,0))</f>
        <v>0</v>
      </c>
      <c r="D105" s="24">
        <f>IF($C$4="citu pasākumu izmaksas",IF('1a+c+n'!$Q105="C",'1a+c+n'!D105,0))</f>
        <v>0</v>
      </c>
      <c r="E105" s="44"/>
      <c r="F105" s="62"/>
      <c r="G105" s="111"/>
      <c r="H105" s="111">
        <f>IF($C$4="citu pasākumu izmaksas",IF('1a+c+n'!$Q105="C",'1a+c+n'!H105,0))</f>
        <v>0</v>
      </c>
      <c r="I105" s="111"/>
      <c r="J105" s="111"/>
      <c r="K105" s="112">
        <f>IF($C$4="citu pasākumu izmaksas",IF('1a+c+n'!$Q105="C",'1a+c+n'!K105,0))</f>
        <v>0</v>
      </c>
      <c r="L105" s="78">
        <f>IF($C$4="citu pasākumu izmaksas",IF('1a+c+n'!$Q105="C",'1a+c+n'!L105,0))</f>
        <v>0</v>
      </c>
      <c r="M105" s="111">
        <f>IF($C$4="citu pasākumu izmaksas",IF('1a+c+n'!$Q105="C",'1a+c+n'!M105,0))</f>
        <v>0</v>
      </c>
      <c r="N105" s="111">
        <f>IF($C$4="citu pasākumu izmaksas",IF('1a+c+n'!$Q105="C",'1a+c+n'!N105,0))</f>
        <v>0</v>
      </c>
      <c r="O105" s="111">
        <f>IF($C$4="citu pasākumu izmaksas",IF('1a+c+n'!$Q105="C",'1a+c+n'!O105,0))</f>
        <v>0</v>
      </c>
      <c r="P105" s="112">
        <f>IF($C$4="citu pasākumu izmaksas",IF('1a+c+n'!$Q105="C",'1a+c+n'!P105,0))</f>
        <v>0</v>
      </c>
    </row>
    <row r="106" spans="1:16" x14ac:dyDescent="0.2">
      <c r="A106" s="49">
        <f>IF(P106=0,0,IF(COUNTBLANK(P106)=1,0,COUNTA($P$14:P106)))</f>
        <v>0</v>
      </c>
      <c r="B106" s="24">
        <f>IF($C$4="citu pasākumu izmaksas",IF('1a+c+n'!$Q106="C",'1a+c+n'!B106,0))</f>
        <v>0</v>
      </c>
      <c r="C106" s="61">
        <f>IF($C$4="citu pasākumu izmaksas",IF('1a+c+n'!$Q106="C",'1a+c+n'!C106,0))</f>
        <v>0</v>
      </c>
      <c r="D106" s="24">
        <f>IF($C$4="citu pasākumu izmaksas",IF('1a+c+n'!$Q106="C",'1a+c+n'!D106,0))</f>
        <v>0</v>
      </c>
      <c r="E106" s="44"/>
      <c r="F106" s="62"/>
      <c r="G106" s="111"/>
      <c r="H106" s="111">
        <f>IF($C$4="citu pasākumu izmaksas",IF('1a+c+n'!$Q106="C",'1a+c+n'!H106,0))</f>
        <v>0</v>
      </c>
      <c r="I106" s="111"/>
      <c r="J106" s="111"/>
      <c r="K106" s="112">
        <f>IF($C$4="citu pasākumu izmaksas",IF('1a+c+n'!$Q106="C",'1a+c+n'!K106,0))</f>
        <v>0</v>
      </c>
      <c r="L106" s="78">
        <f>IF($C$4="citu pasākumu izmaksas",IF('1a+c+n'!$Q106="C",'1a+c+n'!L106,0))</f>
        <v>0</v>
      </c>
      <c r="M106" s="111">
        <f>IF($C$4="citu pasākumu izmaksas",IF('1a+c+n'!$Q106="C",'1a+c+n'!M106,0))</f>
        <v>0</v>
      </c>
      <c r="N106" s="111">
        <f>IF($C$4="citu pasākumu izmaksas",IF('1a+c+n'!$Q106="C",'1a+c+n'!N106,0))</f>
        <v>0</v>
      </c>
      <c r="O106" s="111">
        <f>IF($C$4="citu pasākumu izmaksas",IF('1a+c+n'!$Q106="C",'1a+c+n'!O106,0))</f>
        <v>0</v>
      </c>
      <c r="P106" s="112">
        <f>IF($C$4="citu pasākumu izmaksas",IF('1a+c+n'!$Q106="C",'1a+c+n'!P106,0))</f>
        <v>0</v>
      </c>
    </row>
    <row r="107" spans="1:16" x14ac:dyDescent="0.2">
      <c r="A107" s="49">
        <f>IF(P107=0,0,IF(COUNTBLANK(P107)=1,0,COUNTA($P$14:P107)))</f>
        <v>0</v>
      </c>
      <c r="B107" s="24">
        <f>IF($C$4="citu pasākumu izmaksas",IF('1a+c+n'!$Q107="C",'1a+c+n'!B107,0))</f>
        <v>0</v>
      </c>
      <c r="C107" s="61">
        <f>IF($C$4="citu pasākumu izmaksas",IF('1a+c+n'!$Q107="C",'1a+c+n'!C107,0))</f>
        <v>0</v>
      </c>
      <c r="D107" s="24">
        <f>IF($C$4="citu pasākumu izmaksas",IF('1a+c+n'!$Q107="C",'1a+c+n'!D107,0))</f>
        <v>0</v>
      </c>
      <c r="E107" s="44"/>
      <c r="F107" s="62"/>
      <c r="G107" s="111"/>
      <c r="H107" s="111">
        <f>IF($C$4="citu pasākumu izmaksas",IF('1a+c+n'!$Q107="C",'1a+c+n'!H107,0))</f>
        <v>0</v>
      </c>
      <c r="I107" s="111"/>
      <c r="J107" s="111"/>
      <c r="K107" s="112">
        <f>IF($C$4="citu pasākumu izmaksas",IF('1a+c+n'!$Q107="C",'1a+c+n'!K107,0))</f>
        <v>0</v>
      </c>
      <c r="L107" s="78">
        <f>IF($C$4="citu pasākumu izmaksas",IF('1a+c+n'!$Q107="C",'1a+c+n'!L107,0))</f>
        <v>0</v>
      </c>
      <c r="M107" s="111">
        <f>IF($C$4="citu pasākumu izmaksas",IF('1a+c+n'!$Q107="C",'1a+c+n'!M107,0))</f>
        <v>0</v>
      </c>
      <c r="N107" s="111">
        <f>IF($C$4="citu pasākumu izmaksas",IF('1a+c+n'!$Q107="C",'1a+c+n'!N107,0))</f>
        <v>0</v>
      </c>
      <c r="O107" s="111">
        <f>IF($C$4="citu pasākumu izmaksas",IF('1a+c+n'!$Q107="C",'1a+c+n'!O107,0))</f>
        <v>0</v>
      </c>
      <c r="P107" s="112">
        <f>IF($C$4="citu pasākumu izmaksas",IF('1a+c+n'!$Q107="C",'1a+c+n'!P107,0))</f>
        <v>0</v>
      </c>
    </row>
    <row r="108" spans="1:16" x14ac:dyDescent="0.2">
      <c r="A108" s="49">
        <f>IF(P108=0,0,IF(COUNTBLANK(P108)=1,0,COUNTA($P$14:P108)))</f>
        <v>0</v>
      </c>
      <c r="B108" s="24">
        <f>IF($C$4="citu pasākumu izmaksas",IF('1a+c+n'!$Q108="C",'1a+c+n'!B108,0))</f>
        <v>0</v>
      </c>
      <c r="C108" s="61">
        <f>IF($C$4="citu pasākumu izmaksas",IF('1a+c+n'!$Q108="C",'1a+c+n'!C108,0))</f>
        <v>0</v>
      </c>
      <c r="D108" s="24">
        <f>IF($C$4="citu pasākumu izmaksas",IF('1a+c+n'!$Q108="C",'1a+c+n'!D108,0))</f>
        <v>0</v>
      </c>
      <c r="E108" s="44"/>
      <c r="F108" s="62"/>
      <c r="G108" s="111"/>
      <c r="H108" s="111">
        <f>IF($C$4="citu pasākumu izmaksas",IF('1a+c+n'!$Q108="C",'1a+c+n'!H108,0))</f>
        <v>0</v>
      </c>
      <c r="I108" s="111"/>
      <c r="J108" s="111"/>
      <c r="K108" s="112">
        <f>IF($C$4="citu pasākumu izmaksas",IF('1a+c+n'!$Q108="C",'1a+c+n'!K108,0))</f>
        <v>0</v>
      </c>
      <c r="L108" s="78">
        <f>IF($C$4="citu pasākumu izmaksas",IF('1a+c+n'!$Q108="C",'1a+c+n'!L108,0))</f>
        <v>0</v>
      </c>
      <c r="M108" s="111">
        <f>IF($C$4="citu pasākumu izmaksas",IF('1a+c+n'!$Q108="C",'1a+c+n'!M108,0))</f>
        <v>0</v>
      </c>
      <c r="N108" s="111">
        <f>IF($C$4="citu pasākumu izmaksas",IF('1a+c+n'!$Q108="C",'1a+c+n'!N108,0))</f>
        <v>0</v>
      </c>
      <c r="O108" s="111">
        <f>IF($C$4="citu pasākumu izmaksas",IF('1a+c+n'!$Q108="C",'1a+c+n'!O108,0))</f>
        <v>0</v>
      </c>
      <c r="P108" s="112">
        <f>IF($C$4="citu pasākumu izmaksas",IF('1a+c+n'!$Q108="C",'1a+c+n'!P108,0))</f>
        <v>0</v>
      </c>
    </row>
    <row r="109" spans="1:16" x14ac:dyDescent="0.2">
      <c r="A109" s="49">
        <f>IF(P109=0,0,IF(COUNTBLANK(P109)=1,0,COUNTA($P$14:P109)))</f>
        <v>0</v>
      </c>
      <c r="B109" s="24">
        <f>IF($C$4="citu pasākumu izmaksas",IF('1a+c+n'!$Q109="C",'1a+c+n'!B109,0))</f>
        <v>0</v>
      </c>
      <c r="C109" s="61">
        <f>IF($C$4="citu pasākumu izmaksas",IF('1a+c+n'!$Q109="C",'1a+c+n'!C109,0))</f>
        <v>0</v>
      </c>
      <c r="D109" s="24">
        <f>IF($C$4="citu pasākumu izmaksas",IF('1a+c+n'!$Q109="C",'1a+c+n'!D109,0))</f>
        <v>0</v>
      </c>
      <c r="E109" s="44"/>
      <c r="F109" s="62"/>
      <c r="G109" s="111"/>
      <c r="H109" s="111">
        <f>IF($C$4="citu pasākumu izmaksas",IF('1a+c+n'!$Q109="C",'1a+c+n'!H109,0))</f>
        <v>0</v>
      </c>
      <c r="I109" s="111"/>
      <c r="J109" s="111"/>
      <c r="K109" s="112">
        <f>IF($C$4="citu pasākumu izmaksas",IF('1a+c+n'!$Q109="C",'1a+c+n'!K109,0))</f>
        <v>0</v>
      </c>
      <c r="L109" s="78">
        <f>IF($C$4="citu pasākumu izmaksas",IF('1a+c+n'!$Q109="C",'1a+c+n'!L109,0))</f>
        <v>0</v>
      </c>
      <c r="M109" s="111">
        <f>IF($C$4="citu pasākumu izmaksas",IF('1a+c+n'!$Q109="C",'1a+c+n'!M109,0))</f>
        <v>0</v>
      </c>
      <c r="N109" s="111">
        <f>IF($C$4="citu pasākumu izmaksas",IF('1a+c+n'!$Q109="C",'1a+c+n'!N109,0))</f>
        <v>0</v>
      </c>
      <c r="O109" s="111">
        <f>IF($C$4="citu pasākumu izmaksas",IF('1a+c+n'!$Q109="C",'1a+c+n'!O109,0))</f>
        <v>0</v>
      </c>
      <c r="P109" s="112">
        <f>IF($C$4="citu pasākumu izmaksas",IF('1a+c+n'!$Q109="C",'1a+c+n'!P109,0))</f>
        <v>0</v>
      </c>
    </row>
    <row r="110" spans="1:16" x14ac:dyDescent="0.2">
      <c r="A110" s="49">
        <f>IF(P110=0,0,IF(COUNTBLANK(P110)=1,0,COUNTA($P$14:P110)))</f>
        <v>0</v>
      </c>
      <c r="B110" s="24">
        <f>IF($C$4="citu pasākumu izmaksas",IF('1a+c+n'!$Q110="C",'1a+c+n'!B110,0))</f>
        <v>0</v>
      </c>
      <c r="C110" s="61">
        <f>IF($C$4="citu pasākumu izmaksas",IF('1a+c+n'!$Q110="C",'1a+c+n'!C110,0))</f>
        <v>0</v>
      </c>
      <c r="D110" s="24">
        <f>IF($C$4="citu pasākumu izmaksas",IF('1a+c+n'!$Q110="C",'1a+c+n'!D110,0))</f>
        <v>0</v>
      </c>
      <c r="E110" s="44"/>
      <c r="F110" s="62"/>
      <c r="G110" s="111"/>
      <c r="H110" s="111">
        <f>IF($C$4="citu pasākumu izmaksas",IF('1a+c+n'!$Q110="C",'1a+c+n'!H110,0))</f>
        <v>0</v>
      </c>
      <c r="I110" s="111"/>
      <c r="J110" s="111"/>
      <c r="K110" s="112">
        <f>IF($C$4="citu pasākumu izmaksas",IF('1a+c+n'!$Q110="C",'1a+c+n'!K110,0))</f>
        <v>0</v>
      </c>
      <c r="L110" s="78">
        <f>IF($C$4="citu pasākumu izmaksas",IF('1a+c+n'!$Q110="C",'1a+c+n'!L110,0))</f>
        <v>0</v>
      </c>
      <c r="M110" s="111">
        <f>IF($C$4="citu pasākumu izmaksas",IF('1a+c+n'!$Q110="C",'1a+c+n'!M110,0))</f>
        <v>0</v>
      </c>
      <c r="N110" s="111">
        <f>IF($C$4="citu pasākumu izmaksas",IF('1a+c+n'!$Q110="C",'1a+c+n'!N110,0))</f>
        <v>0</v>
      </c>
      <c r="O110" s="111">
        <f>IF($C$4="citu pasākumu izmaksas",IF('1a+c+n'!$Q110="C",'1a+c+n'!O110,0))</f>
        <v>0</v>
      </c>
      <c r="P110" s="112">
        <f>IF($C$4="citu pasākumu izmaksas",IF('1a+c+n'!$Q110="C",'1a+c+n'!P110,0))</f>
        <v>0</v>
      </c>
    </row>
    <row r="111" spans="1:16" x14ac:dyDescent="0.2">
      <c r="A111" s="49">
        <f>IF(P111=0,0,IF(COUNTBLANK(P111)=1,0,COUNTA($P$14:P111)))</f>
        <v>0</v>
      </c>
      <c r="B111" s="24">
        <f>IF($C$4="citu pasākumu izmaksas",IF('1a+c+n'!$Q111="C",'1a+c+n'!B111,0))</f>
        <v>0</v>
      </c>
      <c r="C111" s="61">
        <f>IF($C$4="citu pasākumu izmaksas",IF('1a+c+n'!$Q111="C",'1a+c+n'!C111,0))</f>
        <v>0</v>
      </c>
      <c r="D111" s="24">
        <f>IF($C$4="citu pasākumu izmaksas",IF('1a+c+n'!$Q111="C",'1a+c+n'!D111,0))</f>
        <v>0</v>
      </c>
      <c r="E111" s="44"/>
      <c r="F111" s="62"/>
      <c r="G111" s="111"/>
      <c r="H111" s="111">
        <f>IF($C$4="citu pasākumu izmaksas",IF('1a+c+n'!$Q111="C",'1a+c+n'!H111,0))</f>
        <v>0</v>
      </c>
      <c r="I111" s="111"/>
      <c r="J111" s="111"/>
      <c r="K111" s="112">
        <f>IF($C$4="citu pasākumu izmaksas",IF('1a+c+n'!$Q111="C",'1a+c+n'!K111,0))</f>
        <v>0</v>
      </c>
      <c r="L111" s="78">
        <f>IF($C$4="citu pasākumu izmaksas",IF('1a+c+n'!$Q111="C",'1a+c+n'!L111,0))</f>
        <v>0</v>
      </c>
      <c r="M111" s="111">
        <f>IF($C$4="citu pasākumu izmaksas",IF('1a+c+n'!$Q111="C",'1a+c+n'!M111,0))</f>
        <v>0</v>
      </c>
      <c r="N111" s="111">
        <f>IF($C$4="citu pasākumu izmaksas",IF('1a+c+n'!$Q111="C",'1a+c+n'!N111,0))</f>
        <v>0</v>
      </c>
      <c r="O111" s="111">
        <f>IF($C$4="citu pasākumu izmaksas",IF('1a+c+n'!$Q111="C",'1a+c+n'!O111,0))</f>
        <v>0</v>
      </c>
      <c r="P111" s="112">
        <f>IF($C$4="citu pasākumu izmaksas",IF('1a+c+n'!$Q111="C",'1a+c+n'!P111,0))</f>
        <v>0</v>
      </c>
    </row>
    <row r="112" spans="1:16" x14ac:dyDescent="0.2">
      <c r="A112" s="49">
        <f>IF(P112=0,0,IF(COUNTBLANK(P112)=1,0,COUNTA($P$14:P112)))</f>
        <v>0</v>
      </c>
      <c r="B112" s="24">
        <f>IF($C$4="citu pasākumu izmaksas",IF('1a+c+n'!$Q112="C",'1a+c+n'!B112,0))</f>
        <v>0</v>
      </c>
      <c r="C112" s="61">
        <f>IF($C$4="citu pasākumu izmaksas",IF('1a+c+n'!$Q112="C",'1a+c+n'!C112,0))</f>
        <v>0</v>
      </c>
      <c r="D112" s="24">
        <f>IF($C$4="citu pasākumu izmaksas",IF('1a+c+n'!$Q112="C",'1a+c+n'!D112,0))</f>
        <v>0</v>
      </c>
      <c r="E112" s="44"/>
      <c r="F112" s="62"/>
      <c r="G112" s="111"/>
      <c r="H112" s="111">
        <f>IF($C$4="citu pasākumu izmaksas",IF('1a+c+n'!$Q112="C",'1a+c+n'!H112,0))</f>
        <v>0</v>
      </c>
      <c r="I112" s="111"/>
      <c r="J112" s="111"/>
      <c r="K112" s="112">
        <f>IF($C$4="citu pasākumu izmaksas",IF('1a+c+n'!$Q112="C",'1a+c+n'!K112,0))</f>
        <v>0</v>
      </c>
      <c r="L112" s="78">
        <f>IF($C$4="citu pasākumu izmaksas",IF('1a+c+n'!$Q112="C",'1a+c+n'!L112,0))</f>
        <v>0</v>
      </c>
      <c r="M112" s="111">
        <f>IF($C$4="citu pasākumu izmaksas",IF('1a+c+n'!$Q112="C",'1a+c+n'!M112,0))</f>
        <v>0</v>
      </c>
      <c r="N112" s="111">
        <f>IF($C$4="citu pasākumu izmaksas",IF('1a+c+n'!$Q112="C",'1a+c+n'!N112,0))</f>
        <v>0</v>
      </c>
      <c r="O112" s="111">
        <f>IF($C$4="citu pasākumu izmaksas",IF('1a+c+n'!$Q112="C",'1a+c+n'!O112,0))</f>
        <v>0</v>
      </c>
      <c r="P112" s="112">
        <f>IF($C$4="citu pasākumu izmaksas",IF('1a+c+n'!$Q112="C",'1a+c+n'!P112,0))</f>
        <v>0</v>
      </c>
    </row>
    <row r="113" spans="1:16" x14ac:dyDescent="0.2">
      <c r="A113" s="49">
        <f>IF(P113=0,0,IF(COUNTBLANK(P113)=1,0,COUNTA($P$14:P113)))</f>
        <v>0</v>
      </c>
      <c r="B113" s="24">
        <f>IF($C$4="citu pasākumu izmaksas",IF('1a+c+n'!$Q113="C",'1a+c+n'!B113,0))</f>
        <v>0</v>
      </c>
      <c r="C113" s="61">
        <f>IF($C$4="citu pasākumu izmaksas",IF('1a+c+n'!$Q113="C",'1a+c+n'!C113,0))</f>
        <v>0</v>
      </c>
      <c r="D113" s="24">
        <f>IF($C$4="citu pasākumu izmaksas",IF('1a+c+n'!$Q113="C",'1a+c+n'!D113,0))</f>
        <v>0</v>
      </c>
      <c r="E113" s="44"/>
      <c r="F113" s="62"/>
      <c r="G113" s="111"/>
      <c r="H113" s="111">
        <f>IF($C$4="citu pasākumu izmaksas",IF('1a+c+n'!$Q113="C",'1a+c+n'!H113,0))</f>
        <v>0</v>
      </c>
      <c r="I113" s="111"/>
      <c r="J113" s="111"/>
      <c r="K113" s="112">
        <f>IF($C$4="citu pasākumu izmaksas",IF('1a+c+n'!$Q113="C",'1a+c+n'!K113,0))</f>
        <v>0</v>
      </c>
      <c r="L113" s="78">
        <f>IF($C$4="citu pasākumu izmaksas",IF('1a+c+n'!$Q113="C",'1a+c+n'!L113,0))</f>
        <v>0</v>
      </c>
      <c r="M113" s="111">
        <f>IF($C$4="citu pasākumu izmaksas",IF('1a+c+n'!$Q113="C",'1a+c+n'!M113,0))</f>
        <v>0</v>
      </c>
      <c r="N113" s="111">
        <f>IF($C$4="citu pasākumu izmaksas",IF('1a+c+n'!$Q113="C",'1a+c+n'!N113,0))</f>
        <v>0</v>
      </c>
      <c r="O113" s="111">
        <f>IF($C$4="citu pasākumu izmaksas",IF('1a+c+n'!$Q113="C",'1a+c+n'!O113,0))</f>
        <v>0</v>
      </c>
      <c r="P113" s="112">
        <f>IF($C$4="citu pasākumu izmaksas",IF('1a+c+n'!$Q113="C",'1a+c+n'!P113,0))</f>
        <v>0</v>
      </c>
    </row>
    <row r="114" spans="1:16" x14ac:dyDescent="0.2">
      <c r="A114" s="49">
        <f>IF(P114=0,0,IF(COUNTBLANK(P114)=1,0,COUNTA($P$14:P114)))</f>
        <v>0</v>
      </c>
      <c r="B114" s="24">
        <f>IF($C$4="citu pasākumu izmaksas",IF('1a+c+n'!$Q114="C",'1a+c+n'!B114,0))</f>
        <v>0</v>
      </c>
      <c r="C114" s="61">
        <f>IF($C$4="citu pasākumu izmaksas",IF('1a+c+n'!$Q114="C",'1a+c+n'!C114,0))</f>
        <v>0</v>
      </c>
      <c r="D114" s="24">
        <f>IF($C$4="citu pasākumu izmaksas",IF('1a+c+n'!$Q114="C",'1a+c+n'!D114,0))</f>
        <v>0</v>
      </c>
      <c r="E114" s="44"/>
      <c r="F114" s="62"/>
      <c r="G114" s="111"/>
      <c r="H114" s="111">
        <f>IF($C$4="citu pasākumu izmaksas",IF('1a+c+n'!$Q114="C",'1a+c+n'!H114,0))</f>
        <v>0</v>
      </c>
      <c r="I114" s="111"/>
      <c r="J114" s="111"/>
      <c r="K114" s="112">
        <f>IF($C$4="citu pasākumu izmaksas",IF('1a+c+n'!$Q114="C",'1a+c+n'!K114,0))</f>
        <v>0</v>
      </c>
      <c r="L114" s="78">
        <f>IF($C$4="citu pasākumu izmaksas",IF('1a+c+n'!$Q114="C",'1a+c+n'!L114,0))</f>
        <v>0</v>
      </c>
      <c r="M114" s="111">
        <f>IF($C$4="citu pasākumu izmaksas",IF('1a+c+n'!$Q114="C",'1a+c+n'!M114,0))</f>
        <v>0</v>
      </c>
      <c r="N114" s="111">
        <f>IF($C$4="citu pasākumu izmaksas",IF('1a+c+n'!$Q114="C",'1a+c+n'!N114,0))</f>
        <v>0</v>
      </c>
      <c r="O114" s="111">
        <f>IF($C$4="citu pasākumu izmaksas",IF('1a+c+n'!$Q114="C",'1a+c+n'!O114,0))</f>
        <v>0</v>
      </c>
      <c r="P114" s="112">
        <f>IF($C$4="citu pasākumu izmaksas",IF('1a+c+n'!$Q114="C",'1a+c+n'!P114,0))</f>
        <v>0</v>
      </c>
    </row>
    <row r="115" spans="1:16" x14ac:dyDescent="0.2">
      <c r="A115" s="49">
        <f>IF(P115=0,0,IF(COUNTBLANK(P115)=1,0,COUNTA($P$14:P115)))</f>
        <v>0</v>
      </c>
      <c r="B115" s="24">
        <f>IF($C$4="citu pasākumu izmaksas",IF('1a+c+n'!$Q115="C",'1a+c+n'!B115,0))</f>
        <v>0</v>
      </c>
      <c r="C115" s="61">
        <f>IF($C$4="citu pasākumu izmaksas",IF('1a+c+n'!$Q115="C",'1a+c+n'!C115,0))</f>
        <v>0</v>
      </c>
      <c r="D115" s="24">
        <f>IF($C$4="citu pasākumu izmaksas",IF('1a+c+n'!$Q115="C",'1a+c+n'!D115,0))</f>
        <v>0</v>
      </c>
      <c r="E115" s="44"/>
      <c r="F115" s="62"/>
      <c r="G115" s="111"/>
      <c r="H115" s="111">
        <f>IF($C$4="citu pasākumu izmaksas",IF('1a+c+n'!$Q115="C",'1a+c+n'!H115,0))</f>
        <v>0</v>
      </c>
      <c r="I115" s="111"/>
      <c r="J115" s="111"/>
      <c r="K115" s="112">
        <f>IF($C$4="citu pasākumu izmaksas",IF('1a+c+n'!$Q115="C",'1a+c+n'!K115,0))</f>
        <v>0</v>
      </c>
      <c r="L115" s="78">
        <f>IF($C$4="citu pasākumu izmaksas",IF('1a+c+n'!$Q115="C",'1a+c+n'!L115,0))</f>
        <v>0</v>
      </c>
      <c r="M115" s="111">
        <f>IF($C$4="citu pasākumu izmaksas",IF('1a+c+n'!$Q115="C",'1a+c+n'!M115,0))</f>
        <v>0</v>
      </c>
      <c r="N115" s="111">
        <f>IF($C$4="citu pasākumu izmaksas",IF('1a+c+n'!$Q115="C",'1a+c+n'!N115,0))</f>
        <v>0</v>
      </c>
      <c r="O115" s="111">
        <f>IF($C$4="citu pasākumu izmaksas",IF('1a+c+n'!$Q115="C",'1a+c+n'!O115,0))</f>
        <v>0</v>
      </c>
      <c r="P115" s="112">
        <f>IF($C$4="citu pasākumu izmaksas",IF('1a+c+n'!$Q115="C",'1a+c+n'!P115,0))</f>
        <v>0</v>
      </c>
    </row>
    <row r="116" spans="1:16" x14ac:dyDescent="0.2">
      <c r="A116" s="49">
        <f>IF(P116=0,0,IF(COUNTBLANK(P116)=1,0,COUNTA($P$14:P116)))</f>
        <v>0</v>
      </c>
      <c r="B116" s="24">
        <f>IF($C$4="citu pasākumu izmaksas",IF('1a+c+n'!$Q116="C",'1a+c+n'!B116,0))</f>
        <v>0</v>
      </c>
      <c r="C116" s="61">
        <f>IF($C$4="citu pasākumu izmaksas",IF('1a+c+n'!$Q116="C",'1a+c+n'!C116,0))</f>
        <v>0</v>
      </c>
      <c r="D116" s="24">
        <f>IF($C$4="citu pasākumu izmaksas",IF('1a+c+n'!$Q116="C",'1a+c+n'!D116,0))</f>
        <v>0</v>
      </c>
      <c r="E116" s="44"/>
      <c r="F116" s="62"/>
      <c r="G116" s="111"/>
      <c r="H116" s="111">
        <f>IF($C$4="citu pasākumu izmaksas",IF('1a+c+n'!$Q116="C",'1a+c+n'!H116,0))</f>
        <v>0</v>
      </c>
      <c r="I116" s="111"/>
      <c r="J116" s="111"/>
      <c r="K116" s="112">
        <f>IF($C$4="citu pasākumu izmaksas",IF('1a+c+n'!$Q116="C",'1a+c+n'!K116,0))</f>
        <v>0</v>
      </c>
      <c r="L116" s="78">
        <f>IF($C$4="citu pasākumu izmaksas",IF('1a+c+n'!$Q116="C",'1a+c+n'!L116,0))</f>
        <v>0</v>
      </c>
      <c r="M116" s="111">
        <f>IF($C$4="citu pasākumu izmaksas",IF('1a+c+n'!$Q116="C",'1a+c+n'!M116,0))</f>
        <v>0</v>
      </c>
      <c r="N116" s="111">
        <f>IF($C$4="citu pasākumu izmaksas",IF('1a+c+n'!$Q116="C",'1a+c+n'!N116,0))</f>
        <v>0</v>
      </c>
      <c r="O116" s="111">
        <f>IF($C$4="citu pasākumu izmaksas",IF('1a+c+n'!$Q116="C",'1a+c+n'!O116,0))</f>
        <v>0</v>
      </c>
      <c r="P116" s="112">
        <f>IF($C$4="citu pasākumu izmaksas",IF('1a+c+n'!$Q116="C",'1a+c+n'!P116,0))</f>
        <v>0</v>
      </c>
    </row>
    <row r="117" spans="1:16" ht="22.5" x14ac:dyDescent="0.2">
      <c r="A117" s="49">
        <f>IF(P117=0,0,IF(COUNTBLANK(P117)=1,0,COUNTA($P$14:P117)))</f>
        <v>0</v>
      </c>
      <c r="B117" s="24">
        <f>IF($C$4="citu pasākumu izmaksas",IF('1a+c+n'!$Q117="C",'1a+c+n'!B117,0))</f>
        <v>0</v>
      </c>
      <c r="C117" s="61" t="str">
        <f>IF($C$4="citu pasākumu izmaksas",IF('1a+c+n'!$Q117="C",'1a+c+n'!C117,0))</f>
        <v>Esošo lieveņu virsmas attīrīšana, remonts un izlīdzināšana</v>
      </c>
      <c r="D117" s="24" t="str">
        <f>IF($C$4="citu pasākumu izmaksas",IF('1a+c+n'!$Q117="C",'1a+c+n'!D117,0))</f>
        <v>m2</v>
      </c>
      <c r="E117" s="44"/>
      <c r="F117" s="62"/>
      <c r="G117" s="111"/>
      <c r="H117" s="111">
        <f>IF($C$4="citu pasākumu izmaksas",IF('1a+c+n'!$Q117="C",'1a+c+n'!H117,0))</f>
        <v>0</v>
      </c>
      <c r="I117" s="111"/>
      <c r="J117" s="111"/>
      <c r="K117" s="112">
        <f>IF($C$4="citu pasākumu izmaksas",IF('1a+c+n'!$Q117="C",'1a+c+n'!K117,0))</f>
        <v>0</v>
      </c>
      <c r="L117" s="78">
        <f>IF($C$4="citu pasākumu izmaksas",IF('1a+c+n'!$Q117="C",'1a+c+n'!L117,0))</f>
        <v>0</v>
      </c>
      <c r="M117" s="111">
        <f>IF($C$4="citu pasākumu izmaksas",IF('1a+c+n'!$Q117="C",'1a+c+n'!M117,0))</f>
        <v>0</v>
      </c>
      <c r="N117" s="111">
        <f>IF($C$4="citu pasākumu izmaksas",IF('1a+c+n'!$Q117="C",'1a+c+n'!N117,0))</f>
        <v>0</v>
      </c>
      <c r="O117" s="111">
        <f>IF($C$4="citu pasākumu izmaksas",IF('1a+c+n'!$Q117="C",'1a+c+n'!O117,0))</f>
        <v>0</v>
      </c>
      <c r="P117" s="112">
        <f>IF($C$4="citu pasākumu izmaksas",IF('1a+c+n'!$Q117="C",'1a+c+n'!P117,0))</f>
        <v>0</v>
      </c>
    </row>
    <row r="118" spans="1:16" x14ac:dyDescent="0.2">
      <c r="A118" s="49">
        <f>IF(P118=0,0,IF(COUNTBLANK(P118)=1,0,COUNTA($P$14:P118)))</f>
        <v>0</v>
      </c>
      <c r="B118" s="24">
        <f>IF($C$4="citu pasākumu izmaksas",IF('1a+c+n'!$Q118="C",'1a+c+n'!B118,0))</f>
        <v>0</v>
      </c>
      <c r="C118" s="61" t="str">
        <f>IF($C$4="citu pasākumu izmaksas",IF('1a+c+n'!$Q118="C",'1a+c+n'!C118,0))</f>
        <v>Metāla margas uzstādīšana gar vienu lieveņa malu</v>
      </c>
      <c r="D118" s="24" t="str">
        <f>IF($C$4="citu pasākumu izmaksas",IF('1a+c+n'!$Q118="C",'1a+c+n'!D118,0))</f>
        <v>gab.</v>
      </c>
      <c r="E118" s="44"/>
      <c r="F118" s="62"/>
      <c r="G118" s="111"/>
      <c r="H118" s="111">
        <f>IF($C$4="citu pasākumu izmaksas",IF('1a+c+n'!$Q118="C",'1a+c+n'!H118,0))</f>
        <v>0</v>
      </c>
      <c r="I118" s="111"/>
      <c r="J118" s="111"/>
      <c r="K118" s="112">
        <f>IF($C$4="citu pasākumu izmaksas",IF('1a+c+n'!$Q118="C",'1a+c+n'!K118,0))</f>
        <v>0</v>
      </c>
      <c r="L118" s="78">
        <f>IF($C$4="citu pasākumu izmaksas",IF('1a+c+n'!$Q118="C",'1a+c+n'!L118,0))</f>
        <v>0</v>
      </c>
      <c r="M118" s="111">
        <f>IF($C$4="citu pasākumu izmaksas",IF('1a+c+n'!$Q118="C",'1a+c+n'!M118,0))</f>
        <v>0</v>
      </c>
      <c r="N118" s="111">
        <f>IF($C$4="citu pasākumu izmaksas",IF('1a+c+n'!$Q118="C",'1a+c+n'!N118,0))</f>
        <v>0</v>
      </c>
      <c r="O118" s="111">
        <f>IF($C$4="citu pasākumu izmaksas",IF('1a+c+n'!$Q118="C",'1a+c+n'!O118,0))</f>
        <v>0</v>
      </c>
      <c r="P118" s="112">
        <f>IF($C$4="citu pasākumu izmaksas",IF('1a+c+n'!$Q118="C",'1a+c+n'!P118,0))</f>
        <v>0</v>
      </c>
    </row>
    <row r="119" spans="1:16" x14ac:dyDescent="0.2">
      <c r="A119" s="49">
        <f>IF(P119=0,0,IF(COUNTBLANK(P119)=1,0,COUNTA($P$14:P119)))</f>
        <v>0</v>
      </c>
      <c r="B119" s="24">
        <f>IF($C$4="citu pasākumu izmaksas",IF('1a+c+n'!$Q119="C",'1a+c+n'!B119,0))</f>
        <v>0</v>
      </c>
      <c r="C119" s="61">
        <f>IF($C$4="citu pasākumu izmaksas",IF('1a+c+n'!$Q119="C",'1a+c+n'!C119,0))</f>
        <v>0</v>
      </c>
      <c r="D119" s="24">
        <f>IF($C$4="citu pasākumu izmaksas",IF('1a+c+n'!$Q119="C",'1a+c+n'!D119,0))</f>
        <v>0</v>
      </c>
      <c r="E119" s="44"/>
      <c r="F119" s="62"/>
      <c r="G119" s="111"/>
      <c r="H119" s="111">
        <f>IF($C$4="citu pasākumu izmaksas",IF('1a+c+n'!$Q119="C",'1a+c+n'!H119,0))</f>
        <v>0</v>
      </c>
      <c r="I119" s="111"/>
      <c r="J119" s="111"/>
      <c r="K119" s="112">
        <f>IF($C$4="citu pasākumu izmaksas",IF('1a+c+n'!$Q119="C",'1a+c+n'!K119,0))</f>
        <v>0</v>
      </c>
      <c r="L119" s="78">
        <f>IF($C$4="citu pasākumu izmaksas",IF('1a+c+n'!$Q119="C",'1a+c+n'!L119,0))</f>
        <v>0</v>
      </c>
      <c r="M119" s="111">
        <f>IF($C$4="citu pasākumu izmaksas",IF('1a+c+n'!$Q119="C",'1a+c+n'!M119,0))</f>
        <v>0</v>
      </c>
      <c r="N119" s="111">
        <f>IF($C$4="citu pasākumu izmaksas",IF('1a+c+n'!$Q119="C",'1a+c+n'!N119,0))</f>
        <v>0</v>
      </c>
      <c r="O119" s="111">
        <f>IF($C$4="citu pasākumu izmaksas",IF('1a+c+n'!$Q119="C",'1a+c+n'!O119,0))</f>
        <v>0</v>
      </c>
      <c r="P119" s="112">
        <f>IF($C$4="citu pasākumu izmaksas",IF('1a+c+n'!$Q119="C",'1a+c+n'!P119,0))</f>
        <v>0</v>
      </c>
    </row>
    <row r="120" spans="1:16" x14ac:dyDescent="0.2">
      <c r="A120" s="49">
        <f>IF(P120=0,0,IF(COUNTBLANK(P120)=1,0,COUNTA($P$14:P120)))</f>
        <v>0</v>
      </c>
      <c r="B120" s="24">
        <f>IF($C$4="citu pasākumu izmaksas",IF('1a+c+n'!$Q120="C",'1a+c+n'!B120,0))</f>
        <v>0</v>
      </c>
      <c r="C120" s="61">
        <f>IF($C$4="citu pasākumu izmaksas",IF('1a+c+n'!$Q120="C",'1a+c+n'!C120,0))</f>
        <v>0</v>
      </c>
      <c r="D120" s="24">
        <f>IF($C$4="citu pasākumu izmaksas",IF('1a+c+n'!$Q120="C",'1a+c+n'!D120,0))</f>
        <v>0</v>
      </c>
      <c r="E120" s="44"/>
      <c r="F120" s="62"/>
      <c r="G120" s="111"/>
      <c r="H120" s="111">
        <f>IF($C$4="citu pasākumu izmaksas",IF('1a+c+n'!$Q120="C",'1a+c+n'!H120,0))</f>
        <v>0</v>
      </c>
      <c r="I120" s="111"/>
      <c r="J120" s="111"/>
      <c r="K120" s="112">
        <f>IF($C$4="citu pasākumu izmaksas",IF('1a+c+n'!$Q120="C",'1a+c+n'!K120,0))</f>
        <v>0</v>
      </c>
      <c r="L120" s="78">
        <f>IF($C$4="citu pasākumu izmaksas",IF('1a+c+n'!$Q120="C",'1a+c+n'!L120,0))</f>
        <v>0</v>
      </c>
      <c r="M120" s="111">
        <f>IF($C$4="citu pasākumu izmaksas",IF('1a+c+n'!$Q120="C",'1a+c+n'!M120,0))</f>
        <v>0</v>
      </c>
      <c r="N120" s="111">
        <f>IF($C$4="citu pasākumu izmaksas",IF('1a+c+n'!$Q120="C",'1a+c+n'!N120,0))</f>
        <v>0</v>
      </c>
      <c r="O120" s="111">
        <f>IF($C$4="citu pasākumu izmaksas",IF('1a+c+n'!$Q120="C",'1a+c+n'!O120,0))</f>
        <v>0</v>
      </c>
      <c r="P120" s="112">
        <f>IF($C$4="citu pasākumu izmaksas",IF('1a+c+n'!$Q120="C",'1a+c+n'!P120,0))</f>
        <v>0</v>
      </c>
    </row>
    <row r="121" spans="1:16" x14ac:dyDescent="0.2">
      <c r="A121" s="49">
        <f>IF(P121=0,0,IF(COUNTBLANK(P121)=1,0,COUNTA($P$14:P121)))</f>
        <v>0</v>
      </c>
      <c r="B121" s="24">
        <f>IF($C$4="citu pasākumu izmaksas",IF('1a+c+n'!$Q121="C",'1a+c+n'!B121,0))</f>
        <v>0</v>
      </c>
      <c r="C121" s="61">
        <f>IF($C$4="citu pasākumu izmaksas",IF('1a+c+n'!$Q121="C",'1a+c+n'!C121,0))</f>
        <v>0</v>
      </c>
      <c r="D121" s="24">
        <f>IF($C$4="citu pasākumu izmaksas",IF('1a+c+n'!$Q121="C",'1a+c+n'!D121,0))</f>
        <v>0</v>
      </c>
      <c r="E121" s="44"/>
      <c r="F121" s="62"/>
      <c r="G121" s="111"/>
      <c r="H121" s="111">
        <f>IF($C$4="citu pasākumu izmaksas",IF('1a+c+n'!$Q121="C",'1a+c+n'!H121,0))</f>
        <v>0</v>
      </c>
      <c r="I121" s="111"/>
      <c r="J121" s="111"/>
      <c r="K121" s="112">
        <f>IF($C$4="citu pasākumu izmaksas",IF('1a+c+n'!$Q121="C",'1a+c+n'!K121,0))</f>
        <v>0</v>
      </c>
      <c r="L121" s="78">
        <f>IF($C$4="citu pasākumu izmaksas",IF('1a+c+n'!$Q121="C",'1a+c+n'!L121,0))</f>
        <v>0</v>
      </c>
      <c r="M121" s="111">
        <f>IF($C$4="citu pasākumu izmaksas",IF('1a+c+n'!$Q121="C",'1a+c+n'!M121,0))</f>
        <v>0</v>
      </c>
      <c r="N121" s="111">
        <f>IF($C$4="citu pasākumu izmaksas",IF('1a+c+n'!$Q121="C",'1a+c+n'!N121,0))</f>
        <v>0</v>
      </c>
      <c r="O121" s="111">
        <f>IF($C$4="citu pasākumu izmaksas",IF('1a+c+n'!$Q121="C",'1a+c+n'!O121,0))</f>
        <v>0</v>
      </c>
      <c r="P121" s="112">
        <f>IF($C$4="citu pasākumu izmaksas",IF('1a+c+n'!$Q121="C",'1a+c+n'!P121,0))</f>
        <v>0</v>
      </c>
    </row>
    <row r="122" spans="1:16" x14ac:dyDescent="0.2">
      <c r="A122" s="49">
        <f>IF(P122=0,0,IF(COUNTBLANK(P122)=1,0,COUNTA($P$14:P122)))</f>
        <v>0</v>
      </c>
      <c r="B122" s="24">
        <f>IF($C$4="citu pasākumu izmaksas",IF('1a+c+n'!$Q122="C",'1a+c+n'!B122,0))</f>
        <v>0</v>
      </c>
      <c r="C122" s="61">
        <f>IF($C$4="citu pasākumu izmaksas",IF('1a+c+n'!$Q122="C",'1a+c+n'!C122,0))</f>
        <v>0</v>
      </c>
      <c r="D122" s="24">
        <f>IF($C$4="citu pasākumu izmaksas",IF('1a+c+n'!$Q122="C",'1a+c+n'!D122,0))</f>
        <v>0</v>
      </c>
      <c r="E122" s="44"/>
      <c r="F122" s="62"/>
      <c r="G122" s="111"/>
      <c r="H122" s="111">
        <f>IF($C$4="citu pasākumu izmaksas",IF('1a+c+n'!$Q122="C",'1a+c+n'!H122,0))</f>
        <v>0</v>
      </c>
      <c r="I122" s="111"/>
      <c r="J122" s="111"/>
      <c r="K122" s="112">
        <f>IF($C$4="citu pasākumu izmaksas",IF('1a+c+n'!$Q122="C",'1a+c+n'!K122,0))</f>
        <v>0</v>
      </c>
      <c r="L122" s="78">
        <f>IF($C$4="citu pasākumu izmaksas",IF('1a+c+n'!$Q122="C",'1a+c+n'!L122,0))</f>
        <v>0</v>
      </c>
      <c r="M122" s="111">
        <f>IF($C$4="citu pasākumu izmaksas",IF('1a+c+n'!$Q122="C",'1a+c+n'!M122,0))</f>
        <v>0</v>
      </c>
      <c r="N122" s="111">
        <f>IF($C$4="citu pasākumu izmaksas",IF('1a+c+n'!$Q122="C",'1a+c+n'!N122,0))</f>
        <v>0</v>
      </c>
      <c r="O122" s="111">
        <f>IF($C$4="citu pasākumu izmaksas",IF('1a+c+n'!$Q122="C",'1a+c+n'!O122,0))</f>
        <v>0</v>
      </c>
      <c r="P122" s="112">
        <f>IF($C$4="citu pasākumu izmaksas",IF('1a+c+n'!$Q122="C",'1a+c+n'!P122,0))</f>
        <v>0</v>
      </c>
    </row>
    <row r="123" spans="1:16" x14ac:dyDescent="0.2">
      <c r="A123" s="49">
        <f>IF(P123=0,0,IF(COUNTBLANK(P123)=1,0,COUNTA($P$14:P123)))</f>
        <v>0</v>
      </c>
      <c r="B123" s="24">
        <f>IF($C$4="citu pasākumu izmaksas",IF('1a+c+n'!$Q123="C",'1a+c+n'!B123,0))</f>
        <v>0</v>
      </c>
      <c r="C123" s="61">
        <f>IF($C$4="citu pasākumu izmaksas",IF('1a+c+n'!$Q123="C",'1a+c+n'!C123,0))</f>
        <v>0</v>
      </c>
      <c r="D123" s="24">
        <f>IF($C$4="citu pasākumu izmaksas",IF('1a+c+n'!$Q123="C",'1a+c+n'!D123,0))</f>
        <v>0</v>
      </c>
      <c r="E123" s="44"/>
      <c r="F123" s="62"/>
      <c r="G123" s="111"/>
      <c r="H123" s="111">
        <f>IF($C$4="citu pasākumu izmaksas",IF('1a+c+n'!$Q123="C",'1a+c+n'!H123,0))</f>
        <v>0</v>
      </c>
      <c r="I123" s="111"/>
      <c r="J123" s="111"/>
      <c r="K123" s="112">
        <f>IF($C$4="citu pasākumu izmaksas",IF('1a+c+n'!$Q123="C",'1a+c+n'!K123,0))</f>
        <v>0</v>
      </c>
      <c r="L123" s="78">
        <f>IF($C$4="citu pasākumu izmaksas",IF('1a+c+n'!$Q123="C",'1a+c+n'!L123,0))</f>
        <v>0</v>
      </c>
      <c r="M123" s="111">
        <f>IF($C$4="citu pasākumu izmaksas",IF('1a+c+n'!$Q123="C",'1a+c+n'!M123,0))</f>
        <v>0</v>
      </c>
      <c r="N123" s="111">
        <f>IF($C$4="citu pasākumu izmaksas",IF('1a+c+n'!$Q123="C",'1a+c+n'!N123,0))</f>
        <v>0</v>
      </c>
      <c r="O123" s="111">
        <f>IF($C$4="citu pasākumu izmaksas",IF('1a+c+n'!$Q123="C",'1a+c+n'!O123,0))</f>
        <v>0</v>
      </c>
      <c r="P123" s="112">
        <f>IF($C$4="citu pasākumu izmaksas",IF('1a+c+n'!$Q123="C",'1a+c+n'!P123,0))</f>
        <v>0</v>
      </c>
    </row>
    <row r="124" spans="1:16" x14ac:dyDescent="0.2">
      <c r="A124" s="49">
        <f>IF(P124=0,0,IF(COUNTBLANK(P124)=1,0,COUNTA($P$14:P124)))</f>
        <v>0</v>
      </c>
      <c r="B124" s="24">
        <f>IF($C$4="citu pasākumu izmaksas",IF('1a+c+n'!$Q124="C",'1a+c+n'!B124,0))</f>
        <v>0</v>
      </c>
      <c r="C124" s="61">
        <f>IF($C$4="citu pasākumu izmaksas",IF('1a+c+n'!$Q124="C",'1a+c+n'!C124,0))</f>
        <v>0</v>
      </c>
      <c r="D124" s="24">
        <f>IF($C$4="citu pasākumu izmaksas",IF('1a+c+n'!$Q124="C",'1a+c+n'!D124,0))</f>
        <v>0</v>
      </c>
      <c r="E124" s="44"/>
      <c r="F124" s="62"/>
      <c r="G124" s="111"/>
      <c r="H124" s="111">
        <f>IF($C$4="citu pasākumu izmaksas",IF('1a+c+n'!$Q124="C",'1a+c+n'!H124,0))</f>
        <v>0</v>
      </c>
      <c r="I124" s="111"/>
      <c r="J124" s="111"/>
      <c r="K124" s="112">
        <f>IF($C$4="citu pasākumu izmaksas",IF('1a+c+n'!$Q124="C",'1a+c+n'!K124,0))</f>
        <v>0</v>
      </c>
      <c r="L124" s="78">
        <f>IF($C$4="citu pasākumu izmaksas",IF('1a+c+n'!$Q124="C",'1a+c+n'!L124,0))</f>
        <v>0</v>
      </c>
      <c r="M124" s="111">
        <f>IF($C$4="citu pasākumu izmaksas",IF('1a+c+n'!$Q124="C",'1a+c+n'!M124,0))</f>
        <v>0</v>
      </c>
      <c r="N124" s="111">
        <f>IF($C$4="citu pasākumu izmaksas",IF('1a+c+n'!$Q124="C",'1a+c+n'!N124,0))</f>
        <v>0</v>
      </c>
      <c r="O124" s="111">
        <f>IF($C$4="citu pasākumu izmaksas",IF('1a+c+n'!$Q124="C",'1a+c+n'!O124,0))</f>
        <v>0</v>
      </c>
      <c r="P124" s="112">
        <f>IF($C$4="citu pasākumu izmaksas",IF('1a+c+n'!$Q124="C",'1a+c+n'!P124,0))</f>
        <v>0</v>
      </c>
    </row>
    <row r="125" spans="1:16" x14ac:dyDescent="0.2">
      <c r="A125" s="49">
        <f>IF(P125=0,0,IF(COUNTBLANK(P125)=1,0,COUNTA($P$14:P125)))</f>
        <v>0</v>
      </c>
      <c r="B125" s="24">
        <f>IF($C$4="citu pasākumu izmaksas",IF('1a+c+n'!$Q125="C",'1a+c+n'!B125,0))</f>
        <v>0</v>
      </c>
      <c r="C125" s="61">
        <f>IF($C$4="citu pasākumu izmaksas",IF('1a+c+n'!$Q125="C",'1a+c+n'!C125,0))</f>
        <v>0</v>
      </c>
      <c r="D125" s="24">
        <f>IF($C$4="citu pasākumu izmaksas",IF('1a+c+n'!$Q125="C",'1a+c+n'!D125,0))</f>
        <v>0</v>
      </c>
      <c r="E125" s="44"/>
      <c r="F125" s="62"/>
      <c r="G125" s="111"/>
      <c r="H125" s="111">
        <f>IF($C$4="citu pasākumu izmaksas",IF('1a+c+n'!$Q125="C",'1a+c+n'!H125,0))</f>
        <v>0</v>
      </c>
      <c r="I125" s="111"/>
      <c r="J125" s="111"/>
      <c r="K125" s="112">
        <f>IF($C$4="citu pasākumu izmaksas",IF('1a+c+n'!$Q125="C",'1a+c+n'!K125,0))</f>
        <v>0</v>
      </c>
      <c r="L125" s="78">
        <f>IF($C$4="citu pasākumu izmaksas",IF('1a+c+n'!$Q125="C",'1a+c+n'!L125,0))</f>
        <v>0</v>
      </c>
      <c r="M125" s="111">
        <f>IF($C$4="citu pasākumu izmaksas",IF('1a+c+n'!$Q125="C",'1a+c+n'!M125,0))</f>
        <v>0</v>
      </c>
      <c r="N125" s="111">
        <f>IF($C$4="citu pasākumu izmaksas",IF('1a+c+n'!$Q125="C",'1a+c+n'!N125,0))</f>
        <v>0</v>
      </c>
      <c r="O125" s="111">
        <f>IF($C$4="citu pasākumu izmaksas",IF('1a+c+n'!$Q125="C",'1a+c+n'!O125,0))</f>
        <v>0</v>
      </c>
      <c r="P125" s="112">
        <f>IF($C$4="citu pasākumu izmaksas",IF('1a+c+n'!$Q125="C",'1a+c+n'!P125,0))</f>
        <v>0</v>
      </c>
    </row>
    <row r="126" spans="1:16" x14ac:dyDescent="0.2">
      <c r="A126" s="49">
        <f>IF(P126=0,0,IF(COUNTBLANK(P126)=1,0,COUNTA($P$14:P126)))</f>
        <v>0</v>
      </c>
      <c r="B126" s="24">
        <f>IF($C$4="citu pasākumu izmaksas",IF('1a+c+n'!$Q126="C",'1a+c+n'!B126,0))</f>
        <v>0</v>
      </c>
      <c r="C126" s="61">
        <f>IF($C$4="citu pasākumu izmaksas",IF('1a+c+n'!$Q126="C",'1a+c+n'!C126,0))</f>
        <v>0</v>
      </c>
      <c r="D126" s="24">
        <f>IF($C$4="citu pasākumu izmaksas",IF('1a+c+n'!$Q126="C",'1a+c+n'!D126,0))</f>
        <v>0</v>
      </c>
      <c r="E126" s="44"/>
      <c r="F126" s="62"/>
      <c r="G126" s="111"/>
      <c r="H126" s="111">
        <f>IF($C$4="citu pasākumu izmaksas",IF('1a+c+n'!$Q126="C",'1a+c+n'!H126,0))</f>
        <v>0</v>
      </c>
      <c r="I126" s="111"/>
      <c r="J126" s="111"/>
      <c r="K126" s="112">
        <f>IF($C$4="citu pasākumu izmaksas",IF('1a+c+n'!$Q126="C",'1a+c+n'!K126,0))</f>
        <v>0</v>
      </c>
      <c r="L126" s="78">
        <f>IF($C$4="citu pasākumu izmaksas",IF('1a+c+n'!$Q126="C",'1a+c+n'!L126,0))</f>
        <v>0</v>
      </c>
      <c r="M126" s="111">
        <f>IF($C$4="citu pasākumu izmaksas",IF('1a+c+n'!$Q126="C",'1a+c+n'!M126,0))</f>
        <v>0</v>
      </c>
      <c r="N126" s="111">
        <f>IF($C$4="citu pasākumu izmaksas",IF('1a+c+n'!$Q126="C",'1a+c+n'!N126,0))</f>
        <v>0</v>
      </c>
      <c r="O126" s="111">
        <f>IF($C$4="citu pasākumu izmaksas",IF('1a+c+n'!$Q126="C",'1a+c+n'!O126,0))</f>
        <v>0</v>
      </c>
      <c r="P126" s="112">
        <f>IF($C$4="citu pasākumu izmaksas",IF('1a+c+n'!$Q126="C",'1a+c+n'!P126,0))</f>
        <v>0</v>
      </c>
    </row>
    <row r="127" spans="1:16" x14ac:dyDescent="0.2">
      <c r="A127" s="49">
        <f>IF(P127=0,0,IF(COUNTBLANK(P127)=1,0,COUNTA($P$14:P127)))</f>
        <v>0</v>
      </c>
      <c r="B127" s="24">
        <f>IF($C$4="citu pasākumu izmaksas",IF('1a+c+n'!$Q127="C",'1a+c+n'!B127,0))</f>
        <v>0</v>
      </c>
      <c r="C127" s="61">
        <f>IF($C$4="citu pasākumu izmaksas",IF('1a+c+n'!$Q127="C",'1a+c+n'!C127,0))</f>
        <v>0</v>
      </c>
      <c r="D127" s="24">
        <f>IF($C$4="citu pasākumu izmaksas",IF('1a+c+n'!$Q127="C",'1a+c+n'!D127,0))</f>
        <v>0</v>
      </c>
      <c r="E127" s="44"/>
      <c r="F127" s="62"/>
      <c r="G127" s="111"/>
      <c r="H127" s="111">
        <f>IF($C$4="citu pasākumu izmaksas",IF('1a+c+n'!$Q127="C",'1a+c+n'!H127,0))</f>
        <v>0</v>
      </c>
      <c r="I127" s="111"/>
      <c r="J127" s="111"/>
      <c r="K127" s="112">
        <f>IF($C$4="citu pasākumu izmaksas",IF('1a+c+n'!$Q127="C",'1a+c+n'!K127,0))</f>
        <v>0</v>
      </c>
      <c r="L127" s="78">
        <f>IF($C$4="citu pasākumu izmaksas",IF('1a+c+n'!$Q127="C",'1a+c+n'!L127,0))</f>
        <v>0</v>
      </c>
      <c r="M127" s="111">
        <f>IF($C$4="citu pasākumu izmaksas",IF('1a+c+n'!$Q127="C",'1a+c+n'!M127,0))</f>
        <v>0</v>
      </c>
      <c r="N127" s="111">
        <f>IF($C$4="citu pasākumu izmaksas",IF('1a+c+n'!$Q127="C",'1a+c+n'!N127,0))</f>
        <v>0</v>
      </c>
      <c r="O127" s="111">
        <f>IF($C$4="citu pasākumu izmaksas",IF('1a+c+n'!$Q127="C",'1a+c+n'!O127,0))</f>
        <v>0</v>
      </c>
      <c r="P127" s="112">
        <f>IF($C$4="citu pasākumu izmaksas",IF('1a+c+n'!$Q127="C",'1a+c+n'!P127,0))</f>
        <v>0</v>
      </c>
    </row>
    <row r="128" spans="1:16" x14ac:dyDescent="0.2">
      <c r="A128" s="49">
        <f>IF(P128=0,0,IF(COUNTBLANK(P128)=1,0,COUNTA($P$14:P128)))</f>
        <v>0</v>
      </c>
      <c r="B128" s="24">
        <f>IF($C$4="citu pasākumu izmaksas",IF('1a+c+n'!$Q128="C",'1a+c+n'!B128,0))</f>
        <v>0</v>
      </c>
      <c r="C128" s="61">
        <f>IF($C$4="citu pasākumu izmaksas",IF('1a+c+n'!$Q128="C",'1a+c+n'!C128,0))</f>
        <v>0</v>
      </c>
      <c r="D128" s="24">
        <f>IF($C$4="citu pasākumu izmaksas",IF('1a+c+n'!$Q128="C",'1a+c+n'!D128,0))</f>
        <v>0</v>
      </c>
      <c r="E128" s="44"/>
      <c r="F128" s="62"/>
      <c r="G128" s="111"/>
      <c r="H128" s="111">
        <f>IF($C$4="citu pasākumu izmaksas",IF('1a+c+n'!$Q128="C",'1a+c+n'!H128,0))</f>
        <v>0</v>
      </c>
      <c r="I128" s="111"/>
      <c r="J128" s="111"/>
      <c r="K128" s="112">
        <f>IF($C$4="citu pasākumu izmaksas",IF('1a+c+n'!$Q128="C",'1a+c+n'!K128,0))</f>
        <v>0</v>
      </c>
      <c r="L128" s="78">
        <f>IF($C$4="citu pasākumu izmaksas",IF('1a+c+n'!$Q128="C",'1a+c+n'!L128,0))</f>
        <v>0</v>
      </c>
      <c r="M128" s="111">
        <f>IF($C$4="citu pasākumu izmaksas",IF('1a+c+n'!$Q128="C",'1a+c+n'!M128,0))</f>
        <v>0</v>
      </c>
      <c r="N128" s="111">
        <f>IF($C$4="citu pasākumu izmaksas",IF('1a+c+n'!$Q128="C",'1a+c+n'!N128,0))</f>
        <v>0</v>
      </c>
      <c r="O128" s="111">
        <f>IF($C$4="citu pasākumu izmaksas",IF('1a+c+n'!$Q128="C",'1a+c+n'!O128,0))</f>
        <v>0</v>
      </c>
      <c r="P128" s="112">
        <f>IF($C$4="citu pasākumu izmaksas",IF('1a+c+n'!$Q128="C",'1a+c+n'!P128,0))</f>
        <v>0</v>
      </c>
    </row>
    <row r="129" spans="1:16" x14ac:dyDescent="0.2">
      <c r="A129" s="49">
        <f>IF(P129=0,0,IF(COUNTBLANK(P129)=1,0,COUNTA($P$14:P129)))</f>
        <v>0</v>
      </c>
      <c r="B129" s="24">
        <f>IF($C$4="citu pasākumu izmaksas",IF('1a+c+n'!$Q129="C",'1a+c+n'!B129,0))</f>
        <v>0</v>
      </c>
      <c r="C129" s="61">
        <f>IF($C$4="citu pasākumu izmaksas",IF('1a+c+n'!$Q129="C",'1a+c+n'!C129,0))</f>
        <v>0</v>
      </c>
      <c r="D129" s="24">
        <f>IF($C$4="citu pasākumu izmaksas",IF('1a+c+n'!$Q129="C",'1a+c+n'!D129,0))</f>
        <v>0</v>
      </c>
      <c r="E129" s="44"/>
      <c r="F129" s="62"/>
      <c r="G129" s="111"/>
      <c r="H129" s="111">
        <f>IF($C$4="citu pasākumu izmaksas",IF('1a+c+n'!$Q129="C",'1a+c+n'!H129,0))</f>
        <v>0</v>
      </c>
      <c r="I129" s="111"/>
      <c r="J129" s="111"/>
      <c r="K129" s="112">
        <f>IF($C$4="citu pasākumu izmaksas",IF('1a+c+n'!$Q129="C",'1a+c+n'!K129,0))</f>
        <v>0</v>
      </c>
      <c r="L129" s="78">
        <f>IF($C$4="citu pasākumu izmaksas",IF('1a+c+n'!$Q129="C",'1a+c+n'!L129,0))</f>
        <v>0</v>
      </c>
      <c r="M129" s="111">
        <f>IF($C$4="citu pasākumu izmaksas",IF('1a+c+n'!$Q129="C",'1a+c+n'!M129,0))</f>
        <v>0</v>
      </c>
      <c r="N129" s="111">
        <f>IF($C$4="citu pasākumu izmaksas",IF('1a+c+n'!$Q129="C",'1a+c+n'!N129,0))</f>
        <v>0</v>
      </c>
      <c r="O129" s="111">
        <f>IF($C$4="citu pasākumu izmaksas",IF('1a+c+n'!$Q129="C",'1a+c+n'!O129,0))</f>
        <v>0</v>
      </c>
      <c r="P129" s="112">
        <f>IF($C$4="citu pasākumu izmaksas",IF('1a+c+n'!$Q129="C",'1a+c+n'!P129,0))</f>
        <v>0</v>
      </c>
    </row>
    <row r="130" spans="1:16" x14ac:dyDescent="0.2">
      <c r="A130" s="49">
        <f>IF(P130=0,0,IF(COUNTBLANK(P130)=1,0,COUNTA($P$14:P130)))</f>
        <v>0</v>
      </c>
      <c r="B130" s="24">
        <f>IF($C$4="citu pasākumu izmaksas",IF('1a+c+n'!$Q130="C",'1a+c+n'!B130,0))</f>
        <v>0</v>
      </c>
      <c r="C130" s="61">
        <f>IF($C$4="citu pasākumu izmaksas",IF('1a+c+n'!$Q130="C",'1a+c+n'!C130,0))</f>
        <v>0</v>
      </c>
      <c r="D130" s="24">
        <f>IF($C$4="citu pasākumu izmaksas",IF('1a+c+n'!$Q130="C",'1a+c+n'!D130,0))</f>
        <v>0</v>
      </c>
      <c r="E130" s="44"/>
      <c r="F130" s="62"/>
      <c r="G130" s="111"/>
      <c r="H130" s="111">
        <f>IF($C$4="citu pasākumu izmaksas",IF('1a+c+n'!$Q130="C",'1a+c+n'!H130,0))</f>
        <v>0</v>
      </c>
      <c r="I130" s="111"/>
      <c r="J130" s="111"/>
      <c r="K130" s="112">
        <f>IF($C$4="citu pasākumu izmaksas",IF('1a+c+n'!$Q130="C",'1a+c+n'!K130,0))</f>
        <v>0</v>
      </c>
      <c r="L130" s="78">
        <f>IF($C$4="citu pasākumu izmaksas",IF('1a+c+n'!$Q130="C",'1a+c+n'!L130,0))</f>
        <v>0</v>
      </c>
      <c r="M130" s="111">
        <f>IF($C$4="citu pasākumu izmaksas",IF('1a+c+n'!$Q130="C",'1a+c+n'!M130,0))</f>
        <v>0</v>
      </c>
      <c r="N130" s="111">
        <f>IF($C$4="citu pasākumu izmaksas",IF('1a+c+n'!$Q130="C",'1a+c+n'!N130,0))</f>
        <v>0</v>
      </c>
      <c r="O130" s="111">
        <f>IF($C$4="citu pasākumu izmaksas",IF('1a+c+n'!$Q130="C",'1a+c+n'!O130,0))</f>
        <v>0</v>
      </c>
      <c r="P130" s="112">
        <f>IF($C$4="citu pasākumu izmaksas",IF('1a+c+n'!$Q130="C",'1a+c+n'!P130,0))</f>
        <v>0</v>
      </c>
    </row>
    <row r="131" spans="1:16" x14ac:dyDescent="0.2">
      <c r="A131" s="49">
        <f>IF(P131=0,0,IF(COUNTBLANK(P131)=1,0,COUNTA($P$14:P131)))</f>
        <v>0</v>
      </c>
      <c r="B131" s="24">
        <f>IF($C$4="citu pasākumu izmaksas",IF('1a+c+n'!$Q131="C",'1a+c+n'!B131,0))</f>
        <v>0</v>
      </c>
      <c r="C131" s="61">
        <f>IF($C$4="citu pasākumu izmaksas",IF('1a+c+n'!$Q131="C",'1a+c+n'!C131,0))</f>
        <v>0</v>
      </c>
      <c r="D131" s="24">
        <f>IF($C$4="citu pasākumu izmaksas",IF('1a+c+n'!$Q131="C",'1a+c+n'!D131,0))</f>
        <v>0</v>
      </c>
      <c r="E131" s="44"/>
      <c r="F131" s="62"/>
      <c r="G131" s="111"/>
      <c r="H131" s="111">
        <f>IF($C$4="citu pasākumu izmaksas",IF('1a+c+n'!$Q131="C",'1a+c+n'!H131,0))</f>
        <v>0</v>
      </c>
      <c r="I131" s="111"/>
      <c r="J131" s="111"/>
      <c r="K131" s="112">
        <f>IF($C$4="citu pasākumu izmaksas",IF('1a+c+n'!$Q131="C",'1a+c+n'!K131,0))</f>
        <v>0</v>
      </c>
      <c r="L131" s="78">
        <f>IF($C$4="citu pasākumu izmaksas",IF('1a+c+n'!$Q131="C",'1a+c+n'!L131,0))</f>
        <v>0</v>
      </c>
      <c r="M131" s="111">
        <f>IF($C$4="citu pasākumu izmaksas",IF('1a+c+n'!$Q131="C",'1a+c+n'!M131,0))</f>
        <v>0</v>
      </c>
      <c r="N131" s="111">
        <f>IF($C$4="citu pasākumu izmaksas",IF('1a+c+n'!$Q131="C",'1a+c+n'!N131,0))</f>
        <v>0</v>
      </c>
      <c r="O131" s="111">
        <f>IF($C$4="citu pasākumu izmaksas",IF('1a+c+n'!$Q131="C",'1a+c+n'!O131,0))</f>
        <v>0</v>
      </c>
      <c r="P131" s="112">
        <f>IF($C$4="citu pasākumu izmaksas",IF('1a+c+n'!$Q131="C",'1a+c+n'!P131,0))</f>
        <v>0</v>
      </c>
    </row>
    <row r="132" spans="1:16" x14ac:dyDescent="0.2">
      <c r="A132" s="49">
        <f>IF(P132=0,0,IF(COUNTBLANK(P132)=1,0,COUNTA($P$14:P132)))</f>
        <v>0</v>
      </c>
      <c r="B132" s="24">
        <f>IF($C$4="citu pasākumu izmaksas",IF('1a+c+n'!$Q132="C",'1a+c+n'!B132,0))</f>
        <v>0</v>
      </c>
      <c r="C132" s="61">
        <f>IF($C$4="citu pasākumu izmaksas",IF('1a+c+n'!$Q132="C",'1a+c+n'!C132,0))</f>
        <v>0</v>
      </c>
      <c r="D132" s="24">
        <f>IF($C$4="citu pasākumu izmaksas",IF('1a+c+n'!$Q132="C",'1a+c+n'!D132,0))</f>
        <v>0</v>
      </c>
      <c r="E132" s="44"/>
      <c r="F132" s="62"/>
      <c r="G132" s="111"/>
      <c r="H132" s="111">
        <f>IF($C$4="citu pasākumu izmaksas",IF('1a+c+n'!$Q132="C",'1a+c+n'!H132,0))</f>
        <v>0</v>
      </c>
      <c r="I132" s="111"/>
      <c r="J132" s="111"/>
      <c r="K132" s="112">
        <f>IF($C$4="citu pasākumu izmaksas",IF('1a+c+n'!$Q132="C",'1a+c+n'!K132,0))</f>
        <v>0</v>
      </c>
      <c r="L132" s="78">
        <f>IF($C$4="citu pasākumu izmaksas",IF('1a+c+n'!$Q132="C",'1a+c+n'!L132,0))</f>
        <v>0</v>
      </c>
      <c r="M132" s="111">
        <f>IF($C$4="citu pasākumu izmaksas",IF('1a+c+n'!$Q132="C",'1a+c+n'!M132,0))</f>
        <v>0</v>
      </c>
      <c r="N132" s="111">
        <f>IF($C$4="citu pasākumu izmaksas",IF('1a+c+n'!$Q132="C",'1a+c+n'!N132,0))</f>
        <v>0</v>
      </c>
      <c r="O132" s="111">
        <f>IF($C$4="citu pasākumu izmaksas",IF('1a+c+n'!$Q132="C",'1a+c+n'!O132,0))</f>
        <v>0</v>
      </c>
      <c r="P132" s="112">
        <f>IF($C$4="citu pasākumu izmaksas",IF('1a+c+n'!$Q132="C",'1a+c+n'!P132,0))</f>
        <v>0</v>
      </c>
    </row>
    <row r="133" spans="1:16" x14ac:dyDescent="0.2">
      <c r="A133" s="49">
        <f>IF(P133=0,0,IF(COUNTBLANK(P133)=1,0,COUNTA($P$14:P133)))</f>
        <v>0</v>
      </c>
      <c r="B133" s="24">
        <f>IF($C$4="citu pasākumu izmaksas",IF('1a+c+n'!$Q133="C",'1a+c+n'!B133,0))</f>
        <v>0</v>
      </c>
      <c r="C133" s="61">
        <f>IF($C$4="citu pasākumu izmaksas",IF('1a+c+n'!$Q133="C",'1a+c+n'!C133,0))</f>
        <v>0</v>
      </c>
      <c r="D133" s="24">
        <f>IF($C$4="citu pasākumu izmaksas",IF('1a+c+n'!$Q133="C",'1a+c+n'!D133,0))</f>
        <v>0</v>
      </c>
      <c r="E133" s="44"/>
      <c r="F133" s="62"/>
      <c r="G133" s="111"/>
      <c r="H133" s="111">
        <f>IF($C$4="citu pasākumu izmaksas",IF('1a+c+n'!$Q133="C",'1a+c+n'!H133,0))</f>
        <v>0</v>
      </c>
      <c r="I133" s="111"/>
      <c r="J133" s="111"/>
      <c r="K133" s="112">
        <f>IF($C$4="citu pasākumu izmaksas",IF('1a+c+n'!$Q133="C",'1a+c+n'!K133,0))</f>
        <v>0</v>
      </c>
      <c r="L133" s="78">
        <f>IF($C$4="citu pasākumu izmaksas",IF('1a+c+n'!$Q133="C",'1a+c+n'!L133,0))</f>
        <v>0</v>
      </c>
      <c r="M133" s="111">
        <f>IF($C$4="citu pasākumu izmaksas",IF('1a+c+n'!$Q133="C",'1a+c+n'!M133,0))</f>
        <v>0</v>
      </c>
      <c r="N133" s="111">
        <f>IF($C$4="citu pasākumu izmaksas",IF('1a+c+n'!$Q133="C",'1a+c+n'!N133,0))</f>
        <v>0</v>
      </c>
      <c r="O133" s="111">
        <f>IF($C$4="citu pasākumu izmaksas",IF('1a+c+n'!$Q133="C",'1a+c+n'!O133,0))</f>
        <v>0</v>
      </c>
      <c r="P133" s="112">
        <f>IF($C$4="citu pasākumu izmaksas",IF('1a+c+n'!$Q133="C",'1a+c+n'!P133,0))</f>
        <v>0</v>
      </c>
    </row>
    <row r="134" spans="1:16" x14ac:dyDescent="0.2">
      <c r="A134" s="49">
        <f>IF(P134=0,0,IF(COUNTBLANK(P134)=1,0,COUNTA($P$14:P134)))</f>
        <v>0</v>
      </c>
      <c r="B134" s="24">
        <f>IF($C$4="citu pasākumu izmaksas",IF('1a+c+n'!$Q134="C",'1a+c+n'!B134,0))</f>
        <v>0</v>
      </c>
      <c r="C134" s="61">
        <f>IF($C$4="citu pasākumu izmaksas",IF('1a+c+n'!$Q134="C",'1a+c+n'!C134,0))</f>
        <v>0</v>
      </c>
      <c r="D134" s="24">
        <f>IF($C$4="citu pasākumu izmaksas",IF('1a+c+n'!$Q134="C",'1a+c+n'!D134,0))</f>
        <v>0</v>
      </c>
      <c r="E134" s="44"/>
      <c r="F134" s="62"/>
      <c r="G134" s="111"/>
      <c r="H134" s="111">
        <f>IF($C$4="citu pasākumu izmaksas",IF('1a+c+n'!$Q134="C",'1a+c+n'!H134,0))</f>
        <v>0</v>
      </c>
      <c r="I134" s="111"/>
      <c r="J134" s="111"/>
      <c r="K134" s="112">
        <f>IF($C$4="citu pasākumu izmaksas",IF('1a+c+n'!$Q134="C",'1a+c+n'!K134,0))</f>
        <v>0</v>
      </c>
      <c r="L134" s="78">
        <f>IF($C$4="citu pasākumu izmaksas",IF('1a+c+n'!$Q134="C",'1a+c+n'!L134,0))</f>
        <v>0</v>
      </c>
      <c r="M134" s="111">
        <f>IF($C$4="citu pasākumu izmaksas",IF('1a+c+n'!$Q134="C",'1a+c+n'!M134,0))</f>
        <v>0</v>
      </c>
      <c r="N134" s="111">
        <f>IF($C$4="citu pasākumu izmaksas",IF('1a+c+n'!$Q134="C",'1a+c+n'!N134,0))</f>
        <v>0</v>
      </c>
      <c r="O134" s="111">
        <f>IF($C$4="citu pasākumu izmaksas",IF('1a+c+n'!$Q134="C",'1a+c+n'!O134,0))</f>
        <v>0</v>
      </c>
      <c r="P134" s="112">
        <f>IF($C$4="citu pasākumu izmaksas",IF('1a+c+n'!$Q134="C",'1a+c+n'!P134,0))</f>
        <v>0</v>
      </c>
    </row>
    <row r="135" spans="1:16" x14ac:dyDescent="0.2">
      <c r="A135" s="49">
        <f>IF(P135=0,0,IF(COUNTBLANK(P135)=1,0,COUNTA($P$14:P135)))</f>
        <v>0</v>
      </c>
      <c r="B135" s="24">
        <f>IF($C$4="citu pasākumu izmaksas",IF('1a+c+n'!$Q135="C",'1a+c+n'!B135,0))</f>
        <v>0</v>
      </c>
      <c r="C135" s="61">
        <f>IF($C$4="citu pasākumu izmaksas",IF('1a+c+n'!$Q135="C",'1a+c+n'!C135,0))</f>
        <v>0</v>
      </c>
      <c r="D135" s="24">
        <f>IF($C$4="citu pasākumu izmaksas",IF('1a+c+n'!$Q135="C",'1a+c+n'!D135,0))</f>
        <v>0</v>
      </c>
      <c r="E135" s="44"/>
      <c r="F135" s="62"/>
      <c r="G135" s="111"/>
      <c r="H135" s="111">
        <f>IF($C$4="citu pasākumu izmaksas",IF('1a+c+n'!$Q135="C",'1a+c+n'!H135,0))</f>
        <v>0</v>
      </c>
      <c r="I135" s="111"/>
      <c r="J135" s="111"/>
      <c r="K135" s="112">
        <f>IF($C$4="citu pasākumu izmaksas",IF('1a+c+n'!$Q135="C",'1a+c+n'!K135,0))</f>
        <v>0</v>
      </c>
      <c r="L135" s="78">
        <f>IF($C$4="citu pasākumu izmaksas",IF('1a+c+n'!$Q135="C",'1a+c+n'!L135,0))</f>
        <v>0</v>
      </c>
      <c r="M135" s="111">
        <f>IF($C$4="citu pasākumu izmaksas",IF('1a+c+n'!$Q135="C",'1a+c+n'!M135,0))</f>
        <v>0</v>
      </c>
      <c r="N135" s="111">
        <f>IF($C$4="citu pasākumu izmaksas",IF('1a+c+n'!$Q135="C",'1a+c+n'!N135,0))</f>
        <v>0</v>
      </c>
      <c r="O135" s="111">
        <f>IF($C$4="citu pasākumu izmaksas",IF('1a+c+n'!$Q135="C",'1a+c+n'!O135,0))</f>
        <v>0</v>
      </c>
      <c r="P135" s="112">
        <f>IF($C$4="citu pasākumu izmaksas",IF('1a+c+n'!$Q135="C",'1a+c+n'!P135,0))</f>
        <v>0</v>
      </c>
    </row>
    <row r="136" spans="1:16" x14ac:dyDescent="0.2">
      <c r="A136" s="49">
        <f>IF(P136=0,0,IF(COUNTBLANK(P136)=1,0,COUNTA($P$14:P136)))</f>
        <v>0</v>
      </c>
      <c r="B136" s="24">
        <f>IF($C$4="citu pasākumu izmaksas",IF('1a+c+n'!$Q136="C",'1a+c+n'!B136,0))</f>
        <v>0</v>
      </c>
      <c r="C136" s="61">
        <f>IF($C$4="citu pasākumu izmaksas",IF('1a+c+n'!$Q136="C",'1a+c+n'!C136,0))</f>
        <v>0</v>
      </c>
      <c r="D136" s="24">
        <f>IF($C$4="citu pasākumu izmaksas",IF('1a+c+n'!$Q136="C",'1a+c+n'!D136,0))</f>
        <v>0</v>
      </c>
      <c r="E136" s="44"/>
      <c r="F136" s="62"/>
      <c r="G136" s="111"/>
      <c r="H136" s="111">
        <f>IF($C$4="citu pasākumu izmaksas",IF('1a+c+n'!$Q136="C",'1a+c+n'!H136,0))</f>
        <v>0</v>
      </c>
      <c r="I136" s="111"/>
      <c r="J136" s="111"/>
      <c r="K136" s="112">
        <f>IF($C$4="citu pasākumu izmaksas",IF('1a+c+n'!$Q136="C",'1a+c+n'!K136,0))</f>
        <v>0</v>
      </c>
      <c r="L136" s="78">
        <f>IF($C$4="citu pasākumu izmaksas",IF('1a+c+n'!$Q136="C",'1a+c+n'!L136,0))</f>
        <v>0</v>
      </c>
      <c r="M136" s="111">
        <f>IF($C$4="citu pasākumu izmaksas",IF('1a+c+n'!$Q136="C",'1a+c+n'!M136,0))</f>
        <v>0</v>
      </c>
      <c r="N136" s="111">
        <f>IF($C$4="citu pasākumu izmaksas",IF('1a+c+n'!$Q136="C",'1a+c+n'!N136,0))</f>
        <v>0</v>
      </c>
      <c r="O136" s="111">
        <f>IF($C$4="citu pasākumu izmaksas",IF('1a+c+n'!$Q136="C",'1a+c+n'!O136,0))</f>
        <v>0</v>
      </c>
      <c r="P136" s="112">
        <f>IF($C$4="citu pasākumu izmaksas",IF('1a+c+n'!$Q136="C",'1a+c+n'!P136,0))</f>
        <v>0</v>
      </c>
    </row>
    <row r="137" spans="1:16" x14ac:dyDescent="0.2">
      <c r="A137" s="49">
        <f>IF(P137=0,0,IF(COUNTBLANK(P137)=1,0,COUNTA($P$14:P137)))</f>
        <v>0</v>
      </c>
      <c r="B137" s="24">
        <f>IF($C$4="citu pasākumu izmaksas",IF('1a+c+n'!$Q137="C",'1a+c+n'!B137,0))</f>
        <v>0</v>
      </c>
      <c r="C137" s="61">
        <f>IF($C$4="citu pasākumu izmaksas",IF('1a+c+n'!$Q137="C",'1a+c+n'!C137,0))</f>
        <v>0</v>
      </c>
      <c r="D137" s="24">
        <f>IF($C$4="citu pasākumu izmaksas",IF('1a+c+n'!$Q137="C",'1a+c+n'!D137,0))</f>
        <v>0</v>
      </c>
      <c r="E137" s="44"/>
      <c r="F137" s="62"/>
      <c r="G137" s="111"/>
      <c r="H137" s="111">
        <f>IF($C$4="citu pasākumu izmaksas",IF('1a+c+n'!$Q137="C",'1a+c+n'!H137,0))</f>
        <v>0</v>
      </c>
      <c r="I137" s="111"/>
      <c r="J137" s="111"/>
      <c r="K137" s="112">
        <f>IF($C$4="citu pasākumu izmaksas",IF('1a+c+n'!$Q137="C",'1a+c+n'!K137,0))</f>
        <v>0</v>
      </c>
      <c r="L137" s="78">
        <f>IF($C$4="citu pasākumu izmaksas",IF('1a+c+n'!$Q137="C",'1a+c+n'!L137,0))</f>
        <v>0</v>
      </c>
      <c r="M137" s="111">
        <f>IF($C$4="citu pasākumu izmaksas",IF('1a+c+n'!$Q137="C",'1a+c+n'!M137,0))</f>
        <v>0</v>
      </c>
      <c r="N137" s="111">
        <f>IF($C$4="citu pasākumu izmaksas",IF('1a+c+n'!$Q137="C",'1a+c+n'!N137,0))</f>
        <v>0</v>
      </c>
      <c r="O137" s="111">
        <f>IF($C$4="citu pasākumu izmaksas",IF('1a+c+n'!$Q137="C",'1a+c+n'!O137,0))</f>
        <v>0</v>
      </c>
      <c r="P137" s="112">
        <f>IF($C$4="citu pasākumu izmaksas",IF('1a+c+n'!$Q137="C",'1a+c+n'!P137,0))</f>
        <v>0</v>
      </c>
    </row>
    <row r="138" spans="1:16" x14ac:dyDescent="0.2">
      <c r="A138" s="49">
        <f>IF(P138=0,0,IF(COUNTBLANK(P138)=1,0,COUNTA($P$14:P138)))</f>
        <v>0</v>
      </c>
      <c r="B138" s="24">
        <f>IF($C$4="citu pasākumu izmaksas",IF('1a+c+n'!$Q138="C",'1a+c+n'!B138,0))</f>
        <v>0</v>
      </c>
      <c r="C138" s="61">
        <f>IF($C$4="citu pasākumu izmaksas",IF('1a+c+n'!$Q138="C",'1a+c+n'!C138,0))</f>
        <v>0</v>
      </c>
      <c r="D138" s="24">
        <f>IF($C$4="citu pasākumu izmaksas",IF('1a+c+n'!$Q138="C",'1a+c+n'!D138,0))</f>
        <v>0</v>
      </c>
      <c r="E138" s="44"/>
      <c r="F138" s="62"/>
      <c r="G138" s="111"/>
      <c r="H138" s="111">
        <f>IF($C$4="citu pasākumu izmaksas",IF('1a+c+n'!$Q138="C",'1a+c+n'!H138,0))</f>
        <v>0</v>
      </c>
      <c r="I138" s="111"/>
      <c r="J138" s="111"/>
      <c r="K138" s="112">
        <f>IF($C$4="citu pasākumu izmaksas",IF('1a+c+n'!$Q138="C",'1a+c+n'!K138,0))</f>
        <v>0</v>
      </c>
      <c r="L138" s="78">
        <f>IF($C$4="citu pasākumu izmaksas",IF('1a+c+n'!$Q138="C",'1a+c+n'!L138,0))</f>
        <v>0</v>
      </c>
      <c r="M138" s="111">
        <f>IF($C$4="citu pasākumu izmaksas",IF('1a+c+n'!$Q138="C",'1a+c+n'!M138,0))</f>
        <v>0</v>
      </c>
      <c r="N138" s="111">
        <f>IF($C$4="citu pasākumu izmaksas",IF('1a+c+n'!$Q138="C",'1a+c+n'!N138,0))</f>
        <v>0</v>
      </c>
      <c r="O138" s="111">
        <f>IF($C$4="citu pasākumu izmaksas",IF('1a+c+n'!$Q138="C",'1a+c+n'!O138,0))</f>
        <v>0</v>
      </c>
      <c r="P138" s="112">
        <f>IF($C$4="citu pasākumu izmaksas",IF('1a+c+n'!$Q138="C",'1a+c+n'!P138,0))</f>
        <v>0</v>
      </c>
    </row>
    <row r="139" spans="1:16" x14ac:dyDescent="0.2">
      <c r="A139" s="49">
        <f>IF(P139=0,0,IF(COUNTBLANK(P139)=1,0,COUNTA($P$14:P139)))</f>
        <v>0</v>
      </c>
      <c r="B139" s="24">
        <f>IF($C$4="citu pasākumu izmaksas",IF('1a+c+n'!$Q139="C",'1a+c+n'!B139,0))</f>
        <v>0</v>
      </c>
      <c r="C139" s="61">
        <f>IF($C$4="citu pasākumu izmaksas",IF('1a+c+n'!$Q139="C",'1a+c+n'!C139,0))</f>
        <v>0</v>
      </c>
      <c r="D139" s="24">
        <f>IF($C$4="citu pasākumu izmaksas",IF('1a+c+n'!$Q139="C",'1a+c+n'!D139,0))</f>
        <v>0</v>
      </c>
      <c r="E139" s="44"/>
      <c r="F139" s="62"/>
      <c r="G139" s="111"/>
      <c r="H139" s="111">
        <f>IF($C$4="citu pasākumu izmaksas",IF('1a+c+n'!$Q139="C",'1a+c+n'!H139,0))</f>
        <v>0</v>
      </c>
      <c r="I139" s="111"/>
      <c r="J139" s="111"/>
      <c r="K139" s="112">
        <f>IF($C$4="citu pasākumu izmaksas",IF('1a+c+n'!$Q139="C",'1a+c+n'!K139,0))</f>
        <v>0</v>
      </c>
      <c r="L139" s="78">
        <f>IF($C$4="citu pasākumu izmaksas",IF('1a+c+n'!$Q139="C",'1a+c+n'!L139,0))</f>
        <v>0</v>
      </c>
      <c r="M139" s="111">
        <f>IF($C$4="citu pasākumu izmaksas",IF('1a+c+n'!$Q139="C",'1a+c+n'!M139,0))</f>
        <v>0</v>
      </c>
      <c r="N139" s="111">
        <f>IF($C$4="citu pasākumu izmaksas",IF('1a+c+n'!$Q139="C",'1a+c+n'!N139,0))</f>
        <v>0</v>
      </c>
      <c r="O139" s="111">
        <f>IF($C$4="citu pasākumu izmaksas",IF('1a+c+n'!$Q139="C",'1a+c+n'!O139,0))</f>
        <v>0</v>
      </c>
      <c r="P139" s="112">
        <f>IF($C$4="citu pasākumu izmaksas",IF('1a+c+n'!$Q139="C",'1a+c+n'!P139,0))</f>
        <v>0</v>
      </c>
    </row>
    <row r="140" spans="1:16" x14ac:dyDescent="0.2">
      <c r="A140" s="49">
        <f>IF(P140=0,0,IF(COUNTBLANK(P140)=1,0,COUNTA($P$14:P140)))</f>
        <v>0</v>
      </c>
      <c r="B140" s="24">
        <f>IF($C$4="citu pasākumu izmaksas",IF('1a+c+n'!$Q140="C",'1a+c+n'!B140,0))</f>
        <v>0</v>
      </c>
      <c r="C140" s="61">
        <f>IF($C$4="citu pasākumu izmaksas",IF('1a+c+n'!$Q140="C",'1a+c+n'!C140,0))</f>
        <v>0</v>
      </c>
      <c r="D140" s="24">
        <f>IF($C$4="citu pasākumu izmaksas",IF('1a+c+n'!$Q140="C",'1a+c+n'!D140,0))</f>
        <v>0</v>
      </c>
      <c r="E140" s="44"/>
      <c r="F140" s="62"/>
      <c r="G140" s="111"/>
      <c r="H140" s="111">
        <f>IF($C$4="citu pasākumu izmaksas",IF('1a+c+n'!$Q140="C",'1a+c+n'!H140,0))</f>
        <v>0</v>
      </c>
      <c r="I140" s="111"/>
      <c r="J140" s="111"/>
      <c r="K140" s="112">
        <f>IF($C$4="citu pasākumu izmaksas",IF('1a+c+n'!$Q140="C",'1a+c+n'!K140,0))</f>
        <v>0</v>
      </c>
      <c r="L140" s="78">
        <f>IF($C$4="citu pasākumu izmaksas",IF('1a+c+n'!$Q140="C",'1a+c+n'!L140,0))</f>
        <v>0</v>
      </c>
      <c r="M140" s="111">
        <f>IF($C$4="citu pasākumu izmaksas",IF('1a+c+n'!$Q140="C",'1a+c+n'!M140,0))</f>
        <v>0</v>
      </c>
      <c r="N140" s="111">
        <f>IF($C$4="citu pasākumu izmaksas",IF('1a+c+n'!$Q140="C",'1a+c+n'!N140,0))</f>
        <v>0</v>
      </c>
      <c r="O140" s="111">
        <f>IF($C$4="citu pasākumu izmaksas",IF('1a+c+n'!$Q140="C",'1a+c+n'!O140,0))</f>
        <v>0</v>
      </c>
      <c r="P140" s="112">
        <f>IF($C$4="citu pasākumu izmaksas",IF('1a+c+n'!$Q140="C",'1a+c+n'!P140,0))</f>
        <v>0</v>
      </c>
    </row>
    <row r="141" spans="1:16" x14ac:dyDescent="0.2">
      <c r="A141" s="49">
        <f>IF(P141=0,0,IF(COUNTBLANK(P141)=1,0,COUNTA($P$14:P141)))</f>
        <v>0</v>
      </c>
      <c r="B141" s="24">
        <f>IF($C$4="citu pasākumu izmaksas",IF('1a+c+n'!$Q141="C",'1a+c+n'!B141,0))</f>
        <v>0</v>
      </c>
      <c r="C141" s="61">
        <f>IF($C$4="citu pasākumu izmaksas",IF('1a+c+n'!$Q141="C",'1a+c+n'!C141,0))</f>
        <v>0</v>
      </c>
      <c r="D141" s="24">
        <f>IF($C$4="citu pasākumu izmaksas",IF('1a+c+n'!$Q141="C",'1a+c+n'!D141,0))</f>
        <v>0</v>
      </c>
      <c r="E141" s="44"/>
      <c r="F141" s="62"/>
      <c r="G141" s="111"/>
      <c r="H141" s="111">
        <f>IF($C$4="citu pasākumu izmaksas",IF('1a+c+n'!$Q141="C",'1a+c+n'!H141,0))</f>
        <v>0</v>
      </c>
      <c r="I141" s="111"/>
      <c r="J141" s="111"/>
      <c r="K141" s="112">
        <f>IF($C$4="citu pasākumu izmaksas",IF('1a+c+n'!$Q141="C",'1a+c+n'!K141,0))</f>
        <v>0</v>
      </c>
      <c r="L141" s="78">
        <f>IF($C$4="citu pasākumu izmaksas",IF('1a+c+n'!$Q141="C",'1a+c+n'!L141,0))</f>
        <v>0</v>
      </c>
      <c r="M141" s="111">
        <f>IF($C$4="citu pasākumu izmaksas",IF('1a+c+n'!$Q141="C",'1a+c+n'!M141,0))</f>
        <v>0</v>
      </c>
      <c r="N141" s="111">
        <f>IF($C$4="citu pasākumu izmaksas",IF('1a+c+n'!$Q141="C",'1a+c+n'!N141,0))</f>
        <v>0</v>
      </c>
      <c r="O141" s="111">
        <f>IF($C$4="citu pasākumu izmaksas",IF('1a+c+n'!$Q141="C",'1a+c+n'!O141,0))</f>
        <v>0</v>
      </c>
      <c r="P141" s="112">
        <f>IF($C$4="citu pasākumu izmaksas",IF('1a+c+n'!$Q141="C",'1a+c+n'!P141,0))</f>
        <v>0</v>
      </c>
    </row>
    <row r="142" spans="1:16" x14ac:dyDescent="0.2">
      <c r="A142" s="49">
        <f>IF(P142=0,0,IF(COUNTBLANK(P142)=1,0,COUNTA($P$14:P142)))</f>
        <v>0</v>
      </c>
      <c r="B142" s="24">
        <f>IF($C$4="citu pasākumu izmaksas",IF('1a+c+n'!$Q142="C",'1a+c+n'!B142,0))</f>
        <v>0</v>
      </c>
      <c r="C142" s="61">
        <f>IF($C$4="citu pasākumu izmaksas",IF('1a+c+n'!$Q142="C",'1a+c+n'!C142,0))</f>
        <v>0</v>
      </c>
      <c r="D142" s="24">
        <f>IF($C$4="citu pasākumu izmaksas",IF('1a+c+n'!$Q142="C",'1a+c+n'!D142,0))</f>
        <v>0</v>
      </c>
      <c r="E142" s="44"/>
      <c r="F142" s="62"/>
      <c r="G142" s="111"/>
      <c r="H142" s="111">
        <f>IF($C$4="citu pasākumu izmaksas",IF('1a+c+n'!$Q142="C",'1a+c+n'!H142,0))</f>
        <v>0</v>
      </c>
      <c r="I142" s="111"/>
      <c r="J142" s="111"/>
      <c r="K142" s="112">
        <f>IF($C$4="citu pasākumu izmaksas",IF('1a+c+n'!$Q142="C",'1a+c+n'!K142,0))</f>
        <v>0</v>
      </c>
      <c r="L142" s="78">
        <f>IF($C$4="citu pasākumu izmaksas",IF('1a+c+n'!$Q142="C",'1a+c+n'!L142,0))</f>
        <v>0</v>
      </c>
      <c r="M142" s="111">
        <f>IF($C$4="citu pasākumu izmaksas",IF('1a+c+n'!$Q142="C",'1a+c+n'!M142,0))</f>
        <v>0</v>
      </c>
      <c r="N142" s="111">
        <f>IF($C$4="citu pasākumu izmaksas",IF('1a+c+n'!$Q142="C",'1a+c+n'!N142,0))</f>
        <v>0</v>
      </c>
      <c r="O142" s="111">
        <f>IF($C$4="citu pasākumu izmaksas",IF('1a+c+n'!$Q142="C",'1a+c+n'!O142,0))</f>
        <v>0</v>
      </c>
      <c r="P142" s="112">
        <f>IF($C$4="citu pasākumu izmaksas",IF('1a+c+n'!$Q142="C",'1a+c+n'!P142,0))</f>
        <v>0</v>
      </c>
    </row>
    <row r="143" spans="1:16" x14ac:dyDescent="0.2">
      <c r="A143" s="49">
        <f>IF(P143=0,0,IF(COUNTBLANK(P143)=1,0,COUNTA($P$14:P143)))</f>
        <v>0</v>
      </c>
      <c r="B143" s="24">
        <f>IF($C$4="citu pasākumu izmaksas",IF('1a+c+n'!$Q143="C",'1a+c+n'!B143,0))</f>
        <v>0</v>
      </c>
      <c r="C143" s="61">
        <f>IF($C$4="citu pasākumu izmaksas",IF('1a+c+n'!$Q143="C",'1a+c+n'!C143,0))</f>
        <v>0</v>
      </c>
      <c r="D143" s="24">
        <f>IF($C$4="citu pasākumu izmaksas",IF('1a+c+n'!$Q143="C",'1a+c+n'!D143,0))</f>
        <v>0</v>
      </c>
      <c r="E143" s="44"/>
      <c r="F143" s="62"/>
      <c r="G143" s="111"/>
      <c r="H143" s="111">
        <f>IF($C$4="citu pasākumu izmaksas",IF('1a+c+n'!$Q143="C",'1a+c+n'!H143,0))</f>
        <v>0</v>
      </c>
      <c r="I143" s="111"/>
      <c r="J143" s="111"/>
      <c r="K143" s="112">
        <f>IF($C$4="citu pasākumu izmaksas",IF('1a+c+n'!$Q143="C",'1a+c+n'!K143,0))</f>
        <v>0</v>
      </c>
      <c r="L143" s="78">
        <f>IF($C$4="citu pasākumu izmaksas",IF('1a+c+n'!$Q143="C",'1a+c+n'!L143,0))</f>
        <v>0</v>
      </c>
      <c r="M143" s="111">
        <f>IF($C$4="citu pasākumu izmaksas",IF('1a+c+n'!$Q143="C",'1a+c+n'!M143,0))</f>
        <v>0</v>
      </c>
      <c r="N143" s="111">
        <f>IF($C$4="citu pasākumu izmaksas",IF('1a+c+n'!$Q143="C",'1a+c+n'!N143,0))</f>
        <v>0</v>
      </c>
      <c r="O143" s="111">
        <f>IF($C$4="citu pasākumu izmaksas",IF('1a+c+n'!$Q143="C",'1a+c+n'!O143,0))</f>
        <v>0</v>
      </c>
      <c r="P143" s="112">
        <f>IF($C$4="citu pasākumu izmaksas",IF('1a+c+n'!$Q143="C",'1a+c+n'!P143,0))</f>
        <v>0</v>
      </c>
    </row>
    <row r="144" spans="1:16" x14ac:dyDescent="0.2">
      <c r="A144" s="49">
        <f>IF(P144=0,0,IF(COUNTBLANK(P144)=1,0,COUNTA($P$14:P144)))</f>
        <v>0</v>
      </c>
      <c r="B144" s="24">
        <f>IF($C$4="citu pasākumu izmaksas",IF('1a+c+n'!$Q144="C",'1a+c+n'!B144,0))</f>
        <v>0</v>
      </c>
      <c r="C144" s="61">
        <f>IF($C$4="citu pasākumu izmaksas",IF('1a+c+n'!$Q144="C",'1a+c+n'!C144,0))</f>
        <v>0</v>
      </c>
      <c r="D144" s="24">
        <f>IF($C$4="citu pasākumu izmaksas",IF('1a+c+n'!$Q144="C",'1a+c+n'!D144,0))</f>
        <v>0</v>
      </c>
      <c r="E144" s="44"/>
      <c r="F144" s="62"/>
      <c r="G144" s="111"/>
      <c r="H144" s="111">
        <f>IF($C$4="citu pasākumu izmaksas",IF('1a+c+n'!$Q144="C",'1a+c+n'!H144,0))</f>
        <v>0</v>
      </c>
      <c r="I144" s="111"/>
      <c r="J144" s="111"/>
      <c r="K144" s="112">
        <f>IF($C$4="citu pasākumu izmaksas",IF('1a+c+n'!$Q144="C",'1a+c+n'!K144,0))</f>
        <v>0</v>
      </c>
      <c r="L144" s="78">
        <f>IF($C$4="citu pasākumu izmaksas",IF('1a+c+n'!$Q144="C",'1a+c+n'!L144,0))</f>
        <v>0</v>
      </c>
      <c r="M144" s="111">
        <f>IF($C$4="citu pasākumu izmaksas",IF('1a+c+n'!$Q144="C",'1a+c+n'!M144,0))</f>
        <v>0</v>
      </c>
      <c r="N144" s="111">
        <f>IF($C$4="citu pasākumu izmaksas",IF('1a+c+n'!$Q144="C",'1a+c+n'!N144,0))</f>
        <v>0</v>
      </c>
      <c r="O144" s="111">
        <f>IF($C$4="citu pasākumu izmaksas",IF('1a+c+n'!$Q144="C",'1a+c+n'!O144,0))</f>
        <v>0</v>
      </c>
      <c r="P144" s="112">
        <f>IF($C$4="citu pasākumu izmaksas",IF('1a+c+n'!$Q144="C",'1a+c+n'!P144,0))</f>
        <v>0</v>
      </c>
    </row>
    <row r="145" spans="1:16" x14ac:dyDescent="0.2">
      <c r="A145" s="49">
        <f>IF(P145=0,0,IF(COUNTBLANK(P145)=1,0,COUNTA($P$14:P145)))</f>
        <v>0</v>
      </c>
      <c r="B145" s="24">
        <f>IF($C$4="citu pasākumu izmaksas",IF('1a+c+n'!$Q145="C",'1a+c+n'!B145,0))</f>
        <v>0</v>
      </c>
      <c r="C145" s="61">
        <f>IF($C$4="citu pasākumu izmaksas",IF('1a+c+n'!$Q145="C",'1a+c+n'!C145,0))</f>
        <v>0</v>
      </c>
      <c r="D145" s="24">
        <f>IF($C$4="citu pasākumu izmaksas",IF('1a+c+n'!$Q145="C",'1a+c+n'!D145,0))</f>
        <v>0</v>
      </c>
      <c r="E145" s="44"/>
      <c r="F145" s="62"/>
      <c r="G145" s="111"/>
      <c r="H145" s="111">
        <f>IF($C$4="citu pasākumu izmaksas",IF('1a+c+n'!$Q145="C",'1a+c+n'!H145,0))</f>
        <v>0</v>
      </c>
      <c r="I145" s="111"/>
      <c r="J145" s="111"/>
      <c r="K145" s="112">
        <f>IF($C$4="citu pasākumu izmaksas",IF('1a+c+n'!$Q145="C",'1a+c+n'!K145,0))</f>
        <v>0</v>
      </c>
      <c r="L145" s="78">
        <f>IF($C$4="citu pasākumu izmaksas",IF('1a+c+n'!$Q145="C",'1a+c+n'!L145,0))</f>
        <v>0</v>
      </c>
      <c r="M145" s="111">
        <f>IF($C$4="citu pasākumu izmaksas",IF('1a+c+n'!$Q145="C",'1a+c+n'!M145,0))</f>
        <v>0</v>
      </c>
      <c r="N145" s="111">
        <f>IF($C$4="citu pasākumu izmaksas",IF('1a+c+n'!$Q145="C",'1a+c+n'!N145,0))</f>
        <v>0</v>
      </c>
      <c r="O145" s="111">
        <f>IF($C$4="citu pasākumu izmaksas",IF('1a+c+n'!$Q145="C",'1a+c+n'!O145,0))</f>
        <v>0</v>
      </c>
      <c r="P145" s="112">
        <f>IF($C$4="citu pasākumu izmaksas",IF('1a+c+n'!$Q145="C",'1a+c+n'!P145,0))</f>
        <v>0</v>
      </c>
    </row>
    <row r="146" spans="1:16" ht="22.5" x14ac:dyDescent="0.2">
      <c r="A146" s="49">
        <f>IF(P146=0,0,IF(COUNTBLANK(P146)=1,0,COUNTA($P$14:P146)))</f>
        <v>0</v>
      </c>
      <c r="B146" s="24">
        <f>IF($C$4="citu pasākumu izmaksas",IF('1a+c+n'!$Q146="C",'1a+c+n'!B146,0))</f>
        <v>0</v>
      </c>
      <c r="C146" s="61" t="str">
        <f>IF($C$4="citu pasākumu izmaksas",IF('1a+c+n'!$Q146="C",'1a+c+n'!C146,0))</f>
        <v>Ieejas mezgla grīdas sagatavošana un izlīdzināšana ar Weberfloor 4400 vai ekvivalentu (AR-03)</v>
      </c>
      <c r="D146" s="24" t="str">
        <f>IF($C$4="citu pasākumu izmaksas",IF('1a+c+n'!$Q146="C",'1a+c+n'!D146,0))</f>
        <v>m2</v>
      </c>
      <c r="E146" s="44"/>
      <c r="F146" s="62"/>
      <c r="G146" s="111"/>
      <c r="H146" s="111">
        <f>IF($C$4="citu pasākumu izmaksas",IF('1a+c+n'!$Q146="C",'1a+c+n'!H146,0))</f>
        <v>0</v>
      </c>
      <c r="I146" s="111"/>
      <c r="J146" s="111"/>
      <c r="K146" s="112">
        <f>IF($C$4="citu pasākumu izmaksas",IF('1a+c+n'!$Q146="C",'1a+c+n'!K146,0))</f>
        <v>0</v>
      </c>
      <c r="L146" s="78">
        <f>IF($C$4="citu pasākumu izmaksas",IF('1a+c+n'!$Q146="C",'1a+c+n'!L146,0))</f>
        <v>0</v>
      </c>
      <c r="M146" s="111">
        <f>IF($C$4="citu pasākumu izmaksas",IF('1a+c+n'!$Q146="C",'1a+c+n'!M146,0))</f>
        <v>0</v>
      </c>
      <c r="N146" s="111">
        <f>IF($C$4="citu pasākumu izmaksas",IF('1a+c+n'!$Q146="C",'1a+c+n'!N146,0))</f>
        <v>0</v>
      </c>
      <c r="O146" s="111">
        <f>IF($C$4="citu pasākumu izmaksas",IF('1a+c+n'!$Q146="C",'1a+c+n'!O146,0))</f>
        <v>0</v>
      </c>
      <c r="P146" s="112">
        <f>IF($C$4="citu pasākumu izmaksas",IF('1a+c+n'!$Q146="C",'1a+c+n'!P146,0))</f>
        <v>0</v>
      </c>
    </row>
    <row r="147" spans="1:16" ht="22.5" x14ac:dyDescent="0.2">
      <c r="A147" s="49">
        <f>IF(P147=0,0,IF(COUNTBLANK(P147)=1,0,COUNTA($P$14:P147)))</f>
        <v>0</v>
      </c>
      <c r="B147" s="24">
        <f>IF($C$4="citu pasākumu izmaksas",IF('1a+c+n'!$Q147="C",'1a+c+n'!B147,0))</f>
        <v>0</v>
      </c>
      <c r="C147" s="61" t="str">
        <f>IF($C$4="citu pasākumu izmaksas",IF('1a+c+n'!$Q147="C",'1a+c+n'!C147,0))</f>
        <v>Ieejas mezgla grīdas flīzēšana, iesk.flīžu līmi un šuvju aizpildītāju (AR-03)</v>
      </c>
      <c r="D147" s="24" t="str">
        <f>IF($C$4="citu pasākumu izmaksas",IF('1a+c+n'!$Q147="C",'1a+c+n'!D147,0))</f>
        <v>m2</v>
      </c>
      <c r="E147" s="44"/>
      <c r="F147" s="62"/>
      <c r="G147" s="111"/>
      <c r="H147" s="111">
        <f>IF($C$4="citu pasākumu izmaksas",IF('1a+c+n'!$Q147="C",'1a+c+n'!H147,0))</f>
        <v>0</v>
      </c>
      <c r="I147" s="111"/>
      <c r="J147" s="111"/>
      <c r="K147" s="112">
        <f>IF($C$4="citu pasākumu izmaksas",IF('1a+c+n'!$Q147="C",'1a+c+n'!K147,0))</f>
        <v>0</v>
      </c>
      <c r="L147" s="78">
        <f>IF($C$4="citu pasākumu izmaksas",IF('1a+c+n'!$Q147="C",'1a+c+n'!L147,0))</f>
        <v>0</v>
      </c>
      <c r="M147" s="111">
        <f>IF($C$4="citu pasākumu izmaksas",IF('1a+c+n'!$Q147="C",'1a+c+n'!M147,0))</f>
        <v>0</v>
      </c>
      <c r="N147" s="111">
        <f>IF($C$4="citu pasākumu izmaksas",IF('1a+c+n'!$Q147="C",'1a+c+n'!N147,0))</f>
        <v>0</v>
      </c>
      <c r="O147" s="111">
        <f>IF($C$4="citu pasākumu izmaksas",IF('1a+c+n'!$Q147="C",'1a+c+n'!O147,0))</f>
        <v>0</v>
      </c>
      <c r="P147" s="112">
        <f>IF($C$4="citu pasākumu izmaksas",IF('1a+c+n'!$Q147="C",'1a+c+n'!P147,0))</f>
        <v>0</v>
      </c>
    </row>
    <row r="148" spans="1:16" ht="45" x14ac:dyDescent="0.2">
      <c r="A148" s="49">
        <f>IF(P148=0,0,IF(COUNTBLANK(P148)=1,0,COUNTA($P$14:P148)))</f>
        <v>0</v>
      </c>
      <c r="B148" s="24">
        <f>IF($C$4="citu pasākumu izmaksas",IF('1a+c+n'!$Q148="C",'1a+c+n'!B148,0))</f>
        <v>0</v>
      </c>
      <c r="C148" s="61" t="str">
        <f>IF($C$4="citu pasākumu izmaksas",IF('1a+c+n'!$Q148="C",'1a+c+n'!C148,0))</f>
        <v>Visu nedarbojošos elektrokomunikāciju demontāža, darbojošo komunikāciju pārcelšana virs jaunizveidojamā siltumizolācijas slāņa ievietojjot speciālos el.kabeļiem paredzētos penāļos (AR-06)</v>
      </c>
      <c r="D148" s="24" t="str">
        <f>IF($C$4="citu pasākumu izmaksas",IF('1a+c+n'!$Q148="C",'1a+c+n'!D148,0))</f>
        <v>kpl.</v>
      </c>
      <c r="E148" s="44"/>
      <c r="F148" s="62"/>
      <c r="G148" s="111"/>
      <c r="H148" s="111">
        <f>IF($C$4="citu pasākumu izmaksas",IF('1a+c+n'!$Q148="C",'1a+c+n'!H148,0))</f>
        <v>0</v>
      </c>
      <c r="I148" s="111"/>
      <c r="J148" s="111"/>
      <c r="K148" s="112">
        <f>IF($C$4="citu pasākumu izmaksas",IF('1a+c+n'!$Q148="C",'1a+c+n'!K148,0))</f>
        <v>0</v>
      </c>
      <c r="L148" s="78">
        <f>IF($C$4="citu pasākumu izmaksas",IF('1a+c+n'!$Q148="C",'1a+c+n'!L148,0))</f>
        <v>0</v>
      </c>
      <c r="M148" s="111">
        <f>IF($C$4="citu pasākumu izmaksas",IF('1a+c+n'!$Q148="C",'1a+c+n'!M148,0))</f>
        <v>0</v>
      </c>
      <c r="N148" s="111">
        <f>IF($C$4="citu pasākumu izmaksas",IF('1a+c+n'!$Q148="C",'1a+c+n'!N148,0))</f>
        <v>0</v>
      </c>
      <c r="O148" s="111">
        <f>IF($C$4="citu pasākumu izmaksas",IF('1a+c+n'!$Q148="C",'1a+c+n'!O148,0))</f>
        <v>0</v>
      </c>
      <c r="P148" s="112">
        <f>IF($C$4="citu pasākumu izmaksas",IF('1a+c+n'!$Q148="C",'1a+c+n'!P148,0))</f>
        <v>0</v>
      </c>
    </row>
    <row r="149" spans="1:16" x14ac:dyDescent="0.2">
      <c r="A149" s="49">
        <f>IF(P149=0,0,IF(COUNTBLANK(P149)=1,0,COUNTA($P$14:P149)))</f>
        <v>0</v>
      </c>
      <c r="B149" s="24">
        <f>IF($C$4="citu pasākumu izmaksas",IF('1a+c+n'!$Q149="C",'1a+c+n'!B149,0))</f>
        <v>0</v>
      </c>
      <c r="C149" s="61">
        <f>IF($C$4="citu pasākumu izmaksas",IF('1a+c+n'!$Q149="C",'1a+c+n'!C149,0))</f>
        <v>0</v>
      </c>
      <c r="D149" s="24">
        <f>IF($C$4="citu pasākumu izmaksas",IF('1a+c+n'!$Q149="C",'1a+c+n'!D149,0))</f>
        <v>0</v>
      </c>
      <c r="E149" s="44"/>
      <c r="F149" s="62"/>
      <c r="G149" s="111"/>
      <c r="H149" s="111">
        <f>IF($C$4="citu pasākumu izmaksas",IF('1a+c+n'!$Q149="C",'1a+c+n'!H149,0))</f>
        <v>0</v>
      </c>
      <c r="I149" s="111"/>
      <c r="J149" s="111"/>
      <c r="K149" s="112">
        <f>IF($C$4="citu pasākumu izmaksas",IF('1a+c+n'!$Q149="C",'1a+c+n'!K149,0))</f>
        <v>0</v>
      </c>
      <c r="L149" s="78">
        <f>IF($C$4="citu pasākumu izmaksas",IF('1a+c+n'!$Q149="C",'1a+c+n'!L149,0))</f>
        <v>0</v>
      </c>
      <c r="M149" s="111">
        <f>IF($C$4="citu pasākumu izmaksas",IF('1a+c+n'!$Q149="C",'1a+c+n'!M149,0))</f>
        <v>0</v>
      </c>
      <c r="N149" s="111">
        <f>IF($C$4="citu pasākumu izmaksas",IF('1a+c+n'!$Q149="C",'1a+c+n'!N149,0))</f>
        <v>0</v>
      </c>
      <c r="O149" s="111">
        <f>IF($C$4="citu pasākumu izmaksas",IF('1a+c+n'!$Q149="C",'1a+c+n'!O149,0))</f>
        <v>0</v>
      </c>
      <c r="P149" s="112">
        <f>IF($C$4="citu pasākumu izmaksas",IF('1a+c+n'!$Q149="C",'1a+c+n'!P149,0))</f>
        <v>0</v>
      </c>
    </row>
    <row r="150" spans="1:16" ht="22.5" x14ac:dyDescent="0.2">
      <c r="A150" s="49">
        <f>IF(P150=0,0,IF(COUNTBLANK(P150)=1,0,COUNTA($P$14:P150)))</f>
        <v>0</v>
      </c>
      <c r="B150" s="24">
        <f>IF($C$4="citu pasākumu izmaksas",IF('1a+c+n'!$Q150="C",'1a+c+n'!B150,0))</f>
        <v>0</v>
      </c>
      <c r="C150" s="61" t="str">
        <f>IF($C$4="citu pasākumu izmaksas",IF('1a+c+n'!$Q150="C",'1a+c+n'!C150,0))</f>
        <v>Ēkas numurzīmes demontāža un  uzstādīšana atpakaļ</v>
      </c>
      <c r="D150" s="24" t="str">
        <f>IF($C$4="citu pasākumu izmaksas",IF('1a+c+n'!$Q150="C",'1a+c+n'!D150,0))</f>
        <v>gab.</v>
      </c>
      <c r="E150" s="44"/>
      <c r="F150" s="62"/>
      <c r="G150" s="111"/>
      <c r="H150" s="111">
        <f>IF($C$4="citu pasākumu izmaksas",IF('1a+c+n'!$Q150="C",'1a+c+n'!H150,0))</f>
        <v>0</v>
      </c>
      <c r="I150" s="111"/>
      <c r="J150" s="111"/>
      <c r="K150" s="112">
        <f>IF($C$4="citu pasākumu izmaksas",IF('1a+c+n'!$Q150="C",'1a+c+n'!K150,0))</f>
        <v>0</v>
      </c>
      <c r="L150" s="78">
        <f>IF($C$4="citu pasākumu izmaksas",IF('1a+c+n'!$Q150="C",'1a+c+n'!L150,0))</f>
        <v>0</v>
      </c>
      <c r="M150" s="111">
        <f>IF($C$4="citu pasākumu izmaksas",IF('1a+c+n'!$Q150="C",'1a+c+n'!M150,0))</f>
        <v>0</v>
      </c>
      <c r="N150" s="111">
        <f>IF($C$4="citu pasākumu izmaksas",IF('1a+c+n'!$Q150="C",'1a+c+n'!N150,0))</f>
        <v>0</v>
      </c>
      <c r="O150" s="111">
        <f>IF($C$4="citu pasākumu izmaksas",IF('1a+c+n'!$Q150="C",'1a+c+n'!O150,0))</f>
        <v>0</v>
      </c>
      <c r="P150" s="112">
        <f>IF($C$4="citu pasākumu izmaksas",IF('1a+c+n'!$Q150="C",'1a+c+n'!P150,0))</f>
        <v>0</v>
      </c>
    </row>
    <row r="151" spans="1:16" x14ac:dyDescent="0.2">
      <c r="A151" s="49">
        <f>IF(P151=0,0,IF(COUNTBLANK(P151)=1,0,COUNTA($P$14:P151)))</f>
        <v>0</v>
      </c>
      <c r="B151" s="24">
        <f>IF($C$4="citu pasākumu izmaksas",IF('1a+c+n'!$Q151="C",'1a+c+n'!B151,0))</f>
        <v>0</v>
      </c>
      <c r="C151" s="61">
        <f>IF($C$4="citu pasākumu izmaksas",IF('1a+c+n'!$Q151="C",'1a+c+n'!C151,0))</f>
        <v>0</v>
      </c>
      <c r="D151" s="24">
        <f>IF($C$4="citu pasākumu izmaksas",IF('1a+c+n'!$Q151="C",'1a+c+n'!D151,0))</f>
        <v>0</v>
      </c>
      <c r="E151" s="44"/>
      <c r="F151" s="62"/>
      <c r="G151" s="111"/>
      <c r="H151" s="111">
        <f>IF($C$4="citu pasākumu izmaksas",IF('1a+c+n'!$Q151="C",'1a+c+n'!H151,0))</f>
        <v>0</v>
      </c>
      <c r="I151" s="111"/>
      <c r="J151" s="111"/>
      <c r="K151" s="112">
        <f>IF($C$4="citu pasākumu izmaksas",IF('1a+c+n'!$Q151="C",'1a+c+n'!K151,0))</f>
        <v>0</v>
      </c>
      <c r="L151" s="78">
        <f>IF($C$4="citu pasākumu izmaksas",IF('1a+c+n'!$Q151="C",'1a+c+n'!L151,0))</f>
        <v>0</v>
      </c>
      <c r="M151" s="111">
        <f>IF($C$4="citu pasākumu izmaksas",IF('1a+c+n'!$Q151="C",'1a+c+n'!M151,0))</f>
        <v>0</v>
      </c>
      <c r="N151" s="111">
        <f>IF($C$4="citu pasākumu izmaksas",IF('1a+c+n'!$Q151="C",'1a+c+n'!N151,0))</f>
        <v>0</v>
      </c>
      <c r="O151" s="111">
        <f>IF($C$4="citu pasākumu izmaksas",IF('1a+c+n'!$Q151="C",'1a+c+n'!O151,0))</f>
        <v>0</v>
      </c>
      <c r="P151" s="112">
        <f>IF($C$4="citu pasākumu izmaksas",IF('1a+c+n'!$Q151="C",'1a+c+n'!P151,0))</f>
        <v>0</v>
      </c>
    </row>
    <row r="152" spans="1:16" x14ac:dyDescent="0.2">
      <c r="A152" s="49">
        <f>IF(P152=0,0,IF(COUNTBLANK(P152)=1,0,COUNTA($P$14:P152)))</f>
        <v>0</v>
      </c>
      <c r="B152" s="24">
        <f>IF($C$4="citu pasākumu izmaksas",IF('1a+c+n'!$Q152="C",'1a+c+n'!B152,0))</f>
        <v>0</v>
      </c>
      <c r="C152" s="61" t="str">
        <f>IF($C$4="citu pasākumu izmaksas",IF('1a+c+n'!$Q152="C",'1a+c+n'!C152,0))</f>
        <v>Karoga kāta turētāja uzstādīšana (Mezgls 9)</v>
      </c>
      <c r="D152" s="24" t="str">
        <f>IF($C$4="citu pasākumu izmaksas",IF('1a+c+n'!$Q152="C",'1a+c+n'!D152,0))</f>
        <v>gb.</v>
      </c>
      <c r="E152" s="44"/>
      <c r="F152" s="62"/>
      <c r="G152" s="111"/>
      <c r="H152" s="111">
        <f>IF($C$4="citu pasākumu izmaksas",IF('1a+c+n'!$Q152="C",'1a+c+n'!H152,0))</f>
        <v>0</v>
      </c>
      <c r="I152" s="111"/>
      <c r="J152" s="111"/>
      <c r="K152" s="112">
        <f>IF($C$4="citu pasākumu izmaksas",IF('1a+c+n'!$Q152="C",'1a+c+n'!K152,0))</f>
        <v>0</v>
      </c>
      <c r="L152" s="78">
        <f>IF($C$4="citu pasākumu izmaksas",IF('1a+c+n'!$Q152="C",'1a+c+n'!L152,0))</f>
        <v>0</v>
      </c>
      <c r="M152" s="111">
        <f>IF($C$4="citu pasākumu izmaksas",IF('1a+c+n'!$Q152="C",'1a+c+n'!M152,0))</f>
        <v>0</v>
      </c>
      <c r="N152" s="111">
        <f>IF($C$4="citu pasākumu izmaksas",IF('1a+c+n'!$Q152="C",'1a+c+n'!N152,0))</f>
        <v>0</v>
      </c>
      <c r="O152" s="111">
        <f>IF($C$4="citu pasākumu izmaksas",IF('1a+c+n'!$Q152="C",'1a+c+n'!O152,0))</f>
        <v>0</v>
      </c>
      <c r="P152" s="112">
        <f>IF($C$4="citu pasākumu izmaksas",IF('1a+c+n'!$Q152="C",'1a+c+n'!P152,0))</f>
        <v>0</v>
      </c>
    </row>
    <row r="153" spans="1:16" x14ac:dyDescent="0.2">
      <c r="A153" s="49">
        <f>IF(P153=0,0,IF(COUNTBLANK(P153)=1,0,COUNTA($P$14:P153)))</f>
        <v>0</v>
      </c>
      <c r="B153" s="24">
        <f>IF($C$4="citu pasākumu izmaksas",IF('1a+c+n'!$Q153="C",'1a+c+n'!B153,0))</f>
        <v>0</v>
      </c>
      <c r="C153" s="61">
        <f>IF($C$4="citu pasākumu izmaksas",IF('1a+c+n'!$Q153="C",'1a+c+n'!C153,0))</f>
        <v>0</v>
      </c>
      <c r="D153" s="24">
        <f>IF($C$4="citu pasākumu izmaksas",IF('1a+c+n'!$Q153="C",'1a+c+n'!D153,0))</f>
        <v>0</v>
      </c>
      <c r="E153" s="44"/>
      <c r="F153" s="62"/>
      <c r="G153" s="111"/>
      <c r="H153" s="111">
        <f>IF($C$4="citu pasākumu izmaksas",IF('1a+c+n'!$Q153="C",'1a+c+n'!H153,0))</f>
        <v>0</v>
      </c>
      <c r="I153" s="111"/>
      <c r="J153" s="111"/>
      <c r="K153" s="112">
        <f>IF($C$4="citu pasākumu izmaksas",IF('1a+c+n'!$Q153="C",'1a+c+n'!K153,0))</f>
        <v>0</v>
      </c>
      <c r="L153" s="78">
        <f>IF($C$4="citu pasākumu izmaksas",IF('1a+c+n'!$Q153="C",'1a+c+n'!L153,0))</f>
        <v>0</v>
      </c>
      <c r="M153" s="111">
        <f>IF($C$4="citu pasākumu izmaksas",IF('1a+c+n'!$Q153="C",'1a+c+n'!M153,0))</f>
        <v>0</v>
      </c>
      <c r="N153" s="111">
        <f>IF($C$4="citu pasākumu izmaksas",IF('1a+c+n'!$Q153="C",'1a+c+n'!N153,0))</f>
        <v>0</v>
      </c>
      <c r="O153" s="111">
        <f>IF($C$4="citu pasākumu izmaksas",IF('1a+c+n'!$Q153="C",'1a+c+n'!O153,0))</f>
        <v>0</v>
      </c>
      <c r="P153" s="112">
        <f>IF($C$4="citu pasākumu izmaksas",IF('1a+c+n'!$Q153="C",'1a+c+n'!P153,0))</f>
        <v>0</v>
      </c>
    </row>
    <row r="154" spans="1:16" ht="33.75" x14ac:dyDescent="0.2">
      <c r="A154" s="49">
        <f>IF(P154=0,0,IF(COUNTBLANK(P154)=1,0,COUNTA($P$14:P154)))</f>
        <v>0</v>
      </c>
      <c r="B154" s="24">
        <f>IF($C$4="citu pasākumu izmaksas",IF('1a+c+n'!$Q154="C",'1a+c+n'!B154,0))</f>
        <v>0</v>
      </c>
      <c r="C154" s="61" t="str">
        <f>IF($C$4="citu pasākumu izmaksas",IF('1a+c+n'!$Q154="C",'1a+c+n'!C154,0))</f>
        <v>Kāpņu telpu sagatavošana remontam (elktroinstalāciju, vājstrāvu tīklu pārcelšana un sakārtošana u.c.)</v>
      </c>
      <c r="D154" s="24" t="str">
        <f>IF($C$4="citu pasākumu izmaksas",IF('1a+c+n'!$Q154="C",'1a+c+n'!D154,0))</f>
        <v>kpl.</v>
      </c>
      <c r="E154" s="44"/>
      <c r="F154" s="62"/>
      <c r="G154" s="111"/>
      <c r="H154" s="111">
        <f>IF($C$4="citu pasākumu izmaksas",IF('1a+c+n'!$Q154="C",'1a+c+n'!H154,0))</f>
        <v>0</v>
      </c>
      <c r="I154" s="111"/>
      <c r="J154" s="111"/>
      <c r="K154" s="112">
        <f>IF($C$4="citu pasākumu izmaksas",IF('1a+c+n'!$Q154="C",'1a+c+n'!K154,0))</f>
        <v>0</v>
      </c>
      <c r="L154" s="78">
        <f>IF($C$4="citu pasākumu izmaksas",IF('1a+c+n'!$Q154="C",'1a+c+n'!L154,0))</f>
        <v>0</v>
      </c>
      <c r="M154" s="111">
        <f>IF($C$4="citu pasākumu izmaksas",IF('1a+c+n'!$Q154="C",'1a+c+n'!M154,0))</f>
        <v>0</v>
      </c>
      <c r="N154" s="111">
        <f>IF($C$4="citu pasākumu izmaksas",IF('1a+c+n'!$Q154="C",'1a+c+n'!N154,0))</f>
        <v>0</v>
      </c>
      <c r="O154" s="111">
        <f>IF($C$4="citu pasākumu izmaksas",IF('1a+c+n'!$Q154="C",'1a+c+n'!O154,0))</f>
        <v>0</v>
      </c>
      <c r="P154" s="112">
        <f>IF($C$4="citu pasākumu izmaksas",IF('1a+c+n'!$Q154="C",'1a+c+n'!P154,0))</f>
        <v>0</v>
      </c>
    </row>
    <row r="155" spans="1:16" ht="23.25" thickBot="1" x14ac:dyDescent="0.25">
      <c r="A155" s="49">
        <f>IF(P155=0,0,IF(COUNTBLANK(P155)=1,0,COUNTA($P$14:P155)))</f>
        <v>0</v>
      </c>
      <c r="B155" s="24">
        <f>IF($C$4="citu pasākumu izmaksas",IF('1a+c+n'!$Q155="C",'1a+c+n'!B155,0))</f>
        <v>0</v>
      </c>
      <c r="C155" s="61" t="str">
        <f>IF($C$4="citu pasākumu izmaksas",IF('1a+c+n'!$Q155="C",'1a+c+n'!C155,0))</f>
        <v>Sienu attīrīšana, gruntēšana, špaktelēšana, slīpēšana, krāsošana ar gruntskrāsu un tonētu krāsu</v>
      </c>
      <c r="D155" s="24" t="str">
        <f>IF($C$4="citu pasākumu izmaksas",IF('1a+c+n'!$Q155="C",'1a+c+n'!D155,0))</f>
        <v>m2</v>
      </c>
      <c r="E155" s="44"/>
      <c r="F155" s="62"/>
      <c r="G155" s="111"/>
      <c r="H155" s="111">
        <f>IF($C$4="citu pasākumu izmaksas",IF('1a+c+n'!$Q155="C",'1a+c+n'!H155,0))</f>
        <v>0</v>
      </c>
      <c r="I155" s="111"/>
      <c r="J155" s="111"/>
      <c r="K155" s="112">
        <f>IF($C$4="citu pasākumu izmaksas",IF('1a+c+n'!$Q155="C",'1a+c+n'!K155,0))</f>
        <v>0</v>
      </c>
      <c r="L155" s="78">
        <f>IF($C$4="citu pasākumu izmaksas",IF('1a+c+n'!$Q155="C",'1a+c+n'!L155,0))</f>
        <v>0</v>
      </c>
      <c r="M155" s="111">
        <f>IF($C$4="citu pasākumu izmaksas",IF('1a+c+n'!$Q155="C",'1a+c+n'!M155,0))</f>
        <v>0</v>
      </c>
      <c r="N155" s="111">
        <f>IF($C$4="citu pasākumu izmaksas",IF('1a+c+n'!$Q155="C",'1a+c+n'!N155,0))</f>
        <v>0</v>
      </c>
      <c r="O155" s="111">
        <f>IF($C$4="citu pasākumu izmaksas",IF('1a+c+n'!$Q155="C",'1a+c+n'!O155,0))</f>
        <v>0</v>
      </c>
      <c r="P155" s="112">
        <f>IF($C$4="citu pasākumu izmaksas",IF('1a+c+n'!$Q155="C",'1a+c+n'!P155,0))</f>
        <v>0</v>
      </c>
    </row>
    <row r="156" spans="1:16" ht="12" customHeight="1" thickBot="1" x14ac:dyDescent="0.25">
      <c r="A156" s="229" t="s">
        <v>62</v>
      </c>
      <c r="B156" s="230"/>
      <c r="C156" s="230"/>
      <c r="D156" s="230"/>
      <c r="E156" s="230"/>
      <c r="F156" s="230"/>
      <c r="G156" s="230"/>
      <c r="H156" s="230"/>
      <c r="I156" s="230"/>
      <c r="J156" s="230"/>
      <c r="K156" s="231"/>
      <c r="L156" s="122">
        <f>SUM(L14:L155)</f>
        <v>0</v>
      </c>
      <c r="M156" s="123">
        <f>SUM(M14:M155)</f>
        <v>0</v>
      </c>
      <c r="N156" s="123">
        <f>SUM(N14:N155)</f>
        <v>0</v>
      </c>
      <c r="O156" s="123">
        <f>SUM(O14:O155)</f>
        <v>0</v>
      </c>
      <c r="P156" s="124">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32">
        <f>'Kops c'!C28:H28</f>
        <v>0</v>
      </c>
      <c r="D159" s="232"/>
      <c r="E159" s="232"/>
      <c r="F159" s="232"/>
      <c r="G159" s="232"/>
      <c r="H159" s="232"/>
      <c r="I159" s="16"/>
      <c r="J159" s="16"/>
      <c r="K159" s="16"/>
      <c r="L159" s="16"/>
      <c r="M159" s="16"/>
      <c r="N159" s="16"/>
      <c r="O159" s="16"/>
      <c r="P159" s="16"/>
    </row>
    <row r="160" spans="1:16" x14ac:dyDescent="0.2">
      <c r="A160" s="16"/>
      <c r="B160" s="16"/>
      <c r="C160" s="160" t="s">
        <v>15</v>
      </c>
      <c r="D160" s="160"/>
      <c r="E160" s="160"/>
      <c r="F160" s="160"/>
      <c r="G160" s="160"/>
      <c r="H160" s="160"/>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78" t="str">
        <f>'Kops n'!A31:D31</f>
        <v>Tāme sastādīta 2023. gada __. _______</v>
      </c>
      <c r="B162" s="179"/>
      <c r="C162" s="179"/>
      <c r="D162" s="179"/>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32">
        <f>'Kops c'!C33:H33</f>
        <v>0</v>
      </c>
      <c r="D164" s="232"/>
      <c r="E164" s="232"/>
      <c r="F164" s="232"/>
      <c r="G164" s="232"/>
      <c r="H164" s="232"/>
      <c r="I164" s="16"/>
      <c r="J164" s="16"/>
      <c r="K164" s="16"/>
      <c r="L164" s="16"/>
      <c r="M164" s="16"/>
      <c r="N164" s="16"/>
      <c r="O164" s="16"/>
      <c r="P164" s="16"/>
    </row>
    <row r="165" spans="1:16" x14ac:dyDescent="0.2">
      <c r="A165" s="16"/>
      <c r="B165" s="16"/>
      <c r="C165" s="160" t="s">
        <v>15</v>
      </c>
      <c r="D165" s="160"/>
      <c r="E165" s="160"/>
      <c r="F165" s="160"/>
      <c r="G165" s="160"/>
      <c r="H165" s="160"/>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4" t="s">
        <v>16</v>
      </c>
      <c r="B167" s="40"/>
      <c r="C167" s="79">
        <f>'Kops c'!C36</f>
        <v>0</v>
      </c>
      <c r="D167" s="40"/>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65:H165"/>
    <mergeCell ref="L12:P12"/>
    <mergeCell ref="A156:K156"/>
    <mergeCell ref="C159:H159"/>
    <mergeCell ref="C160:H160"/>
    <mergeCell ref="A162:D162"/>
    <mergeCell ref="C164:H164"/>
  </mergeCells>
  <conditionalFormatting sqref="A156:K156">
    <cfRule type="containsText" dxfId="83" priority="3" operator="containsText" text="Tiešās izmaksas kopā, t. sk. darba devēja sociālais nodoklis __.__% ">
      <formula>NOT(ISERROR(SEARCH("Tiešās izmaksas kopā, t. sk. darba devēja sociālais nodoklis __.__% ",A156)))</formula>
    </cfRule>
  </conditionalFormatting>
  <conditionalFormatting sqref="A14:P155">
    <cfRule type="cellIs" dxfId="82" priority="1" operator="equal">
      <formula>0</formula>
    </cfRule>
  </conditionalFormatting>
  <conditionalFormatting sqref="C2:I2 D5:L8 N9:O9 L156:P156 C159:H159 C164:H164 C167">
    <cfRule type="cellIs" dxfId="81"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C00000"/>
  </sheetPr>
  <dimension ref="A1:P171"/>
  <sheetViews>
    <sheetView topLeftCell="A128" workbookViewId="0">
      <selection activeCell="A159" sqref="A159:XFD16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'1a+c+n'!D1</f>
        <v>1</v>
      </c>
      <c r="E1" s="22"/>
      <c r="F1" s="22"/>
      <c r="G1" s="22"/>
      <c r="H1" s="22"/>
      <c r="I1" s="22"/>
      <c r="J1" s="22"/>
      <c r="N1" s="25"/>
      <c r="O1" s="26"/>
      <c r="P1" s="27"/>
    </row>
    <row r="2" spans="1:16" x14ac:dyDescent="0.2">
      <c r="A2" s="28"/>
      <c r="B2" s="28"/>
      <c r="C2" s="247" t="str">
        <f>'1a+c+n'!C2:I2</f>
        <v>Vispārējie būvdarbi</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19</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'1a+c+n'!A9</f>
        <v>Tāme sastādīta  2023. gada tirgus cenās, pamatojoties uz AR daļas rasējumiem</v>
      </c>
      <c r="B9" s="244"/>
      <c r="C9" s="244"/>
      <c r="D9" s="244"/>
      <c r="E9" s="244"/>
      <c r="F9" s="244"/>
      <c r="G9" s="30"/>
      <c r="H9" s="30"/>
      <c r="I9" s="30"/>
      <c r="J9" s="245" t="s">
        <v>45</v>
      </c>
      <c r="K9" s="245"/>
      <c r="L9" s="245"/>
      <c r="M9" s="245"/>
      <c r="N9" s="246">
        <f>P159</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izmaksas",IF('1a+c+n'!$Q14="N",'1a+c+n'!B14,0))</f>
        <v>0</v>
      </c>
      <c r="C14" s="59">
        <f>IF($C$4="Neattiecināmās izmaksas",IF('1a+c+n'!$Q14="N",'1a+c+n'!C14,0))</f>
        <v>0</v>
      </c>
      <c r="D14" s="23">
        <f>IF($C$4="Neattiecināmās izmaksas",IF('1a+c+n'!$Q14="N",'1a+c+n'!D14,0))</f>
        <v>0</v>
      </c>
      <c r="E14" s="43"/>
      <c r="F14" s="60"/>
      <c r="G14" s="109"/>
      <c r="H14" s="109">
        <f>IF($C$4="Neattiecināmās izmaksas",IF('1a+c+n'!$Q14="N",'1a+c+n'!H14,0))</f>
        <v>0</v>
      </c>
      <c r="I14" s="109"/>
      <c r="J14" s="109"/>
      <c r="K14" s="110">
        <f>IF($C$4="Neattiecināmās izmaksas",IF('1a+c+n'!$Q14="N",'1a+c+n'!K14,0))</f>
        <v>0</v>
      </c>
      <c r="L14" s="77">
        <f>IF($C$4="Neattiecināmās izmaksas",IF('1a+c+n'!$Q14="N",'1a+c+n'!L14,0))</f>
        <v>0</v>
      </c>
      <c r="M14" s="109">
        <f>IF($C$4="Neattiecināmās izmaksas",IF('1a+c+n'!$Q14="N",'1a+c+n'!M14,0))</f>
        <v>0</v>
      </c>
      <c r="N14" s="109">
        <f>IF($C$4="Neattiecināmās izmaksas",IF('1a+c+n'!$Q14="N",'1a+c+n'!N14,0))</f>
        <v>0</v>
      </c>
      <c r="O14" s="109">
        <f>IF($C$4="Neattiecināmās izmaksas",IF('1a+c+n'!$Q14="N",'1a+c+n'!O14,0))</f>
        <v>0</v>
      </c>
      <c r="P14" s="110">
        <f>IF($C$4="Neattiecināmās izmaksas",IF('1a+c+n'!$Q14="N",'1a+c+n'!P14,0))</f>
        <v>0</v>
      </c>
    </row>
    <row r="15" spans="1:16" x14ac:dyDescent="0.2">
      <c r="A15" s="49">
        <f>IF(P15=0,0,IF(COUNTBLANK(P15)=1,0,COUNTA($P$14:P15)))</f>
        <v>0</v>
      </c>
      <c r="B15" s="24">
        <f>IF($C$4="Neattiecināmās izmaksas",IF('1a+c+n'!$Q15="N",'1a+c+n'!B15,0))</f>
        <v>0</v>
      </c>
      <c r="C15" s="61">
        <f>IF($C$4="Neattiecināmās izmaksas",IF('1a+c+n'!$Q15="N",'1a+c+n'!C15,0))</f>
        <v>0</v>
      </c>
      <c r="D15" s="24">
        <f>IF($C$4="Neattiecināmās izmaksas",IF('1a+c+n'!$Q15="N",'1a+c+n'!D15,0))</f>
        <v>0</v>
      </c>
      <c r="E15" s="44"/>
      <c r="F15" s="62"/>
      <c r="G15" s="111"/>
      <c r="H15" s="111">
        <f>IF($C$4="Neattiecināmās izmaksas",IF('1a+c+n'!$Q15="N",'1a+c+n'!H15,0))</f>
        <v>0</v>
      </c>
      <c r="I15" s="111"/>
      <c r="J15" s="111"/>
      <c r="K15" s="112">
        <f>IF($C$4="Neattiecināmās izmaksas",IF('1a+c+n'!$Q15="N",'1a+c+n'!K15,0))</f>
        <v>0</v>
      </c>
      <c r="L15" s="78">
        <f>IF($C$4="Neattiecināmās izmaksas",IF('1a+c+n'!$Q15="N",'1a+c+n'!L15,0))</f>
        <v>0</v>
      </c>
      <c r="M15" s="111">
        <f>IF($C$4="Neattiecināmās izmaksas",IF('1a+c+n'!$Q15="N",'1a+c+n'!M15,0))</f>
        <v>0</v>
      </c>
      <c r="N15" s="111">
        <f>IF($C$4="Neattiecināmās izmaksas",IF('1a+c+n'!$Q15="N",'1a+c+n'!N15,0))</f>
        <v>0</v>
      </c>
      <c r="O15" s="111">
        <f>IF($C$4="Neattiecināmās izmaksas",IF('1a+c+n'!$Q15="N",'1a+c+n'!O15,0))</f>
        <v>0</v>
      </c>
      <c r="P15" s="112">
        <f>IF($C$4="Neattiecināmās izmaksas",IF('1a+c+n'!$Q15="N",'1a+c+n'!P15,0))</f>
        <v>0</v>
      </c>
    </row>
    <row r="16" spans="1:16" x14ac:dyDescent="0.2">
      <c r="A16" s="49">
        <f>IF(P16=0,0,IF(COUNTBLANK(P16)=1,0,COUNTA($P$14:P16)))</f>
        <v>0</v>
      </c>
      <c r="B16" s="24">
        <f>IF($C$4="Neattiecināmās izmaksas",IF('1a+c+n'!$Q16="N",'1a+c+n'!B16,0))</f>
        <v>0</v>
      </c>
      <c r="C16" s="61">
        <f>IF($C$4="Neattiecināmās izmaksas",IF('1a+c+n'!$Q16="N",'1a+c+n'!C16,0))</f>
        <v>0</v>
      </c>
      <c r="D16" s="24">
        <f>IF($C$4="Neattiecināmās izmaksas",IF('1a+c+n'!$Q16="N",'1a+c+n'!D16,0))</f>
        <v>0</v>
      </c>
      <c r="E16" s="44"/>
      <c r="F16" s="62"/>
      <c r="G16" s="111"/>
      <c r="H16" s="111">
        <f>IF($C$4="Neattiecināmās izmaksas",IF('1a+c+n'!$Q16="N",'1a+c+n'!H16,0))</f>
        <v>0</v>
      </c>
      <c r="I16" s="111"/>
      <c r="J16" s="111"/>
      <c r="K16" s="112">
        <f>IF($C$4="Neattiecināmās izmaksas",IF('1a+c+n'!$Q16="N",'1a+c+n'!K16,0))</f>
        <v>0</v>
      </c>
      <c r="L16" s="78">
        <f>IF($C$4="Neattiecināmās izmaksas",IF('1a+c+n'!$Q16="N",'1a+c+n'!L16,0))</f>
        <v>0</v>
      </c>
      <c r="M16" s="111">
        <f>IF($C$4="Neattiecināmās izmaksas",IF('1a+c+n'!$Q16="N",'1a+c+n'!M16,0))</f>
        <v>0</v>
      </c>
      <c r="N16" s="111">
        <f>IF($C$4="Neattiecināmās izmaksas",IF('1a+c+n'!$Q16="N",'1a+c+n'!N16,0))</f>
        <v>0</v>
      </c>
      <c r="O16" s="111">
        <f>IF($C$4="Neattiecināmās izmaksas",IF('1a+c+n'!$Q16="N",'1a+c+n'!O16,0))</f>
        <v>0</v>
      </c>
      <c r="P16" s="112">
        <f>IF($C$4="Neattiecināmās izmaksas",IF('1a+c+n'!$Q16="N",'1a+c+n'!P16,0))</f>
        <v>0</v>
      </c>
    </row>
    <row r="17" spans="1:16" x14ac:dyDescent="0.2">
      <c r="A17" s="49">
        <f>IF(P17=0,0,IF(COUNTBLANK(P17)=1,0,COUNTA($P$14:P17)))</f>
        <v>0</v>
      </c>
      <c r="B17" s="24">
        <f>IF($C$4="Neattiecināmās izmaksas",IF('1a+c+n'!$Q17="N",'1a+c+n'!B17,0))</f>
        <v>0</v>
      </c>
      <c r="C17" s="61">
        <f>IF($C$4="Neattiecināmās izmaksas",IF('1a+c+n'!$Q17="N",'1a+c+n'!C17,0))</f>
        <v>0</v>
      </c>
      <c r="D17" s="24">
        <f>IF($C$4="Neattiecināmās izmaksas",IF('1a+c+n'!$Q17="N",'1a+c+n'!D17,0))</f>
        <v>0</v>
      </c>
      <c r="E17" s="44"/>
      <c r="F17" s="62"/>
      <c r="G17" s="111"/>
      <c r="H17" s="111">
        <f>IF($C$4="Neattiecināmās izmaksas",IF('1a+c+n'!$Q17="N",'1a+c+n'!H17,0))</f>
        <v>0</v>
      </c>
      <c r="I17" s="111"/>
      <c r="J17" s="111"/>
      <c r="K17" s="112">
        <f>IF($C$4="Neattiecināmās izmaksas",IF('1a+c+n'!$Q17="N",'1a+c+n'!K17,0))</f>
        <v>0</v>
      </c>
      <c r="L17" s="78">
        <f>IF($C$4="Neattiecināmās izmaksas",IF('1a+c+n'!$Q17="N",'1a+c+n'!L17,0))</f>
        <v>0</v>
      </c>
      <c r="M17" s="111">
        <f>IF($C$4="Neattiecināmās izmaksas",IF('1a+c+n'!$Q17="N",'1a+c+n'!M17,0))</f>
        <v>0</v>
      </c>
      <c r="N17" s="111">
        <f>IF($C$4="Neattiecināmās izmaksas",IF('1a+c+n'!$Q17="N",'1a+c+n'!N17,0))</f>
        <v>0</v>
      </c>
      <c r="O17" s="111">
        <f>IF($C$4="Neattiecināmās izmaksas",IF('1a+c+n'!$Q17="N",'1a+c+n'!O17,0))</f>
        <v>0</v>
      </c>
      <c r="P17" s="112">
        <f>IF($C$4="Neattiecināmās izmaksas",IF('1a+c+n'!$Q17="N",'1a+c+n'!P17,0))</f>
        <v>0</v>
      </c>
    </row>
    <row r="18" spans="1:16" x14ac:dyDescent="0.2">
      <c r="A18" s="49">
        <f>IF(P18=0,0,IF(COUNTBLANK(P18)=1,0,COUNTA($P$14:P18)))</f>
        <v>0</v>
      </c>
      <c r="B18" s="24">
        <f>IF($C$4="Neattiecināmās izmaksas",IF('1a+c+n'!$Q18="N",'1a+c+n'!B18,0))</f>
        <v>0</v>
      </c>
      <c r="C18" s="61">
        <f>IF($C$4="Neattiecināmās izmaksas",IF('1a+c+n'!$Q18="N",'1a+c+n'!C18,0))</f>
        <v>0</v>
      </c>
      <c r="D18" s="24">
        <f>IF($C$4="Neattiecināmās izmaksas",IF('1a+c+n'!$Q18="N",'1a+c+n'!D18,0))</f>
        <v>0</v>
      </c>
      <c r="E18" s="44"/>
      <c r="F18" s="62"/>
      <c r="G18" s="111"/>
      <c r="H18" s="111">
        <f>IF($C$4="Neattiecināmās izmaksas",IF('1a+c+n'!$Q18="N",'1a+c+n'!H18,0))</f>
        <v>0</v>
      </c>
      <c r="I18" s="111"/>
      <c r="J18" s="111"/>
      <c r="K18" s="112">
        <f>IF($C$4="Neattiecināmās izmaksas",IF('1a+c+n'!$Q18="N",'1a+c+n'!K18,0))</f>
        <v>0</v>
      </c>
      <c r="L18" s="78">
        <f>IF($C$4="Neattiecināmās izmaksas",IF('1a+c+n'!$Q18="N",'1a+c+n'!L18,0))</f>
        <v>0</v>
      </c>
      <c r="M18" s="111">
        <f>IF($C$4="Neattiecināmās izmaksas",IF('1a+c+n'!$Q18="N",'1a+c+n'!M18,0))</f>
        <v>0</v>
      </c>
      <c r="N18" s="111">
        <f>IF($C$4="Neattiecināmās izmaksas",IF('1a+c+n'!$Q18="N",'1a+c+n'!N18,0))</f>
        <v>0</v>
      </c>
      <c r="O18" s="111">
        <f>IF($C$4="Neattiecināmās izmaksas",IF('1a+c+n'!$Q18="N",'1a+c+n'!O18,0))</f>
        <v>0</v>
      </c>
      <c r="P18" s="112">
        <f>IF($C$4="Neattiecināmās izmaksas",IF('1a+c+n'!$Q18="N",'1a+c+n'!P18,0))</f>
        <v>0</v>
      </c>
    </row>
    <row r="19" spans="1:16" x14ac:dyDescent="0.2">
      <c r="A19" s="49">
        <f>IF(P19=0,0,IF(COUNTBLANK(P19)=1,0,COUNTA($P$14:P19)))</f>
        <v>0</v>
      </c>
      <c r="B19" s="24">
        <f>IF($C$4="Neattiecināmās izmaksas",IF('1a+c+n'!$Q19="N",'1a+c+n'!B19,0))</f>
        <v>0</v>
      </c>
      <c r="C19" s="61">
        <f>IF($C$4="Neattiecināmās izmaksas",IF('1a+c+n'!$Q19="N",'1a+c+n'!C19,0))</f>
        <v>0</v>
      </c>
      <c r="D19" s="24">
        <f>IF($C$4="Neattiecināmās izmaksas",IF('1a+c+n'!$Q19="N",'1a+c+n'!D19,0))</f>
        <v>0</v>
      </c>
      <c r="E19" s="44"/>
      <c r="F19" s="62"/>
      <c r="G19" s="111"/>
      <c r="H19" s="111">
        <f>IF($C$4="Neattiecināmās izmaksas",IF('1a+c+n'!$Q19="N",'1a+c+n'!H19,0))</f>
        <v>0</v>
      </c>
      <c r="I19" s="111"/>
      <c r="J19" s="111"/>
      <c r="K19" s="112">
        <f>IF($C$4="Neattiecināmās izmaksas",IF('1a+c+n'!$Q19="N",'1a+c+n'!K19,0))</f>
        <v>0</v>
      </c>
      <c r="L19" s="78">
        <f>IF($C$4="Neattiecināmās izmaksas",IF('1a+c+n'!$Q19="N",'1a+c+n'!L19,0))</f>
        <v>0</v>
      </c>
      <c r="M19" s="111">
        <f>IF($C$4="Neattiecināmās izmaksas",IF('1a+c+n'!$Q19="N",'1a+c+n'!M19,0))</f>
        <v>0</v>
      </c>
      <c r="N19" s="111">
        <f>IF($C$4="Neattiecināmās izmaksas",IF('1a+c+n'!$Q19="N",'1a+c+n'!N19,0))</f>
        <v>0</v>
      </c>
      <c r="O19" s="111">
        <f>IF($C$4="Neattiecināmās izmaksas",IF('1a+c+n'!$Q19="N",'1a+c+n'!O19,0))</f>
        <v>0</v>
      </c>
      <c r="P19" s="112">
        <f>IF($C$4="Neattiecināmās izmaksas",IF('1a+c+n'!$Q19="N",'1a+c+n'!P19,0))</f>
        <v>0</v>
      </c>
    </row>
    <row r="20" spans="1:16" x14ac:dyDescent="0.2">
      <c r="A20" s="49">
        <f>IF(P20=0,0,IF(COUNTBLANK(P20)=1,0,COUNTA($P$14:P20)))</f>
        <v>0</v>
      </c>
      <c r="B20" s="24">
        <f>IF($C$4="Neattiecināmās izmaksas",IF('1a+c+n'!$Q20="N",'1a+c+n'!B20,0))</f>
        <v>0</v>
      </c>
      <c r="C20" s="61">
        <f>IF($C$4="Neattiecināmās izmaksas",IF('1a+c+n'!$Q20="N",'1a+c+n'!C20,0))</f>
        <v>0</v>
      </c>
      <c r="D20" s="24">
        <f>IF($C$4="Neattiecināmās izmaksas",IF('1a+c+n'!$Q20="N",'1a+c+n'!D20,0))</f>
        <v>0</v>
      </c>
      <c r="E20" s="44"/>
      <c r="F20" s="62"/>
      <c r="G20" s="111"/>
      <c r="H20" s="111">
        <f>IF($C$4="Neattiecināmās izmaksas",IF('1a+c+n'!$Q20="N",'1a+c+n'!H20,0))</f>
        <v>0</v>
      </c>
      <c r="I20" s="111"/>
      <c r="J20" s="111"/>
      <c r="K20" s="112">
        <f>IF($C$4="Neattiecināmās izmaksas",IF('1a+c+n'!$Q20="N",'1a+c+n'!K20,0))</f>
        <v>0</v>
      </c>
      <c r="L20" s="78">
        <f>IF($C$4="Neattiecināmās izmaksas",IF('1a+c+n'!$Q20="N",'1a+c+n'!L20,0))</f>
        <v>0</v>
      </c>
      <c r="M20" s="111">
        <f>IF($C$4="Neattiecināmās izmaksas",IF('1a+c+n'!$Q20="N",'1a+c+n'!M20,0))</f>
        <v>0</v>
      </c>
      <c r="N20" s="111">
        <f>IF($C$4="Neattiecināmās izmaksas",IF('1a+c+n'!$Q20="N",'1a+c+n'!N20,0))</f>
        <v>0</v>
      </c>
      <c r="O20" s="111">
        <f>IF($C$4="Neattiecināmās izmaksas",IF('1a+c+n'!$Q20="N",'1a+c+n'!O20,0))</f>
        <v>0</v>
      </c>
      <c r="P20" s="112">
        <f>IF($C$4="Neattiecināmās izmaksas",IF('1a+c+n'!$Q20="N",'1a+c+n'!P20,0))</f>
        <v>0</v>
      </c>
    </row>
    <row r="21" spans="1:16" x14ac:dyDescent="0.2">
      <c r="A21" s="49">
        <f>IF(P21=0,0,IF(COUNTBLANK(P21)=1,0,COUNTA($P$14:P21)))</f>
        <v>0</v>
      </c>
      <c r="B21" s="24">
        <f>IF($C$4="Neattiecināmās izmaksas",IF('1a+c+n'!$Q21="N",'1a+c+n'!B21,0))</f>
        <v>0</v>
      </c>
      <c r="C21" s="61">
        <f>IF($C$4="Neattiecināmās izmaksas",IF('1a+c+n'!$Q21="N",'1a+c+n'!C21,0))</f>
        <v>0</v>
      </c>
      <c r="D21" s="24">
        <f>IF($C$4="Neattiecināmās izmaksas",IF('1a+c+n'!$Q21="N",'1a+c+n'!D21,0))</f>
        <v>0</v>
      </c>
      <c r="E21" s="44"/>
      <c r="F21" s="62"/>
      <c r="G21" s="111"/>
      <c r="H21" s="111">
        <f>IF($C$4="Neattiecināmās izmaksas",IF('1a+c+n'!$Q21="N",'1a+c+n'!H21,0))</f>
        <v>0</v>
      </c>
      <c r="I21" s="111"/>
      <c r="J21" s="111"/>
      <c r="K21" s="112">
        <f>IF($C$4="Neattiecināmās izmaksas",IF('1a+c+n'!$Q21="N",'1a+c+n'!K21,0))</f>
        <v>0</v>
      </c>
      <c r="L21" s="78">
        <f>IF($C$4="Neattiecināmās izmaksas",IF('1a+c+n'!$Q21="N",'1a+c+n'!L21,0))</f>
        <v>0</v>
      </c>
      <c r="M21" s="111">
        <f>IF($C$4="Neattiecināmās izmaksas",IF('1a+c+n'!$Q21="N",'1a+c+n'!M21,0))</f>
        <v>0</v>
      </c>
      <c r="N21" s="111">
        <f>IF($C$4="Neattiecināmās izmaksas",IF('1a+c+n'!$Q21="N",'1a+c+n'!N21,0))</f>
        <v>0</v>
      </c>
      <c r="O21" s="111">
        <f>IF($C$4="Neattiecināmās izmaksas",IF('1a+c+n'!$Q21="N",'1a+c+n'!O21,0))</f>
        <v>0</v>
      </c>
      <c r="P21" s="112">
        <f>IF($C$4="Neattiecināmās izmaksas",IF('1a+c+n'!$Q21="N",'1a+c+n'!P21,0))</f>
        <v>0</v>
      </c>
    </row>
    <row r="22" spans="1:16" x14ac:dyDescent="0.2">
      <c r="A22" s="49">
        <f>IF(P22=0,0,IF(COUNTBLANK(P22)=1,0,COUNTA($P$14:P22)))</f>
        <v>0</v>
      </c>
      <c r="B22" s="24">
        <f>IF($C$4="Neattiecināmās izmaksas",IF('1a+c+n'!$Q22="N",'1a+c+n'!B22,0))</f>
        <v>0</v>
      </c>
      <c r="C22" s="61">
        <f>IF($C$4="Neattiecināmās izmaksas",IF('1a+c+n'!$Q22="N",'1a+c+n'!C22,0))</f>
        <v>0</v>
      </c>
      <c r="D22" s="24">
        <f>IF($C$4="Neattiecināmās izmaksas",IF('1a+c+n'!$Q22="N",'1a+c+n'!D22,0))</f>
        <v>0</v>
      </c>
      <c r="E22" s="44"/>
      <c r="F22" s="62"/>
      <c r="G22" s="111"/>
      <c r="H22" s="111">
        <f>IF($C$4="Neattiecināmās izmaksas",IF('1a+c+n'!$Q22="N",'1a+c+n'!H22,0))</f>
        <v>0</v>
      </c>
      <c r="I22" s="111"/>
      <c r="J22" s="111"/>
      <c r="K22" s="112">
        <f>IF($C$4="Neattiecināmās izmaksas",IF('1a+c+n'!$Q22="N",'1a+c+n'!K22,0))</f>
        <v>0</v>
      </c>
      <c r="L22" s="78">
        <f>IF($C$4="Neattiecināmās izmaksas",IF('1a+c+n'!$Q22="N",'1a+c+n'!L22,0))</f>
        <v>0</v>
      </c>
      <c r="M22" s="111">
        <f>IF($C$4="Neattiecināmās izmaksas",IF('1a+c+n'!$Q22="N",'1a+c+n'!M22,0))</f>
        <v>0</v>
      </c>
      <c r="N22" s="111">
        <f>IF($C$4="Neattiecināmās izmaksas",IF('1a+c+n'!$Q22="N",'1a+c+n'!N22,0))</f>
        <v>0</v>
      </c>
      <c r="O22" s="111">
        <f>IF($C$4="Neattiecināmās izmaksas",IF('1a+c+n'!$Q22="N",'1a+c+n'!O22,0))</f>
        <v>0</v>
      </c>
      <c r="P22" s="112">
        <f>IF($C$4="Neattiecināmās izmaksas",IF('1a+c+n'!$Q22="N",'1a+c+n'!P22,0))</f>
        <v>0</v>
      </c>
    </row>
    <row r="23" spans="1:16" x14ac:dyDescent="0.2">
      <c r="A23" s="49">
        <f>IF(P23=0,0,IF(COUNTBLANK(P23)=1,0,COUNTA($P$14:P23)))</f>
        <v>0</v>
      </c>
      <c r="B23" s="24">
        <f>IF($C$4="Neattiecināmās izmaksas",IF('1a+c+n'!$Q23="N",'1a+c+n'!B23,0))</f>
        <v>0</v>
      </c>
      <c r="C23" s="61">
        <f>IF($C$4="Neattiecināmās izmaksas",IF('1a+c+n'!$Q23="N",'1a+c+n'!C23,0))</f>
        <v>0</v>
      </c>
      <c r="D23" s="24">
        <f>IF($C$4="Neattiecināmās izmaksas",IF('1a+c+n'!$Q23="N",'1a+c+n'!D23,0))</f>
        <v>0</v>
      </c>
      <c r="E23" s="44"/>
      <c r="F23" s="62"/>
      <c r="G23" s="111"/>
      <c r="H23" s="111">
        <f>IF($C$4="Neattiecināmās izmaksas",IF('1a+c+n'!$Q23="N",'1a+c+n'!H23,0))</f>
        <v>0</v>
      </c>
      <c r="I23" s="111"/>
      <c r="J23" s="111"/>
      <c r="K23" s="112">
        <f>IF($C$4="Neattiecināmās izmaksas",IF('1a+c+n'!$Q23="N",'1a+c+n'!K23,0))</f>
        <v>0</v>
      </c>
      <c r="L23" s="78">
        <f>IF($C$4="Neattiecināmās izmaksas",IF('1a+c+n'!$Q23="N",'1a+c+n'!L23,0))</f>
        <v>0</v>
      </c>
      <c r="M23" s="111">
        <f>IF($C$4="Neattiecināmās izmaksas",IF('1a+c+n'!$Q23="N",'1a+c+n'!M23,0))</f>
        <v>0</v>
      </c>
      <c r="N23" s="111">
        <f>IF($C$4="Neattiecināmās izmaksas",IF('1a+c+n'!$Q23="N",'1a+c+n'!N23,0))</f>
        <v>0</v>
      </c>
      <c r="O23" s="111">
        <f>IF($C$4="Neattiecināmās izmaksas",IF('1a+c+n'!$Q23="N",'1a+c+n'!O23,0))</f>
        <v>0</v>
      </c>
      <c r="P23" s="112">
        <f>IF($C$4="Neattiecināmās izmaksas",IF('1a+c+n'!$Q23="N",'1a+c+n'!P23,0))</f>
        <v>0</v>
      </c>
    </row>
    <row r="24" spans="1:16" x14ac:dyDescent="0.2">
      <c r="A24" s="49">
        <f>IF(P24=0,0,IF(COUNTBLANK(P24)=1,0,COUNTA($P$14:P24)))</f>
        <v>0</v>
      </c>
      <c r="B24" s="24">
        <f>IF($C$4="Neattiecināmās izmaksas",IF('1a+c+n'!$Q24="N",'1a+c+n'!B24,0))</f>
        <v>0</v>
      </c>
      <c r="C24" s="61">
        <f>IF($C$4="Neattiecināmās izmaksas",IF('1a+c+n'!$Q24="N",'1a+c+n'!C24,0))</f>
        <v>0</v>
      </c>
      <c r="D24" s="24">
        <f>IF($C$4="Neattiecināmās izmaksas",IF('1a+c+n'!$Q24="N",'1a+c+n'!D24,0))</f>
        <v>0</v>
      </c>
      <c r="E24" s="44"/>
      <c r="F24" s="62"/>
      <c r="G24" s="111"/>
      <c r="H24" s="111">
        <f>IF($C$4="Neattiecināmās izmaksas",IF('1a+c+n'!$Q24="N",'1a+c+n'!H24,0))</f>
        <v>0</v>
      </c>
      <c r="I24" s="111"/>
      <c r="J24" s="111"/>
      <c r="K24" s="112">
        <f>IF($C$4="Neattiecināmās izmaksas",IF('1a+c+n'!$Q24="N",'1a+c+n'!K24,0))</f>
        <v>0</v>
      </c>
      <c r="L24" s="78">
        <f>IF($C$4="Neattiecināmās izmaksas",IF('1a+c+n'!$Q24="N",'1a+c+n'!L24,0))</f>
        <v>0</v>
      </c>
      <c r="M24" s="111">
        <f>IF($C$4="Neattiecināmās izmaksas",IF('1a+c+n'!$Q24="N",'1a+c+n'!M24,0))</f>
        <v>0</v>
      </c>
      <c r="N24" s="111">
        <f>IF($C$4="Neattiecināmās izmaksas",IF('1a+c+n'!$Q24="N",'1a+c+n'!N24,0))</f>
        <v>0</v>
      </c>
      <c r="O24" s="111">
        <f>IF($C$4="Neattiecināmās izmaksas",IF('1a+c+n'!$Q24="N",'1a+c+n'!O24,0))</f>
        <v>0</v>
      </c>
      <c r="P24" s="112">
        <f>IF($C$4="Neattiecināmās izmaksas",IF('1a+c+n'!$Q24="N",'1a+c+n'!P24,0))</f>
        <v>0</v>
      </c>
    </row>
    <row r="25" spans="1:16" x14ac:dyDescent="0.2">
      <c r="A25" s="49">
        <f>IF(P25=0,0,IF(COUNTBLANK(P25)=1,0,COUNTA($P$14:P25)))</f>
        <v>0</v>
      </c>
      <c r="B25" s="24">
        <f>IF($C$4="Neattiecināmās izmaksas",IF('1a+c+n'!$Q25="N",'1a+c+n'!B25,0))</f>
        <v>0</v>
      </c>
      <c r="C25" s="61">
        <f>IF($C$4="Neattiecināmās izmaksas",IF('1a+c+n'!$Q25="N",'1a+c+n'!C25,0))</f>
        <v>0</v>
      </c>
      <c r="D25" s="24">
        <f>IF($C$4="Neattiecināmās izmaksas",IF('1a+c+n'!$Q25="N",'1a+c+n'!D25,0))</f>
        <v>0</v>
      </c>
      <c r="E25" s="44"/>
      <c r="F25" s="62"/>
      <c r="G25" s="111"/>
      <c r="H25" s="111">
        <f>IF($C$4="Neattiecināmās izmaksas",IF('1a+c+n'!$Q25="N",'1a+c+n'!H25,0))</f>
        <v>0</v>
      </c>
      <c r="I25" s="111"/>
      <c r="J25" s="111"/>
      <c r="K25" s="112">
        <f>IF($C$4="Neattiecināmās izmaksas",IF('1a+c+n'!$Q25="N",'1a+c+n'!K25,0))</f>
        <v>0</v>
      </c>
      <c r="L25" s="78">
        <f>IF($C$4="Neattiecināmās izmaksas",IF('1a+c+n'!$Q25="N",'1a+c+n'!L25,0))</f>
        <v>0</v>
      </c>
      <c r="M25" s="111">
        <f>IF($C$4="Neattiecināmās izmaksas",IF('1a+c+n'!$Q25="N",'1a+c+n'!M25,0))</f>
        <v>0</v>
      </c>
      <c r="N25" s="111">
        <f>IF($C$4="Neattiecināmās izmaksas",IF('1a+c+n'!$Q25="N",'1a+c+n'!N25,0))</f>
        <v>0</v>
      </c>
      <c r="O25" s="111">
        <f>IF($C$4="Neattiecināmās izmaksas",IF('1a+c+n'!$Q25="N",'1a+c+n'!O25,0))</f>
        <v>0</v>
      </c>
      <c r="P25" s="112">
        <f>IF($C$4="Neattiecināmās izmaksas",IF('1a+c+n'!$Q25="N",'1a+c+n'!P25,0))</f>
        <v>0</v>
      </c>
    </row>
    <row r="26" spans="1:16" x14ac:dyDescent="0.2">
      <c r="A26" s="49">
        <f>IF(P26=0,0,IF(COUNTBLANK(P26)=1,0,COUNTA($P$14:P26)))</f>
        <v>0</v>
      </c>
      <c r="B26" s="24">
        <f>IF($C$4="Neattiecināmās izmaksas",IF('1a+c+n'!$Q26="N",'1a+c+n'!B26,0))</f>
        <v>0</v>
      </c>
      <c r="C26" s="61">
        <f>IF($C$4="Neattiecināmās izmaksas",IF('1a+c+n'!$Q26="N",'1a+c+n'!C26,0))</f>
        <v>0</v>
      </c>
      <c r="D26" s="24">
        <f>IF($C$4="Neattiecināmās izmaksas",IF('1a+c+n'!$Q26="N",'1a+c+n'!D26,0))</f>
        <v>0</v>
      </c>
      <c r="E26" s="44"/>
      <c r="F26" s="62"/>
      <c r="G26" s="111"/>
      <c r="H26" s="111">
        <f>IF($C$4="Neattiecināmās izmaksas",IF('1a+c+n'!$Q26="N",'1a+c+n'!H26,0))</f>
        <v>0</v>
      </c>
      <c r="I26" s="111"/>
      <c r="J26" s="111"/>
      <c r="K26" s="112">
        <f>IF($C$4="Neattiecināmās izmaksas",IF('1a+c+n'!$Q26="N",'1a+c+n'!K26,0))</f>
        <v>0</v>
      </c>
      <c r="L26" s="78">
        <f>IF($C$4="Neattiecināmās izmaksas",IF('1a+c+n'!$Q26="N",'1a+c+n'!L26,0))</f>
        <v>0</v>
      </c>
      <c r="M26" s="111">
        <f>IF($C$4="Neattiecināmās izmaksas",IF('1a+c+n'!$Q26="N",'1a+c+n'!M26,0))</f>
        <v>0</v>
      </c>
      <c r="N26" s="111">
        <f>IF($C$4="Neattiecināmās izmaksas",IF('1a+c+n'!$Q26="N",'1a+c+n'!N26,0))</f>
        <v>0</v>
      </c>
      <c r="O26" s="111">
        <f>IF($C$4="Neattiecināmās izmaksas",IF('1a+c+n'!$Q26="N",'1a+c+n'!O26,0))</f>
        <v>0</v>
      </c>
      <c r="P26" s="112">
        <f>IF($C$4="Neattiecināmās izmaksas",IF('1a+c+n'!$Q26="N",'1a+c+n'!P26,0))</f>
        <v>0</v>
      </c>
    </row>
    <row r="27" spans="1:16" x14ac:dyDescent="0.2">
      <c r="A27" s="49">
        <f>IF(P27=0,0,IF(COUNTBLANK(P27)=1,0,COUNTA($P$14:P27)))</f>
        <v>0</v>
      </c>
      <c r="B27" s="24">
        <f>IF($C$4="Neattiecināmās izmaksas",IF('1a+c+n'!$Q27="N",'1a+c+n'!B27,0))</f>
        <v>0</v>
      </c>
      <c r="C27" s="61">
        <f>IF($C$4="Neattiecināmās izmaksas",IF('1a+c+n'!$Q27="N",'1a+c+n'!C27,0))</f>
        <v>0</v>
      </c>
      <c r="D27" s="24">
        <f>IF($C$4="Neattiecināmās izmaksas",IF('1a+c+n'!$Q27="N",'1a+c+n'!D27,0))</f>
        <v>0</v>
      </c>
      <c r="E27" s="44"/>
      <c r="F27" s="62"/>
      <c r="G27" s="111"/>
      <c r="H27" s="111">
        <f>IF($C$4="Neattiecināmās izmaksas",IF('1a+c+n'!$Q27="N",'1a+c+n'!H27,0))</f>
        <v>0</v>
      </c>
      <c r="I27" s="111"/>
      <c r="J27" s="111"/>
      <c r="K27" s="112">
        <f>IF($C$4="Neattiecināmās izmaksas",IF('1a+c+n'!$Q27="N",'1a+c+n'!K27,0))</f>
        <v>0</v>
      </c>
      <c r="L27" s="78">
        <f>IF($C$4="Neattiecināmās izmaksas",IF('1a+c+n'!$Q27="N",'1a+c+n'!L27,0))</f>
        <v>0</v>
      </c>
      <c r="M27" s="111">
        <f>IF($C$4="Neattiecināmās izmaksas",IF('1a+c+n'!$Q27="N",'1a+c+n'!M27,0))</f>
        <v>0</v>
      </c>
      <c r="N27" s="111">
        <f>IF($C$4="Neattiecināmās izmaksas",IF('1a+c+n'!$Q27="N",'1a+c+n'!N27,0))</f>
        <v>0</v>
      </c>
      <c r="O27" s="111">
        <f>IF($C$4="Neattiecināmās izmaksas",IF('1a+c+n'!$Q27="N",'1a+c+n'!O27,0))</f>
        <v>0</v>
      </c>
      <c r="P27" s="112">
        <f>IF($C$4="Neattiecināmās izmaksas",IF('1a+c+n'!$Q27="N",'1a+c+n'!P27,0))</f>
        <v>0</v>
      </c>
    </row>
    <row r="28" spans="1:16" x14ac:dyDescent="0.2">
      <c r="A28" s="49">
        <f>IF(P28=0,0,IF(COUNTBLANK(P28)=1,0,COUNTA($P$14:P28)))</f>
        <v>0</v>
      </c>
      <c r="B28" s="24">
        <f>IF($C$4="Neattiecināmās izmaksas",IF('1a+c+n'!$Q28="N",'1a+c+n'!B28,0))</f>
        <v>0</v>
      </c>
      <c r="C28" s="61">
        <f>IF($C$4="Neattiecināmās izmaksas",IF('1a+c+n'!$Q28="N",'1a+c+n'!C28,0))</f>
        <v>0</v>
      </c>
      <c r="D28" s="24">
        <f>IF($C$4="Neattiecināmās izmaksas",IF('1a+c+n'!$Q28="N",'1a+c+n'!D28,0))</f>
        <v>0</v>
      </c>
      <c r="E28" s="44"/>
      <c r="F28" s="62"/>
      <c r="G28" s="111"/>
      <c r="H28" s="111">
        <f>IF($C$4="Neattiecināmās izmaksas",IF('1a+c+n'!$Q28="N",'1a+c+n'!H28,0))</f>
        <v>0</v>
      </c>
      <c r="I28" s="111"/>
      <c r="J28" s="111"/>
      <c r="K28" s="112">
        <f>IF($C$4="Neattiecināmās izmaksas",IF('1a+c+n'!$Q28="N",'1a+c+n'!K28,0))</f>
        <v>0</v>
      </c>
      <c r="L28" s="78">
        <f>IF($C$4="Neattiecināmās izmaksas",IF('1a+c+n'!$Q28="N",'1a+c+n'!L28,0))</f>
        <v>0</v>
      </c>
      <c r="M28" s="111">
        <f>IF($C$4="Neattiecināmās izmaksas",IF('1a+c+n'!$Q28="N",'1a+c+n'!M28,0))</f>
        <v>0</v>
      </c>
      <c r="N28" s="111">
        <f>IF($C$4="Neattiecināmās izmaksas",IF('1a+c+n'!$Q28="N",'1a+c+n'!N28,0))</f>
        <v>0</v>
      </c>
      <c r="O28" s="111">
        <f>IF($C$4="Neattiecināmās izmaksas",IF('1a+c+n'!$Q28="N",'1a+c+n'!O28,0))</f>
        <v>0</v>
      </c>
      <c r="P28" s="112">
        <f>IF($C$4="Neattiecināmās izmaksas",IF('1a+c+n'!$Q28="N",'1a+c+n'!P28,0))</f>
        <v>0</v>
      </c>
    </row>
    <row r="29" spans="1:16" x14ac:dyDescent="0.2">
      <c r="A29" s="49">
        <f>IF(P29=0,0,IF(COUNTBLANK(P29)=1,0,COUNTA($P$14:P29)))</f>
        <v>0</v>
      </c>
      <c r="B29" s="24">
        <f>IF($C$4="Neattiecināmās izmaksas",IF('1a+c+n'!$Q29="N",'1a+c+n'!B29,0))</f>
        <v>0</v>
      </c>
      <c r="C29" s="61">
        <f>IF($C$4="Neattiecināmās izmaksas",IF('1a+c+n'!$Q29="N",'1a+c+n'!C29,0))</f>
        <v>0</v>
      </c>
      <c r="D29" s="24">
        <f>IF($C$4="Neattiecināmās izmaksas",IF('1a+c+n'!$Q29="N",'1a+c+n'!D29,0))</f>
        <v>0</v>
      </c>
      <c r="E29" s="44"/>
      <c r="F29" s="62"/>
      <c r="G29" s="111"/>
      <c r="H29" s="111">
        <f>IF($C$4="Neattiecināmās izmaksas",IF('1a+c+n'!$Q29="N",'1a+c+n'!H29,0))</f>
        <v>0</v>
      </c>
      <c r="I29" s="111"/>
      <c r="J29" s="111"/>
      <c r="K29" s="112">
        <f>IF($C$4="Neattiecināmās izmaksas",IF('1a+c+n'!$Q29="N",'1a+c+n'!K29,0))</f>
        <v>0</v>
      </c>
      <c r="L29" s="78">
        <f>IF($C$4="Neattiecināmās izmaksas",IF('1a+c+n'!$Q29="N",'1a+c+n'!L29,0))</f>
        <v>0</v>
      </c>
      <c r="M29" s="111">
        <f>IF($C$4="Neattiecināmās izmaksas",IF('1a+c+n'!$Q29="N",'1a+c+n'!M29,0))</f>
        <v>0</v>
      </c>
      <c r="N29" s="111">
        <f>IF($C$4="Neattiecināmās izmaksas",IF('1a+c+n'!$Q29="N",'1a+c+n'!N29,0))</f>
        <v>0</v>
      </c>
      <c r="O29" s="111">
        <f>IF($C$4="Neattiecināmās izmaksas",IF('1a+c+n'!$Q29="N",'1a+c+n'!O29,0))</f>
        <v>0</v>
      </c>
      <c r="P29" s="112">
        <f>IF($C$4="Neattiecināmās izmaksas",IF('1a+c+n'!$Q29="N",'1a+c+n'!P29,0))</f>
        <v>0</v>
      </c>
    </row>
    <row r="30" spans="1:16" x14ac:dyDescent="0.2">
      <c r="A30" s="49">
        <f>IF(P30=0,0,IF(COUNTBLANK(P30)=1,0,COUNTA($P$14:P30)))</f>
        <v>0</v>
      </c>
      <c r="B30" s="24">
        <f>IF($C$4="Neattiecināmās izmaksas",IF('1a+c+n'!$Q30="N",'1a+c+n'!B30,0))</f>
        <v>0</v>
      </c>
      <c r="C30" s="61">
        <f>IF($C$4="Neattiecināmās izmaksas",IF('1a+c+n'!$Q30="N",'1a+c+n'!C30,0))</f>
        <v>0</v>
      </c>
      <c r="D30" s="24">
        <f>IF($C$4="Neattiecināmās izmaksas",IF('1a+c+n'!$Q30="N",'1a+c+n'!D30,0))</f>
        <v>0</v>
      </c>
      <c r="E30" s="44"/>
      <c r="F30" s="62"/>
      <c r="G30" s="111"/>
      <c r="H30" s="111">
        <f>IF($C$4="Neattiecināmās izmaksas",IF('1a+c+n'!$Q30="N",'1a+c+n'!H30,0))</f>
        <v>0</v>
      </c>
      <c r="I30" s="111"/>
      <c r="J30" s="111"/>
      <c r="K30" s="112">
        <f>IF($C$4="Neattiecināmās izmaksas",IF('1a+c+n'!$Q30="N",'1a+c+n'!K30,0))</f>
        <v>0</v>
      </c>
      <c r="L30" s="78">
        <f>IF($C$4="Neattiecināmās izmaksas",IF('1a+c+n'!$Q30="N",'1a+c+n'!L30,0))</f>
        <v>0</v>
      </c>
      <c r="M30" s="111">
        <f>IF($C$4="Neattiecināmās izmaksas",IF('1a+c+n'!$Q30="N",'1a+c+n'!M30,0))</f>
        <v>0</v>
      </c>
      <c r="N30" s="111">
        <f>IF($C$4="Neattiecināmās izmaksas",IF('1a+c+n'!$Q30="N",'1a+c+n'!N30,0))</f>
        <v>0</v>
      </c>
      <c r="O30" s="111">
        <f>IF($C$4="Neattiecināmās izmaksas",IF('1a+c+n'!$Q30="N",'1a+c+n'!O30,0))</f>
        <v>0</v>
      </c>
      <c r="P30" s="112">
        <f>IF($C$4="Neattiecināmās izmaksas",IF('1a+c+n'!$Q30="N",'1a+c+n'!P30,0))</f>
        <v>0</v>
      </c>
    </row>
    <row r="31" spans="1:16" x14ac:dyDescent="0.2">
      <c r="A31" s="49">
        <f>IF(P31=0,0,IF(COUNTBLANK(P31)=1,0,COUNTA($P$14:P31)))</f>
        <v>0</v>
      </c>
      <c r="B31" s="24">
        <f>IF($C$4="Neattiecināmās izmaksas",IF('1a+c+n'!$Q31="N",'1a+c+n'!B31,0))</f>
        <v>0</v>
      </c>
      <c r="C31" s="61">
        <f>IF($C$4="Neattiecināmās izmaksas",IF('1a+c+n'!$Q31="N",'1a+c+n'!C31,0))</f>
        <v>0</v>
      </c>
      <c r="D31" s="24">
        <f>IF($C$4="Neattiecināmās izmaksas",IF('1a+c+n'!$Q31="N",'1a+c+n'!D31,0))</f>
        <v>0</v>
      </c>
      <c r="E31" s="44"/>
      <c r="F31" s="62"/>
      <c r="G31" s="111"/>
      <c r="H31" s="111">
        <f>IF($C$4="Neattiecināmās izmaksas",IF('1a+c+n'!$Q31="N",'1a+c+n'!H31,0))</f>
        <v>0</v>
      </c>
      <c r="I31" s="111"/>
      <c r="J31" s="111"/>
      <c r="K31" s="112">
        <f>IF($C$4="Neattiecināmās izmaksas",IF('1a+c+n'!$Q31="N",'1a+c+n'!K31,0))</f>
        <v>0</v>
      </c>
      <c r="L31" s="78">
        <f>IF($C$4="Neattiecināmās izmaksas",IF('1a+c+n'!$Q31="N",'1a+c+n'!L31,0))</f>
        <v>0</v>
      </c>
      <c r="M31" s="111">
        <f>IF($C$4="Neattiecināmās izmaksas",IF('1a+c+n'!$Q31="N",'1a+c+n'!M31,0))</f>
        <v>0</v>
      </c>
      <c r="N31" s="111">
        <f>IF($C$4="Neattiecināmās izmaksas",IF('1a+c+n'!$Q31="N",'1a+c+n'!N31,0))</f>
        <v>0</v>
      </c>
      <c r="O31" s="111">
        <f>IF($C$4="Neattiecināmās izmaksas",IF('1a+c+n'!$Q31="N",'1a+c+n'!O31,0))</f>
        <v>0</v>
      </c>
      <c r="P31" s="112">
        <f>IF($C$4="Neattiecināmās izmaksas",IF('1a+c+n'!$Q31="N",'1a+c+n'!P31,0))</f>
        <v>0</v>
      </c>
    </row>
    <row r="32" spans="1:16" x14ac:dyDescent="0.2">
      <c r="A32" s="49">
        <f>IF(P32=0,0,IF(COUNTBLANK(P32)=1,0,COUNTA($P$14:P32)))</f>
        <v>0</v>
      </c>
      <c r="B32" s="24">
        <f>IF($C$4="Neattiecināmās izmaksas",IF('1a+c+n'!$Q32="N",'1a+c+n'!B32,0))</f>
        <v>0</v>
      </c>
      <c r="C32" s="61">
        <f>IF($C$4="Neattiecināmās izmaksas",IF('1a+c+n'!$Q32="N",'1a+c+n'!C32,0))</f>
        <v>0</v>
      </c>
      <c r="D32" s="24">
        <f>IF($C$4="Neattiecināmās izmaksas",IF('1a+c+n'!$Q32="N",'1a+c+n'!D32,0))</f>
        <v>0</v>
      </c>
      <c r="E32" s="44"/>
      <c r="F32" s="62"/>
      <c r="G32" s="111"/>
      <c r="H32" s="111">
        <f>IF($C$4="Neattiecināmās izmaksas",IF('1a+c+n'!$Q32="N",'1a+c+n'!H32,0))</f>
        <v>0</v>
      </c>
      <c r="I32" s="111"/>
      <c r="J32" s="111"/>
      <c r="K32" s="112">
        <f>IF($C$4="Neattiecināmās izmaksas",IF('1a+c+n'!$Q32="N",'1a+c+n'!K32,0))</f>
        <v>0</v>
      </c>
      <c r="L32" s="78">
        <f>IF($C$4="Neattiecināmās izmaksas",IF('1a+c+n'!$Q32="N",'1a+c+n'!L32,0))</f>
        <v>0</v>
      </c>
      <c r="M32" s="111">
        <f>IF($C$4="Neattiecināmās izmaksas",IF('1a+c+n'!$Q32="N",'1a+c+n'!M32,0))</f>
        <v>0</v>
      </c>
      <c r="N32" s="111">
        <f>IF($C$4="Neattiecināmās izmaksas",IF('1a+c+n'!$Q32="N",'1a+c+n'!N32,0))</f>
        <v>0</v>
      </c>
      <c r="O32" s="111">
        <f>IF($C$4="Neattiecināmās izmaksas",IF('1a+c+n'!$Q32="N",'1a+c+n'!O32,0))</f>
        <v>0</v>
      </c>
      <c r="P32" s="112">
        <f>IF($C$4="Neattiecināmās izmaksas",IF('1a+c+n'!$Q32="N",'1a+c+n'!P32,0))</f>
        <v>0</v>
      </c>
    </row>
    <row r="33" spans="1:16" x14ac:dyDescent="0.2">
      <c r="A33" s="49">
        <f>IF(P33=0,0,IF(COUNTBLANK(P33)=1,0,COUNTA($P$14:P33)))</f>
        <v>0</v>
      </c>
      <c r="B33" s="24">
        <f>IF($C$4="Neattiecināmās izmaksas",IF('1a+c+n'!$Q33="N",'1a+c+n'!B33,0))</f>
        <v>0</v>
      </c>
      <c r="C33" s="61">
        <f>IF($C$4="Neattiecināmās izmaksas",IF('1a+c+n'!$Q33="N",'1a+c+n'!C33,0))</f>
        <v>0</v>
      </c>
      <c r="D33" s="24">
        <f>IF($C$4="Neattiecināmās izmaksas",IF('1a+c+n'!$Q33="N",'1a+c+n'!D33,0))</f>
        <v>0</v>
      </c>
      <c r="E33" s="44"/>
      <c r="F33" s="62"/>
      <c r="G33" s="111"/>
      <c r="H33" s="111">
        <f>IF($C$4="Neattiecināmās izmaksas",IF('1a+c+n'!$Q33="N",'1a+c+n'!H33,0))</f>
        <v>0</v>
      </c>
      <c r="I33" s="111"/>
      <c r="J33" s="111"/>
      <c r="K33" s="112">
        <f>IF($C$4="Neattiecināmās izmaksas",IF('1a+c+n'!$Q33="N",'1a+c+n'!K33,0))</f>
        <v>0</v>
      </c>
      <c r="L33" s="78">
        <f>IF($C$4="Neattiecināmās izmaksas",IF('1a+c+n'!$Q33="N",'1a+c+n'!L33,0))</f>
        <v>0</v>
      </c>
      <c r="M33" s="111">
        <f>IF($C$4="Neattiecināmās izmaksas",IF('1a+c+n'!$Q33="N",'1a+c+n'!M33,0))</f>
        <v>0</v>
      </c>
      <c r="N33" s="111">
        <f>IF($C$4="Neattiecināmās izmaksas",IF('1a+c+n'!$Q33="N",'1a+c+n'!N33,0))</f>
        <v>0</v>
      </c>
      <c r="O33" s="111">
        <f>IF($C$4="Neattiecināmās izmaksas",IF('1a+c+n'!$Q33="N",'1a+c+n'!O33,0))</f>
        <v>0</v>
      </c>
      <c r="P33" s="112">
        <f>IF($C$4="Neattiecināmās izmaksas",IF('1a+c+n'!$Q33="N",'1a+c+n'!P33,0))</f>
        <v>0</v>
      </c>
    </row>
    <row r="34" spans="1:16" x14ac:dyDescent="0.2">
      <c r="A34" s="49">
        <f>IF(P34=0,0,IF(COUNTBLANK(P34)=1,0,COUNTA($P$14:P34)))</f>
        <v>0</v>
      </c>
      <c r="B34" s="24">
        <f>IF($C$4="Neattiecināmās izmaksas",IF('1a+c+n'!$Q34="N",'1a+c+n'!B34,0))</f>
        <v>0</v>
      </c>
      <c r="C34" s="61">
        <f>IF($C$4="Neattiecināmās izmaksas",IF('1a+c+n'!$Q34="N",'1a+c+n'!C34,0))</f>
        <v>0</v>
      </c>
      <c r="D34" s="24">
        <f>IF($C$4="Neattiecināmās izmaksas",IF('1a+c+n'!$Q34="N",'1a+c+n'!D34,0))</f>
        <v>0</v>
      </c>
      <c r="E34" s="44"/>
      <c r="F34" s="62"/>
      <c r="G34" s="111"/>
      <c r="H34" s="111">
        <f>IF($C$4="Neattiecināmās izmaksas",IF('1a+c+n'!$Q34="N",'1a+c+n'!H34,0))</f>
        <v>0</v>
      </c>
      <c r="I34" s="111"/>
      <c r="J34" s="111"/>
      <c r="K34" s="112">
        <f>IF($C$4="Neattiecināmās izmaksas",IF('1a+c+n'!$Q34="N",'1a+c+n'!K34,0))</f>
        <v>0</v>
      </c>
      <c r="L34" s="78">
        <f>IF($C$4="Neattiecināmās izmaksas",IF('1a+c+n'!$Q34="N",'1a+c+n'!L34,0))</f>
        <v>0</v>
      </c>
      <c r="M34" s="111">
        <f>IF($C$4="Neattiecināmās izmaksas",IF('1a+c+n'!$Q34="N",'1a+c+n'!M34,0))</f>
        <v>0</v>
      </c>
      <c r="N34" s="111">
        <f>IF($C$4="Neattiecināmās izmaksas",IF('1a+c+n'!$Q34="N",'1a+c+n'!N34,0))</f>
        <v>0</v>
      </c>
      <c r="O34" s="111">
        <f>IF($C$4="Neattiecināmās izmaksas",IF('1a+c+n'!$Q34="N",'1a+c+n'!O34,0))</f>
        <v>0</v>
      </c>
      <c r="P34" s="112">
        <f>IF($C$4="Neattiecināmās izmaksas",IF('1a+c+n'!$Q34="N",'1a+c+n'!P34,0))</f>
        <v>0</v>
      </c>
    </row>
    <row r="35" spans="1:16" x14ac:dyDescent="0.2">
      <c r="A35" s="49">
        <f>IF(P35=0,0,IF(COUNTBLANK(P35)=1,0,COUNTA($P$14:P35)))</f>
        <v>0</v>
      </c>
      <c r="B35" s="24">
        <f>IF($C$4="Neattiecināmās izmaksas",IF('1a+c+n'!$Q35="N",'1a+c+n'!B35,0))</f>
        <v>0</v>
      </c>
      <c r="C35" s="61">
        <f>IF($C$4="Neattiecināmās izmaksas",IF('1a+c+n'!$Q35="N",'1a+c+n'!C35,0))</f>
        <v>0</v>
      </c>
      <c r="D35" s="24">
        <f>IF($C$4="Neattiecināmās izmaksas",IF('1a+c+n'!$Q35="N",'1a+c+n'!D35,0))</f>
        <v>0</v>
      </c>
      <c r="E35" s="44"/>
      <c r="F35" s="62"/>
      <c r="G35" s="111"/>
      <c r="H35" s="111">
        <f>IF($C$4="Neattiecināmās izmaksas",IF('1a+c+n'!$Q35="N",'1a+c+n'!H35,0))</f>
        <v>0</v>
      </c>
      <c r="I35" s="111"/>
      <c r="J35" s="111"/>
      <c r="K35" s="112">
        <f>IF($C$4="Neattiecināmās izmaksas",IF('1a+c+n'!$Q35="N",'1a+c+n'!K35,0))</f>
        <v>0</v>
      </c>
      <c r="L35" s="78">
        <f>IF($C$4="Neattiecināmās izmaksas",IF('1a+c+n'!$Q35="N",'1a+c+n'!L35,0))</f>
        <v>0</v>
      </c>
      <c r="M35" s="111">
        <f>IF($C$4="Neattiecināmās izmaksas",IF('1a+c+n'!$Q35="N",'1a+c+n'!M35,0))</f>
        <v>0</v>
      </c>
      <c r="N35" s="111">
        <f>IF($C$4="Neattiecināmās izmaksas",IF('1a+c+n'!$Q35="N",'1a+c+n'!N35,0))</f>
        <v>0</v>
      </c>
      <c r="O35" s="111">
        <f>IF($C$4="Neattiecināmās izmaksas",IF('1a+c+n'!$Q35="N",'1a+c+n'!O35,0))</f>
        <v>0</v>
      </c>
      <c r="P35" s="112">
        <f>IF($C$4="Neattiecināmās izmaksas",IF('1a+c+n'!$Q35="N",'1a+c+n'!P35,0))</f>
        <v>0</v>
      </c>
    </row>
    <row r="36" spans="1:16" x14ac:dyDescent="0.2">
      <c r="A36" s="49">
        <f>IF(P36=0,0,IF(COUNTBLANK(P36)=1,0,COUNTA($P$14:P36)))</f>
        <v>0</v>
      </c>
      <c r="B36" s="24">
        <f>IF($C$4="Neattiecināmās izmaksas",IF('1a+c+n'!$Q36="N",'1a+c+n'!B36,0))</f>
        <v>0</v>
      </c>
      <c r="C36" s="61">
        <f>IF($C$4="Neattiecināmās izmaksas",IF('1a+c+n'!$Q36="N",'1a+c+n'!C36,0))</f>
        <v>0</v>
      </c>
      <c r="D36" s="24">
        <f>IF($C$4="Neattiecināmās izmaksas",IF('1a+c+n'!$Q36="N",'1a+c+n'!D36,0))</f>
        <v>0</v>
      </c>
      <c r="E36" s="44"/>
      <c r="F36" s="62"/>
      <c r="G36" s="111"/>
      <c r="H36" s="111">
        <f>IF($C$4="Neattiecināmās izmaksas",IF('1a+c+n'!$Q36="N",'1a+c+n'!H36,0))</f>
        <v>0</v>
      </c>
      <c r="I36" s="111"/>
      <c r="J36" s="111"/>
      <c r="K36" s="112">
        <f>IF($C$4="Neattiecināmās izmaksas",IF('1a+c+n'!$Q36="N",'1a+c+n'!K36,0))</f>
        <v>0</v>
      </c>
      <c r="L36" s="78">
        <f>IF($C$4="Neattiecināmās izmaksas",IF('1a+c+n'!$Q36="N",'1a+c+n'!L36,0))</f>
        <v>0</v>
      </c>
      <c r="M36" s="111">
        <f>IF($C$4="Neattiecināmās izmaksas",IF('1a+c+n'!$Q36="N",'1a+c+n'!M36,0))</f>
        <v>0</v>
      </c>
      <c r="N36" s="111">
        <f>IF($C$4="Neattiecināmās izmaksas",IF('1a+c+n'!$Q36="N",'1a+c+n'!N36,0))</f>
        <v>0</v>
      </c>
      <c r="O36" s="111">
        <f>IF($C$4="Neattiecināmās izmaksas",IF('1a+c+n'!$Q36="N",'1a+c+n'!O36,0))</f>
        <v>0</v>
      </c>
      <c r="P36" s="112">
        <f>IF($C$4="Neattiecināmās izmaksas",IF('1a+c+n'!$Q36="N",'1a+c+n'!P36,0))</f>
        <v>0</v>
      </c>
    </row>
    <row r="37" spans="1:16" x14ac:dyDescent="0.2">
      <c r="A37" s="49">
        <f>IF(P37=0,0,IF(COUNTBLANK(P37)=1,0,COUNTA($P$14:P37)))</f>
        <v>0</v>
      </c>
      <c r="B37" s="24">
        <f>IF($C$4="Neattiecināmās izmaksas",IF('1a+c+n'!$Q37="N",'1a+c+n'!B37,0))</f>
        <v>0</v>
      </c>
      <c r="C37" s="61">
        <f>IF($C$4="Neattiecināmās izmaksas",IF('1a+c+n'!$Q37="N",'1a+c+n'!C37,0))</f>
        <v>0</v>
      </c>
      <c r="D37" s="24">
        <f>IF($C$4="Neattiecināmās izmaksas",IF('1a+c+n'!$Q37="N",'1a+c+n'!D37,0))</f>
        <v>0</v>
      </c>
      <c r="E37" s="44"/>
      <c r="F37" s="62"/>
      <c r="G37" s="111"/>
      <c r="H37" s="111">
        <f>IF($C$4="Neattiecināmās izmaksas",IF('1a+c+n'!$Q37="N",'1a+c+n'!H37,0))</f>
        <v>0</v>
      </c>
      <c r="I37" s="111"/>
      <c r="J37" s="111"/>
      <c r="K37" s="112">
        <f>IF($C$4="Neattiecināmās izmaksas",IF('1a+c+n'!$Q37="N",'1a+c+n'!K37,0))</f>
        <v>0</v>
      </c>
      <c r="L37" s="78">
        <f>IF($C$4="Neattiecināmās izmaksas",IF('1a+c+n'!$Q37="N",'1a+c+n'!L37,0))</f>
        <v>0</v>
      </c>
      <c r="M37" s="111">
        <f>IF($C$4="Neattiecināmās izmaksas",IF('1a+c+n'!$Q37="N",'1a+c+n'!M37,0))</f>
        <v>0</v>
      </c>
      <c r="N37" s="111">
        <f>IF($C$4="Neattiecināmās izmaksas",IF('1a+c+n'!$Q37="N",'1a+c+n'!N37,0))</f>
        <v>0</v>
      </c>
      <c r="O37" s="111">
        <f>IF($C$4="Neattiecināmās izmaksas",IF('1a+c+n'!$Q37="N",'1a+c+n'!O37,0))</f>
        <v>0</v>
      </c>
      <c r="P37" s="112">
        <f>IF($C$4="Neattiecināmās izmaksas",IF('1a+c+n'!$Q37="N",'1a+c+n'!P37,0))</f>
        <v>0</v>
      </c>
    </row>
    <row r="38" spans="1:16" x14ac:dyDescent="0.2">
      <c r="A38" s="49">
        <f>IF(P38=0,0,IF(COUNTBLANK(P38)=1,0,COUNTA($P$14:P38)))</f>
        <v>0</v>
      </c>
      <c r="B38" s="24">
        <f>IF($C$4="Neattiecināmās izmaksas",IF('1a+c+n'!$Q38="N",'1a+c+n'!B38,0))</f>
        <v>0</v>
      </c>
      <c r="C38" s="61">
        <f>IF($C$4="Neattiecināmās izmaksas",IF('1a+c+n'!$Q38="N",'1a+c+n'!C38,0))</f>
        <v>0</v>
      </c>
      <c r="D38" s="24">
        <f>IF($C$4="Neattiecināmās izmaksas",IF('1a+c+n'!$Q38="N",'1a+c+n'!D38,0))</f>
        <v>0</v>
      </c>
      <c r="E38" s="44"/>
      <c r="F38" s="62"/>
      <c r="G38" s="111"/>
      <c r="H38" s="111">
        <f>IF($C$4="Neattiecināmās izmaksas",IF('1a+c+n'!$Q38="N",'1a+c+n'!H38,0))</f>
        <v>0</v>
      </c>
      <c r="I38" s="111"/>
      <c r="J38" s="111"/>
      <c r="K38" s="112">
        <f>IF($C$4="Neattiecināmās izmaksas",IF('1a+c+n'!$Q38="N",'1a+c+n'!K38,0))</f>
        <v>0</v>
      </c>
      <c r="L38" s="78">
        <f>IF($C$4="Neattiecināmās izmaksas",IF('1a+c+n'!$Q38="N",'1a+c+n'!L38,0))</f>
        <v>0</v>
      </c>
      <c r="M38" s="111">
        <f>IF($C$4="Neattiecināmās izmaksas",IF('1a+c+n'!$Q38="N",'1a+c+n'!M38,0))</f>
        <v>0</v>
      </c>
      <c r="N38" s="111">
        <f>IF($C$4="Neattiecināmās izmaksas",IF('1a+c+n'!$Q38="N",'1a+c+n'!N38,0))</f>
        <v>0</v>
      </c>
      <c r="O38" s="111">
        <f>IF($C$4="Neattiecināmās izmaksas",IF('1a+c+n'!$Q38="N",'1a+c+n'!O38,0))</f>
        <v>0</v>
      </c>
      <c r="P38" s="112">
        <f>IF($C$4="Neattiecināmās izmaksas",IF('1a+c+n'!$Q38="N",'1a+c+n'!P38,0))</f>
        <v>0</v>
      </c>
    </row>
    <row r="39" spans="1:16" x14ac:dyDescent="0.2">
      <c r="A39" s="49">
        <f>IF(P39=0,0,IF(COUNTBLANK(P39)=1,0,COUNTA($P$14:P39)))</f>
        <v>0</v>
      </c>
      <c r="B39" s="24">
        <f>IF($C$4="Neattiecināmās izmaksas",IF('1a+c+n'!$Q39="N",'1a+c+n'!B39,0))</f>
        <v>0</v>
      </c>
      <c r="C39" s="61">
        <f>IF($C$4="Neattiecināmās izmaksas",IF('1a+c+n'!$Q39="N",'1a+c+n'!C39,0))</f>
        <v>0</v>
      </c>
      <c r="D39" s="24">
        <f>IF($C$4="Neattiecināmās izmaksas",IF('1a+c+n'!$Q39="N",'1a+c+n'!D39,0))</f>
        <v>0</v>
      </c>
      <c r="E39" s="44"/>
      <c r="F39" s="62"/>
      <c r="G39" s="111"/>
      <c r="H39" s="111">
        <f>IF($C$4="Neattiecināmās izmaksas",IF('1a+c+n'!$Q39="N",'1a+c+n'!H39,0))</f>
        <v>0</v>
      </c>
      <c r="I39" s="111"/>
      <c r="J39" s="111"/>
      <c r="K39" s="112">
        <f>IF($C$4="Neattiecināmās izmaksas",IF('1a+c+n'!$Q39="N",'1a+c+n'!K39,0))</f>
        <v>0</v>
      </c>
      <c r="L39" s="78">
        <f>IF($C$4="Neattiecināmās izmaksas",IF('1a+c+n'!$Q39="N",'1a+c+n'!L39,0))</f>
        <v>0</v>
      </c>
      <c r="M39" s="111">
        <f>IF($C$4="Neattiecināmās izmaksas",IF('1a+c+n'!$Q39="N",'1a+c+n'!M39,0))</f>
        <v>0</v>
      </c>
      <c r="N39" s="111">
        <f>IF($C$4="Neattiecināmās izmaksas",IF('1a+c+n'!$Q39="N",'1a+c+n'!N39,0))</f>
        <v>0</v>
      </c>
      <c r="O39" s="111">
        <f>IF($C$4="Neattiecināmās izmaksas",IF('1a+c+n'!$Q39="N",'1a+c+n'!O39,0))</f>
        <v>0</v>
      </c>
      <c r="P39" s="112">
        <f>IF($C$4="Neattiecināmās izmaksas",IF('1a+c+n'!$Q39="N",'1a+c+n'!P39,0))</f>
        <v>0</v>
      </c>
    </row>
    <row r="40" spans="1:16" x14ac:dyDescent="0.2">
      <c r="A40" s="49">
        <f>IF(P40=0,0,IF(COUNTBLANK(P40)=1,0,COUNTA($P$14:P40)))</f>
        <v>0</v>
      </c>
      <c r="B40" s="24">
        <f>IF($C$4="Neattiecināmās izmaksas",IF('1a+c+n'!$Q40="N",'1a+c+n'!B40,0))</f>
        <v>0</v>
      </c>
      <c r="C40" s="61">
        <f>IF($C$4="Neattiecināmās izmaksas",IF('1a+c+n'!$Q40="N",'1a+c+n'!C40,0))</f>
        <v>0</v>
      </c>
      <c r="D40" s="24">
        <f>IF($C$4="Neattiecināmās izmaksas",IF('1a+c+n'!$Q40="N",'1a+c+n'!D40,0))</f>
        <v>0</v>
      </c>
      <c r="E40" s="44"/>
      <c r="F40" s="62"/>
      <c r="G40" s="111"/>
      <c r="H40" s="111">
        <f>IF($C$4="Neattiecināmās izmaksas",IF('1a+c+n'!$Q40="N",'1a+c+n'!H40,0))</f>
        <v>0</v>
      </c>
      <c r="I40" s="111"/>
      <c r="J40" s="111"/>
      <c r="K40" s="112">
        <f>IF($C$4="Neattiecināmās izmaksas",IF('1a+c+n'!$Q40="N",'1a+c+n'!K40,0))</f>
        <v>0</v>
      </c>
      <c r="L40" s="78">
        <f>IF($C$4="Neattiecināmās izmaksas",IF('1a+c+n'!$Q40="N",'1a+c+n'!L40,0))</f>
        <v>0</v>
      </c>
      <c r="M40" s="111">
        <f>IF($C$4="Neattiecināmās izmaksas",IF('1a+c+n'!$Q40="N",'1a+c+n'!M40,0))</f>
        <v>0</v>
      </c>
      <c r="N40" s="111">
        <f>IF($C$4="Neattiecināmās izmaksas",IF('1a+c+n'!$Q40="N",'1a+c+n'!N40,0))</f>
        <v>0</v>
      </c>
      <c r="O40" s="111">
        <f>IF($C$4="Neattiecināmās izmaksas",IF('1a+c+n'!$Q40="N",'1a+c+n'!O40,0))</f>
        <v>0</v>
      </c>
      <c r="P40" s="112">
        <f>IF($C$4="Neattiecināmās izmaksas",IF('1a+c+n'!$Q40="N",'1a+c+n'!P40,0))</f>
        <v>0</v>
      </c>
    </row>
    <row r="41" spans="1:16" x14ac:dyDescent="0.2">
      <c r="A41" s="49">
        <f>IF(P41=0,0,IF(COUNTBLANK(P41)=1,0,COUNTA($P$14:P41)))</f>
        <v>0</v>
      </c>
      <c r="B41" s="24">
        <f>IF($C$4="Neattiecināmās izmaksas",IF('1a+c+n'!$Q41="N",'1a+c+n'!B41,0))</f>
        <v>0</v>
      </c>
      <c r="C41" s="61">
        <f>IF($C$4="Neattiecināmās izmaksas",IF('1a+c+n'!$Q41="N",'1a+c+n'!C41,0))</f>
        <v>0</v>
      </c>
      <c r="D41" s="24">
        <f>IF($C$4="Neattiecināmās izmaksas",IF('1a+c+n'!$Q41="N",'1a+c+n'!D41,0))</f>
        <v>0</v>
      </c>
      <c r="E41" s="44"/>
      <c r="F41" s="62"/>
      <c r="G41" s="111"/>
      <c r="H41" s="111">
        <f>IF($C$4="Neattiecināmās izmaksas",IF('1a+c+n'!$Q41="N",'1a+c+n'!H41,0))</f>
        <v>0</v>
      </c>
      <c r="I41" s="111"/>
      <c r="J41" s="111"/>
      <c r="K41" s="112">
        <f>IF($C$4="Neattiecināmās izmaksas",IF('1a+c+n'!$Q41="N",'1a+c+n'!K41,0))</f>
        <v>0</v>
      </c>
      <c r="L41" s="78">
        <f>IF($C$4="Neattiecināmās izmaksas",IF('1a+c+n'!$Q41="N",'1a+c+n'!L41,0))</f>
        <v>0</v>
      </c>
      <c r="M41" s="111">
        <f>IF($C$4="Neattiecināmās izmaksas",IF('1a+c+n'!$Q41="N",'1a+c+n'!M41,0))</f>
        <v>0</v>
      </c>
      <c r="N41" s="111">
        <f>IF($C$4="Neattiecināmās izmaksas",IF('1a+c+n'!$Q41="N",'1a+c+n'!N41,0))</f>
        <v>0</v>
      </c>
      <c r="O41" s="111">
        <f>IF($C$4="Neattiecināmās izmaksas",IF('1a+c+n'!$Q41="N",'1a+c+n'!O41,0))</f>
        <v>0</v>
      </c>
      <c r="P41" s="112">
        <f>IF($C$4="Neattiecināmās izmaksas",IF('1a+c+n'!$Q41="N",'1a+c+n'!P41,0))</f>
        <v>0</v>
      </c>
    </row>
    <row r="42" spans="1:16" x14ac:dyDescent="0.2">
      <c r="A42" s="49">
        <f>IF(P42=0,0,IF(COUNTBLANK(P42)=1,0,COUNTA($P$14:P42)))</f>
        <v>0</v>
      </c>
      <c r="B42" s="24">
        <f>IF($C$4="Neattiecināmās izmaksas",IF('1a+c+n'!$Q42="N",'1a+c+n'!B42,0))</f>
        <v>0</v>
      </c>
      <c r="C42" s="61">
        <f>IF($C$4="Neattiecināmās izmaksas",IF('1a+c+n'!$Q42="N",'1a+c+n'!C42,0))</f>
        <v>0</v>
      </c>
      <c r="D42" s="24">
        <f>IF($C$4="Neattiecināmās izmaksas",IF('1a+c+n'!$Q42="N",'1a+c+n'!D42,0))</f>
        <v>0</v>
      </c>
      <c r="E42" s="44"/>
      <c r="F42" s="62"/>
      <c r="G42" s="111"/>
      <c r="H42" s="111">
        <f>IF($C$4="Neattiecināmās izmaksas",IF('1a+c+n'!$Q42="N",'1a+c+n'!H42,0))</f>
        <v>0</v>
      </c>
      <c r="I42" s="111"/>
      <c r="J42" s="111"/>
      <c r="K42" s="112">
        <f>IF($C$4="Neattiecināmās izmaksas",IF('1a+c+n'!$Q42="N",'1a+c+n'!K42,0))</f>
        <v>0</v>
      </c>
      <c r="L42" s="78">
        <f>IF($C$4="Neattiecināmās izmaksas",IF('1a+c+n'!$Q42="N",'1a+c+n'!L42,0))</f>
        <v>0</v>
      </c>
      <c r="M42" s="111">
        <f>IF($C$4="Neattiecināmās izmaksas",IF('1a+c+n'!$Q42="N",'1a+c+n'!M42,0))</f>
        <v>0</v>
      </c>
      <c r="N42" s="111">
        <f>IF($C$4="Neattiecināmās izmaksas",IF('1a+c+n'!$Q42="N",'1a+c+n'!N42,0))</f>
        <v>0</v>
      </c>
      <c r="O42" s="111">
        <f>IF($C$4="Neattiecināmās izmaksas",IF('1a+c+n'!$Q42="N",'1a+c+n'!O42,0))</f>
        <v>0</v>
      </c>
      <c r="P42" s="112">
        <f>IF($C$4="Neattiecināmās izmaksas",IF('1a+c+n'!$Q42="N",'1a+c+n'!P42,0))</f>
        <v>0</v>
      </c>
    </row>
    <row r="43" spans="1:16" x14ac:dyDescent="0.2">
      <c r="A43" s="49">
        <f>IF(P43=0,0,IF(COUNTBLANK(P43)=1,0,COUNTA($P$14:P43)))</f>
        <v>0</v>
      </c>
      <c r="B43" s="24">
        <f>IF($C$4="Neattiecināmās izmaksas",IF('1a+c+n'!$Q43="N",'1a+c+n'!B43,0))</f>
        <v>0</v>
      </c>
      <c r="C43" s="61">
        <f>IF($C$4="Neattiecināmās izmaksas",IF('1a+c+n'!$Q43="N",'1a+c+n'!C43,0))</f>
        <v>0</v>
      </c>
      <c r="D43" s="24">
        <f>IF($C$4="Neattiecināmās izmaksas",IF('1a+c+n'!$Q43="N",'1a+c+n'!D43,0))</f>
        <v>0</v>
      </c>
      <c r="E43" s="44"/>
      <c r="F43" s="62"/>
      <c r="G43" s="111"/>
      <c r="H43" s="111">
        <f>IF($C$4="Neattiecināmās izmaksas",IF('1a+c+n'!$Q43="N",'1a+c+n'!H43,0))</f>
        <v>0</v>
      </c>
      <c r="I43" s="111"/>
      <c r="J43" s="111"/>
      <c r="K43" s="112">
        <f>IF($C$4="Neattiecināmās izmaksas",IF('1a+c+n'!$Q43="N",'1a+c+n'!K43,0))</f>
        <v>0</v>
      </c>
      <c r="L43" s="78">
        <f>IF($C$4="Neattiecināmās izmaksas",IF('1a+c+n'!$Q43="N",'1a+c+n'!L43,0))</f>
        <v>0</v>
      </c>
      <c r="M43" s="111">
        <f>IF($C$4="Neattiecināmās izmaksas",IF('1a+c+n'!$Q43="N",'1a+c+n'!M43,0))</f>
        <v>0</v>
      </c>
      <c r="N43" s="111">
        <f>IF($C$4="Neattiecināmās izmaksas",IF('1a+c+n'!$Q43="N",'1a+c+n'!N43,0))</f>
        <v>0</v>
      </c>
      <c r="O43" s="111">
        <f>IF($C$4="Neattiecināmās izmaksas",IF('1a+c+n'!$Q43="N",'1a+c+n'!O43,0))</f>
        <v>0</v>
      </c>
      <c r="P43" s="112">
        <f>IF($C$4="Neattiecināmās izmaksas",IF('1a+c+n'!$Q43="N",'1a+c+n'!P43,0))</f>
        <v>0</v>
      </c>
    </row>
    <row r="44" spans="1:16" x14ac:dyDescent="0.2">
      <c r="A44" s="49">
        <f>IF(P44=0,0,IF(COUNTBLANK(P44)=1,0,COUNTA($P$14:P44)))</f>
        <v>0</v>
      </c>
      <c r="B44" s="24">
        <f>IF($C$4="Neattiecināmās izmaksas",IF('1a+c+n'!$Q44="N",'1a+c+n'!B44,0))</f>
        <v>0</v>
      </c>
      <c r="C44" s="61">
        <f>IF($C$4="Neattiecināmās izmaksas",IF('1a+c+n'!$Q44="N",'1a+c+n'!C44,0))</f>
        <v>0</v>
      </c>
      <c r="D44" s="24">
        <f>IF($C$4="Neattiecināmās izmaksas",IF('1a+c+n'!$Q44="N",'1a+c+n'!D44,0))</f>
        <v>0</v>
      </c>
      <c r="E44" s="44"/>
      <c r="F44" s="62"/>
      <c r="G44" s="111"/>
      <c r="H44" s="111">
        <f>IF($C$4="Neattiecināmās izmaksas",IF('1a+c+n'!$Q44="N",'1a+c+n'!H44,0))</f>
        <v>0</v>
      </c>
      <c r="I44" s="111"/>
      <c r="J44" s="111"/>
      <c r="K44" s="112">
        <f>IF($C$4="Neattiecināmās izmaksas",IF('1a+c+n'!$Q44="N",'1a+c+n'!K44,0))</f>
        <v>0</v>
      </c>
      <c r="L44" s="78">
        <f>IF($C$4="Neattiecināmās izmaksas",IF('1a+c+n'!$Q44="N",'1a+c+n'!L44,0))</f>
        <v>0</v>
      </c>
      <c r="M44" s="111">
        <f>IF($C$4="Neattiecināmās izmaksas",IF('1a+c+n'!$Q44="N",'1a+c+n'!M44,0))</f>
        <v>0</v>
      </c>
      <c r="N44" s="111">
        <f>IF($C$4="Neattiecināmās izmaksas",IF('1a+c+n'!$Q44="N",'1a+c+n'!N44,0))</f>
        <v>0</v>
      </c>
      <c r="O44" s="111">
        <f>IF($C$4="Neattiecināmās izmaksas",IF('1a+c+n'!$Q44="N",'1a+c+n'!O44,0))</f>
        <v>0</v>
      </c>
      <c r="P44" s="112">
        <f>IF($C$4="Neattiecināmās izmaksas",IF('1a+c+n'!$Q44="N",'1a+c+n'!P44,0))</f>
        <v>0</v>
      </c>
    </row>
    <row r="45" spans="1:16" x14ac:dyDescent="0.2">
      <c r="A45" s="49">
        <f>IF(P45=0,0,IF(COUNTBLANK(P45)=1,0,COUNTA($P$14:P45)))</f>
        <v>0</v>
      </c>
      <c r="B45" s="24">
        <f>IF($C$4="Neattiecināmās izmaksas",IF('1a+c+n'!$Q45="N",'1a+c+n'!B45,0))</f>
        <v>0</v>
      </c>
      <c r="C45" s="61">
        <f>IF($C$4="Neattiecināmās izmaksas",IF('1a+c+n'!$Q45="N",'1a+c+n'!C45,0))</f>
        <v>0</v>
      </c>
      <c r="D45" s="24">
        <f>IF($C$4="Neattiecināmās izmaksas",IF('1a+c+n'!$Q45="N",'1a+c+n'!D45,0))</f>
        <v>0</v>
      </c>
      <c r="E45" s="44"/>
      <c r="F45" s="62"/>
      <c r="G45" s="111"/>
      <c r="H45" s="111">
        <f>IF($C$4="Neattiecināmās izmaksas",IF('1a+c+n'!$Q45="N",'1a+c+n'!H45,0))</f>
        <v>0</v>
      </c>
      <c r="I45" s="111"/>
      <c r="J45" s="111"/>
      <c r="K45" s="112">
        <f>IF($C$4="Neattiecināmās izmaksas",IF('1a+c+n'!$Q45="N",'1a+c+n'!K45,0))</f>
        <v>0</v>
      </c>
      <c r="L45" s="78">
        <f>IF($C$4="Neattiecināmās izmaksas",IF('1a+c+n'!$Q45="N",'1a+c+n'!L45,0))</f>
        <v>0</v>
      </c>
      <c r="M45" s="111">
        <f>IF($C$4="Neattiecināmās izmaksas",IF('1a+c+n'!$Q45="N",'1a+c+n'!M45,0))</f>
        <v>0</v>
      </c>
      <c r="N45" s="111">
        <f>IF($C$4="Neattiecināmās izmaksas",IF('1a+c+n'!$Q45="N",'1a+c+n'!N45,0))</f>
        <v>0</v>
      </c>
      <c r="O45" s="111">
        <f>IF($C$4="Neattiecināmās izmaksas",IF('1a+c+n'!$Q45="N",'1a+c+n'!O45,0))</f>
        <v>0</v>
      </c>
      <c r="P45" s="112">
        <f>IF($C$4="Neattiecināmās izmaksas",IF('1a+c+n'!$Q45="N",'1a+c+n'!P45,0))</f>
        <v>0</v>
      </c>
    </row>
    <row r="46" spans="1:16" x14ac:dyDescent="0.2">
      <c r="A46" s="49">
        <f>IF(P46=0,0,IF(COUNTBLANK(P46)=1,0,COUNTA($P$14:P46)))</f>
        <v>0</v>
      </c>
      <c r="B46" s="24">
        <f>IF($C$4="Neattiecināmās izmaksas",IF('1a+c+n'!$Q46="N",'1a+c+n'!B46,0))</f>
        <v>0</v>
      </c>
      <c r="C46" s="61">
        <f>IF($C$4="Neattiecināmās izmaksas",IF('1a+c+n'!$Q46="N",'1a+c+n'!C46,0))</f>
        <v>0</v>
      </c>
      <c r="D46" s="24">
        <f>IF($C$4="Neattiecināmās izmaksas",IF('1a+c+n'!$Q46="N",'1a+c+n'!D46,0))</f>
        <v>0</v>
      </c>
      <c r="E46" s="44"/>
      <c r="F46" s="62"/>
      <c r="G46" s="111"/>
      <c r="H46" s="111">
        <f>IF($C$4="Neattiecināmās izmaksas",IF('1a+c+n'!$Q46="N",'1a+c+n'!H46,0))</f>
        <v>0</v>
      </c>
      <c r="I46" s="111"/>
      <c r="J46" s="111"/>
      <c r="K46" s="112">
        <f>IF($C$4="Neattiecināmās izmaksas",IF('1a+c+n'!$Q46="N",'1a+c+n'!K46,0))</f>
        <v>0</v>
      </c>
      <c r="L46" s="78">
        <f>IF($C$4="Neattiecināmās izmaksas",IF('1a+c+n'!$Q46="N",'1a+c+n'!L46,0))</f>
        <v>0</v>
      </c>
      <c r="M46" s="111">
        <f>IF($C$4="Neattiecināmās izmaksas",IF('1a+c+n'!$Q46="N",'1a+c+n'!M46,0))</f>
        <v>0</v>
      </c>
      <c r="N46" s="111">
        <f>IF($C$4="Neattiecināmās izmaksas",IF('1a+c+n'!$Q46="N",'1a+c+n'!N46,0))</f>
        <v>0</v>
      </c>
      <c r="O46" s="111">
        <f>IF($C$4="Neattiecināmās izmaksas",IF('1a+c+n'!$Q46="N",'1a+c+n'!O46,0))</f>
        <v>0</v>
      </c>
      <c r="P46" s="112">
        <f>IF($C$4="Neattiecināmās izmaksas",IF('1a+c+n'!$Q46="N",'1a+c+n'!P46,0))</f>
        <v>0</v>
      </c>
    </row>
    <row r="47" spans="1:16" x14ac:dyDescent="0.2">
      <c r="A47" s="49">
        <f>IF(P47=0,0,IF(COUNTBLANK(P47)=1,0,COUNTA($P$14:P47)))</f>
        <v>0</v>
      </c>
      <c r="B47" s="24">
        <f>IF($C$4="Neattiecināmās izmaksas",IF('1a+c+n'!$Q48="N",'1a+c+n'!B48,0))</f>
        <v>0</v>
      </c>
      <c r="C47" s="61">
        <f>IF($C$4="Neattiecināmās izmaksas",IF('1a+c+n'!$Q48="N",'1a+c+n'!C48,0))</f>
        <v>0</v>
      </c>
      <c r="D47" s="24">
        <f>IF($C$4="Neattiecināmās izmaksas",IF('1a+c+n'!$Q48="N",'1a+c+n'!D48,0))</f>
        <v>0</v>
      </c>
      <c r="E47" s="44"/>
      <c r="F47" s="62"/>
      <c r="G47" s="111"/>
      <c r="H47" s="111">
        <f>IF($C$4="Neattiecināmās izmaksas",IF('1a+c+n'!$Q48="N",'1a+c+n'!H48,0))</f>
        <v>0</v>
      </c>
      <c r="I47" s="111"/>
      <c r="J47" s="111"/>
      <c r="K47" s="112">
        <f>IF($C$4="Neattiecināmās izmaksas",IF('1a+c+n'!$Q48="N",'1a+c+n'!K48,0))</f>
        <v>0</v>
      </c>
      <c r="L47" s="78">
        <f>IF($C$4="Neattiecināmās izmaksas",IF('1a+c+n'!$Q48="N",'1a+c+n'!L48,0))</f>
        <v>0</v>
      </c>
      <c r="M47" s="111">
        <f>IF($C$4="Neattiecināmās izmaksas",IF('1a+c+n'!$Q48="N",'1a+c+n'!M48,0))</f>
        <v>0</v>
      </c>
      <c r="N47" s="111">
        <f>IF($C$4="Neattiecināmās izmaksas",IF('1a+c+n'!$Q48="N",'1a+c+n'!N48,0))</f>
        <v>0</v>
      </c>
      <c r="O47" s="111">
        <f>IF($C$4="Neattiecināmās izmaksas",IF('1a+c+n'!$Q48="N",'1a+c+n'!O48,0))</f>
        <v>0</v>
      </c>
      <c r="P47" s="112">
        <f>IF($C$4="Neattiecināmās izmaksas",IF('1a+c+n'!$Q48="N",'1a+c+n'!P48,0))</f>
        <v>0</v>
      </c>
    </row>
    <row r="48" spans="1:16" x14ac:dyDescent="0.2">
      <c r="A48" s="49">
        <f>IF(P48=0,0,IF(COUNTBLANK(P48)=1,0,COUNTA($P$14:P48)))</f>
        <v>0</v>
      </c>
      <c r="B48" s="24">
        <f>IF($C$4="Neattiecināmās izmaksas",IF('1a+c+n'!$Q49="N",'1a+c+n'!B49,0))</f>
        <v>0</v>
      </c>
      <c r="C48" s="61">
        <f>IF($C$4="Neattiecināmās izmaksas",IF('1a+c+n'!$Q49="N",'1a+c+n'!C49,0))</f>
        <v>0</v>
      </c>
      <c r="D48" s="24">
        <f>IF($C$4="Neattiecināmās izmaksas",IF('1a+c+n'!$Q49="N",'1a+c+n'!D49,0))</f>
        <v>0</v>
      </c>
      <c r="E48" s="44"/>
      <c r="F48" s="62"/>
      <c r="G48" s="111"/>
      <c r="H48" s="111">
        <f>IF($C$4="Neattiecināmās izmaksas",IF('1a+c+n'!$Q49="N",'1a+c+n'!H49,0))</f>
        <v>0</v>
      </c>
      <c r="I48" s="111"/>
      <c r="J48" s="111"/>
      <c r="K48" s="112">
        <f>IF($C$4="Neattiecināmās izmaksas",IF('1a+c+n'!$Q49="N",'1a+c+n'!K49,0))</f>
        <v>0</v>
      </c>
      <c r="L48" s="78">
        <f>IF($C$4="Neattiecināmās izmaksas",IF('1a+c+n'!$Q49="N",'1a+c+n'!L49,0))</f>
        <v>0</v>
      </c>
      <c r="M48" s="111">
        <f>IF($C$4="Neattiecināmās izmaksas",IF('1a+c+n'!$Q49="N",'1a+c+n'!M49,0))</f>
        <v>0</v>
      </c>
      <c r="N48" s="111">
        <f>IF($C$4="Neattiecināmās izmaksas",IF('1a+c+n'!$Q49="N",'1a+c+n'!N49,0))</f>
        <v>0</v>
      </c>
      <c r="O48" s="111">
        <f>IF($C$4="Neattiecināmās izmaksas",IF('1a+c+n'!$Q49="N",'1a+c+n'!O49,0))</f>
        <v>0</v>
      </c>
      <c r="P48" s="112">
        <f>IF($C$4="Neattiecināmās izmaksas",IF('1a+c+n'!$Q49="N",'1a+c+n'!P49,0))</f>
        <v>0</v>
      </c>
    </row>
    <row r="49" spans="1:16" x14ac:dyDescent="0.2">
      <c r="A49" s="49">
        <f>IF(P49=0,0,IF(COUNTBLANK(P49)=1,0,COUNTA($P$14:P49)))</f>
        <v>0</v>
      </c>
      <c r="B49" s="24">
        <f>IF($C$4="Neattiecināmās izmaksas",IF('1a+c+n'!$Q50="N",'1a+c+n'!B50,0))</f>
        <v>0</v>
      </c>
      <c r="C49" s="61">
        <f>IF($C$4="Neattiecināmās izmaksas",IF('1a+c+n'!$Q50="N",'1a+c+n'!C50,0))</f>
        <v>0</v>
      </c>
      <c r="D49" s="24">
        <f>IF($C$4="Neattiecināmās izmaksas",IF('1a+c+n'!$Q50="N",'1a+c+n'!D50,0))</f>
        <v>0</v>
      </c>
      <c r="E49" s="44"/>
      <c r="F49" s="62"/>
      <c r="G49" s="111"/>
      <c r="H49" s="111">
        <f>IF($C$4="Neattiecināmās izmaksas",IF('1a+c+n'!$Q50="N",'1a+c+n'!H50,0))</f>
        <v>0</v>
      </c>
      <c r="I49" s="111"/>
      <c r="J49" s="111"/>
      <c r="K49" s="112">
        <f>IF($C$4="Neattiecināmās izmaksas",IF('1a+c+n'!$Q50="N",'1a+c+n'!K50,0))</f>
        <v>0</v>
      </c>
      <c r="L49" s="78">
        <f>IF($C$4="Neattiecināmās izmaksas",IF('1a+c+n'!$Q50="N",'1a+c+n'!L50,0))</f>
        <v>0</v>
      </c>
      <c r="M49" s="111">
        <f>IF($C$4="Neattiecināmās izmaksas",IF('1a+c+n'!$Q50="N",'1a+c+n'!M50,0))</f>
        <v>0</v>
      </c>
      <c r="N49" s="111">
        <f>IF($C$4="Neattiecināmās izmaksas",IF('1a+c+n'!$Q50="N",'1a+c+n'!N50,0))</f>
        <v>0</v>
      </c>
      <c r="O49" s="111">
        <f>IF($C$4="Neattiecināmās izmaksas",IF('1a+c+n'!$Q50="N",'1a+c+n'!O50,0))</f>
        <v>0</v>
      </c>
      <c r="P49" s="112">
        <f>IF($C$4="Neattiecināmās izmaksas",IF('1a+c+n'!$Q50="N",'1a+c+n'!P50,0))</f>
        <v>0</v>
      </c>
    </row>
    <row r="50" spans="1:16" x14ac:dyDescent="0.2">
      <c r="A50" s="49">
        <f>IF(P50=0,0,IF(COUNTBLANK(P50)=1,0,COUNTA($P$14:P50)))</f>
        <v>0</v>
      </c>
      <c r="B50" s="24">
        <f>IF($C$4="Neattiecināmās izmaksas",IF('1a+c+n'!$Q51="N",'1a+c+n'!B51,0))</f>
        <v>0</v>
      </c>
      <c r="C50" s="61">
        <f>IF($C$4="Neattiecināmās izmaksas",IF('1a+c+n'!$Q51="N",'1a+c+n'!C51,0))</f>
        <v>0</v>
      </c>
      <c r="D50" s="24">
        <f>IF($C$4="Neattiecināmās izmaksas",IF('1a+c+n'!$Q51="N",'1a+c+n'!D51,0))</f>
        <v>0</v>
      </c>
      <c r="E50" s="44"/>
      <c r="F50" s="62"/>
      <c r="G50" s="111"/>
      <c r="H50" s="111">
        <f>IF($C$4="Neattiecināmās izmaksas",IF('1a+c+n'!$Q51="N",'1a+c+n'!H51,0))</f>
        <v>0</v>
      </c>
      <c r="I50" s="111"/>
      <c r="J50" s="111"/>
      <c r="K50" s="112">
        <f>IF($C$4="Neattiecināmās izmaksas",IF('1a+c+n'!$Q51="N",'1a+c+n'!K51,0))</f>
        <v>0</v>
      </c>
      <c r="L50" s="78">
        <f>IF($C$4="Neattiecināmās izmaksas",IF('1a+c+n'!$Q51="N",'1a+c+n'!L51,0))</f>
        <v>0</v>
      </c>
      <c r="M50" s="111">
        <f>IF($C$4="Neattiecināmās izmaksas",IF('1a+c+n'!$Q51="N",'1a+c+n'!M51,0))</f>
        <v>0</v>
      </c>
      <c r="N50" s="111">
        <f>IF($C$4="Neattiecināmās izmaksas",IF('1a+c+n'!$Q51="N",'1a+c+n'!N51,0))</f>
        <v>0</v>
      </c>
      <c r="O50" s="111">
        <f>IF($C$4="Neattiecināmās izmaksas",IF('1a+c+n'!$Q51="N",'1a+c+n'!O51,0))</f>
        <v>0</v>
      </c>
      <c r="P50" s="112">
        <f>IF($C$4="Neattiecināmās izmaksas",IF('1a+c+n'!$Q51="N",'1a+c+n'!P51,0))</f>
        <v>0</v>
      </c>
    </row>
    <row r="51" spans="1:16" x14ac:dyDescent="0.2">
      <c r="A51" s="49">
        <f>IF(P51=0,0,IF(COUNTBLANK(P51)=1,0,COUNTA($P$14:P51)))</f>
        <v>0</v>
      </c>
      <c r="B51" s="24">
        <f>IF($C$4="Neattiecināmās izmaksas",IF('1a+c+n'!$Q52="N",'1a+c+n'!B52,0))</f>
        <v>0</v>
      </c>
      <c r="C51" s="61">
        <f>IF($C$4="Neattiecināmās izmaksas",IF('1a+c+n'!$Q52="N",'1a+c+n'!C52,0))</f>
        <v>0</v>
      </c>
      <c r="D51" s="24">
        <f>IF($C$4="Neattiecināmās izmaksas",IF('1a+c+n'!$Q52="N",'1a+c+n'!D52,0))</f>
        <v>0</v>
      </c>
      <c r="E51" s="44"/>
      <c r="F51" s="62"/>
      <c r="G51" s="111"/>
      <c r="H51" s="111">
        <f>IF($C$4="Neattiecināmās izmaksas",IF('1a+c+n'!$Q52="N",'1a+c+n'!H52,0))</f>
        <v>0</v>
      </c>
      <c r="I51" s="111"/>
      <c r="J51" s="111"/>
      <c r="K51" s="112">
        <f>IF($C$4="Neattiecināmās izmaksas",IF('1a+c+n'!$Q52="N",'1a+c+n'!K52,0))</f>
        <v>0</v>
      </c>
      <c r="L51" s="78">
        <f>IF($C$4="Neattiecināmās izmaksas",IF('1a+c+n'!$Q52="N",'1a+c+n'!L52,0))</f>
        <v>0</v>
      </c>
      <c r="M51" s="111">
        <f>IF($C$4="Neattiecināmās izmaksas",IF('1a+c+n'!$Q52="N",'1a+c+n'!M52,0))</f>
        <v>0</v>
      </c>
      <c r="N51" s="111">
        <f>IF($C$4="Neattiecināmās izmaksas",IF('1a+c+n'!$Q52="N",'1a+c+n'!N52,0))</f>
        <v>0</v>
      </c>
      <c r="O51" s="111">
        <f>IF($C$4="Neattiecināmās izmaksas",IF('1a+c+n'!$Q52="N",'1a+c+n'!O52,0))</f>
        <v>0</v>
      </c>
      <c r="P51" s="112">
        <f>IF($C$4="Neattiecināmās izmaksas",IF('1a+c+n'!$Q52="N",'1a+c+n'!P52,0))</f>
        <v>0</v>
      </c>
    </row>
    <row r="52" spans="1:16" x14ac:dyDescent="0.2">
      <c r="A52" s="49">
        <f>IF(P52=0,0,IF(COUNTBLANK(P52)=1,0,COUNTA($P$14:P52)))</f>
        <v>0</v>
      </c>
      <c r="B52" s="24">
        <f>IF($C$4="Neattiecināmās izmaksas",IF('1a+c+n'!$Q53="N",'1a+c+n'!B53,0))</f>
        <v>0</v>
      </c>
      <c r="C52" s="61">
        <f>IF($C$4="Neattiecināmās izmaksas",IF('1a+c+n'!$Q53="N",'1a+c+n'!C53,0))</f>
        <v>0</v>
      </c>
      <c r="D52" s="24">
        <f>IF($C$4="Neattiecināmās izmaksas",IF('1a+c+n'!$Q53="N",'1a+c+n'!D53,0))</f>
        <v>0</v>
      </c>
      <c r="E52" s="44"/>
      <c r="F52" s="62"/>
      <c r="G52" s="111"/>
      <c r="H52" s="111">
        <f>IF($C$4="Neattiecināmās izmaksas",IF('1a+c+n'!$Q53="N",'1a+c+n'!H53,0))</f>
        <v>0</v>
      </c>
      <c r="I52" s="111"/>
      <c r="J52" s="111"/>
      <c r="K52" s="112">
        <f>IF($C$4="Neattiecināmās izmaksas",IF('1a+c+n'!$Q53="N",'1a+c+n'!K53,0))</f>
        <v>0</v>
      </c>
      <c r="L52" s="78">
        <f>IF($C$4="Neattiecināmās izmaksas",IF('1a+c+n'!$Q53="N",'1a+c+n'!L53,0))</f>
        <v>0</v>
      </c>
      <c r="M52" s="111">
        <f>IF($C$4="Neattiecināmās izmaksas",IF('1a+c+n'!$Q53="N",'1a+c+n'!M53,0))</f>
        <v>0</v>
      </c>
      <c r="N52" s="111">
        <f>IF($C$4="Neattiecināmās izmaksas",IF('1a+c+n'!$Q53="N",'1a+c+n'!N53,0))</f>
        <v>0</v>
      </c>
      <c r="O52" s="111">
        <f>IF($C$4="Neattiecināmās izmaksas",IF('1a+c+n'!$Q53="N",'1a+c+n'!O53,0))</f>
        <v>0</v>
      </c>
      <c r="P52" s="112">
        <f>IF($C$4="Neattiecināmās izmaksas",IF('1a+c+n'!$Q53="N",'1a+c+n'!P53,0))</f>
        <v>0</v>
      </c>
    </row>
    <row r="53" spans="1:16" x14ac:dyDescent="0.2">
      <c r="A53" s="49">
        <f>IF(P53=0,0,IF(COUNTBLANK(P53)=1,0,COUNTA($P$14:P53)))</f>
        <v>0</v>
      </c>
      <c r="B53" s="24">
        <f>IF($C$4="Neattiecināmās izmaksas",IF('1a+c+n'!$Q54="N",'1a+c+n'!B54,0))</f>
        <v>0</v>
      </c>
      <c r="C53" s="61">
        <f>IF($C$4="Neattiecināmās izmaksas",IF('1a+c+n'!$Q54="N",'1a+c+n'!C54,0))</f>
        <v>0</v>
      </c>
      <c r="D53" s="24">
        <f>IF($C$4="Neattiecināmās izmaksas",IF('1a+c+n'!$Q54="N",'1a+c+n'!D54,0))</f>
        <v>0</v>
      </c>
      <c r="E53" s="44"/>
      <c r="F53" s="62"/>
      <c r="G53" s="111"/>
      <c r="H53" s="111">
        <f>IF($C$4="Neattiecināmās izmaksas",IF('1a+c+n'!$Q54="N",'1a+c+n'!H54,0))</f>
        <v>0</v>
      </c>
      <c r="I53" s="111"/>
      <c r="J53" s="111"/>
      <c r="K53" s="112">
        <f>IF($C$4="Neattiecināmās izmaksas",IF('1a+c+n'!$Q54="N",'1a+c+n'!K54,0))</f>
        <v>0</v>
      </c>
      <c r="L53" s="78">
        <f>IF($C$4="Neattiecināmās izmaksas",IF('1a+c+n'!$Q54="N",'1a+c+n'!L54,0))</f>
        <v>0</v>
      </c>
      <c r="M53" s="111">
        <f>IF($C$4="Neattiecināmās izmaksas",IF('1a+c+n'!$Q54="N",'1a+c+n'!M54,0))</f>
        <v>0</v>
      </c>
      <c r="N53" s="111">
        <f>IF($C$4="Neattiecināmās izmaksas",IF('1a+c+n'!$Q54="N",'1a+c+n'!N54,0))</f>
        <v>0</v>
      </c>
      <c r="O53" s="111">
        <f>IF($C$4="Neattiecināmās izmaksas",IF('1a+c+n'!$Q54="N",'1a+c+n'!O54,0))</f>
        <v>0</v>
      </c>
      <c r="P53" s="112">
        <f>IF($C$4="Neattiecināmās izmaksas",IF('1a+c+n'!$Q54="N",'1a+c+n'!P54,0))</f>
        <v>0</v>
      </c>
    </row>
    <row r="54" spans="1:16" x14ac:dyDescent="0.2">
      <c r="A54" s="49">
        <f>IF(P54=0,0,IF(COUNTBLANK(P54)=1,0,COUNTA($P$14:P54)))</f>
        <v>0</v>
      </c>
      <c r="B54" s="24">
        <f>IF($C$4="Neattiecināmās izmaksas",IF('1a+c+n'!$Q55="N",'1a+c+n'!B55,0))</f>
        <v>0</v>
      </c>
      <c r="C54" s="61">
        <f>IF($C$4="Neattiecināmās izmaksas",IF('1a+c+n'!$Q55="N",'1a+c+n'!C55,0))</f>
        <v>0</v>
      </c>
      <c r="D54" s="24">
        <f>IF($C$4="Neattiecināmās izmaksas",IF('1a+c+n'!$Q55="N",'1a+c+n'!D55,0))</f>
        <v>0</v>
      </c>
      <c r="E54" s="44"/>
      <c r="F54" s="62"/>
      <c r="G54" s="111"/>
      <c r="H54" s="111">
        <f>IF($C$4="Neattiecināmās izmaksas",IF('1a+c+n'!$Q55="N",'1a+c+n'!H55,0))</f>
        <v>0</v>
      </c>
      <c r="I54" s="111"/>
      <c r="J54" s="111"/>
      <c r="K54" s="112">
        <f>IF($C$4="Neattiecināmās izmaksas",IF('1a+c+n'!$Q55="N",'1a+c+n'!K55,0))</f>
        <v>0</v>
      </c>
      <c r="L54" s="78">
        <f>IF($C$4="Neattiecināmās izmaksas",IF('1a+c+n'!$Q55="N",'1a+c+n'!L55,0))</f>
        <v>0</v>
      </c>
      <c r="M54" s="111">
        <f>IF($C$4="Neattiecināmās izmaksas",IF('1a+c+n'!$Q55="N",'1a+c+n'!M55,0))</f>
        <v>0</v>
      </c>
      <c r="N54" s="111">
        <f>IF($C$4="Neattiecināmās izmaksas",IF('1a+c+n'!$Q55="N",'1a+c+n'!N55,0))</f>
        <v>0</v>
      </c>
      <c r="O54" s="111">
        <f>IF($C$4="Neattiecināmās izmaksas",IF('1a+c+n'!$Q55="N",'1a+c+n'!O55,0))</f>
        <v>0</v>
      </c>
      <c r="P54" s="112">
        <f>IF($C$4="Neattiecināmās izmaksas",IF('1a+c+n'!$Q55="N",'1a+c+n'!P55,0))</f>
        <v>0</v>
      </c>
    </row>
    <row r="55" spans="1:16" x14ac:dyDescent="0.2">
      <c r="A55" s="49">
        <f>IF(P55=0,0,IF(COUNTBLANK(P55)=1,0,COUNTA($P$14:P55)))</f>
        <v>0</v>
      </c>
      <c r="B55" s="24">
        <f>IF($C$4="Neattiecināmās izmaksas",IF('1a+c+n'!$Q56="N",'1a+c+n'!B56,0))</f>
        <v>0</v>
      </c>
      <c r="C55" s="61">
        <f>IF($C$4="Neattiecināmās izmaksas",IF('1a+c+n'!$Q56="N",'1a+c+n'!C56,0))</f>
        <v>0</v>
      </c>
      <c r="D55" s="24">
        <f>IF($C$4="Neattiecināmās izmaksas",IF('1a+c+n'!$Q56="N",'1a+c+n'!D56,0))</f>
        <v>0</v>
      </c>
      <c r="E55" s="44"/>
      <c r="F55" s="62"/>
      <c r="G55" s="111"/>
      <c r="H55" s="111">
        <f>IF($C$4="Neattiecināmās izmaksas",IF('1a+c+n'!$Q56="N",'1a+c+n'!H56,0))</f>
        <v>0</v>
      </c>
      <c r="I55" s="111"/>
      <c r="J55" s="111"/>
      <c r="K55" s="112">
        <f>IF($C$4="Neattiecināmās izmaksas",IF('1a+c+n'!$Q56="N",'1a+c+n'!K56,0))</f>
        <v>0</v>
      </c>
      <c r="L55" s="78">
        <f>IF($C$4="Neattiecināmās izmaksas",IF('1a+c+n'!$Q56="N",'1a+c+n'!L56,0))</f>
        <v>0</v>
      </c>
      <c r="M55" s="111">
        <f>IF($C$4="Neattiecināmās izmaksas",IF('1a+c+n'!$Q56="N",'1a+c+n'!M56,0))</f>
        <v>0</v>
      </c>
      <c r="N55" s="111">
        <f>IF($C$4="Neattiecināmās izmaksas",IF('1a+c+n'!$Q56="N",'1a+c+n'!N56,0))</f>
        <v>0</v>
      </c>
      <c r="O55" s="111">
        <f>IF($C$4="Neattiecināmās izmaksas",IF('1a+c+n'!$Q56="N",'1a+c+n'!O56,0))</f>
        <v>0</v>
      </c>
      <c r="P55" s="112">
        <f>IF($C$4="Neattiecināmās izmaksas",IF('1a+c+n'!$Q56="N",'1a+c+n'!P56,0))</f>
        <v>0</v>
      </c>
    </row>
    <row r="56" spans="1:16" x14ac:dyDescent="0.2">
      <c r="A56" s="49">
        <f>IF(P56=0,0,IF(COUNTBLANK(P56)=1,0,COUNTA($P$14:P56)))</f>
        <v>0</v>
      </c>
      <c r="B56" s="24">
        <f>IF($C$4="Neattiecināmās izmaksas",IF('1a+c+n'!$Q57="N",'1a+c+n'!B57,0))</f>
        <v>0</v>
      </c>
      <c r="C56" s="61">
        <f>IF($C$4="Neattiecināmās izmaksas",IF('1a+c+n'!$Q57="N",'1a+c+n'!C57,0))</f>
        <v>0</v>
      </c>
      <c r="D56" s="24">
        <f>IF($C$4="Neattiecināmās izmaksas",IF('1a+c+n'!$Q57="N",'1a+c+n'!D57,0))</f>
        <v>0</v>
      </c>
      <c r="E56" s="44"/>
      <c r="F56" s="62"/>
      <c r="G56" s="111"/>
      <c r="H56" s="111">
        <f>IF($C$4="Neattiecināmās izmaksas",IF('1a+c+n'!$Q57="N",'1a+c+n'!H57,0))</f>
        <v>0</v>
      </c>
      <c r="I56" s="111"/>
      <c r="J56" s="111"/>
      <c r="K56" s="112">
        <f>IF($C$4="Neattiecināmās izmaksas",IF('1a+c+n'!$Q57="N",'1a+c+n'!K57,0))</f>
        <v>0</v>
      </c>
      <c r="L56" s="78">
        <f>IF($C$4="Neattiecināmās izmaksas",IF('1a+c+n'!$Q57="N",'1a+c+n'!L57,0))</f>
        <v>0</v>
      </c>
      <c r="M56" s="111">
        <f>IF($C$4="Neattiecināmās izmaksas",IF('1a+c+n'!$Q57="N",'1a+c+n'!M57,0))</f>
        <v>0</v>
      </c>
      <c r="N56" s="111">
        <f>IF($C$4="Neattiecināmās izmaksas",IF('1a+c+n'!$Q57="N",'1a+c+n'!N57,0))</f>
        <v>0</v>
      </c>
      <c r="O56" s="111">
        <f>IF($C$4="Neattiecināmās izmaksas",IF('1a+c+n'!$Q57="N",'1a+c+n'!O57,0))</f>
        <v>0</v>
      </c>
      <c r="P56" s="112">
        <f>IF($C$4="Neattiecināmās izmaksas",IF('1a+c+n'!$Q57="N",'1a+c+n'!P57,0))</f>
        <v>0</v>
      </c>
    </row>
    <row r="57" spans="1:16" x14ac:dyDescent="0.2">
      <c r="A57" s="49">
        <f>IF(P57=0,0,IF(COUNTBLANK(P57)=1,0,COUNTA($P$14:P57)))</f>
        <v>0</v>
      </c>
      <c r="B57" s="24">
        <f>IF($C$4="Neattiecināmās izmaksas",IF('1a+c+n'!$Q58="N",'1a+c+n'!B58,0))</f>
        <v>0</v>
      </c>
      <c r="C57" s="61">
        <f>IF($C$4="Neattiecināmās izmaksas",IF('1a+c+n'!$Q58="N",'1a+c+n'!C58,0))</f>
        <v>0</v>
      </c>
      <c r="D57" s="24">
        <f>IF($C$4="Neattiecināmās izmaksas",IF('1a+c+n'!$Q58="N",'1a+c+n'!D58,0))</f>
        <v>0</v>
      </c>
      <c r="E57" s="44"/>
      <c r="F57" s="62"/>
      <c r="G57" s="111"/>
      <c r="H57" s="111">
        <f>IF($C$4="Neattiecināmās izmaksas",IF('1a+c+n'!$Q58="N",'1a+c+n'!H58,0))</f>
        <v>0</v>
      </c>
      <c r="I57" s="111"/>
      <c r="J57" s="111"/>
      <c r="K57" s="112">
        <f>IF($C$4="Neattiecināmās izmaksas",IF('1a+c+n'!$Q58="N",'1a+c+n'!K58,0))</f>
        <v>0</v>
      </c>
      <c r="L57" s="78">
        <f>IF($C$4="Neattiecināmās izmaksas",IF('1a+c+n'!$Q58="N",'1a+c+n'!L58,0))</f>
        <v>0</v>
      </c>
      <c r="M57" s="111">
        <f>IF($C$4="Neattiecināmās izmaksas",IF('1a+c+n'!$Q58="N",'1a+c+n'!M58,0))</f>
        <v>0</v>
      </c>
      <c r="N57" s="111">
        <f>IF($C$4="Neattiecināmās izmaksas",IF('1a+c+n'!$Q58="N",'1a+c+n'!N58,0))</f>
        <v>0</v>
      </c>
      <c r="O57" s="111">
        <f>IF($C$4="Neattiecināmās izmaksas",IF('1a+c+n'!$Q58="N",'1a+c+n'!O58,0))</f>
        <v>0</v>
      </c>
      <c r="P57" s="112">
        <f>IF($C$4="Neattiecināmās izmaksas",IF('1a+c+n'!$Q58="N",'1a+c+n'!P58,0))</f>
        <v>0</v>
      </c>
    </row>
    <row r="58" spans="1:16" x14ac:dyDescent="0.2">
      <c r="A58" s="49">
        <f>IF(P58=0,0,IF(COUNTBLANK(P58)=1,0,COUNTA($P$14:P58)))</f>
        <v>0</v>
      </c>
      <c r="B58" s="24">
        <f>IF($C$4="Neattiecināmās izmaksas",IF('1a+c+n'!$Q59="N",'1a+c+n'!B59,0))</f>
        <v>0</v>
      </c>
      <c r="C58" s="61">
        <f>IF($C$4="Neattiecināmās izmaksas",IF('1a+c+n'!$Q59="N",'1a+c+n'!C59,0))</f>
        <v>0</v>
      </c>
      <c r="D58" s="24">
        <f>IF($C$4="Neattiecināmās izmaksas",IF('1a+c+n'!$Q59="N",'1a+c+n'!D59,0))</f>
        <v>0</v>
      </c>
      <c r="E58" s="44"/>
      <c r="F58" s="62"/>
      <c r="G58" s="111"/>
      <c r="H58" s="111">
        <f>IF($C$4="Neattiecināmās izmaksas",IF('1a+c+n'!$Q59="N",'1a+c+n'!H59,0))</f>
        <v>0</v>
      </c>
      <c r="I58" s="111"/>
      <c r="J58" s="111"/>
      <c r="K58" s="112">
        <f>IF($C$4="Neattiecināmās izmaksas",IF('1a+c+n'!$Q59="N",'1a+c+n'!K59,0))</f>
        <v>0</v>
      </c>
      <c r="L58" s="78">
        <f>IF($C$4="Neattiecināmās izmaksas",IF('1a+c+n'!$Q59="N",'1a+c+n'!L59,0))</f>
        <v>0</v>
      </c>
      <c r="M58" s="111">
        <f>IF($C$4="Neattiecināmās izmaksas",IF('1a+c+n'!$Q59="N",'1a+c+n'!M59,0))</f>
        <v>0</v>
      </c>
      <c r="N58" s="111">
        <f>IF($C$4="Neattiecināmās izmaksas",IF('1a+c+n'!$Q59="N",'1a+c+n'!N59,0))</f>
        <v>0</v>
      </c>
      <c r="O58" s="111">
        <f>IF($C$4="Neattiecināmās izmaksas",IF('1a+c+n'!$Q59="N",'1a+c+n'!O59,0))</f>
        <v>0</v>
      </c>
      <c r="P58" s="112">
        <f>IF($C$4="Neattiecināmās izmaksas",IF('1a+c+n'!$Q59="N",'1a+c+n'!P59,0))</f>
        <v>0</v>
      </c>
    </row>
    <row r="59" spans="1:16" x14ac:dyDescent="0.2">
      <c r="A59" s="49">
        <f>IF(P59=0,0,IF(COUNTBLANK(P59)=1,0,COUNTA($P$14:P59)))</f>
        <v>0</v>
      </c>
      <c r="B59" s="24">
        <f>IF($C$4="Neattiecināmās izmaksas",IF('1a+c+n'!$Q60="N",'1a+c+n'!B60,0))</f>
        <v>0</v>
      </c>
      <c r="C59" s="61">
        <f>IF($C$4="Neattiecināmās izmaksas",IF('1a+c+n'!$Q60="N",'1a+c+n'!C60,0))</f>
        <v>0</v>
      </c>
      <c r="D59" s="24">
        <f>IF($C$4="Neattiecināmās izmaksas",IF('1a+c+n'!$Q60="N",'1a+c+n'!D60,0))</f>
        <v>0</v>
      </c>
      <c r="E59" s="44"/>
      <c r="F59" s="62"/>
      <c r="G59" s="111"/>
      <c r="H59" s="111">
        <f>IF($C$4="Neattiecināmās izmaksas",IF('1a+c+n'!$Q60="N",'1a+c+n'!H60,0))</f>
        <v>0</v>
      </c>
      <c r="I59" s="111"/>
      <c r="J59" s="111"/>
      <c r="K59" s="112">
        <f>IF($C$4="Neattiecināmās izmaksas",IF('1a+c+n'!$Q60="N",'1a+c+n'!K60,0))</f>
        <v>0</v>
      </c>
      <c r="L59" s="78">
        <f>IF($C$4="Neattiecināmās izmaksas",IF('1a+c+n'!$Q60="N",'1a+c+n'!L60,0))</f>
        <v>0</v>
      </c>
      <c r="M59" s="111">
        <f>IF($C$4="Neattiecināmās izmaksas",IF('1a+c+n'!$Q60="N",'1a+c+n'!M60,0))</f>
        <v>0</v>
      </c>
      <c r="N59" s="111">
        <f>IF($C$4="Neattiecināmās izmaksas",IF('1a+c+n'!$Q60="N",'1a+c+n'!N60,0))</f>
        <v>0</v>
      </c>
      <c r="O59" s="111">
        <f>IF($C$4="Neattiecināmās izmaksas",IF('1a+c+n'!$Q60="N",'1a+c+n'!O60,0))</f>
        <v>0</v>
      </c>
      <c r="P59" s="112">
        <f>IF($C$4="Neattiecināmās izmaksas",IF('1a+c+n'!$Q60="N",'1a+c+n'!P60,0))</f>
        <v>0</v>
      </c>
    </row>
    <row r="60" spans="1:16" x14ac:dyDescent="0.2">
      <c r="A60" s="49">
        <f>IF(P60=0,0,IF(COUNTBLANK(P60)=1,0,COUNTA($P$14:P60)))</f>
        <v>0</v>
      </c>
      <c r="B60" s="24">
        <f>IF($C$4="Neattiecināmās izmaksas",IF('1a+c+n'!$Q61="N",'1a+c+n'!B61,0))</f>
        <v>0</v>
      </c>
      <c r="C60" s="61">
        <f>IF($C$4="Neattiecināmās izmaksas",IF('1a+c+n'!$Q61="N",'1a+c+n'!C61,0))</f>
        <v>0</v>
      </c>
      <c r="D60" s="24">
        <f>IF($C$4="Neattiecināmās izmaksas",IF('1a+c+n'!$Q61="N",'1a+c+n'!D61,0))</f>
        <v>0</v>
      </c>
      <c r="E60" s="44"/>
      <c r="F60" s="62"/>
      <c r="G60" s="111"/>
      <c r="H60" s="111">
        <f>IF($C$4="Neattiecināmās izmaksas",IF('1a+c+n'!$Q61="N",'1a+c+n'!H61,0))</f>
        <v>0</v>
      </c>
      <c r="I60" s="111"/>
      <c r="J60" s="111"/>
      <c r="K60" s="112">
        <f>IF($C$4="Neattiecināmās izmaksas",IF('1a+c+n'!$Q61="N",'1a+c+n'!K61,0))</f>
        <v>0</v>
      </c>
      <c r="L60" s="78">
        <f>IF($C$4="Neattiecināmās izmaksas",IF('1a+c+n'!$Q61="N",'1a+c+n'!L61,0))</f>
        <v>0</v>
      </c>
      <c r="M60" s="111">
        <f>IF($C$4="Neattiecināmās izmaksas",IF('1a+c+n'!$Q61="N",'1a+c+n'!M61,0))</f>
        <v>0</v>
      </c>
      <c r="N60" s="111">
        <f>IF($C$4="Neattiecināmās izmaksas",IF('1a+c+n'!$Q61="N",'1a+c+n'!N61,0))</f>
        <v>0</v>
      </c>
      <c r="O60" s="111">
        <f>IF($C$4="Neattiecināmās izmaksas",IF('1a+c+n'!$Q61="N",'1a+c+n'!O61,0))</f>
        <v>0</v>
      </c>
      <c r="P60" s="112">
        <f>IF($C$4="Neattiecināmās izmaksas",IF('1a+c+n'!$Q61="N",'1a+c+n'!P61,0))</f>
        <v>0</v>
      </c>
    </row>
    <row r="61" spans="1:16" x14ac:dyDescent="0.2">
      <c r="A61" s="49">
        <f>IF(P61=0,0,IF(COUNTBLANK(P61)=1,0,COUNTA($P$14:P61)))</f>
        <v>0</v>
      </c>
      <c r="B61" s="24">
        <f>IF($C$4="Neattiecināmās izmaksas",IF('1a+c+n'!$Q62="N",'1a+c+n'!B62,0))</f>
        <v>0</v>
      </c>
      <c r="C61" s="61">
        <f>IF($C$4="Neattiecināmās izmaksas",IF('1a+c+n'!$Q62="N",'1a+c+n'!C62,0))</f>
        <v>0</v>
      </c>
      <c r="D61" s="24">
        <f>IF($C$4="Neattiecināmās izmaksas",IF('1a+c+n'!$Q62="N",'1a+c+n'!D62,0))</f>
        <v>0</v>
      </c>
      <c r="E61" s="44"/>
      <c r="F61" s="62"/>
      <c r="G61" s="111"/>
      <c r="H61" s="111">
        <f>IF($C$4="Neattiecināmās izmaksas",IF('1a+c+n'!$Q62="N",'1a+c+n'!H62,0))</f>
        <v>0</v>
      </c>
      <c r="I61" s="111"/>
      <c r="J61" s="111"/>
      <c r="K61" s="112">
        <f>IF($C$4="Neattiecināmās izmaksas",IF('1a+c+n'!$Q62="N",'1a+c+n'!K62,0))</f>
        <v>0</v>
      </c>
      <c r="L61" s="78">
        <f>IF($C$4="Neattiecināmās izmaksas",IF('1a+c+n'!$Q62="N",'1a+c+n'!L62,0))</f>
        <v>0</v>
      </c>
      <c r="M61" s="111">
        <f>IF($C$4="Neattiecināmās izmaksas",IF('1a+c+n'!$Q62="N",'1a+c+n'!M62,0))</f>
        <v>0</v>
      </c>
      <c r="N61" s="111">
        <f>IF($C$4="Neattiecināmās izmaksas",IF('1a+c+n'!$Q62="N",'1a+c+n'!N62,0))</f>
        <v>0</v>
      </c>
      <c r="O61" s="111">
        <f>IF($C$4="Neattiecināmās izmaksas",IF('1a+c+n'!$Q62="N",'1a+c+n'!O62,0))</f>
        <v>0</v>
      </c>
      <c r="P61" s="112">
        <f>IF($C$4="Neattiecināmās izmaksas",IF('1a+c+n'!$Q62="N",'1a+c+n'!P62,0))</f>
        <v>0</v>
      </c>
    </row>
    <row r="62" spans="1:16" x14ac:dyDescent="0.2">
      <c r="A62" s="49">
        <f>IF(P62=0,0,IF(COUNTBLANK(P62)=1,0,COUNTA($P$14:P62)))</f>
        <v>0</v>
      </c>
      <c r="B62" s="24">
        <f>IF($C$4="Neattiecināmās izmaksas",IF('1a+c+n'!$Q63="N",'1a+c+n'!B63,0))</f>
        <v>0</v>
      </c>
      <c r="C62" s="61">
        <f>IF($C$4="Neattiecināmās izmaksas",IF('1a+c+n'!$Q63="N",'1a+c+n'!C63,0))</f>
        <v>0</v>
      </c>
      <c r="D62" s="24">
        <f>IF($C$4="Neattiecināmās izmaksas",IF('1a+c+n'!$Q63="N",'1a+c+n'!D63,0))</f>
        <v>0</v>
      </c>
      <c r="E62" s="44"/>
      <c r="F62" s="62"/>
      <c r="G62" s="111"/>
      <c r="H62" s="111">
        <f>IF($C$4="Neattiecināmās izmaksas",IF('1a+c+n'!$Q63="N",'1a+c+n'!H63,0))</f>
        <v>0</v>
      </c>
      <c r="I62" s="111"/>
      <c r="J62" s="111"/>
      <c r="K62" s="112">
        <f>IF($C$4="Neattiecināmās izmaksas",IF('1a+c+n'!$Q63="N",'1a+c+n'!K63,0))</f>
        <v>0</v>
      </c>
      <c r="L62" s="78">
        <f>IF($C$4="Neattiecināmās izmaksas",IF('1a+c+n'!$Q63="N",'1a+c+n'!L63,0))</f>
        <v>0</v>
      </c>
      <c r="M62" s="111">
        <f>IF($C$4="Neattiecināmās izmaksas",IF('1a+c+n'!$Q63="N",'1a+c+n'!M63,0))</f>
        <v>0</v>
      </c>
      <c r="N62" s="111">
        <f>IF($C$4="Neattiecināmās izmaksas",IF('1a+c+n'!$Q63="N",'1a+c+n'!N63,0))</f>
        <v>0</v>
      </c>
      <c r="O62" s="111">
        <f>IF($C$4="Neattiecināmās izmaksas",IF('1a+c+n'!$Q63="N",'1a+c+n'!O63,0))</f>
        <v>0</v>
      </c>
      <c r="P62" s="112">
        <f>IF($C$4="Neattiecināmās izmaksas",IF('1a+c+n'!$Q63="N",'1a+c+n'!P63,0))</f>
        <v>0</v>
      </c>
    </row>
    <row r="63" spans="1:16" x14ac:dyDescent="0.2">
      <c r="A63" s="49">
        <f>IF(P63=0,0,IF(COUNTBLANK(P63)=1,0,COUNTA($P$14:P63)))</f>
        <v>0</v>
      </c>
      <c r="B63" s="24">
        <f>IF($C$4="Neattiecināmās izmaksas",IF('1a+c+n'!$Q64="N",'1a+c+n'!B64,0))</f>
        <v>0</v>
      </c>
      <c r="C63" s="61">
        <f>IF($C$4="Neattiecināmās izmaksas",IF('1a+c+n'!$Q64="N",'1a+c+n'!C64,0))</f>
        <v>0</v>
      </c>
      <c r="D63" s="24">
        <f>IF($C$4="Neattiecināmās izmaksas",IF('1a+c+n'!$Q64="N",'1a+c+n'!D64,0))</f>
        <v>0</v>
      </c>
      <c r="E63" s="44"/>
      <c r="F63" s="62"/>
      <c r="G63" s="111"/>
      <c r="H63" s="111">
        <f>IF($C$4="Neattiecināmās izmaksas",IF('1a+c+n'!$Q64="N",'1a+c+n'!H64,0))</f>
        <v>0</v>
      </c>
      <c r="I63" s="111"/>
      <c r="J63" s="111"/>
      <c r="K63" s="112">
        <f>IF($C$4="Neattiecināmās izmaksas",IF('1a+c+n'!$Q64="N",'1a+c+n'!K64,0))</f>
        <v>0</v>
      </c>
      <c r="L63" s="78">
        <f>IF($C$4="Neattiecināmās izmaksas",IF('1a+c+n'!$Q64="N",'1a+c+n'!L64,0))</f>
        <v>0</v>
      </c>
      <c r="M63" s="111">
        <f>IF($C$4="Neattiecināmās izmaksas",IF('1a+c+n'!$Q64="N",'1a+c+n'!M64,0))</f>
        <v>0</v>
      </c>
      <c r="N63" s="111">
        <f>IF($C$4="Neattiecināmās izmaksas",IF('1a+c+n'!$Q64="N",'1a+c+n'!N64,0))</f>
        <v>0</v>
      </c>
      <c r="O63" s="111">
        <f>IF($C$4="Neattiecināmās izmaksas",IF('1a+c+n'!$Q64="N",'1a+c+n'!O64,0))</f>
        <v>0</v>
      </c>
      <c r="P63" s="112">
        <f>IF($C$4="Neattiecināmās izmaksas",IF('1a+c+n'!$Q64="N",'1a+c+n'!P64,0))</f>
        <v>0</v>
      </c>
    </row>
    <row r="64" spans="1:16" x14ac:dyDescent="0.2">
      <c r="A64" s="49">
        <f>IF(P64=0,0,IF(COUNTBLANK(P64)=1,0,COUNTA($P$14:P64)))</f>
        <v>0</v>
      </c>
      <c r="B64" s="24">
        <f>IF($C$4="Neattiecināmās izmaksas",IF('1a+c+n'!$Q65="N",'1a+c+n'!B65,0))</f>
        <v>0</v>
      </c>
      <c r="C64" s="61">
        <f>IF($C$4="Neattiecināmās izmaksas",IF('1a+c+n'!$Q65="N",'1a+c+n'!C65,0))</f>
        <v>0</v>
      </c>
      <c r="D64" s="24">
        <f>IF($C$4="Neattiecināmās izmaksas",IF('1a+c+n'!$Q65="N",'1a+c+n'!D65,0))</f>
        <v>0</v>
      </c>
      <c r="E64" s="44"/>
      <c r="F64" s="62"/>
      <c r="G64" s="111"/>
      <c r="H64" s="111">
        <f>IF($C$4="Neattiecināmās izmaksas",IF('1a+c+n'!$Q65="N",'1a+c+n'!H65,0))</f>
        <v>0</v>
      </c>
      <c r="I64" s="111"/>
      <c r="J64" s="111"/>
      <c r="K64" s="112">
        <f>IF($C$4="Neattiecināmās izmaksas",IF('1a+c+n'!$Q65="N",'1a+c+n'!K65,0))</f>
        <v>0</v>
      </c>
      <c r="L64" s="78">
        <f>IF($C$4="Neattiecināmās izmaksas",IF('1a+c+n'!$Q65="N",'1a+c+n'!L65,0))</f>
        <v>0</v>
      </c>
      <c r="M64" s="111">
        <f>IF($C$4="Neattiecināmās izmaksas",IF('1a+c+n'!$Q65="N",'1a+c+n'!M65,0))</f>
        <v>0</v>
      </c>
      <c r="N64" s="111">
        <f>IF($C$4="Neattiecināmās izmaksas",IF('1a+c+n'!$Q65="N",'1a+c+n'!N65,0))</f>
        <v>0</v>
      </c>
      <c r="O64" s="111">
        <f>IF($C$4="Neattiecināmās izmaksas",IF('1a+c+n'!$Q65="N",'1a+c+n'!O65,0))</f>
        <v>0</v>
      </c>
      <c r="P64" s="112">
        <f>IF($C$4="Neattiecināmās izmaksas",IF('1a+c+n'!$Q65="N",'1a+c+n'!P65,0))</f>
        <v>0</v>
      </c>
    </row>
    <row r="65" spans="1:16" x14ac:dyDescent="0.2">
      <c r="A65" s="49">
        <f>IF(P65=0,0,IF(COUNTBLANK(P65)=1,0,COUNTA($P$14:P65)))</f>
        <v>0</v>
      </c>
      <c r="B65" s="24">
        <f>IF($C$4="Neattiecināmās izmaksas",IF('1a+c+n'!$Q66="N",'1a+c+n'!B66,0))</f>
        <v>0</v>
      </c>
      <c r="C65" s="61">
        <f>IF($C$4="Neattiecināmās izmaksas",IF('1a+c+n'!$Q66="N",'1a+c+n'!C66,0))</f>
        <v>0</v>
      </c>
      <c r="D65" s="24">
        <f>IF($C$4="Neattiecināmās izmaksas",IF('1a+c+n'!$Q66="N",'1a+c+n'!D66,0))</f>
        <v>0</v>
      </c>
      <c r="E65" s="44"/>
      <c r="F65" s="62"/>
      <c r="G65" s="111"/>
      <c r="H65" s="111">
        <f>IF($C$4="Neattiecināmās izmaksas",IF('1a+c+n'!$Q66="N",'1a+c+n'!H66,0))</f>
        <v>0</v>
      </c>
      <c r="I65" s="111"/>
      <c r="J65" s="111"/>
      <c r="K65" s="112">
        <f>IF($C$4="Neattiecināmās izmaksas",IF('1a+c+n'!$Q66="N",'1a+c+n'!K66,0))</f>
        <v>0</v>
      </c>
      <c r="L65" s="78">
        <f>IF($C$4="Neattiecināmās izmaksas",IF('1a+c+n'!$Q66="N",'1a+c+n'!L66,0))</f>
        <v>0</v>
      </c>
      <c r="M65" s="111">
        <f>IF($C$4="Neattiecināmās izmaksas",IF('1a+c+n'!$Q66="N",'1a+c+n'!M66,0))</f>
        <v>0</v>
      </c>
      <c r="N65" s="111">
        <f>IF($C$4="Neattiecināmās izmaksas",IF('1a+c+n'!$Q66="N",'1a+c+n'!N66,0))</f>
        <v>0</v>
      </c>
      <c r="O65" s="111">
        <f>IF($C$4="Neattiecināmās izmaksas",IF('1a+c+n'!$Q66="N",'1a+c+n'!O66,0))</f>
        <v>0</v>
      </c>
      <c r="P65" s="112">
        <f>IF($C$4="Neattiecināmās izmaksas",IF('1a+c+n'!$Q66="N",'1a+c+n'!P66,0))</f>
        <v>0</v>
      </c>
    </row>
    <row r="66" spans="1:16" x14ac:dyDescent="0.2">
      <c r="A66" s="49">
        <f>IF(P66=0,0,IF(COUNTBLANK(P66)=1,0,COUNTA($P$14:P66)))</f>
        <v>0</v>
      </c>
      <c r="B66" s="24">
        <f>IF($C$4="Neattiecināmās izmaksas",IF('1a+c+n'!$Q67="N",'1a+c+n'!B67,0))</f>
        <v>0</v>
      </c>
      <c r="C66" s="61">
        <f>IF($C$4="Neattiecināmās izmaksas",IF('1a+c+n'!$Q67="N",'1a+c+n'!C67,0))</f>
        <v>0</v>
      </c>
      <c r="D66" s="24">
        <f>IF($C$4="Neattiecināmās izmaksas",IF('1a+c+n'!$Q67="N",'1a+c+n'!D67,0))</f>
        <v>0</v>
      </c>
      <c r="E66" s="44"/>
      <c r="F66" s="62"/>
      <c r="G66" s="111"/>
      <c r="H66" s="111">
        <f>IF($C$4="Neattiecināmās izmaksas",IF('1a+c+n'!$Q67="N",'1a+c+n'!H67,0))</f>
        <v>0</v>
      </c>
      <c r="I66" s="111"/>
      <c r="J66" s="111"/>
      <c r="K66" s="112">
        <f>IF($C$4="Neattiecināmās izmaksas",IF('1a+c+n'!$Q67="N",'1a+c+n'!K67,0))</f>
        <v>0</v>
      </c>
      <c r="L66" s="78">
        <f>IF($C$4="Neattiecināmās izmaksas",IF('1a+c+n'!$Q67="N",'1a+c+n'!L67,0))</f>
        <v>0</v>
      </c>
      <c r="M66" s="111">
        <f>IF($C$4="Neattiecināmās izmaksas",IF('1a+c+n'!$Q67="N",'1a+c+n'!M67,0))</f>
        <v>0</v>
      </c>
      <c r="N66" s="111">
        <f>IF($C$4="Neattiecināmās izmaksas",IF('1a+c+n'!$Q67="N",'1a+c+n'!N67,0))</f>
        <v>0</v>
      </c>
      <c r="O66" s="111">
        <f>IF($C$4="Neattiecināmās izmaksas",IF('1a+c+n'!$Q67="N",'1a+c+n'!O67,0))</f>
        <v>0</v>
      </c>
      <c r="P66" s="112">
        <f>IF($C$4="Neattiecināmās izmaksas",IF('1a+c+n'!$Q67="N",'1a+c+n'!P67,0))</f>
        <v>0</v>
      </c>
    </row>
    <row r="67" spans="1:16" x14ac:dyDescent="0.2">
      <c r="A67" s="49">
        <f>IF(P67=0,0,IF(COUNTBLANK(P67)=1,0,COUNTA($P$14:P67)))</f>
        <v>0</v>
      </c>
      <c r="B67" s="24">
        <f>IF($C$4="Neattiecināmās izmaksas",IF('1a+c+n'!$Q68="N",'1a+c+n'!B68,0))</f>
        <v>0</v>
      </c>
      <c r="C67" s="61">
        <f>IF($C$4="Neattiecināmās izmaksas",IF('1a+c+n'!$Q68="N",'1a+c+n'!C68,0))</f>
        <v>0</v>
      </c>
      <c r="D67" s="24">
        <f>IF($C$4="Neattiecināmās izmaksas",IF('1a+c+n'!$Q68="N",'1a+c+n'!D68,0))</f>
        <v>0</v>
      </c>
      <c r="E67" s="44"/>
      <c r="F67" s="62"/>
      <c r="G67" s="111"/>
      <c r="H67" s="111">
        <f>IF($C$4="Neattiecināmās izmaksas",IF('1a+c+n'!$Q68="N",'1a+c+n'!H68,0))</f>
        <v>0</v>
      </c>
      <c r="I67" s="111"/>
      <c r="J67" s="111"/>
      <c r="K67" s="112">
        <f>IF($C$4="Neattiecināmās izmaksas",IF('1a+c+n'!$Q68="N",'1a+c+n'!K68,0))</f>
        <v>0</v>
      </c>
      <c r="L67" s="78">
        <f>IF($C$4="Neattiecināmās izmaksas",IF('1a+c+n'!$Q68="N",'1a+c+n'!L68,0))</f>
        <v>0</v>
      </c>
      <c r="M67" s="111">
        <f>IF($C$4="Neattiecināmās izmaksas",IF('1a+c+n'!$Q68="N",'1a+c+n'!M68,0))</f>
        <v>0</v>
      </c>
      <c r="N67" s="111">
        <f>IF($C$4="Neattiecināmās izmaksas",IF('1a+c+n'!$Q68="N",'1a+c+n'!N68,0))</f>
        <v>0</v>
      </c>
      <c r="O67" s="111">
        <f>IF($C$4="Neattiecināmās izmaksas",IF('1a+c+n'!$Q68="N",'1a+c+n'!O68,0))</f>
        <v>0</v>
      </c>
      <c r="P67" s="112">
        <f>IF($C$4="Neattiecināmās izmaksas",IF('1a+c+n'!$Q68="N",'1a+c+n'!P68,0))</f>
        <v>0</v>
      </c>
    </row>
    <row r="68" spans="1:16" x14ac:dyDescent="0.2">
      <c r="A68" s="49">
        <f>IF(P68=0,0,IF(COUNTBLANK(P68)=1,0,COUNTA($P$14:P68)))</f>
        <v>0</v>
      </c>
      <c r="B68" s="24">
        <f>IF($C$4="Neattiecināmās izmaksas",IF('1a+c+n'!$Q69="N",'1a+c+n'!B69,0))</f>
        <v>0</v>
      </c>
      <c r="C68" s="61">
        <f>IF($C$4="Neattiecināmās izmaksas",IF('1a+c+n'!$Q69="N",'1a+c+n'!C69,0))</f>
        <v>0</v>
      </c>
      <c r="D68" s="24">
        <f>IF($C$4="Neattiecināmās izmaksas",IF('1a+c+n'!$Q69="N",'1a+c+n'!D69,0))</f>
        <v>0</v>
      </c>
      <c r="E68" s="44"/>
      <c r="F68" s="62"/>
      <c r="G68" s="111"/>
      <c r="H68" s="111">
        <f>IF($C$4="Neattiecināmās izmaksas",IF('1a+c+n'!$Q69="N",'1a+c+n'!H69,0))</f>
        <v>0</v>
      </c>
      <c r="I68" s="111"/>
      <c r="J68" s="111"/>
      <c r="K68" s="112">
        <f>IF($C$4="Neattiecināmās izmaksas",IF('1a+c+n'!$Q69="N",'1a+c+n'!K69,0))</f>
        <v>0</v>
      </c>
      <c r="L68" s="78">
        <f>IF($C$4="Neattiecināmās izmaksas",IF('1a+c+n'!$Q69="N",'1a+c+n'!L69,0))</f>
        <v>0</v>
      </c>
      <c r="M68" s="111">
        <f>IF($C$4="Neattiecināmās izmaksas",IF('1a+c+n'!$Q69="N",'1a+c+n'!M69,0))</f>
        <v>0</v>
      </c>
      <c r="N68" s="111">
        <f>IF($C$4="Neattiecināmās izmaksas",IF('1a+c+n'!$Q69="N",'1a+c+n'!N69,0))</f>
        <v>0</v>
      </c>
      <c r="O68" s="111">
        <f>IF($C$4="Neattiecināmās izmaksas",IF('1a+c+n'!$Q69="N",'1a+c+n'!O69,0))</f>
        <v>0</v>
      </c>
      <c r="P68" s="112">
        <f>IF($C$4="Neattiecināmās izmaksas",IF('1a+c+n'!$Q69="N",'1a+c+n'!P69,0))</f>
        <v>0</v>
      </c>
    </row>
    <row r="69" spans="1:16" x14ac:dyDescent="0.2">
      <c r="A69" s="49">
        <f>IF(P69=0,0,IF(COUNTBLANK(P69)=1,0,COUNTA($P$14:P69)))</f>
        <v>0</v>
      </c>
      <c r="B69" s="24">
        <f>IF($C$4="Neattiecināmās izmaksas",IF('1a+c+n'!$Q70="N",'1a+c+n'!B70,0))</f>
        <v>0</v>
      </c>
      <c r="C69" s="61">
        <f>IF($C$4="Neattiecināmās izmaksas",IF('1a+c+n'!$Q70="N",'1a+c+n'!C70,0))</f>
        <v>0</v>
      </c>
      <c r="D69" s="24">
        <f>IF($C$4="Neattiecināmās izmaksas",IF('1a+c+n'!$Q70="N",'1a+c+n'!D70,0))</f>
        <v>0</v>
      </c>
      <c r="E69" s="44"/>
      <c r="F69" s="62"/>
      <c r="G69" s="111"/>
      <c r="H69" s="111">
        <f>IF($C$4="Neattiecināmās izmaksas",IF('1a+c+n'!$Q70="N",'1a+c+n'!H70,0))</f>
        <v>0</v>
      </c>
      <c r="I69" s="111"/>
      <c r="J69" s="111"/>
      <c r="K69" s="112">
        <f>IF($C$4="Neattiecināmās izmaksas",IF('1a+c+n'!$Q70="N",'1a+c+n'!K70,0))</f>
        <v>0</v>
      </c>
      <c r="L69" s="78">
        <f>IF($C$4="Neattiecināmās izmaksas",IF('1a+c+n'!$Q70="N",'1a+c+n'!L70,0))</f>
        <v>0</v>
      </c>
      <c r="M69" s="111">
        <f>IF($C$4="Neattiecināmās izmaksas",IF('1a+c+n'!$Q70="N",'1a+c+n'!M70,0))</f>
        <v>0</v>
      </c>
      <c r="N69" s="111">
        <f>IF($C$4="Neattiecināmās izmaksas",IF('1a+c+n'!$Q70="N",'1a+c+n'!N70,0))</f>
        <v>0</v>
      </c>
      <c r="O69" s="111">
        <f>IF($C$4="Neattiecināmās izmaksas",IF('1a+c+n'!$Q70="N",'1a+c+n'!O70,0))</f>
        <v>0</v>
      </c>
      <c r="P69" s="112">
        <f>IF($C$4="Neattiecināmās izmaksas",IF('1a+c+n'!$Q70="N",'1a+c+n'!P70,0))</f>
        <v>0</v>
      </c>
    </row>
    <row r="70" spans="1:16" x14ac:dyDescent="0.2">
      <c r="A70" s="49">
        <f>IF(P70=0,0,IF(COUNTBLANK(P70)=1,0,COUNTA($P$14:P70)))</f>
        <v>0</v>
      </c>
      <c r="B70" s="24">
        <f>IF($C$4="Neattiecināmās izmaksas",IF('1a+c+n'!$Q71="N",'1a+c+n'!B71,0))</f>
        <v>0</v>
      </c>
      <c r="C70" s="61">
        <f>IF($C$4="Neattiecināmās izmaksas",IF('1a+c+n'!$Q71="N",'1a+c+n'!C71,0))</f>
        <v>0</v>
      </c>
      <c r="D70" s="24">
        <f>IF($C$4="Neattiecināmās izmaksas",IF('1a+c+n'!$Q71="N",'1a+c+n'!D71,0))</f>
        <v>0</v>
      </c>
      <c r="E70" s="44"/>
      <c r="F70" s="62"/>
      <c r="G70" s="111"/>
      <c r="H70" s="111">
        <f>IF($C$4="Neattiecināmās izmaksas",IF('1a+c+n'!$Q71="N",'1a+c+n'!H71,0))</f>
        <v>0</v>
      </c>
      <c r="I70" s="111"/>
      <c r="J70" s="111"/>
      <c r="K70" s="112">
        <f>IF($C$4="Neattiecināmās izmaksas",IF('1a+c+n'!$Q71="N",'1a+c+n'!K71,0))</f>
        <v>0</v>
      </c>
      <c r="L70" s="78">
        <f>IF($C$4="Neattiecināmās izmaksas",IF('1a+c+n'!$Q71="N",'1a+c+n'!L71,0))</f>
        <v>0</v>
      </c>
      <c r="M70" s="111">
        <f>IF($C$4="Neattiecināmās izmaksas",IF('1a+c+n'!$Q71="N",'1a+c+n'!M71,0))</f>
        <v>0</v>
      </c>
      <c r="N70" s="111">
        <f>IF($C$4="Neattiecināmās izmaksas",IF('1a+c+n'!$Q71="N",'1a+c+n'!N71,0))</f>
        <v>0</v>
      </c>
      <c r="O70" s="111">
        <f>IF($C$4="Neattiecināmās izmaksas",IF('1a+c+n'!$Q71="N",'1a+c+n'!O71,0))</f>
        <v>0</v>
      </c>
      <c r="P70" s="112">
        <f>IF($C$4="Neattiecināmās izmaksas",IF('1a+c+n'!$Q71="N",'1a+c+n'!P71,0))</f>
        <v>0</v>
      </c>
    </row>
    <row r="71" spans="1:16" x14ac:dyDescent="0.2">
      <c r="A71" s="49">
        <f>IF(P71=0,0,IF(COUNTBLANK(P71)=1,0,COUNTA($P$14:P71)))</f>
        <v>0</v>
      </c>
      <c r="B71" s="24">
        <f>IF($C$4="Neattiecināmās izmaksas",IF('1a+c+n'!$Q72="N",'1a+c+n'!B72,0))</f>
        <v>0</v>
      </c>
      <c r="C71" s="61">
        <f>IF($C$4="Neattiecināmās izmaksas",IF('1a+c+n'!$Q72="N",'1a+c+n'!C72,0))</f>
        <v>0</v>
      </c>
      <c r="D71" s="24">
        <f>IF($C$4="Neattiecināmās izmaksas",IF('1a+c+n'!$Q72="N",'1a+c+n'!D72,0))</f>
        <v>0</v>
      </c>
      <c r="E71" s="44"/>
      <c r="F71" s="62"/>
      <c r="G71" s="111"/>
      <c r="H71" s="111">
        <f>IF($C$4="Neattiecināmās izmaksas",IF('1a+c+n'!$Q72="N",'1a+c+n'!H72,0))</f>
        <v>0</v>
      </c>
      <c r="I71" s="111"/>
      <c r="J71" s="111"/>
      <c r="K71" s="112">
        <f>IF($C$4="Neattiecināmās izmaksas",IF('1a+c+n'!$Q72="N",'1a+c+n'!K72,0))</f>
        <v>0</v>
      </c>
      <c r="L71" s="78">
        <f>IF($C$4="Neattiecināmās izmaksas",IF('1a+c+n'!$Q72="N",'1a+c+n'!L72,0))</f>
        <v>0</v>
      </c>
      <c r="M71" s="111">
        <f>IF($C$4="Neattiecināmās izmaksas",IF('1a+c+n'!$Q72="N",'1a+c+n'!M72,0))</f>
        <v>0</v>
      </c>
      <c r="N71" s="111">
        <f>IF($C$4="Neattiecināmās izmaksas",IF('1a+c+n'!$Q72="N",'1a+c+n'!N72,0))</f>
        <v>0</v>
      </c>
      <c r="O71" s="111">
        <f>IF($C$4="Neattiecināmās izmaksas",IF('1a+c+n'!$Q72="N",'1a+c+n'!O72,0))</f>
        <v>0</v>
      </c>
      <c r="P71" s="112">
        <f>IF($C$4="Neattiecināmās izmaksas",IF('1a+c+n'!$Q72="N",'1a+c+n'!P72,0))</f>
        <v>0</v>
      </c>
    </row>
    <row r="72" spans="1:16" x14ac:dyDescent="0.2">
      <c r="A72" s="49">
        <f>IF(P72=0,0,IF(COUNTBLANK(P72)=1,0,COUNTA($P$14:P72)))</f>
        <v>0</v>
      </c>
      <c r="B72" s="24">
        <f>IF($C$4="Neattiecināmās izmaksas",IF('1a+c+n'!$Q73="N",'1a+c+n'!B73,0))</f>
        <v>0</v>
      </c>
      <c r="C72" s="61">
        <f>IF($C$4="Neattiecināmās izmaksas",IF('1a+c+n'!$Q73="N",'1a+c+n'!C73,0))</f>
        <v>0</v>
      </c>
      <c r="D72" s="24">
        <f>IF($C$4="Neattiecināmās izmaksas",IF('1a+c+n'!$Q73="N",'1a+c+n'!D73,0))</f>
        <v>0</v>
      </c>
      <c r="E72" s="44"/>
      <c r="F72" s="62"/>
      <c r="G72" s="111"/>
      <c r="H72" s="111">
        <f>IF($C$4="Neattiecināmās izmaksas",IF('1a+c+n'!$Q73="N",'1a+c+n'!H73,0))</f>
        <v>0</v>
      </c>
      <c r="I72" s="111"/>
      <c r="J72" s="111"/>
      <c r="K72" s="112">
        <f>IF($C$4="Neattiecināmās izmaksas",IF('1a+c+n'!$Q73="N",'1a+c+n'!K73,0))</f>
        <v>0</v>
      </c>
      <c r="L72" s="78">
        <f>IF($C$4="Neattiecināmās izmaksas",IF('1a+c+n'!$Q73="N",'1a+c+n'!L73,0))</f>
        <v>0</v>
      </c>
      <c r="M72" s="111">
        <f>IF($C$4="Neattiecināmās izmaksas",IF('1a+c+n'!$Q73="N",'1a+c+n'!M73,0))</f>
        <v>0</v>
      </c>
      <c r="N72" s="111">
        <f>IF($C$4="Neattiecināmās izmaksas",IF('1a+c+n'!$Q73="N",'1a+c+n'!N73,0))</f>
        <v>0</v>
      </c>
      <c r="O72" s="111">
        <f>IF($C$4="Neattiecināmās izmaksas",IF('1a+c+n'!$Q73="N",'1a+c+n'!O73,0))</f>
        <v>0</v>
      </c>
      <c r="P72" s="112">
        <f>IF($C$4="Neattiecināmās izmaksas",IF('1a+c+n'!$Q73="N",'1a+c+n'!P73,0))</f>
        <v>0</v>
      </c>
    </row>
    <row r="73" spans="1:16" x14ac:dyDescent="0.2">
      <c r="A73" s="49">
        <f>IF(P73=0,0,IF(COUNTBLANK(P73)=1,0,COUNTA($P$14:P73)))</f>
        <v>0</v>
      </c>
      <c r="B73" s="24">
        <f>IF($C$4="Neattiecināmās izmaksas",IF('1a+c+n'!$Q74="N",'1a+c+n'!B74,0))</f>
        <v>0</v>
      </c>
      <c r="C73" s="61">
        <f>IF($C$4="Neattiecināmās izmaksas",IF('1a+c+n'!$Q74="N",'1a+c+n'!C74,0))</f>
        <v>0</v>
      </c>
      <c r="D73" s="24">
        <f>IF($C$4="Neattiecināmās izmaksas",IF('1a+c+n'!$Q74="N",'1a+c+n'!D74,0))</f>
        <v>0</v>
      </c>
      <c r="E73" s="44"/>
      <c r="F73" s="62"/>
      <c r="G73" s="111"/>
      <c r="H73" s="111">
        <f>IF($C$4="Neattiecināmās izmaksas",IF('1a+c+n'!$Q74="N",'1a+c+n'!H74,0))</f>
        <v>0</v>
      </c>
      <c r="I73" s="111"/>
      <c r="J73" s="111"/>
      <c r="K73" s="112">
        <f>IF($C$4="Neattiecināmās izmaksas",IF('1a+c+n'!$Q74="N",'1a+c+n'!K74,0))</f>
        <v>0</v>
      </c>
      <c r="L73" s="78">
        <f>IF($C$4="Neattiecināmās izmaksas",IF('1a+c+n'!$Q74="N",'1a+c+n'!L74,0))</f>
        <v>0</v>
      </c>
      <c r="M73" s="111">
        <f>IF($C$4="Neattiecināmās izmaksas",IF('1a+c+n'!$Q74="N",'1a+c+n'!M74,0))</f>
        <v>0</v>
      </c>
      <c r="N73" s="111">
        <f>IF($C$4="Neattiecināmās izmaksas",IF('1a+c+n'!$Q74="N",'1a+c+n'!N74,0))</f>
        <v>0</v>
      </c>
      <c r="O73" s="111">
        <f>IF($C$4="Neattiecināmās izmaksas",IF('1a+c+n'!$Q74="N",'1a+c+n'!O74,0))</f>
        <v>0</v>
      </c>
      <c r="P73" s="112">
        <f>IF($C$4="Neattiecināmās izmaksas",IF('1a+c+n'!$Q74="N",'1a+c+n'!P74,0))</f>
        <v>0</v>
      </c>
    </row>
    <row r="74" spans="1:16" x14ac:dyDescent="0.2">
      <c r="A74" s="49">
        <f>IF(P74=0,0,IF(COUNTBLANK(P74)=1,0,COUNTA($P$14:P74)))</f>
        <v>0</v>
      </c>
      <c r="B74" s="24">
        <f>IF($C$4="Neattiecināmās izmaksas",IF('1a+c+n'!$Q75="N",'1a+c+n'!B75,0))</f>
        <v>0</v>
      </c>
      <c r="C74" s="61">
        <f>IF($C$4="Neattiecināmās izmaksas",IF('1a+c+n'!$Q75="N",'1a+c+n'!C75,0))</f>
        <v>0</v>
      </c>
      <c r="D74" s="24">
        <f>IF($C$4="Neattiecināmās izmaksas",IF('1a+c+n'!$Q75="N",'1a+c+n'!D75,0))</f>
        <v>0</v>
      </c>
      <c r="E74" s="44"/>
      <c r="F74" s="62"/>
      <c r="G74" s="111"/>
      <c r="H74" s="111">
        <f>IF($C$4="Neattiecināmās izmaksas",IF('1a+c+n'!$Q75="N",'1a+c+n'!H75,0))</f>
        <v>0</v>
      </c>
      <c r="I74" s="111"/>
      <c r="J74" s="111"/>
      <c r="K74" s="112">
        <f>IF($C$4="Neattiecināmās izmaksas",IF('1a+c+n'!$Q75="N",'1a+c+n'!K75,0))</f>
        <v>0</v>
      </c>
      <c r="L74" s="78">
        <f>IF($C$4="Neattiecināmās izmaksas",IF('1a+c+n'!$Q75="N",'1a+c+n'!L75,0))</f>
        <v>0</v>
      </c>
      <c r="M74" s="111">
        <f>IF($C$4="Neattiecināmās izmaksas",IF('1a+c+n'!$Q75="N",'1a+c+n'!M75,0))</f>
        <v>0</v>
      </c>
      <c r="N74" s="111">
        <f>IF($C$4="Neattiecināmās izmaksas",IF('1a+c+n'!$Q75="N",'1a+c+n'!N75,0))</f>
        <v>0</v>
      </c>
      <c r="O74" s="111">
        <f>IF($C$4="Neattiecināmās izmaksas",IF('1a+c+n'!$Q75="N",'1a+c+n'!O75,0))</f>
        <v>0</v>
      </c>
      <c r="P74" s="112">
        <f>IF($C$4="Neattiecināmās izmaksas",IF('1a+c+n'!$Q75="N",'1a+c+n'!P75,0))</f>
        <v>0</v>
      </c>
    </row>
    <row r="75" spans="1:16" x14ac:dyDescent="0.2">
      <c r="A75" s="49">
        <f>IF(P75=0,0,IF(COUNTBLANK(P75)=1,0,COUNTA($P$14:P75)))</f>
        <v>0</v>
      </c>
      <c r="B75" s="24">
        <f>IF($C$4="Neattiecināmās izmaksas",IF('1a+c+n'!$Q76="N",'1a+c+n'!B76,0))</f>
        <v>0</v>
      </c>
      <c r="C75" s="61">
        <f>IF($C$4="Neattiecināmās izmaksas",IF('1a+c+n'!$Q76="N",'1a+c+n'!C76,0))</f>
        <v>0</v>
      </c>
      <c r="D75" s="24">
        <f>IF($C$4="Neattiecināmās izmaksas",IF('1a+c+n'!$Q76="N",'1a+c+n'!D76,0))</f>
        <v>0</v>
      </c>
      <c r="E75" s="44"/>
      <c r="F75" s="62"/>
      <c r="G75" s="111"/>
      <c r="H75" s="111">
        <f>IF($C$4="Neattiecināmās izmaksas",IF('1a+c+n'!$Q76="N",'1a+c+n'!H76,0))</f>
        <v>0</v>
      </c>
      <c r="I75" s="111"/>
      <c r="J75" s="111"/>
      <c r="K75" s="112">
        <f>IF($C$4="Neattiecināmās izmaksas",IF('1a+c+n'!$Q76="N",'1a+c+n'!K76,0))</f>
        <v>0</v>
      </c>
      <c r="L75" s="78">
        <f>IF($C$4="Neattiecināmās izmaksas",IF('1a+c+n'!$Q76="N",'1a+c+n'!L76,0))</f>
        <v>0</v>
      </c>
      <c r="M75" s="111">
        <f>IF($C$4="Neattiecināmās izmaksas",IF('1a+c+n'!$Q76="N",'1a+c+n'!M76,0))</f>
        <v>0</v>
      </c>
      <c r="N75" s="111">
        <f>IF($C$4="Neattiecināmās izmaksas",IF('1a+c+n'!$Q76="N",'1a+c+n'!N76,0))</f>
        <v>0</v>
      </c>
      <c r="O75" s="111">
        <f>IF($C$4="Neattiecināmās izmaksas",IF('1a+c+n'!$Q76="N",'1a+c+n'!O76,0))</f>
        <v>0</v>
      </c>
      <c r="P75" s="112">
        <f>IF($C$4="Neattiecināmās izmaksas",IF('1a+c+n'!$Q76="N",'1a+c+n'!P76,0))</f>
        <v>0</v>
      </c>
    </row>
    <row r="76" spans="1:16" x14ac:dyDescent="0.2">
      <c r="A76" s="49">
        <f>IF(P76=0,0,IF(COUNTBLANK(P76)=1,0,COUNTA($P$14:P76)))</f>
        <v>0</v>
      </c>
      <c r="B76" s="24">
        <f>IF($C$4="Neattiecināmās izmaksas",IF('1a+c+n'!$Q77="N",'1a+c+n'!B77,0))</f>
        <v>0</v>
      </c>
      <c r="C76" s="61">
        <f>IF($C$4="Neattiecināmās izmaksas",IF('1a+c+n'!$Q77="N",'1a+c+n'!C77,0))</f>
        <v>0</v>
      </c>
      <c r="D76" s="24">
        <f>IF($C$4="Neattiecināmās izmaksas",IF('1a+c+n'!$Q77="N",'1a+c+n'!D77,0))</f>
        <v>0</v>
      </c>
      <c r="E76" s="44"/>
      <c r="F76" s="62"/>
      <c r="G76" s="111"/>
      <c r="H76" s="111">
        <f>IF($C$4="Neattiecināmās izmaksas",IF('1a+c+n'!$Q77="N",'1a+c+n'!H77,0))</f>
        <v>0</v>
      </c>
      <c r="I76" s="111"/>
      <c r="J76" s="111"/>
      <c r="K76" s="112">
        <f>IF($C$4="Neattiecināmās izmaksas",IF('1a+c+n'!$Q77="N",'1a+c+n'!K77,0))</f>
        <v>0</v>
      </c>
      <c r="L76" s="78">
        <f>IF($C$4="Neattiecināmās izmaksas",IF('1a+c+n'!$Q77="N",'1a+c+n'!L77,0))</f>
        <v>0</v>
      </c>
      <c r="M76" s="111">
        <f>IF($C$4="Neattiecināmās izmaksas",IF('1a+c+n'!$Q77="N",'1a+c+n'!M77,0))</f>
        <v>0</v>
      </c>
      <c r="N76" s="111">
        <f>IF($C$4="Neattiecināmās izmaksas",IF('1a+c+n'!$Q77="N",'1a+c+n'!N77,0))</f>
        <v>0</v>
      </c>
      <c r="O76" s="111">
        <f>IF($C$4="Neattiecināmās izmaksas",IF('1a+c+n'!$Q77="N",'1a+c+n'!O77,0))</f>
        <v>0</v>
      </c>
      <c r="P76" s="112">
        <f>IF($C$4="Neattiecināmās izmaksas",IF('1a+c+n'!$Q77="N",'1a+c+n'!P77,0))</f>
        <v>0</v>
      </c>
    </row>
    <row r="77" spans="1:16" x14ac:dyDescent="0.2">
      <c r="A77" s="49">
        <f>IF(P77=0,0,IF(COUNTBLANK(P77)=1,0,COUNTA($P$14:P77)))</f>
        <v>0</v>
      </c>
      <c r="B77" s="24">
        <f>IF($C$4="Neattiecināmās izmaksas",IF('1a+c+n'!$Q78="N",'1a+c+n'!B78,0))</f>
        <v>0</v>
      </c>
      <c r="C77" s="61">
        <f>IF($C$4="Neattiecināmās izmaksas",IF('1a+c+n'!$Q78="N",'1a+c+n'!C78,0))</f>
        <v>0</v>
      </c>
      <c r="D77" s="24">
        <f>IF($C$4="Neattiecināmās izmaksas",IF('1a+c+n'!$Q78="N",'1a+c+n'!D78,0))</f>
        <v>0</v>
      </c>
      <c r="E77" s="44"/>
      <c r="F77" s="62"/>
      <c r="G77" s="111"/>
      <c r="H77" s="111">
        <f>IF($C$4="Neattiecināmās izmaksas",IF('1a+c+n'!$Q78="N",'1a+c+n'!H78,0))</f>
        <v>0</v>
      </c>
      <c r="I77" s="111"/>
      <c r="J77" s="111"/>
      <c r="K77" s="112">
        <f>IF($C$4="Neattiecināmās izmaksas",IF('1a+c+n'!$Q78="N",'1a+c+n'!K78,0))</f>
        <v>0</v>
      </c>
      <c r="L77" s="78">
        <f>IF($C$4="Neattiecināmās izmaksas",IF('1a+c+n'!$Q78="N",'1a+c+n'!L78,0))</f>
        <v>0</v>
      </c>
      <c r="M77" s="111">
        <f>IF($C$4="Neattiecināmās izmaksas",IF('1a+c+n'!$Q78="N",'1a+c+n'!M78,0))</f>
        <v>0</v>
      </c>
      <c r="N77" s="111">
        <f>IF($C$4="Neattiecināmās izmaksas",IF('1a+c+n'!$Q78="N",'1a+c+n'!N78,0))</f>
        <v>0</v>
      </c>
      <c r="O77" s="111">
        <f>IF($C$4="Neattiecināmās izmaksas",IF('1a+c+n'!$Q78="N",'1a+c+n'!O78,0))</f>
        <v>0</v>
      </c>
      <c r="P77" s="112">
        <f>IF($C$4="Neattiecināmās izmaksas",IF('1a+c+n'!$Q78="N",'1a+c+n'!P78,0))</f>
        <v>0</v>
      </c>
    </row>
    <row r="78" spans="1:16" x14ac:dyDescent="0.2">
      <c r="A78" s="49">
        <f>IF(P78=0,0,IF(COUNTBLANK(P78)=1,0,COUNTA($P$14:P78)))</f>
        <v>0</v>
      </c>
      <c r="B78" s="24">
        <f>IF($C$4="Neattiecināmās izmaksas",IF('1a+c+n'!$Q79="N",'1a+c+n'!B79,0))</f>
        <v>0</v>
      </c>
      <c r="C78" s="61">
        <f>IF($C$4="Neattiecināmās izmaksas",IF('1a+c+n'!$Q79="N",'1a+c+n'!C79,0))</f>
        <v>0</v>
      </c>
      <c r="D78" s="24">
        <f>IF($C$4="Neattiecināmās izmaksas",IF('1a+c+n'!$Q79="N",'1a+c+n'!D79,0))</f>
        <v>0</v>
      </c>
      <c r="E78" s="44"/>
      <c r="F78" s="62"/>
      <c r="G78" s="111"/>
      <c r="H78" s="111">
        <f>IF($C$4="Neattiecināmās izmaksas",IF('1a+c+n'!$Q79="N",'1a+c+n'!H79,0))</f>
        <v>0</v>
      </c>
      <c r="I78" s="111"/>
      <c r="J78" s="111"/>
      <c r="K78" s="112">
        <f>IF($C$4="Neattiecināmās izmaksas",IF('1a+c+n'!$Q79="N",'1a+c+n'!K79,0))</f>
        <v>0</v>
      </c>
      <c r="L78" s="78">
        <f>IF($C$4="Neattiecināmās izmaksas",IF('1a+c+n'!$Q79="N",'1a+c+n'!L79,0))</f>
        <v>0</v>
      </c>
      <c r="M78" s="111">
        <f>IF($C$4="Neattiecināmās izmaksas",IF('1a+c+n'!$Q79="N",'1a+c+n'!M79,0))</f>
        <v>0</v>
      </c>
      <c r="N78" s="111">
        <f>IF($C$4="Neattiecināmās izmaksas",IF('1a+c+n'!$Q79="N",'1a+c+n'!N79,0))</f>
        <v>0</v>
      </c>
      <c r="O78" s="111">
        <f>IF($C$4="Neattiecināmās izmaksas",IF('1a+c+n'!$Q79="N",'1a+c+n'!O79,0))</f>
        <v>0</v>
      </c>
      <c r="P78" s="112">
        <f>IF($C$4="Neattiecināmās izmaksas",IF('1a+c+n'!$Q79="N",'1a+c+n'!P79,0))</f>
        <v>0</v>
      </c>
    </row>
    <row r="79" spans="1:16" x14ac:dyDescent="0.2">
      <c r="A79" s="49">
        <f>IF(P79=0,0,IF(COUNTBLANK(P79)=1,0,COUNTA($P$14:P79)))</f>
        <v>0</v>
      </c>
      <c r="B79" s="24">
        <f>IF($C$4="Neattiecināmās izmaksas",IF('1a+c+n'!$Q80="N",'1a+c+n'!B80,0))</f>
        <v>0</v>
      </c>
      <c r="C79" s="61">
        <f>IF($C$4="Neattiecināmās izmaksas",IF('1a+c+n'!$Q80="N",'1a+c+n'!C80,0))</f>
        <v>0</v>
      </c>
      <c r="D79" s="24">
        <f>IF($C$4="Neattiecināmās izmaksas",IF('1a+c+n'!$Q80="N",'1a+c+n'!D80,0))</f>
        <v>0</v>
      </c>
      <c r="E79" s="44"/>
      <c r="F79" s="62"/>
      <c r="G79" s="111"/>
      <c r="H79" s="111">
        <f>IF($C$4="Neattiecināmās izmaksas",IF('1a+c+n'!$Q80="N",'1a+c+n'!H80,0))</f>
        <v>0</v>
      </c>
      <c r="I79" s="111"/>
      <c r="J79" s="111"/>
      <c r="K79" s="112">
        <f>IF($C$4="Neattiecināmās izmaksas",IF('1a+c+n'!$Q80="N",'1a+c+n'!K80,0))</f>
        <v>0</v>
      </c>
      <c r="L79" s="78">
        <f>IF($C$4="Neattiecināmās izmaksas",IF('1a+c+n'!$Q80="N",'1a+c+n'!L80,0))</f>
        <v>0</v>
      </c>
      <c r="M79" s="111">
        <f>IF($C$4="Neattiecināmās izmaksas",IF('1a+c+n'!$Q80="N",'1a+c+n'!M80,0))</f>
        <v>0</v>
      </c>
      <c r="N79" s="111">
        <f>IF($C$4="Neattiecināmās izmaksas",IF('1a+c+n'!$Q80="N",'1a+c+n'!N80,0))</f>
        <v>0</v>
      </c>
      <c r="O79" s="111">
        <f>IF($C$4="Neattiecināmās izmaksas",IF('1a+c+n'!$Q80="N",'1a+c+n'!O80,0))</f>
        <v>0</v>
      </c>
      <c r="P79" s="112">
        <f>IF($C$4="Neattiecināmās izmaksas",IF('1a+c+n'!$Q80="N",'1a+c+n'!P80,0))</f>
        <v>0</v>
      </c>
    </row>
    <row r="80" spans="1:16" x14ac:dyDescent="0.2">
      <c r="A80" s="49">
        <f>IF(P80=0,0,IF(COUNTBLANK(P80)=1,0,COUNTA($P$14:P80)))</f>
        <v>0</v>
      </c>
      <c r="B80" s="24">
        <f>IF($C$4="Neattiecināmās izmaksas",IF('1a+c+n'!$Q81="N",'1a+c+n'!B81,0))</f>
        <v>0</v>
      </c>
      <c r="C80" s="61">
        <f>IF($C$4="Neattiecināmās izmaksas",IF('1a+c+n'!$Q81="N",'1a+c+n'!C81,0))</f>
        <v>0</v>
      </c>
      <c r="D80" s="24">
        <f>IF($C$4="Neattiecināmās izmaksas",IF('1a+c+n'!$Q81="N",'1a+c+n'!D81,0))</f>
        <v>0</v>
      </c>
      <c r="E80" s="44"/>
      <c r="F80" s="62"/>
      <c r="G80" s="111"/>
      <c r="H80" s="111">
        <f>IF($C$4="Neattiecināmās izmaksas",IF('1a+c+n'!$Q81="N",'1a+c+n'!H81,0))</f>
        <v>0</v>
      </c>
      <c r="I80" s="111"/>
      <c r="J80" s="111"/>
      <c r="K80" s="112">
        <f>IF($C$4="Neattiecināmās izmaksas",IF('1a+c+n'!$Q81="N",'1a+c+n'!K81,0))</f>
        <v>0</v>
      </c>
      <c r="L80" s="78">
        <f>IF($C$4="Neattiecināmās izmaksas",IF('1a+c+n'!$Q81="N",'1a+c+n'!L81,0))</f>
        <v>0</v>
      </c>
      <c r="M80" s="111">
        <f>IF($C$4="Neattiecināmās izmaksas",IF('1a+c+n'!$Q81="N",'1a+c+n'!M81,0))</f>
        <v>0</v>
      </c>
      <c r="N80" s="111">
        <f>IF($C$4="Neattiecināmās izmaksas",IF('1a+c+n'!$Q81="N",'1a+c+n'!N81,0))</f>
        <v>0</v>
      </c>
      <c r="O80" s="111">
        <f>IF($C$4="Neattiecināmās izmaksas",IF('1a+c+n'!$Q81="N",'1a+c+n'!O81,0))</f>
        <v>0</v>
      </c>
      <c r="P80" s="112">
        <f>IF($C$4="Neattiecināmās izmaksas",IF('1a+c+n'!$Q81="N",'1a+c+n'!P81,0))</f>
        <v>0</v>
      </c>
    </row>
    <row r="81" spans="1:16" x14ac:dyDescent="0.2">
      <c r="A81" s="49">
        <f>IF(P81=0,0,IF(COUNTBLANK(P81)=1,0,COUNTA($P$14:P81)))</f>
        <v>0</v>
      </c>
      <c r="B81" s="24">
        <f>IF($C$4="Neattiecināmās izmaksas",IF('1a+c+n'!$Q82="N",'1a+c+n'!B82,0))</f>
        <v>0</v>
      </c>
      <c r="C81" s="61">
        <f>IF($C$4="Neattiecināmās izmaksas",IF('1a+c+n'!$Q82="N",'1a+c+n'!C82,0))</f>
        <v>0</v>
      </c>
      <c r="D81" s="24">
        <f>IF($C$4="Neattiecināmās izmaksas",IF('1a+c+n'!$Q82="N",'1a+c+n'!D82,0))</f>
        <v>0</v>
      </c>
      <c r="E81" s="44"/>
      <c r="F81" s="62"/>
      <c r="G81" s="111"/>
      <c r="H81" s="111">
        <f>IF($C$4="Neattiecināmās izmaksas",IF('1a+c+n'!$Q82="N",'1a+c+n'!H82,0))</f>
        <v>0</v>
      </c>
      <c r="I81" s="111"/>
      <c r="J81" s="111"/>
      <c r="K81" s="112">
        <f>IF($C$4="Neattiecināmās izmaksas",IF('1a+c+n'!$Q82="N",'1a+c+n'!K82,0))</f>
        <v>0</v>
      </c>
      <c r="L81" s="78">
        <f>IF($C$4="Neattiecināmās izmaksas",IF('1a+c+n'!$Q82="N",'1a+c+n'!L82,0))</f>
        <v>0</v>
      </c>
      <c r="M81" s="111">
        <f>IF($C$4="Neattiecināmās izmaksas",IF('1a+c+n'!$Q82="N",'1a+c+n'!M82,0))</f>
        <v>0</v>
      </c>
      <c r="N81" s="111">
        <f>IF($C$4="Neattiecināmās izmaksas",IF('1a+c+n'!$Q82="N",'1a+c+n'!N82,0))</f>
        <v>0</v>
      </c>
      <c r="O81" s="111">
        <f>IF($C$4="Neattiecināmās izmaksas",IF('1a+c+n'!$Q82="N",'1a+c+n'!O82,0))</f>
        <v>0</v>
      </c>
      <c r="P81" s="112">
        <f>IF($C$4="Neattiecināmās izmaksas",IF('1a+c+n'!$Q82="N",'1a+c+n'!P82,0))</f>
        <v>0</v>
      </c>
    </row>
    <row r="82" spans="1:16" x14ac:dyDescent="0.2">
      <c r="A82" s="49">
        <f>IF(P82=0,0,IF(COUNTBLANK(P82)=1,0,COUNTA($P$14:P82)))</f>
        <v>0</v>
      </c>
      <c r="B82" s="24">
        <f>IF($C$4="Neattiecināmās izmaksas",IF('1a+c+n'!$Q83="N",'1a+c+n'!B83,0))</f>
        <v>0</v>
      </c>
      <c r="C82" s="61">
        <f>IF($C$4="Neattiecināmās izmaksas",IF('1a+c+n'!$Q83="N",'1a+c+n'!C83,0))</f>
        <v>0</v>
      </c>
      <c r="D82" s="24">
        <f>IF($C$4="Neattiecināmās izmaksas",IF('1a+c+n'!$Q83="N",'1a+c+n'!D83,0))</f>
        <v>0</v>
      </c>
      <c r="E82" s="44"/>
      <c r="F82" s="62"/>
      <c r="G82" s="111"/>
      <c r="H82" s="111">
        <f>IF($C$4="Neattiecināmās izmaksas",IF('1a+c+n'!$Q83="N",'1a+c+n'!H83,0))</f>
        <v>0</v>
      </c>
      <c r="I82" s="111"/>
      <c r="J82" s="111"/>
      <c r="K82" s="112">
        <f>IF($C$4="Neattiecināmās izmaksas",IF('1a+c+n'!$Q83="N",'1a+c+n'!K83,0))</f>
        <v>0</v>
      </c>
      <c r="L82" s="78">
        <f>IF($C$4="Neattiecināmās izmaksas",IF('1a+c+n'!$Q83="N",'1a+c+n'!L83,0))</f>
        <v>0</v>
      </c>
      <c r="M82" s="111">
        <f>IF($C$4="Neattiecināmās izmaksas",IF('1a+c+n'!$Q83="N",'1a+c+n'!M83,0))</f>
        <v>0</v>
      </c>
      <c r="N82" s="111">
        <f>IF($C$4="Neattiecināmās izmaksas",IF('1a+c+n'!$Q83="N",'1a+c+n'!N83,0))</f>
        <v>0</v>
      </c>
      <c r="O82" s="111">
        <f>IF($C$4="Neattiecināmās izmaksas",IF('1a+c+n'!$Q83="N",'1a+c+n'!O83,0))</f>
        <v>0</v>
      </c>
      <c r="P82" s="112">
        <f>IF($C$4="Neattiecināmās izmaksas",IF('1a+c+n'!$Q83="N",'1a+c+n'!P83,0))</f>
        <v>0</v>
      </c>
    </row>
    <row r="83" spans="1:16" x14ac:dyDescent="0.2">
      <c r="A83" s="49">
        <f>IF(P83=0,0,IF(COUNTBLANK(P83)=1,0,COUNTA($P$14:P83)))</f>
        <v>0</v>
      </c>
      <c r="B83" s="24">
        <f>IF($C$4="Neattiecināmās izmaksas",IF('1a+c+n'!$Q84="N",'1a+c+n'!B84,0))</f>
        <v>0</v>
      </c>
      <c r="C83" s="61">
        <f>IF($C$4="Neattiecināmās izmaksas",IF('1a+c+n'!$Q84="N",'1a+c+n'!C84,0))</f>
        <v>0</v>
      </c>
      <c r="D83" s="24">
        <f>IF($C$4="Neattiecināmās izmaksas",IF('1a+c+n'!$Q84="N",'1a+c+n'!D84,0))</f>
        <v>0</v>
      </c>
      <c r="E83" s="44"/>
      <c r="F83" s="62"/>
      <c r="G83" s="111"/>
      <c r="H83" s="111">
        <f>IF($C$4="Neattiecināmās izmaksas",IF('1a+c+n'!$Q84="N",'1a+c+n'!H84,0))</f>
        <v>0</v>
      </c>
      <c r="I83" s="111"/>
      <c r="J83" s="111"/>
      <c r="K83" s="112">
        <f>IF($C$4="Neattiecināmās izmaksas",IF('1a+c+n'!$Q84="N",'1a+c+n'!K84,0))</f>
        <v>0</v>
      </c>
      <c r="L83" s="78">
        <f>IF($C$4="Neattiecināmās izmaksas",IF('1a+c+n'!$Q84="N",'1a+c+n'!L84,0))</f>
        <v>0</v>
      </c>
      <c r="M83" s="111">
        <f>IF($C$4="Neattiecināmās izmaksas",IF('1a+c+n'!$Q84="N",'1a+c+n'!M84,0))</f>
        <v>0</v>
      </c>
      <c r="N83" s="111">
        <f>IF($C$4="Neattiecināmās izmaksas",IF('1a+c+n'!$Q84="N",'1a+c+n'!N84,0))</f>
        <v>0</v>
      </c>
      <c r="O83" s="111">
        <f>IF($C$4="Neattiecināmās izmaksas",IF('1a+c+n'!$Q84="N",'1a+c+n'!O84,0))</f>
        <v>0</v>
      </c>
      <c r="P83" s="112">
        <f>IF($C$4="Neattiecināmās izmaksas",IF('1a+c+n'!$Q84="N",'1a+c+n'!P84,0))</f>
        <v>0</v>
      </c>
    </row>
    <row r="84" spans="1:16" x14ac:dyDescent="0.2">
      <c r="A84" s="49">
        <f>IF(P84=0,0,IF(COUNTBLANK(P84)=1,0,COUNTA($P$14:P84)))</f>
        <v>0</v>
      </c>
      <c r="B84" s="24">
        <f>IF($C$4="Neattiecināmās izmaksas",IF('1a+c+n'!$Q85="N",'1a+c+n'!B85,0))</f>
        <v>0</v>
      </c>
      <c r="C84" s="61">
        <f>IF($C$4="Neattiecināmās izmaksas",IF('1a+c+n'!$Q85="N",'1a+c+n'!C85,0))</f>
        <v>0</v>
      </c>
      <c r="D84" s="24">
        <f>IF($C$4="Neattiecināmās izmaksas",IF('1a+c+n'!$Q85="N",'1a+c+n'!D85,0))</f>
        <v>0</v>
      </c>
      <c r="E84" s="44"/>
      <c r="F84" s="62"/>
      <c r="G84" s="111"/>
      <c r="H84" s="111">
        <f>IF($C$4="Neattiecināmās izmaksas",IF('1a+c+n'!$Q85="N",'1a+c+n'!H85,0))</f>
        <v>0</v>
      </c>
      <c r="I84" s="111"/>
      <c r="J84" s="111"/>
      <c r="K84" s="112">
        <f>IF($C$4="Neattiecināmās izmaksas",IF('1a+c+n'!$Q85="N",'1a+c+n'!K85,0))</f>
        <v>0</v>
      </c>
      <c r="L84" s="78">
        <f>IF($C$4="Neattiecināmās izmaksas",IF('1a+c+n'!$Q85="N",'1a+c+n'!L85,0))</f>
        <v>0</v>
      </c>
      <c r="M84" s="111">
        <f>IF($C$4="Neattiecināmās izmaksas",IF('1a+c+n'!$Q85="N",'1a+c+n'!M85,0))</f>
        <v>0</v>
      </c>
      <c r="N84" s="111">
        <f>IF($C$4="Neattiecināmās izmaksas",IF('1a+c+n'!$Q85="N",'1a+c+n'!N85,0))</f>
        <v>0</v>
      </c>
      <c r="O84" s="111">
        <f>IF($C$4="Neattiecināmās izmaksas",IF('1a+c+n'!$Q85="N",'1a+c+n'!O85,0))</f>
        <v>0</v>
      </c>
      <c r="P84" s="112">
        <f>IF($C$4="Neattiecināmās izmaksas",IF('1a+c+n'!$Q85="N",'1a+c+n'!P85,0))</f>
        <v>0</v>
      </c>
    </row>
    <row r="85" spans="1:16" x14ac:dyDescent="0.2">
      <c r="A85" s="49">
        <f>IF(P85=0,0,IF(COUNTBLANK(P85)=1,0,COUNTA($P$14:P85)))</f>
        <v>0</v>
      </c>
      <c r="B85" s="24">
        <f>IF($C$4="Neattiecināmās izmaksas",IF('1a+c+n'!$Q86="N",'1a+c+n'!B86,0))</f>
        <v>0</v>
      </c>
      <c r="C85" s="61">
        <f>IF($C$4="Neattiecināmās izmaksas",IF('1a+c+n'!$Q86="N",'1a+c+n'!C86,0))</f>
        <v>0</v>
      </c>
      <c r="D85" s="24">
        <f>IF($C$4="Neattiecināmās izmaksas",IF('1a+c+n'!$Q86="N",'1a+c+n'!D86,0))</f>
        <v>0</v>
      </c>
      <c r="E85" s="44"/>
      <c r="F85" s="62"/>
      <c r="G85" s="111"/>
      <c r="H85" s="111">
        <f>IF($C$4="Neattiecināmās izmaksas",IF('1a+c+n'!$Q86="N",'1a+c+n'!H86,0))</f>
        <v>0</v>
      </c>
      <c r="I85" s="111"/>
      <c r="J85" s="111"/>
      <c r="K85" s="112">
        <f>IF($C$4="Neattiecināmās izmaksas",IF('1a+c+n'!$Q86="N",'1a+c+n'!K86,0))</f>
        <v>0</v>
      </c>
      <c r="L85" s="78">
        <f>IF($C$4="Neattiecināmās izmaksas",IF('1a+c+n'!$Q86="N",'1a+c+n'!L86,0))</f>
        <v>0</v>
      </c>
      <c r="M85" s="111">
        <f>IF($C$4="Neattiecināmās izmaksas",IF('1a+c+n'!$Q86="N",'1a+c+n'!M86,0))</f>
        <v>0</v>
      </c>
      <c r="N85" s="111">
        <f>IF($C$4="Neattiecināmās izmaksas",IF('1a+c+n'!$Q86="N",'1a+c+n'!N86,0))</f>
        <v>0</v>
      </c>
      <c r="O85" s="111">
        <f>IF($C$4="Neattiecināmās izmaksas",IF('1a+c+n'!$Q86="N",'1a+c+n'!O86,0))</f>
        <v>0</v>
      </c>
      <c r="P85" s="112">
        <f>IF($C$4="Neattiecināmās izmaksas",IF('1a+c+n'!$Q86="N",'1a+c+n'!P86,0))</f>
        <v>0</v>
      </c>
    </row>
    <row r="86" spans="1:16" x14ac:dyDescent="0.2">
      <c r="A86" s="49">
        <f>IF(P86=0,0,IF(COUNTBLANK(P86)=1,0,COUNTA($P$14:P86)))</f>
        <v>0</v>
      </c>
      <c r="B86" s="24">
        <f>IF($C$4="Neattiecināmās izmaksas",IF('1a+c+n'!$Q87="N",'1a+c+n'!B87,0))</f>
        <v>0</v>
      </c>
      <c r="C86" s="61">
        <f>IF($C$4="Neattiecināmās izmaksas",IF('1a+c+n'!$Q87="N",'1a+c+n'!C87,0))</f>
        <v>0</v>
      </c>
      <c r="D86" s="24">
        <f>IF($C$4="Neattiecināmās izmaksas",IF('1a+c+n'!$Q87="N",'1a+c+n'!D87,0))</f>
        <v>0</v>
      </c>
      <c r="E86" s="44"/>
      <c r="F86" s="62"/>
      <c r="G86" s="111"/>
      <c r="H86" s="111">
        <f>IF($C$4="Neattiecināmās izmaksas",IF('1a+c+n'!$Q87="N",'1a+c+n'!H87,0))</f>
        <v>0</v>
      </c>
      <c r="I86" s="111"/>
      <c r="J86" s="111"/>
      <c r="K86" s="112">
        <f>IF($C$4="Neattiecināmās izmaksas",IF('1a+c+n'!$Q87="N",'1a+c+n'!K87,0))</f>
        <v>0</v>
      </c>
      <c r="L86" s="78">
        <f>IF($C$4="Neattiecināmās izmaksas",IF('1a+c+n'!$Q87="N",'1a+c+n'!L87,0))</f>
        <v>0</v>
      </c>
      <c r="M86" s="111">
        <f>IF($C$4="Neattiecināmās izmaksas",IF('1a+c+n'!$Q87="N",'1a+c+n'!M87,0))</f>
        <v>0</v>
      </c>
      <c r="N86" s="111">
        <f>IF($C$4="Neattiecināmās izmaksas",IF('1a+c+n'!$Q87="N",'1a+c+n'!N87,0))</f>
        <v>0</v>
      </c>
      <c r="O86" s="111">
        <f>IF($C$4="Neattiecināmās izmaksas",IF('1a+c+n'!$Q87="N",'1a+c+n'!O87,0))</f>
        <v>0</v>
      </c>
      <c r="P86" s="112">
        <f>IF($C$4="Neattiecināmās izmaksas",IF('1a+c+n'!$Q87="N",'1a+c+n'!P87,0))</f>
        <v>0</v>
      </c>
    </row>
    <row r="87" spans="1:16" x14ac:dyDescent="0.2">
      <c r="A87" s="49">
        <f>IF(P87=0,0,IF(COUNTBLANK(P87)=1,0,COUNTA($P$14:P87)))</f>
        <v>0</v>
      </c>
      <c r="B87" s="24">
        <f>IF($C$4="Neattiecināmās izmaksas",IF('1a+c+n'!$Q88="N",'1a+c+n'!B88,0))</f>
        <v>0</v>
      </c>
      <c r="C87" s="61">
        <f>IF($C$4="Neattiecināmās izmaksas",IF('1a+c+n'!$Q88="N",'1a+c+n'!C88,0))</f>
        <v>0</v>
      </c>
      <c r="D87" s="24">
        <f>IF($C$4="Neattiecināmās izmaksas",IF('1a+c+n'!$Q88="N",'1a+c+n'!D88,0))</f>
        <v>0</v>
      </c>
      <c r="E87" s="44"/>
      <c r="F87" s="62"/>
      <c r="G87" s="111"/>
      <c r="H87" s="111">
        <f>IF($C$4="Neattiecināmās izmaksas",IF('1a+c+n'!$Q88="N",'1a+c+n'!H88,0))</f>
        <v>0</v>
      </c>
      <c r="I87" s="111"/>
      <c r="J87" s="111"/>
      <c r="K87" s="112">
        <f>IF($C$4="Neattiecināmās izmaksas",IF('1a+c+n'!$Q88="N",'1a+c+n'!K88,0))</f>
        <v>0</v>
      </c>
      <c r="L87" s="78">
        <f>IF($C$4="Neattiecināmās izmaksas",IF('1a+c+n'!$Q88="N",'1a+c+n'!L88,0))</f>
        <v>0</v>
      </c>
      <c r="M87" s="111">
        <f>IF($C$4="Neattiecināmās izmaksas",IF('1a+c+n'!$Q88="N",'1a+c+n'!M88,0))</f>
        <v>0</v>
      </c>
      <c r="N87" s="111">
        <f>IF($C$4="Neattiecināmās izmaksas",IF('1a+c+n'!$Q88="N",'1a+c+n'!N88,0))</f>
        <v>0</v>
      </c>
      <c r="O87" s="111">
        <f>IF($C$4="Neattiecināmās izmaksas",IF('1a+c+n'!$Q88="N",'1a+c+n'!O88,0))</f>
        <v>0</v>
      </c>
      <c r="P87" s="112">
        <f>IF($C$4="Neattiecināmās izmaksas",IF('1a+c+n'!$Q88="N",'1a+c+n'!P88,0))</f>
        <v>0</v>
      </c>
    </row>
    <row r="88" spans="1:16" x14ac:dyDescent="0.2">
      <c r="A88" s="49">
        <f>IF(P88=0,0,IF(COUNTBLANK(P88)=1,0,COUNTA($P$14:P88)))</f>
        <v>0</v>
      </c>
      <c r="B88" s="24">
        <f>IF($C$4="Neattiecināmās izmaksas",IF('1a+c+n'!$Q89="N",'1a+c+n'!B89,0))</f>
        <v>0</v>
      </c>
      <c r="C88" s="61">
        <f>IF($C$4="Neattiecināmās izmaksas",IF('1a+c+n'!$Q89="N",'1a+c+n'!C89,0))</f>
        <v>0</v>
      </c>
      <c r="D88" s="24">
        <f>IF($C$4="Neattiecināmās izmaksas",IF('1a+c+n'!$Q89="N",'1a+c+n'!D89,0))</f>
        <v>0</v>
      </c>
      <c r="E88" s="44"/>
      <c r="F88" s="62"/>
      <c r="G88" s="111"/>
      <c r="H88" s="111">
        <f>IF($C$4="Neattiecināmās izmaksas",IF('1a+c+n'!$Q89="N",'1a+c+n'!H89,0))</f>
        <v>0</v>
      </c>
      <c r="I88" s="111"/>
      <c r="J88" s="111"/>
      <c r="K88" s="112">
        <f>IF($C$4="Neattiecināmās izmaksas",IF('1a+c+n'!$Q89="N",'1a+c+n'!K89,0))</f>
        <v>0</v>
      </c>
      <c r="L88" s="78">
        <f>IF($C$4="Neattiecināmās izmaksas",IF('1a+c+n'!$Q89="N",'1a+c+n'!L89,0))</f>
        <v>0</v>
      </c>
      <c r="M88" s="111">
        <f>IF($C$4="Neattiecināmās izmaksas",IF('1a+c+n'!$Q89="N",'1a+c+n'!M89,0))</f>
        <v>0</v>
      </c>
      <c r="N88" s="111">
        <f>IF($C$4="Neattiecināmās izmaksas",IF('1a+c+n'!$Q89="N",'1a+c+n'!N89,0))</f>
        <v>0</v>
      </c>
      <c r="O88" s="111">
        <f>IF($C$4="Neattiecināmās izmaksas",IF('1a+c+n'!$Q89="N",'1a+c+n'!O89,0))</f>
        <v>0</v>
      </c>
      <c r="P88" s="112">
        <f>IF($C$4="Neattiecināmās izmaksas",IF('1a+c+n'!$Q89="N",'1a+c+n'!P89,0))</f>
        <v>0</v>
      </c>
    </row>
    <row r="89" spans="1:16" x14ac:dyDescent="0.2">
      <c r="A89" s="49">
        <f>IF(P89=0,0,IF(COUNTBLANK(P89)=1,0,COUNTA($P$14:P89)))</f>
        <v>0</v>
      </c>
      <c r="B89" s="24">
        <f>IF($C$4="Neattiecināmās izmaksas",IF('1a+c+n'!$Q90="N",'1a+c+n'!B90,0))</f>
        <v>0</v>
      </c>
      <c r="C89" s="61">
        <f>IF($C$4="Neattiecināmās izmaksas",IF('1a+c+n'!$Q90="N",'1a+c+n'!C90,0))</f>
        <v>0</v>
      </c>
      <c r="D89" s="24">
        <f>IF($C$4="Neattiecināmās izmaksas",IF('1a+c+n'!$Q90="N",'1a+c+n'!D90,0))</f>
        <v>0</v>
      </c>
      <c r="E89" s="44"/>
      <c r="F89" s="62"/>
      <c r="G89" s="111"/>
      <c r="H89" s="111">
        <f>IF($C$4="Neattiecināmās izmaksas",IF('1a+c+n'!$Q90="N",'1a+c+n'!H90,0))</f>
        <v>0</v>
      </c>
      <c r="I89" s="111"/>
      <c r="J89" s="111"/>
      <c r="K89" s="112">
        <f>IF($C$4="Neattiecināmās izmaksas",IF('1a+c+n'!$Q90="N",'1a+c+n'!K90,0))</f>
        <v>0</v>
      </c>
      <c r="L89" s="78">
        <f>IF($C$4="Neattiecināmās izmaksas",IF('1a+c+n'!$Q90="N",'1a+c+n'!L90,0))</f>
        <v>0</v>
      </c>
      <c r="M89" s="111">
        <f>IF($C$4="Neattiecināmās izmaksas",IF('1a+c+n'!$Q90="N",'1a+c+n'!M90,0))</f>
        <v>0</v>
      </c>
      <c r="N89" s="111">
        <f>IF($C$4="Neattiecināmās izmaksas",IF('1a+c+n'!$Q90="N",'1a+c+n'!N90,0))</f>
        <v>0</v>
      </c>
      <c r="O89" s="111">
        <f>IF($C$4="Neattiecināmās izmaksas",IF('1a+c+n'!$Q90="N",'1a+c+n'!O90,0))</f>
        <v>0</v>
      </c>
      <c r="P89" s="112">
        <f>IF($C$4="Neattiecināmās izmaksas",IF('1a+c+n'!$Q90="N",'1a+c+n'!P90,0))</f>
        <v>0</v>
      </c>
    </row>
    <row r="90" spans="1:16" x14ac:dyDescent="0.2">
      <c r="A90" s="49">
        <f>IF(P90=0,0,IF(COUNTBLANK(P90)=1,0,COUNTA($P$14:P90)))</f>
        <v>0</v>
      </c>
      <c r="B90" s="24">
        <f>IF($C$4="Neattiecināmās izmaksas",IF('1a+c+n'!$Q91="N",'1a+c+n'!B91,0))</f>
        <v>0</v>
      </c>
      <c r="C90" s="61">
        <f>IF($C$4="Neattiecināmās izmaksas",IF('1a+c+n'!$Q91="N",'1a+c+n'!C91,0))</f>
        <v>0</v>
      </c>
      <c r="D90" s="24">
        <f>IF($C$4="Neattiecināmās izmaksas",IF('1a+c+n'!$Q91="N",'1a+c+n'!D91,0))</f>
        <v>0</v>
      </c>
      <c r="E90" s="44"/>
      <c r="F90" s="62"/>
      <c r="G90" s="111"/>
      <c r="H90" s="111">
        <f>IF($C$4="Neattiecināmās izmaksas",IF('1a+c+n'!$Q91="N",'1a+c+n'!H91,0))</f>
        <v>0</v>
      </c>
      <c r="I90" s="111"/>
      <c r="J90" s="111"/>
      <c r="K90" s="112">
        <f>IF($C$4="Neattiecināmās izmaksas",IF('1a+c+n'!$Q91="N",'1a+c+n'!K91,0))</f>
        <v>0</v>
      </c>
      <c r="L90" s="78">
        <f>IF($C$4="Neattiecināmās izmaksas",IF('1a+c+n'!$Q91="N",'1a+c+n'!L91,0))</f>
        <v>0</v>
      </c>
      <c r="M90" s="111">
        <f>IF($C$4="Neattiecināmās izmaksas",IF('1a+c+n'!$Q91="N",'1a+c+n'!M91,0))</f>
        <v>0</v>
      </c>
      <c r="N90" s="111">
        <f>IF($C$4="Neattiecināmās izmaksas",IF('1a+c+n'!$Q91="N",'1a+c+n'!N91,0))</f>
        <v>0</v>
      </c>
      <c r="O90" s="111">
        <f>IF($C$4="Neattiecināmās izmaksas",IF('1a+c+n'!$Q91="N",'1a+c+n'!O91,0))</f>
        <v>0</v>
      </c>
      <c r="P90" s="112">
        <f>IF($C$4="Neattiecināmās izmaksas",IF('1a+c+n'!$Q91="N",'1a+c+n'!P91,0))</f>
        <v>0</v>
      </c>
    </row>
    <row r="91" spans="1:16" x14ac:dyDescent="0.2">
      <c r="A91" s="49">
        <f>IF(P91=0,0,IF(COUNTBLANK(P91)=1,0,COUNTA($P$14:P91)))</f>
        <v>0</v>
      </c>
      <c r="B91" s="24">
        <f>IF($C$4="Neattiecināmās izmaksas",IF('1a+c+n'!$Q92="N",'1a+c+n'!B92,0))</f>
        <v>0</v>
      </c>
      <c r="C91" s="61">
        <f>IF($C$4="Neattiecināmās izmaksas",IF('1a+c+n'!$Q92="N",'1a+c+n'!C92,0))</f>
        <v>0</v>
      </c>
      <c r="D91" s="24">
        <f>IF($C$4="Neattiecināmās izmaksas",IF('1a+c+n'!$Q92="N",'1a+c+n'!D92,0))</f>
        <v>0</v>
      </c>
      <c r="E91" s="44"/>
      <c r="F91" s="62"/>
      <c r="G91" s="111"/>
      <c r="H91" s="111">
        <f>IF($C$4="Neattiecināmās izmaksas",IF('1a+c+n'!$Q92="N",'1a+c+n'!H92,0))</f>
        <v>0</v>
      </c>
      <c r="I91" s="111"/>
      <c r="J91" s="111"/>
      <c r="K91" s="112">
        <f>IF($C$4="Neattiecināmās izmaksas",IF('1a+c+n'!$Q92="N",'1a+c+n'!K92,0))</f>
        <v>0</v>
      </c>
      <c r="L91" s="78">
        <f>IF($C$4="Neattiecināmās izmaksas",IF('1a+c+n'!$Q92="N",'1a+c+n'!L92,0))</f>
        <v>0</v>
      </c>
      <c r="M91" s="111">
        <f>IF($C$4="Neattiecināmās izmaksas",IF('1a+c+n'!$Q92="N",'1a+c+n'!M92,0))</f>
        <v>0</v>
      </c>
      <c r="N91" s="111">
        <f>IF($C$4="Neattiecināmās izmaksas",IF('1a+c+n'!$Q92="N",'1a+c+n'!N92,0))</f>
        <v>0</v>
      </c>
      <c r="O91" s="111">
        <f>IF($C$4="Neattiecināmās izmaksas",IF('1a+c+n'!$Q92="N",'1a+c+n'!O92,0))</f>
        <v>0</v>
      </c>
      <c r="P91" s="112">
        <f>IF($C$4="Neattiecināmās izmaksas",IF('1a+c+n'!$Q92="N",'1a+c+n'!P92,0))</f>
        <v>0</v>
      </c>
    </row>
    <row r="92" spans="1:16" x14ac:dyDescent="0.2">
      <c r="A92" s="49">
        <f>IF(P92=0,0,IF(COUNTBLANK(P92)=1,0,COUNTA($P$14:P92)))</f>
        <v>0</v>
      </c>
      <c r="B92" s="24">
        <f>IF($C$4="Neattiecināmās izmaksas",IF('1a+c+n'!$Q93="N",'1a+c+n'!B93,0))</f>
        <v>0</v>
      </c>
      <c r="C92" s="61">
        <f>IF($C$4="Neattiecināmās izmaksas",IF('1a+c+n'!$Q93="N",'1a+c+n'!C93,0))</f>
        <v>0</v>
      </c>
      <c r="D92" s="24">
        <f>IF($C$4="Neattiecināmās izmaksas",IF('1a+c+n'!$Q93="N",'1a+c+n'!D93,0))</f>
        <v>0</v>
      </c>
      <c r="E92" s="44"/>
      <c r="F92" s="62"/>
      <c r="G92" s="111"/>
      <c r="H92" s="111">
        <f>IF($C$4="Neattiecināmās izmaksas",IF('1a+c+n'!$Q93="N",'1a+c+n'!H93,0))</f>
        <v>0</v>
      </c>
      <c r="I92" s="111"/>
      <c r="J92" s="111"/>
      <c r="K92" s="112">
        <f>IF($C$4="Neattiecināmās izmaksas",IF('1a+c+n'!$Q93="N",'1a+c+n'!K93,0))</f>
        <v>0</v>
      </c>
      <c r="L92" s="78">
        <f>IF($C$4="Neattiecināmās izmaksas",IF('1a+c+n'!$Q93="N",'1a+c+n'!L93,0))</f>
        <v>0</v>
      </c>
      <c r="M92" s="111">
        <f>IF($C$4="Neattiecināmās izmaksas",IF('1a+c+n'!$Q93="N",'1a+c+n'!M93,0))</f>
        <v>0</v>
      </c>
      <c r="N92" s="111">
        <f>IF($C$4="Neattiecināmās izmaksas",IF('1a+c+n'!$Q93="N",'1a+c+n'!N93,0))</f>
        <v>0</v>
      </c>
      <c r="O92" s="111">
        <f>IF($C$4="Neattiecināmās izmaksas",IF('1a+c+n'!$Q93="N",'1a+c+n'!O93,0))</f>
        <v>0</v>
      </c>
      <c r="P92" s="112">
        <f>IF($C$4="Neattiecināmās izmaksas",IF('1a+c+n'!$Q93="N",'1a+c+n'!P93,0))</f>
        <v>0</v>
      </c>
    </row>
    <row r="93" spans="1:16" x14ac:dyDescent="0.2">
      <c r="A93" s="49">
        <f>IF(P93=0,0,IF(COUNTBLANK(P93)=1,0,COUNTA($P$14:P93)))</f>
        <v>0</v>
      </c>
      <c r="B93" s="24">
        <f>IF($C$4="Neattiecināmās izmaksas",IF('1a+c+n'!$Q94="N",'1a+c+n'!B94,0))</f>
        <v>0</v>
      </c>
      <c r="C93" s="61">
        <f>IF($C$4="Neattiecināmās izmaksas",IF('1a+c+n'!$Q94="N",'1a+c+n'!C94,0))</f>
        <v>0</v>
      </c>
      <c r="D93" s="24">
        <f>IF($C$4="Neattiecināmās izmaksas",IF('1a+c+n'!$Q94="N",'1a+c+n'!D94,0))</f>
        <v>0</v>
      </c>
      <c r="E93" s="44"/>
      <c r="F93" s="62"/>
      <c r="G93" s="111"/>
      <c r="H93" s="111">
        <f>IF($C$4="Neattiecināmās izmaksas",IF('1a+c+n'!$Q94="N",'1a+c+n'!H94,0))</f>
        <v>0</v>
      </c>
      <c r="I93" s="111"/>
      <c r="J93" s="111"/>
      <c r="K93" s="112">
        <f>IF($C$4="Neattiecināmās izmaksas",IF('1a+c+n'!$Q94="N",'1a+c+n'!K94,0))</f>
        <v>0</v>
      </c>
      <c r="L93" s="78">
        <f>IF($C$4="Neattiecināmās izmaksas",IF('1a+c+n'!$Q94="N",'1a+c+n'!L94,0))</f>
        <v>0</v>
      </c>
      <c r="M93" s="111">
        <f>IF($C$4="Neattiecināmās izmaksas",IF('1a+c+n'!$Q94="N",'1a+c+n'!M94,0))</f>
        <v>0</v>
      </c>
      <c r="N93" s="111">
        <f>IF($C$4="Neattiecināmās izmaksas",IF('1a+c+n'!$Q94="N",'1a+c+n'!N94,0))</f>
        <v>0</v>
      </c>
      <c r="O93" s="111">
        <f>IF($C$4="Neattiecināmās izmaksas",IF('1a+c+n'!$Q94="N",'1a+c+n'!O94,0))</f>
        <v>0</v>
      </c>
      <c r="P93" s="112">
        <f>IF($C$4="Neattiecināmās izmaksas",IF('1a+c+n'!$Q94="N",'1a+c+n'!P94,0))</f>
        <v>0</v>
      </c>
    </row>
    <row r="94" spans="1:16" x14ac:dyDescent="0.2">
      <c r="A94" s="49">
        <f>IF(P94=0,0,IF(COUNTBLANK(P94)=1,0,COUNTA($P$14:P94)))</f>
        <v>0</v>
      </c>
      <c r="B94" s="24">
        <f>IF($C$4="Neattiecināmās izmaksas",IF('1a+c+n'!$Q95="N",'1a+c+n'!B95,0))</f>
        <v>0</v>
      </c>
      <c r="C94" s="61">
        <f>IF($C$4="Neattiecināmās izmaksas",IF('1a+c+n'!$Q95="N",'1a+c+n'!C95,0))</f>
        <v>0</v>
      </c>
      <c r="D94" s="24">
        <f>IF($C$4="Neattiecināmās izmaksas",IF('1a+c+n'!$Q95="N",'1a+c+n'!D95,0))</f>
        <v>0</v>
      </c>
      <c r="E94" s="44"/>
      <c r="F94" s="62"/>
      <c r="G94" s="111"/>
      <c r="H94" s="111">
        <f>IF($C$4="Neattiecināmās izmaksas",IF('1a+c+n'!$Q95="N",'1a+c+n'!H95,0))</f>
        <v>0</v>
      </c>
      <c r="I94" s="111"/>
      <c r="J94" s="111"/>
      <c r="K94" s="112">
        <f>IF($C$4="Neattiecināmās izmaksas",IF('1a+c+n'!$Q95="N",'1a+c+n'!K95,0))</f>
        <v>0</v>
      </c>
      <c r="L94" s="78">
        <f>IF($C$4="Neattiecināmās izmaksas",IF('1a+c+n'!$Q95="N",'1a+c+n'!L95,0))</f>
        <v>0</v>
      </c>
      <c r="M94" s="111">
        <f>IF($C$4="Neattiecināmās izmaksas",IF('1a+c+n'!$Q95="N",'1a+c+n'!M95,0))</f>
        <v>0</v>
      </c>
      <c r="N94" s="111">
        <f>IF($C$4="Neattiecināmās izmaksas",IF('1a+c+n'!$Q95="N",'1a+c+n'!N95,0))</f>
        <v>0</v>
      </c>
      <c r="O94" s="111">
        <f>IF($C$4="Neattiecināmās izmaksas",IF('1a+c+n'!$Q95="N",'1a+c+n'!O95,0))</f>
        <v>0</v>
      </c>
      <c r="P94" s="112">
        <f>IF($C$4="Neattiecināmās izmaksas",IF('1a+c+n'!$Q95="N",'1a+c+n'!P95,0))</f>
        <v>0</v>
      </c>
    </row>
    <row r="95" spans="1:16" x14ac:dyDescent="0.2">
      <c r="A95" s="49">
        <f>IF(P95=0,0,IF(COUNTBLANK(P95)=1,0,COUNTA($P$14:P95)))</f>
        <v>0</v>
      </c>
      <c r="B95" s="24">
        <f>IF($C$4="Neattiecināmās izmaksas",IF('1a+c+n'!$Q96="N",'1a+c+n'!B96,0))</f>
        <v>0</v>
      </c>
      <c r="C95" s="61">
        <f>IF($C$4="Neattiecināmās izmaksas",IF('1a+c+n'!$Q96="N",'1a+c+n'!C96,0))</f>
        <v>0</v>
      </c>
      <c r="D95" s="24">
        <f>IF($C$4="Neattiecināmās izmaksas",IF('1a+c+n'!$Q96="N",'1a+c+n'!D96,0))</f>
        <v>0</v>
      </c>
      <c r="E95" s="44"/>
      <c r="F95" s="62"/>
      <c r="G95" s="111"/>
      <c r="H95" s="111">
        <f>IF($C$4="Neattiecināmās izmaksas",IF('1a+c+n'!$Q96="N",'1a+c+n'!H96,0))</f>
        <v>0</v>
      </c>
      <c r="I95" s="111"/>
      <c r="J95" s="111"/>
      <c r="K95" s="112">
        <f>IF($C$4="Neattiecināmās izmaksas",IF('1a+c+n'!$Q96="N",'1a+c+n'!K96,0))</f>
        <v>0</v>
      </c>
      <c r="L95" s="78">
        <f>IF($C$4="Neattiecināmās izmaksas",IF('1a+c+n'!$Q96="N",'1a+c+n'!L96,0))</f>
        <v>0</v>
      </c>
      <c r="M95" s="111">
        <f>IF($C$4="Neattiecināmās izmaksas",IF('1a+c+n'!$Q96="N",'1a+c+n'!M96,0))</f>
        <v>0</v>
      </c>
      <c r="N95" s="111">
        <f>IF($C$4="Neattiecināmās izmaksas",IF('1a+c+n'!$Q96="N",'1a+c+n'!N96,0))</f>
        <v>0</v>
      </c>
      <c r="O95" s="111">
        <f>IF($C$4="Neattiecināmās izmaksas",IF('1a+c+n'!$Q96="N",'1a+c+n'!O96,0))</f>
        <v>0</v>
      </c>
      <c r="P95" s="112">
        <f>IF($C$4="Neattiecināmās izmaksas",IF('1a+c+n'!$Q96="N",'1a+c+n'!P96,0))</f>
        <v>0</v>
      </c>
    </row>
    <row r="96" spans="1:16" x14ac:dyDescent="0.2">
      <c r="A96" s="49">
        <f>IF(P96=0,0,IF(COUNTBLANK(P96)=1,0,COUNTA($P$14:P96)))</f>
        <v>0</v>
      </c>
      <c r="B96" s="24">
        <f>IF($C$4="Neattiecināmās izmaksas",IF('1a+c+n'!$Q97="N",'1a+c+n'!B97,0))</f>
        <v>0</v>
      </c>
      <c r="C96" s="61">
        <f>IF($C$4="Neattiecināmās izmaksas",IF('1a+c+n'!$Q97="N",'1a+c+n'!C97,0))</f>
        <v>0</v>
      </c>
      <c r="D96" s="24">
        <f>IF($C$4="Neattiecināmās izmaksas",IF('1a+c+n'!$Q97="N",'1a+c+n'!D97,0))</f>
        <v>0</v>
      </c>
      <c r="E96" s="44"/>
      <c r="F96" s="62"/>
      <c r="G96" s="111"/>
      <c r="H96" s="111">
        <f>IF($C$4="Neattiecināmās izmaksas",IF('1a+c+n'!$Q97="N",'1a+c+n'!H97,0))</f>
        <v>0</v>
      </c>
      <c r="I96" s="111"/>
      <c r="J96" s="111"/>
      <c r="K96" s="112">
        <f>IF($C$4="Neattiecināmās izmaksas",IF('1a+c+n'!$Q97="N",'1a+c+n'!K97,0))</f>
        <v>0</v>
      </c>
      <c r="L96" s="78">
        <f>IF($C$4="Neattiecināmās izmaksas",IF('1a+c+n'!$Q97="N",'1a+c+n'!L97,0))</f>
        <v>0</v>
      </c>
      <c r="M96" s="111">
        <f>IF($C$4="Neattiecināmās izmaksas",IF('1a+c+n'!$Q97="N",'1a+c+n'!M97,0))</f>
        <v>0</v>
      </c>
      <c r="N96" s="111">
        <f>IF($C$4="Neattiecināmās izmaksas",IF('1a+c+n'!$Q97="N",'1a+c+n'!N97,0))</f>
        <v>0</v>
      </c>
      <c r="O96" s="111">
        <f>IF($C$4="Neattiecināmās izmaksas",IF('1a+c+n'!$Q97="N",'1a+c+n'!O97,0))</f>
        <v>0</v>
      </c>
      <c r="P96" s="112">
        <f>IF($C$4="Neattiecināmās izmaksas",IF('1a+c+n'!$Q97="N",'1a+c+n'!P97,0))</f>
        <v>0</v>
      </c>
    </row>
    <row r="97" spans="1:16" x14ac:dyDescent="0.2">
      <c r="A97" s="49">
        <f>IF(P97=0,0,IF(COUNTBLANK(P97)=1,0,COUNTA($P$14:P97)))</f>
        <v>0</v>
      </c>
      <c r="B97" s="24">
        <f>IF($C$4="Neattiecināmās izmaksas",IF('1a+c+n'!$Q98="N",'1a+c+n'!B98,0))</f>
        <v>0</v>
      </c>
      <c r="C97" s="61">
        <f>IF($C$4="Neattiecināmās izmaksas",IF('1a+c+n'!$Q98="N",'1a+c+n'!C98,0))</f>
        <v>0</v>
      </c>
      <c r="D97" s="24">
        <f>IF($C$4="Neattiecināmās izmaksas",IF('1a+c+n'!$Q98="N",'1a+c+n'!D98,0))</f>
        <v>0</v>
      </c>
      <c r="E97" s="44"/>
      <c r="F97" s="62"/>
      <c r="G97" s="111"/>
      <c r="H97" s="111">
        <f>IF($C$4="Neattiecināmās izmaksas",IF('1a+c+n'!$Q98="N",'1a+c+n'!H98,0))</f>
        <v>0</v>
      </c>
      <c r="I97" s="111"/>
      <c r="J97" s="111"/>
      <c r="K97" s="112">
        <f>IF($C$4="Neattiecināmās izmaksas",IF('1a+c+n'!$Q98="N",'1a+c+n'!K98,0))</f>
        <v>0</v>
      </c>
      <c r="L97" s="78">
        <f>IF($C$4="Neattiecināmās izmaksas",IF('1a+c+n'!$Q98="N",'1a+c+n'!L98,0))</f>
        <v>0</v>
      </c>
      <c r="M97" s="111">
        <f>IF($C$4="Neattiecināmās izmaksas",IF('1a+c+n'!$Q98="N",'1a+c+n'!M98,0))</f>
        <v>0</v>
      </c>
      <c r="N97" s="111">
        <f>IF($C$4="Neattiecināmās izmaksas",IF('1a+c+n'!$Q98="N",'1a+c+n'!N98,0))</f>
        <v>0</v>
      </c>
      <c r="O97" s="111">
        <f>IF($C$4="Neattiecināmās izmaksas",IF('1a+c+n'!$Q98="N",'1a+c+n'!O98,0))</f>
        <v>0</v>
      </c>
      <c r="P97" s="112">
        <f>IF($C$4="Neattiecināmās izmaksas",IF('1a+c+n'!$Q98="N",'1a+c+n'!P98,0))</f>
        <v>0</v>
      </c>
    </row>
    <row r="98" spans="1:16" x14ac:dyDescent="0.2">
      <c r="A98" s="49">
        <f>IF(P98=0,0,IF(COUNTBLANK(P98)=1,0,COUNTA($P$14:P98)))</f>
        <v>0</v>
      </c>
      <c r="B98" s="24">
        <f>IF($C$4="Neattiecināmās izmaksas",IF('1a+c+n'!$Q99="N",'1a+c+n'!B99,0))</f>
        <v>0</v>
      </c>
      <c r="C98" s="61">
        <f>IF($C$4="Neattiecināmās izmaksas",IF('1a+c+n'!$Q99="N",'1a+c+n'!C99,0))</f>
        <v>0</v>
      </c>
      <c r="D98" s="24">
        <f>IF($C$4="Neattiecināmās izmaksas",IF('1a+c+n'!$Q99="N",'1a+c+n'!D99,0))</f>
        <v>0</v>
      </c>
      <c r="E98" s="44"/>
      <c r="F98" s="62"/>
      <c r="G98" s="111"/>
      <c r="H98" s="111">
        <f>IF($C$4="Neattiecināmās izmaksas",IF('1a+c+n'!$Q99="N",'1a+c+n'!H99,0))</f>
        <v>0</v>
      </c>
      <c r="I98" s="111"/>
      <c r="J98" s="111"/>
      <c r="K98" s="112">
        <f>IF($C$4="Neattiecināmās izmaksas",IF('1a+c+n'!$Q99="N",'1a+c+n'!K99,0))</f>
        <v>0</v>
      </c>
      <c r="L98" s="78">
        <f>IF($C$4="Neattiecināmās izmaksas",IF('1a+c+n'!$Q99="N",'1a+c+n'!L99,0))</f>
        <v>0</v>
      </c>
      <c r="M98" s="111">
        <f>IF($C$4="Neattiecināmās izmaksas",IF('1a+c+n'!$Q99="N",'1a+c+n'!M99,0))</f>
        <v>0</v>
      </c>
      <c r="N98" s="111">
        <f>IF($C$4="Neattiecināmās izmaksas",IF('1a+c+n'!$Q99="N",'1a+c+n'!N99,0))</f>
        <v>0</v>
      </c>
      <c r="O98" s="111">
        <f>IF($C$4="Neattiecināmās izmaksas",IF('1a+c+n'!$Q99="N",'1a+c+n'!O99,0))</f>
        <v>0</v>
      </c>
      <c r="P98" s="112">
        <f>IF($C$4="Neattiecināmās izmaksas",IF('1a+c+n'!$Q99="N",'1a+c+n'!P99,0))</f>
        <v>0</v>
      </c>
    </row>
    <row r="99" spans="1:16" x14ac:dyDescent="0.2">
      <c r="A99" s="49">
        <f>IF(P99=0,0,IF(COUNTBLANK(P99)=1,0,COUNTA($P$14:P99)))</f>
        <v>0</v>
      </c>
      <c r="B99" s="24">
        <f>IF($C$4="Neattiecināmās izmaksas",IF('1a+c+n'!$Q100="N",'1a+c+n'!B100,0))</f>
        <v>0</v>
      </c>
      <c r="C99" s="61">
        <f>IF($C$4="Neattiecināmās izmaksas",IF('1a+c+n'!$Q100="N",'1a+c+n'!C100,0))</f>
        <v>0</v>
      </c>
      <c r="D99" s="24">
        <f>IF($C$4="Neattiecināmās izmaksas",IF('1a+c+n'!$Q100="N",'1a+c+n'!D100,0))</f>
        <v>0</v>
      </c>
      <c r="E99" s="44"/>
      <c r="F99" s="62"/>
      <c r="G99" s="111"/>
      <c r="H99" s="111">
        <f>IF($C$4="Neattiecināmās izmaksas",IF('1a+c+n'!$Q100="N",'1a+c+n'!H100,0))</f>
        <v>0</v>
      </c>
      <c r="I99" s="111"/>
      <c r="J99" s="111"/>
      <c r="K99" s="112">
        <f>IF($C$4="Neattiecināmās izmaksas",IF('1a+c+n'!$Q100="N",'1a+c+n'!K100,0))</f>
        <v>0</v>
      </c>
      <c r="L99" s="78">
        <f>IF($C$4="Neattiecināmās izmaksas",IF('1a+c+n'!$Q100="N",'1a+c+n'!L100,0))</f>
        <v>0</v>
      </c>
      <c r="M99" s="111">
        <f>IF($C$4="Neattiecināmās izmaksas",IF('1a+c+n'!$Q100="N",'1a+c+n'!M100,0))</f>
        <v>0</v>
      </c>
      <c r="N99" s="111">
        <f>IF($C$4="Neattiecināmās izmaksas",IF('1a+c+n'!$Q100="N",'1a+c+n'!N100,0))</f>
        <v>0</v>
      </c>
      <c r="O99" s="111">
        <f>IF($C$4="Neattiecināmās izmaksas",IF('1a+c+n'!$Q100="N",'1a+c+n'!O100,0))</f>
        <v>0</v>
      </c>
      <c r="P99" s="112">
        <f>IF($C$4="Neattiecināmās izmaksas",IF('1a+c+n'!$Q100="N",'1a+c+n'!P100,0))</f>
        <v>0</v>
      </c>
    </row>
    <row r="100" spans="1:16" x14ac:dyDescent="0.2">
      <c r="A100" s="49">
        <f>IF(P100=0,0,IF(COUNTBLANK(P100)=1,0,COUNTA($P$14:P100)))</f>
        <v>0</v>
      </c>
      <c r="B100" s="24">
        <f>IF($C$4="Neattiecināmās izmaksas",IF('1a+c+n'!$Q101="N",'1a+c+n'!B101,0))</f>
        <v>0</v>
      </c>
      <c r="C100" s="61">
        <f>IF($C$4="Neattiecināmās izmaksas",IF('1a+c+n'!$Q101="N",'1a+c+n'!C101,0))</f>
        <v>0</v>
      </c>
      <c r="D100" s="24">
        <f>IF($C$4="Neattiecināmās izmaksas",IF('1a+c+n'!$Q101="N",'1a+c+n'!D101,0))</f>
        <v>0</v>
      </c>
      <c r="E100" s="44"/>
      <c r="F100" s="62"/>
      <c r="G100" s="111"/>
      <c r="H100" s="111">
        <f>IF($C$4="Neattiecināmās izmaksas",IF('1a+c+n'!$Q101="N",'1a+c+n'!H101,0))</f>
        <v>0</v>
      </c>
      <c r="I100" s="111"/>
      <c r="J100" s="111"/>
      <c r="K100" s="112">
        <f>IF($C$4="Neattiecināmās izmaksas",IF('1a+c+n'!$Q101="N",'1a+c+n'!K101,0))</f>
        <v>0</v>
      </c>
      <c r="L100" s="78">
        <f>IF($C$4="Neattiecināmās izmaksas",IF('1a+c+n'!$Q101="N",'1a+c+n'!L101,0))</f>
        <v>0</v>
      </c>
      <c r="M100" s="111">
        <f>IF($C$4="Neattiecināmās izmaksas",IF('1a+c+n'!$Q101="N",'1a+c+n'!M101,0))</f>
        <v>0</v>
      </c>
      <c r="N100" s="111">
        <f>IF($C$4="Neattiecināmās izmaksas",IF('1a+c+n'!$Q101="N",'1a+c+n'!N101,0))</f>
        <v>0</v>
      </c>
      <c r="O100" s="111">
        <f>IF($C$4="Neattiecināmās izmaksas",IF('1a+c+n'!$Q101="N",'1a+c+n'!O101,0))</f>
        <v>0</v>
      </c>
      <c r="P100" s="112">
        <f>IF($C$4="Neattiecināmās izmaksas",IF('1a+c+n'!$Q101="N",'1a+c+n'!P101,0))</f>
        <v>0</v>
      </c>
    </row>
    <row r="101" spans="1:16" x14ac:dyDescent="0.2">
      <c r="A101" s="49">
        <f>IF(P101=0,0,IF(COUNTBLANK(P101)=1,0,COUNTA($P$14:P101)))</f>
        <v>0</v>
      </c>
      <c r="B101" s="24">
        <f>IF($C$4="Neattiecināmās izmaksas",IF('1a+c+n'!$Q102="N",'1a+c+n'!B102,0))</f>
        <v>0</v>
      </c>
      <c r="C101" s="61">
        <f>IF($C$4="Neattiecināmās izmaksas",IF('1a+c+n'!$Q102="N",'1a+c+n'!C102,0))</f>
        <v>0</v>
      </c>
      <c r="D101" s="24">
        <f>IF($C$4="Neattiecināmās izmaksas",IF('1a+c+n'!$Q102="N",'1a+c+n'!D102,0))</f>
        <v>0</v>
      </c>
      <c r="E101" s="44"/>
      <c r="F101" s="62"/>
      <c r="G101" s="111"/>
      <c r="H101" s="111">
        <f>IF($C$4="Neattiecināmās izmaksas",IF('1a+c+n'!$Q102="N",'1a+c+n'!H102,0))</f>
        <v>0</v>
      </c>
      <c r="I101" s="111"/>
      <c r="J101" s="111"/>
      <c r="K101" s="112">
        <f>IF($C$4="Neattiecināmās izmaksas",IF('1a+c+n'!$Q102="N",'1a+c+n'!K102,0))</f>
        <v>0</v>
      </c>
      <c r="L101" s="78">
        <f>IF($C$4="Neattiecināmās izmaksas",IF('1a+c+n'!$Q102="N",'1a+c+n'!L102,0))</f>
        <v>0</v>
      </c>
      <c r="M101" s="111">
        <f>IF($C$4="Neattiecināmās izmaksas",IF('1a+c+n'!$Q102="N",'1a+c+n'!M102,0))</f>
        <v>0</v>
      </c>
      <c r="N101" s="111">
        <f>IF($C$4="Neattiecināmās izmaksas",IF('1a+c+n'!$Q102="N",'1a+c+n'!N102,0))</f>
        <v>0</v>
      </c>
      <c r="O101" s="111">
        <f>IF($C$4="Neattiecināmās izmaksas",IF('1a+c+n'!$Q102="N",'1a+c+n'!O102,0))</f>
        <v>0</v>
      </c>
      <c r="P101" s="112">
        <f>IF($C$4="Neattiecināmās izmaksas",IF('1a+c+n'!$Q102="N",'1a+c+n'!P102,0))</f>
        <v>0</v>
      </c>
    </row>
    <row r="102" spans="1:16" x14ac:dyDescent="0.2">
      <c r="A102" s="49">
        <f>IF(P102=0,0,IF(COUNTBLANK(P102)=1,0,COUNTA($P$14:P102)))</f>
        <v>0</v>
      </c>
      <c r="B102" s="24">
        <f>IF($C$4="Neattiecināmās izmaksas",IF('1a+c+n'!$Q103="N",'1a+c+n'!B103,0))</f>
        <v>0</v>
      </c>
      <c r="C102" s="61">
        <f>IF($C$4="Neattiecināmās izmaksas",IF('1a+c+n'!$Q103="N",'1a+c+n'!C103,0))</f>
        <v>0</v>
      </c>
      <c r="D102" s="24">
        <f>IF($C$4="Neattiecināmās izmaksas",IF('1a+c+n'!$Q103="N",'1a+c+n'!D103,0))</f>
        <v>0</v>
      </c>
      <c r="E102" s="44"/>
      <c r="F102" s="62"/>
      <c r="G102" s="111"/>
      <c r="H102" s="111">
        <f>IF($C$4="Neattiecināmās izmaksas",IF('1a+c+n'!$Q103="N",'1a+c+n'!H103,0))</f>
        <v>0</v>
      </c>
      <c r="I102" s="111"/>
      <c r="J102" s="111"/>
      <c r="K102" s="112">
        <f>IF($C$4="Neattiecināmās izmaksas",IF('1a+c+n'!$Q103="N",'1a+c+n'!K103,0))</f>
        <v>0</v>
      </c>
      <c r="L102" s="78">
        <f>IF($C$4="Neattiecināmās izmaksas",IF('1a+c+n'!$Q103="N",'1a+c+n'!L103,0))</f>
        <v>0</v>
      </c>
      <c r="M102" s="111">
        <f>IF($C$4="Neattiecināmās izmaksas",IF('1a+c+n'!$Q103="N",'1a+c+n'!M103,0))</f>
        <v>0</v>
      </c>
      <c r="N102" s="111">
        <f>IF($C$4="Neattiecināmās izmaksas",IF('1a+c+n'!$Q103="N",'1a+c+n'!N103,0))</f>
        <v>0</v>
      </c>
      <c r="O102" s="111">
        <f>IF($C$4="Neattiecināmās izmaksas",IF('1a+c+n'!$Q103="N",'1a+c+n'!O103,0))</f>
        <v>0</v>
      </c>
      <c r="P102" s="112">
        <f>IF($C$4="Neattiecināmās izmaksas",IF('1a+c+n'!$Q103="N",'1a+c+n'!P103,0))</f>
        <v>0</v>
      </c>
    </row>
    <row r="103" spans="1:16" x14ac:dyDescent="0.2">
      <c r="A103" s="49">
        <f>IF(P103=0,0,IF(COUNTBLANK(P103)=1,0,COUNTA($P$14:P103)))</f>
        <v>0</v>
      </c>
      <c r="B103" s="24">
        <f>IF($C$4="Neattiecināmās izmaksas",IF('1a+c+n'!$Q104="N",'1a+c+n'!B104,0))</f>
        <v>0</v>
      </c>
      <c r="C103" s="61">
        <f>IF($C$4="Neattiecināmās izmaksas",IF('1a+c+n'!$Q104="N",'1a+c+n'!C104,0))</f>
        <v>0</v>
      </c>
      <c r="D103" s="24">
        <f>IF($C$4="Neattiecināmās izmaksas",IF('1a+c+n'!$Q104="N",'1a+c+n'!D104,0))</f>
        <v>0</v>
      </c>
      <c r="E103" s="44"/>
      <c r="F103" s="62"/>
      <c r="G103" s="111"/>
      <c r="H103" s="111">
        <f>IF($C$4="Neattiecināmās izmaksas",IF('1a+c+n'!$Q104="N",'1a+c+n'!H104,0))</f>
        <v>0</v>
      </c>
      <c r="I103" s="111"/>
      <c r="J103" s="111"/>
      <c r="K103" s="112">
        <f>IF($C$4="Neattiecināmās izmaksas",IF('1a+c+n'!$Q104="N",'1a+c+n'!K104,0))</f>
        <v>0</v>
      </c>
      <c r="L103" s="78">
        <f>IF($C$4="Neattiecināmās izmaksas",IF('1a+c+n'!$Q104="N",'1a+c+n'!L104,0))</f>
        <v>0</v>
      </c>
      <c r="M103" s="111">
        <f>IF($C$4="Neattiecināmās izmaksas",IF('1a+c+n'!$Q104="N",'1a+c+n'!M104,0))</f>
        <v>0</v>
      </c>
      <c r="N103" s="111">
        <f>IF($C$4="Neattiecināmās izmaksas",IF('1a+c+n'!$Q104="N",'1a+c+n'!N104,0))</f>
        <v>0</v>
      </c>
      <c r="O103" s="111">
        <f>IF($C$4="Neattiecināmās izmaksas",IF('1a+c+n'!$Q104="N",'1a+c+n'!O104,0))</f>
        <v>0</v>
      </c>
      <c r="P103" s="112">
        <f>IF($C$4="Neattiecināmās izmaksas",IF('1a+c+n'!$Q104="N",'1a+c+n'!P104,0))</f>
        <v>0</v>
      </c>
    </row>
    <row r="104" spans="1:16" x14ac:dyDescent="0.2">
      <c r="A104" s="49">
        <f>IF(P104=0,0,IF(COUNTBLANK(P104)=1,0,COUNTA($P$14:P104)))</f>
        <v>0</v>
      </c>
      <c r="B104" s="24">
        <f>IF($C$4="Neattiecināmās izmaksas",IF('1a+c+n'!$Q105="N",'1a+c+n'!B105,0))</f>
        <v>0</v>
      </c>
      <c r="C104" s="61">
        <f>IF($C$4="Neattiecināmās izmaksas",IF('1a+c+n'!$Q105="N",'1a+c+n'!C105,0))</f>
        <v>0</v>
      </c>
      <c r="D104" s="24">
        <f>IF($C$4="Neattiecināmās izmaksas",IF('1a+c+n'!$Q105="N",'1a+c+n'!D105,0))</f>
        <v>0</v>
      </c>
      <c r="E104" s="44"/>
      <c r="F104" s="62"/>
      <c r="G104" s="111"/>
      <c r="H104" s="111">
        <f>IF($C$4="Neattiecināmās izmaksas",IF('1a+c+n'!$Q105="N",'1a+c+n'!H105,0))</f>
        <v>0</v>
      </c>
      <c r="I104" s="111"/>
      <c r="J104" s="111"/>
      <c r="K104" s="112">
        <f>IF($C$4="Neattiecināmās izmaksas",IF('1a+c+n'!$Q105="N",'1a+c+n'!K105,0))</f>
        <v>0</v>
      </c>
      <c r="L104" s="78">
        <f>IF($C$4="Neattiecināmās izmaksas",IF('1a+c+n'!$Q105="N",'1a+c+n'!L105,0))</f>
        <v>0</v>
      </c>
      <c r="M104" s="111">
        <f>IF($C$4="Neattiecināmās izmaksas",IF('1a+c+n'!$Q105="N",'1a+c+n'!M105,0))</f>
        <v>0</v>
      </c>
      <c r="N104" s="111">
        <f>IF($C$4="Neattiecināmās izmaksas",IF('1a+c+n'!$Q105="N",'1a+c+n'!N105,0))</f>
        <v>0</v>
      </c>
      <c r="O104" s="111">
        <f>IF($C$4="Neattiecināmās izmaksas",IF('1a+c+n'!$Q105="N",'1a+c+n'!O105,0))</f>
        <v>0</v>
      </c>
      <c r="P104" s="112">
        <f>IF($C$4="Neattiecināmās izmaksas",IF('1a+c+n'!$Q105="N",'1a+c+n'!P105,0))</f>
        <v>0</v>
      </c>
    </row>
    <row r="105" spans="1:16" x14ac:dyDescent="0.2">
      <c r="A105" s="49">
        <f>IF(P105=0,0,IF(COUNTBLANK(P105)=1,0,COUNTA($P$14:P105)))</f>
        <v>0</v>
      </c>
      <c r="B105" s="24">
        <f>IF($C$4="Neattiecināmās izmaksas",IF('1a+c+n'!$Q106="N",'1a+c+n'!B106,0))</f>
        <v>0</v>
      </c>
      <c r="C105" s="61">
        <f>IF($C$4="Neattiecināmās izmaksas",IF('1a+c+n'!$Q106="N",'1a+c+n'!C106,0))</f>
        <v>0</v>
      </c>
      <c r="D105" s="24">
        <f>IF($C$4="Neattiecināmās izmaksas",IF('1a+c+n'!$Q106="N",'1a+c+n'!D106,0))</f>
        <v>0</v>
      </c>
      <c r="E105" s="44"/>
      <c r="F105" s="62"/>
      <c r="G105" s="111"/>
      <c r="H105" s="111">
        <f>IF($C$4="Neattiecināmās izmaksas",IF('1a+c+n'!$Q106="N",'1a+c+n'!H106,0))</f>
        <v>0</v>
      </c>
      <c r="I105" s="111"/>
      <c r="J105" s="111"/>
      <c r="K105" s="112">
        <f>IF($C$4="Neattiecināmās izmaksas",IF('1a+c+n'!$Q106="N",'1a+c+n'!K106,0))</f>
        <v>0</v>
      </c>
      <c r="L105" s="78">
        <f>IF($C$4="Neattiecināmās izmaksas",IF('1a+c+n'!$Q106="N",'1a+c+n'!L106,0))</f>
        <v>0</v>
      </c>
      <c r="M105" s="111">
        <f>IF($C$4="Neattiecināmās izmaksas",IF('1a+c+n'!$Q106="N",'1a+c+n'!M106,0))</f>
        <v>0</v>
      </c>
      <c r="N105" s="111">
        <f>IF($C$4="Neattiecināmās izmaksas",IF('1a+c+n'!$Q106="N",'1a+c+n'!N106,0))</f>
        <v>0</v>
      </c>
      <c r="O105" s="111">
        <f>IF($C$4="Neattiecināmās izmaksas",IF('1a+c+n'!$Q106="N",'1a+c+n'!O106,0))</f>
        <v>0</v>
      </c>
      <c r="P105" s="112">
        <f>IF($C$4="Neattiecināmās izmaksas",IF('1a+c+n'!$Q106="N",'1a+c+n'!P106,0))</f>
        <v>0</v>
      </c>
    </row>
    <row r="106" spans="1:16" x14ac:dyDescent="0.2">
      <c r="A106" s="49">
        <f>IF(P106=0,0,IF(COUNTBLANK(P106)=1,0,COUNTA($P$14:P106)))</f>
        <v>0</v>
      </c>
      <c r="B106" s="24">
        <f>IF($C$4="Neattiecināmās izmaksas",IF('1a+c+n'!$Q107="N",'1a+c+n'!B107,0))</f>
        <v>0</v>
      </c>
      <c r="C106" s="61">
        <f>IF($C$4="Neattiecināmās izmaksas",IF('1a+c+n'!$Q107="N",'1a+c+n'!C107,0))</f>
        <v>0</v>
      </c>
      <c r="D106" s="24">
        <f>IF($C$4="Neattiecināmās izmaksas",IF('1a+c+n'!$Q107="N",'1a+c+n'!D107,0))</f>
        <v>0</v>
      </c>
      <c r="E106" s="44"/>
      <c r="F106" s="62"/>
      <c r="G106" s="111"/>
      <c r="H106" s="111">
        <f>IF($C$4="Neattiecināmās izmaksas",IF('1a+c+n'!$Q107="N",'1a+c+n'!H107,0))</f>
        <v>0</v>
      </c>
      <c r="I106" s="111"/>
      <c r="J106" s="111"/>
      <c r="K106" s="112">
        <f>IF($C$4="Neattiecināmās izmaksas",IF('1a+c+n'!$Q107="N",'1a+c+n'!K107,0))</f>
        <v>0</v>
      </c>
      <c r="L106" s="78">
        <f>IF($C$4="Neattiecināmās izmaksas",IF('1a+c+n'!$Q107="N",'1a+c+n'!L107,0))</f>
        <v>0</v>
      </c>
      <c r="M106" s="111">
        <f>IF($C$4="Neattiecināmās izmaksas",IF('1a+c+n'!$Q107="N",'1a+c+n'!M107,0))</f>
        <v>0</v>
      </c>
      <c r="N106" s="111">
        <f>IF($C$4="Neattiecināmās izmaksas",IF('1a+c+n'!$Q107="N",'1a+c+n'!N107,0))</f>
        <v>0</v>
      </c>
      <c r="O106" s="111">
        <f>IF($C$4="Neattiecināmās izmaksas",IF('1a+c+n'!$Q107="N",'1a+c+n'!O107,0))</f>
        <v>0</v>
      </c>
      <c r="P106" s="112">
        <f>IF($C$4="Neattiecināmās izmaksas",IF('1a+c+n'!$Q107="N",'1a+c+n'!P107,0))</f>
        <v>0</v>
      </c>
    </row>
    <row r="107" spans="1:16" x14ac:dyDescent="0.2">
      <c r="A107" s="49">
        <f>IF(P107=0,0,IF(COUNTBLANK(P107)=1,0,COUNTA($P$14:P107)))</f>
        <v>0</v>
      </c>
      <c r="B107" s="24">
        <f>IF($C$4="Neattiecināmās izmaksas",IF('1a+c+n'!$Q108="N",'1a+c+n'!B108,0))</f>
        <v>0</v>
      </c>
      <c r="C107" s="61">
        <f>IF($C$4="Neattiecināmās izmaksas",IF('1a+c+n'!$Q108="N",'1a+c+n'!C108,0))</f>
        <v>0</v>
      </c>
      <c r="D107" s="24">
        <f>IF($C$4="Neattiecināmās izmaksas",IF('1a+c+n'!$Q108="N",'1a+c+n'!D108,0))</f>
        <v>0</v>
      </c>
      <c r="E107" s="44"/>
      <c r="F107" s="62"/>
      <c r="G107" s="111"/>
      <c r="H107" s="111">
        <f>IF($C$4="Neattiecināmās izmaksas",IF('1a+c+n'!$Q108="N",'1a+c+n'!H108,0))</f>
        <v>0</v>
      </c>
      <c r="I107" s="111"/>
      <c r="J107" s="111"/>
      <c r="K107" s="112">
        <f>IF($C$4="Neattiecināmās izmaksas",IF('1a+c+n'!$Q108="N",'1a+c+n'!K108,0))</f>
        <v>0</v>
      </c>
      <c r="L107" s="78">
        <f>IF($C$4="Neattiecināmās izmaksas",IF('1a+c+n'!$Q108="N",'1a+c+n'!L108,0))</f>
        <v>0</v>
      </c>
      <c r="M107" s="111">
        <f>IF($C$4="Neattiecināmās izmaksas",IF('1a+c+n'!$Q108="N",'1a+c+n'!M108,0))</f>
        <v>0</v>
      </c>
      <c r="N107" s="111">
        <f>IF($C$4="Neattiecināmās izmaksas",IF('1a+c+n'!$Q108="N",'1a+c+n'!N108,0))</f>
        <v>0</v>
      </c>
      <c r="O107" s="111">
        <f>IF($C$4="Neattiecināmās izmaksas",IF('1a+c+n'!$Q108="N",'1a+c+n'!O108,0))</f>
        <v>0</v>
      </c>
      <c r="P107" s="112">
        <f>IF($C$4="Neattiecināmās izmaksas",IF('1a+c+n'!$Q108="N",'1a+c+n'!P108,0))</f>
        <v>0</v>
      </c>
    </row>
    <row r="108" spans="1:16" x14ac:dyDescent="0.2">
      <c r="A108" s="49">
        <f>IF(P108=0,0,IF(COUNTBLANK(P108)=1,0,COUNTA($P$14:P108)))</f>
        <v>0</v>
      </c>
      <c r="B108" s="24">
        <f>IF($C$4="Neattiecināmās izmaksas",IF('1a+c+n'!$Q109="N",'1a+c+n'!B109,0))</f>
        <v>0</v>
      </c>
      <c r="C108" s="61">
        <f>IF($C$4="Neattiecināmās izmaksas",IF('1a+c+n'!$Q109="N",'1a+c+n'!C109,0))</f>
        <v>0</v>
      </c>
      <c r="D108" s="24">
        <f>IF($C$4="Neattiecināmās izmaksas",IF('1a+c+n'!$Q109="N",'1a+c+n'!D109,0))</f>
        <v>0</v>
      </c>
      <c r="E108" s="44"/>
      <c r="F108" s="62"/>
      <c r="G108" s="111"/>
      <c r="H108" s="111">
        <f>IF($C$4="Neattiecināmās izmaksas",IF('1a+c+n'!$Q109="N",'1a+c+n'!H109,0))</f>
        <v>0</v>
      </c>
      <c r="I108" s="111"/>
      <c r="J108" s="111"/>
      <c r="K108" s="112">
        <f>IF($C$4="Neattiecināmās izmaksas",IF('1a+c+n'!$Q109="N",'1a+c+n'!K109,0))</f>
        <v>0</v>
      </c>
      <c r="L108" s="78">
        <f>IF($C$4="Neattiecināmās izmaksas",IF('1a+c+n'!$Q109="N",'1a+c+n'!L109,0))</f>
        <v>0</v>
      </c>
      <c r="M108" s="111">
        <f>IF($C$4="Neattiecināmās izmaksas",IF('1a+c+n'!$Q109="N",'1a+c+n'!M109,0))</f>
        <v>0</v>
      </c>
      <c r="N108" s="111">
        <f>IF($C$4="Neattiecināmās izmaksas",IF('1a+c+n'!$Q109="N",'1a+c+n'!N109,0))</f>
        <v>0</v>
      </c>
      <c r="O108" s="111">
        <f>IF($C$4="Neattiecināmās izmaksas",IF('1a+c+n'!$Q109="N",'1a+c+n'!O109,0))</f>
        <v>0</v>
      </c>
      <c r="P108" s="112">
        <f>IF($C$4="Neattiecināmās izmaksas",IF('1a+c+n'!$Q109="N",'1a+c+n'!P109,0))</f>
        <v>0</v>
      </c>
    </row>
    <row r="109" spans="1:16" x14ac:dyDescent="0.2">
      <c r="A109" s="49">
        <f>IF(P109=0,0,IF(COUNTBLANK(P109)=1,0,COUNTA($P$14:P109)))</f>
        <v>0</v>
      </c>
      <c r="B109" s="24">
        <f>IF($C$4="Neattiecināmās izmaksas",IF('1a+c+n'!$Q110="N",'1a+c+n'!B110,0))</f>
        <v>0</v>
      </c>
      <c r="C109" s="61">
        <f>IF($C$4="Neattiecināmās izmaksas",IF('1a+c+n'!$Q110="N",'1a+c+n'!C110,0))</f>
        <v>0</v>
      </c>
      <c r="D109" s="24">
        <f>IF($C$4="Neattiecināmās izmaksas",IF('1a+c+n'!$Q110="N",'1a+c+n'!D110,0))</f>
        <v>0</v>
      </c>
      <c r="E109" s="44"/>
      <c r="F109" s="62"/>
      <c r="G109" s="111"/>
      <c r="H109" s="111">
        <f>IF($C$4="Neattiecināmās izmaksas",IF('1a+c+n'!$Q110="N",'1a+c+n'!H110,0))</f>
        <v>0</v>
      </c>
      <c r="I109" s="111"/>
      <c r="J109" s="111"/>
      <c r="K109" s="112">
        <f>IF($C$4="Neattiecināmās izmaksas",IF('1a+c+n'!$Q110="N",'1a+c+n'!K110,0))</f>
        <v>0</v>
      </c>
      <c r="L109" s="78">
        <f>IF($C$4="Neattiecināmās izmaksas",IF('1a+c+n'!$Q110="N",'1a+c+n'!L110,0))</f>
        <v>0</v>
      </c>
      <c r="M109" s="111">
        <f>IF($C$4="Neattiecināmās izmaksas",IF('1a+c+n'!$Q110="N",'1a+c+n'!M110,0))</f>
        <v>0</v>
      </c>
      <c r="N109" s="111">
        <f>IF($C$4="Neattiecināmās izmaksas",IF('1a+c+n'!$Q110="N",'1a+c+n'!N110,0))</f>
        <v>0</v>
      </c>
      <c r="O109" s="111">
        <f>IF($C$4="Neattiecināmās izmaksas",IF('1a+c+n'!$Q110="N",'1a+c+n'!O110,0))</f>
        <v>0</v>
      </c>
      <c r="P109" s="112">
        <f>IF($C$4="Neattiecināmās izmaksas",IF('1a+c+n'!$Q110="N",'1a+c+n'!P110,0))</f>
        <v>0</v>
      </c>
    </row>
    <row r="110" spans="1:16" x14ac:dyDescent="0.2">
      <c r="A110" s="49">
        <f>IF(P110=0,0,IF(COUNTBLANK(P110)=1,0,COUNTA($P$14:P110)))</f>
        <v>0</v>
      </c>
      <c r="B110" s="24">
        <f>IF($C$4="Neattiecināmās izmaksas",IF('1a+c+n'!$Q111="N",'1a+c+n'!B111,0))</f>
        <v>0</v>
      </c>
      <c r="C110" s="61">
        <f>IF($C$4="Neattiecināmās izmaksas",IF('1a+c+n'!$Q111="N",'1a+c+n'!C111,0))</f>
        <v>0</v>
      </c>
      <c r="D110" s="24">
        <f>IF($C$4="Neattiecināmās izmaksas",IF('1a+c+n'!$Q111="N",'1a+c+n'!D111,0))</f>
        <v>0</v>
      </c>
      <c r="E110" s="44"/>
      <c r="F110" s="62"/>
      <c r="G110" s="111"/>
      <c r="H110" s="111">
        <f>IF($C$4="Neattiecināmās izmaksas",IF('1a+c+n'!$Q111="N",'1a+c+n'!H111,0))</f>
        <v>0</v>
      </c>
      <c r="I110" s="111"/>
      <c r="J110" s="111"/>
      <c r="K110" s="112">
        <f>IF($C$4="Neattiecināmās izmaksas",IF('1a+c+n'!$Q111="N",'1a+c+n'!K111,0))</f>
        <v>0</v>
      </c>
      <c r="L110" s="78">
        <f>IF($C$4="Neattiecināmās izmaksas",IF('1a+c+n'!$Q111="N",'1a+c+n'!L111,0))</f>
        <v>0</v>
      </c>
      <c r="M110" s="111">
        <f>IF($C$4="Neattiecināmās izmaksas",IF('1a+c+n'!$Q111="N",'1a+c+n'!M111,0))</f>
        <v>0</v>
      </c>
      <c r="N110" s="111">
        <f>IF($C$4="Neattiecināmās izmaksas",IF('1a+c+n'!$Q111="N",'1a+c+n'!N111,0))</f>
        <v>0</v>
      </c>
      <c r="O110" s="111">
        <f>IF($C$4="Neattiecināmās izmaksas",IF('1a+c+n'!$Q111="N",'1a+c+n'!O111,0))</f>
        <v>0</v>
      </c>
      <c r="P110" s="112">
        <f>IF($C$4="Neattiecināmās izmaksas",IF('1a+c+n'!$Q111="N",'1a+c+n'!P111,0))</f>
        <v>0</v>
      </c>
    </row>
    <row r="111" spans="1:16" x14ac:dyDescent="0.2">
      <c r="A111" s="49">
        <f>IF(P111=0,0,IF(COUNTBLANK(P111)=1,0,COUNTA($P$14:P111)))</f>
        <v>0</v>
      </c>
      <c r="B111" s="24">
        <f>IF($C$4="Neattiecināmās izmaksas",IF('1a+c+n'!$Q112="N",'1a+c+n'!B112,0))</f>
        <v>0</v>
      </c>
      <c r="C111" s="61">
        <f>IF($C$4="Neattiecināmās izmaksas",IF('1a+c+n'!$Q112="N",'1a+c+n'!C112,0))</f>
        <v>0</v>
      </c>
      <c r="D111" s="24">
        <f>IF($C$4="Neattiecināmās izmaksas",IF('1a+c+n'!$Q112="N",'1a+c+n'!D112,0))</f>
        <v>0</v>
      </c>
      <c r="E111" s="44"/>
      <c r="F111" s="62"/>
      <c r="G111" s="111"/>
      <c r="H111" s="111">
        <f>IF($C$4="Neattiecināmās izmaksas",IF('1a+c+n'!$Q112="N",'1a+c+n'!H112,0))</f>
        <v>0</v>
      </c>
      <c r="I111" s="111"/>
      <c r="J111" s="111"/>
      <c r="K111" s="112">
        <f>IF($C$4="Neattiecināmās izmaksas",IF('1a+c+n'!$Q112="N",'1a+c+n'!K112,0))</f>
        <v>0</v>
      </c>
      <c r="L111" s="78">
        <f>IF($C$4="Neattiecināmās izmaksas",IF('1a+c+n'!$Q112="N",'1a+c+n'!L112,0))</f>
        <v>0</v>
      </c>
      <c r="M111" s="111">
        <f>IF($C$4="Neattiecināmās izmaksas",IF('1a+c+n'!$Q112="N",'1a+c+n'!M112,0))</f>
        <v>0</v>
      </c>
      <c r="N111" s="111">
        <f>IF($C$4="Neattiecināmās izmaksas",IF('1a+c+n'!$Q112="N",'1a+c+n'!N112,0))</f>
        <v>0</v>
      </c>
      <c r="O111" s="111">
        <f>IF($C$4="Neattiecināmās izmaksas",IF('1a+c+n'!$Q112="N",'1a+c+n'!O112,0))</f>
        <v>0</v>
      </c>
      <c r="P111" s="112">
        <f>IF($C$4="Neattiecināmās izmaksas",IF('1a+c+n'!$Q112="N",'1a+c+n'!P112,0))</f>
        <v>0</v>
      </c>
    </row>
    <row r="112" spans="1:16" x14ac:dyDescent="0.2">
      <c r="A112" s="49">
        <f>IF(P112=0,0,IF(COUNTBLANK(P112)=1,0,COUNTA($P$14:P112)))</f>
        <v>0</v>
      </c>
      <c r="B112" s="24">
        <f>IF($C$4="Neattiecināmās izmaksas",IF('1a+c+n'!$Q113="N",'1a+c+n'!B113,0))</f>
        <v>0</v>
      </c>
      <c r="C112" s="61">
        <f>IF($C$4="Neattiecināmās izmaksas",IF('1a+c+n'!$Q113="N",'1a+c+n'!C113,0))</f>
        <v>0</v>
      </c>
      <c r="D112" s="24">
        <f>IF($C$4="Neattiecināmās izmaksas",IF('1a+c+n'!$Q113="N",'1a+c+n'!D113,0))</f>
        <v>0</v>
      </c>
      <c r="E112" s="44"/>
      <c r="F112" s="62"/>
      <c r="G112" s="111"/>
      <c r="H112" s="111">
        <f>IF($C$4="Neattiecināmās izmaksas",IF('1a+c+n'!$Q113="N",'1a+c+n'!H113,0))</f>
        <v>0</v>
      </c>
      <c r="I112" s="111"/>
      <c r="J112" s="111"/>
      <c r="K112" s="112">
        <f>IF($C$4="Neattiecināmās izmaksas",IF('1a+c+n'!$Q113="N",'1a+c+n'!K113,0))</f>
        <v>0</v>
      </c>
      <c r="L112" s="78">
        <f>IF($C$4="Neattiecināmās izmaksas",IF('1a+c+n'!$Q113="N",'1a+c+n'!L113,0))</f>
        <v>0</v>
      </c>
      <c r="M112" s="111">
        <f>IF($C$4="Neattiecināmās izmaksas",IF('1a+c+n'!$Q113="N",'1a+c+n'!M113,0))</f>
        <v>0</v>
      </c>
      <c r="N112" s="111">
        <f>IF($C$4="Neattiecināmās izmaksas",IF('1a+c+n'!$Q113="N",'1a+c+n'!N113,0))</f>
        <v>0</v>
      </c>
      <c r="O112" s="111">
        <f>IF($C$4="Neattiecināmās izmaksas",IF('1a+c+n'!$Q113="N",'1a+c+n'!O113,0))</f>
        <v>0</v>
      </c>
      <c r="P112" s="112">
        <f>IF($C$4="Neattiecināmās izmaksas",IF('1a+c+n'!$Q113="N",'1a+c+n'!P113,0))</f>
        <v>0</v>
      </c>
    </row>
    <row r="113" spans="1:16" x14ac:dyDescent="0.2">
      <c r="A113" s="49">
        <f>IF(P113=0,0,IF(COUNTBLANK(P113)=1,0,COUNTA($P$14:P113)))</f>
        <v>0</v>
      </c>
      <c r="B113" s="24">
        <f>IF($C$4="Neattiecināmās izmaksas",IF('1a+c+n'!$Q114="N",'1a+c+n'!B114,0))</f>
        <v>0</v>
      </c>
      <c r="C113" s="61">
        <f>IF($C$4="Neattiecināmās izmaksas",IF('1a+c+n'!$Q114="N",'1a+c+n'!C114,0))</f>
        <v>0</v>
      </c>
      <c r="D113" s="24">
        <f>IF($C$4="Neattiecināmās izmaksas",IF('1a+c+n'!$Q114="N",'1a+c+n'!D114,0))</f>
        <v>0</v>
      </c>
      <c r="E113" s="44"/>
      <c r="F113" s="62"/>
      <c r="G113" s="111"/>
      <c r="H113" s="111">
        <f>IF($C$4="Neattiecināmās izmaksas",IF('1a+c+n'!$Q114="N",'1a+c+n'!H114,0))</f>
        <v>0</v>
      </c>
      <c r="I113" s="111"/>
      <c r="J113" s="111"/>
      <c r="K113" s="112">
        <f>IF($C$4="Neattiecināmās izmaksas",IF('1a+c+n'!$Q114="N",'1a+c+n'!K114,0))</f>
        <v>0</v>
      </c>
      <c r="L113" s="78">
        <f>IF($C$4="Neattiecināmās izmaksas",IF('1a+c+n'!$Q114="N",'1a+c+n'!L114,0))</f>
        <v>0</v>
      </c>
      <c r="M113" s="111">
        <f>IF($C$4="Neattiecināmās izmaksas",IF('1a+c+n'!$Q114="N",'1a+c+n'!M114,0))</f>
        <v>0</v>
      </c>
      <c r="N113" s="111">
        <f>IF($C$4="Neattiecināmās izmaksas",IF('1a+c+n'!$Q114="N",'1a+c+n'!N114,0))</f>
        <v>0</v>
      </c>
      <c r="O113" s="111">
        <f>IF($C$4="Neattiecināmās izmaksas",IF('1a+c+n'!$Q114="N",'1a+c+n'!O114,0))</f>
        <v>0</v>
      </c>
      <c r="P113" s="112">
        <f>IF($C$4="Neattiecināmās izmaksas",IF('1a+c+n'!$Q114="N",'1a+c+n'!P114,0))</f>
        <v>0</v>
      </c>
    </row>
    <row r="114" spans="1:16" x14ac:dyDescent="0.2">
      <c r="A114" s="49">
        <f>IF(P114=0,0,IF(COUNTBLANK(P114)=1,0,COUNTA($P$14:P114)))</f>
        <v>0</v>
      </c>
      <c r="B114" s="24">
        <f>IF($C$4="Neattiecināmās izmaksas",IF('1a+c+n'!$Q115="N",'1a+c+n'!B115,0))</f>
        <v>0</v>
      </c>
      <c r="C114" s="61">
        <f>IF($C$4="Neattiecināmās izmaksas",IF('1a+c+n'!$Q115="N",'1a+c+n'!C115,0))</f>
        <v>0</v>
      </c>
      <c r="D114" s="24">
        <f>IF($C$4="Neattiecināmās izmaksas",IF('1a+c+n'!$Q115="N",'1a+c+n'!D115,0))</f>
        <v>0</v>
      </c>
      <c r="E114" s="44"/>
      <c r="F114" s="62"/>
      <c r="G114" s="111"/>
      <c r="H114" s="111">
        <f>IF($C$4="Neattiecināmās izmaksas",IF('1a+c+n'!$Q115="N",'1a+c+n'!H115,0))</f>
        <v>0</v>
      </c>
      <c r="I114" s="111"/>
      <c r="J114" s="111"/>
      <c r="K114" s="112">
        <f>IF($C$4="Neattiecināmās izmaksas",IF('1a+c+n'!$Q115="N",'1a+c+n'!K115,0))</f>
        <v>0</v>
      </c>
      <c r="L114" s="78">
        <f>IF($C$4="Neattiecināmās izmaksas",IF('1a+c+n'!$Q115="N",'1a+c+n'!L115,0))</f>
        <v>0</v>
      </c>
      <c r="M114" s="111">
        <f>IF($C$4="Neattiecināmās izmaksas",IF('1a+c+n'!$Q115="N",'1a+c+n'!M115,0))</f>
        <v>0</v>
      </c>
      <c r="N114" s="111">
        <f>IF($C$4="Neattiecināmās izmaksas",IF('1a+c+n'!$Q115="N",'1a+c+n'!N115,0))</f>
        <v>0</v>
      </c>
      <c r="O114" s="111">
        <f>IF($C$4="Neattiecināmās izmaksas",IF('1a+c+n'!$Q115="N",'1a+c+n'!O115,0))</f>
        <v>0</v>
      </c>
      <c r="P114" s="112">
        <f>IF($C$4="Neattiecināmās izmaksas",IF('1a+c+n'!$Q115="N",'1a+c+n'!P115,0))</f>
        <v>0</v>
      </c>
    </row>
    <row r="115" spans="1:16" x14ac:dyDescent="0.2">
      <c r="A115" s="49">
        <f>IF(P115=0,0,IF(COUNTBLANK(P115)=1,0,COUNTA($P$14:P115)))</f>
        <v>0</v>
      </c>
      <c r="B115" s="24">
        <f>IF($C$4="Neattiecināmās izmaksas",IF('1a+c+n'!$Q116="N",'1a+c+n'!B116,0))</f>
        <v>0</v>
      </c>
      <c r="C115" s="61">
        <f>IF($C$4="Neattiecināmās izmaksas",IF('1a+c+n'!$Q116="N",'1a+c+n'!C116,0))</f>
        <v>0</v>
      </c>
      <c r="D115" s="24">
        <f>IF($C$4="Neattiecināmās izmaksas",IF('1a+c+n'!$Q116="N",'1a+c+n'!D116,0))</f>
        <v>0</v>
      </c>
      <c r="E115" s="44"/>
      <c r="F115" s="62"/>
      <c r="G115" s="111"/>
      <c r="H115" s="111">
        <f>IF($C$4="Neattiecināmās izmaksas",IF('1a+c+n'!$Q116="N",'1a+c+n'!H116,0))</f>
        <v>0</v>
      </c>
      <c r="I115" s="111"/>
      <c r="J115" s="111"/>
      <c r="K115" s="112">
        <f>IF($C$4="Neattiecināmās izmaksas",IF('1a+c+n'!$Q116="N",'1a+c+n'!K116,0))</f>
        <v>0</v>
      </c>
      <c r="L115" s="78">
        <f>IF($C$4="Neattiecināmās izmaksas",IF('1a+c+n'!$Q116="N",'1a+c+n'!L116,0))</f>
        <v>0</v>
      </c>
      <c r="M115" s="111">
        <f>IF($C$4="Neattiecināmās izmaksas",IF('1a+c+n'!$Q116="N",'1a+c+n'!M116,0))</f>
        <v>0</v>
      </c>
      <c r="N115" s="111">
        <f>IF($C$4="Neattiecināmās izmaksas",IF('1a+c+n'!$Q116="N",'1a+c+n'!N116,0))</f>
        <v>0</v>
      </c>
      <c r="O115" s="111">
        <f>IF($C$4="Neattiecināmās izmaksas",IF('1a+c+n'!$Q116="N",'1a+c+n'!O116,0))</f>
        <v>0</v>
      </c>
      <c r="P115" s="112">
        <f>IF($C$4="Neattiecināmās izmaksas",IF('1a+c+n'!$Q116="N",'1a+c+n'!P116,0))</f>
        <v>0</v>
      </c>
    </row>
    <row r="116" spans="1:16" x14ac:dyDescent="0.2">
      <c r="A116" s="49">
        <f>IF(P116=0,0,IF(COUNTBLANK(P116)=1,0,COUNTA($P$14:P116)))</f>
        <v>0</v>
      </c>
      <c r="B116" s="24">
        <f>IF($C$4="Neattiecināmās izmaksas",IF('1a+c+n'!$Q117="N",'1a+c+n'!B117,0))</f>
        <v>0</v>
      </c>
      <c r="C116" s="61">
        <f>IF($C$4="Neattiecināmās izmaksas",IF('1a+c+n'!$Q117="N",'1a+c+n'!C117,0))</f>
        <v>0</v>
      </c>
      <c r="D116" s="24">
        <f>IF($C$4="Neattiecināmās izmaksas",IF('1a+c+n'!$Q117="N",'1a+c+n'!D117,0))</f>
        <v>0</v>
      </c>
      <c r="E116" s="44"/>
      <c r="F116" s="62"/>
      <c r="G116" s="111"/>
      <c r="H116" s="111">
        <f>IF($C$4="Neattiecināmās izmaksas",IF('1a+c+n'!$Q117="N",'1a+c+n'!H117,0))</f>
        <v>0</v>
      </c>
      <c r="I116" s="111"/>
      <c r="J116" s="111"/>
      <c r="K116" s="112">
        <f>IF($C$4="Neattiecināmās izmaksas",IF('1a+c+n'!$Q117="N",'1a+c+n'!K117,0))</f>
        <v>0</v>
      </c>
      <c r="L116" s="78">
        <f>IF($C$4="Neattiecināmās izmaksas",IF('1a+c+n'!$Q117="N",'1a+c+n'!L117,0))</f>
        <v>0</v>
      </c>
      <c r="M116" s="111">
        <f>IF($C$4="Neattiecināmās izmaksas",IF('1a+c+n'!$Q117="N",'1a+c+n'!M117,0))</f>
        <v>0</v>
      </c>
      <c r="N116" s="111">
        <f>IF($C$4="Neattiecināmās izmaksas",IF('1a+c+n'!$Q117="N",'1a+c+n'!N117,0))</f>
        <v>0</v>
      </c>
      <c r="O116" s="111">
        <f>IF($C$4="Neattiecināmās izmaksas",IF('1a+c+n'!$Q117="N",'1a+c+n'!O117,0))</f>
        <v>0</v>
      </c>
      <c r="P116" s="112">
        <f>IF($C$4="Neattiecināmās izmaksas",IF('1a+c+n'!$Q117="N",'1a+c+n'!P117,0))</f>
        <v>0</v>
      </c>
    </row>
    <row r="117" spans="1:16" x14ac:dyDescent="0.2">
      <c r="A117" s="49">
        <f>IF(P117=0,0,IF(COUNTBLANK(P117)=1,0,COUNTA($P$14:P117)))</f>
        <v>0</v>
      </c>
      <c r="B117" s="24">
        <f>IF($C$4="Neattiecināmās izmaksas",IF('1a+c+n'!$Q118="N",'1a+c+n'!B118,0))</f>
        <v>0</v>
      </c>
      <c r="C117" s="61">
        <f>IF($C$4="Neattiecināmās izmaksas",IF('1a+c+n'!$Q118="N",'1a+c+n'!C118,0))</f>
        <v>0</v>
      </c>
      <c r="D117" s="24">
        <f>IF($C$4="Neattiecināmās izmaksas",IF('1a+c+n'!$Q118="N",'1a+c+n'!D118,0))</f>
        <v>0</v>
      </c>
      <c r="E117" s="44"/>
      <c r="F117" s="62"/>
      <c r="G117" s="111"/>
      <c r="H117" s="111">
        <f>IF($C$4="Neattiecināmās izmaksas",IF('1a+c+n'!$Q118="N",'1a+c+n'!H118,0))</f>
        <v>0</v>
      </c>
      <c r="I117" s="111"/>
      <c r="J117" s="111"/>
      <c r="K117" s="112">
        <f>IF($C$4="Neattiecināmās izmaksas",IF('1a+c+n'!$Q118="N",'1a+c+n'!K118,0))</f>
        <v>0</v>
      </c>
      <c r="L117" s="78">
        <f>IF($C$4="Neattiecināmās izmaksas",IF('1a+c+n'!$Q118="N",'1a+c+n'!L118,0))</f>
        <v>0</v>
      </c>
      <c r="M117" s="111">
        <f>IF($C$4="Neattiecināmās izmaksas",IF('1a+c+n'!$Q118="N",'1a+c+n'!M118,0))</f>
        <v>0</v>
      </c>
      <c r="N117" s="111">
        <f>IF($C$4="Neattiecināmās izmaksas",IF('1a+c+n'!$Q118="N",'1a+c+n'!N118,0))</f>
        <v>0</v>
      </c>
      <c r="O117" s="111">
        <f>IF($C$4="Neattiecināmās izmaksas",IF('1a+c+n'!$Q118="N",'1a+c+n'!O118,0))</f>
        <v>0</v>
      </c>
      <c r="P117" s="112">
        <f>IF($C$4="Neattiecināmās izmaksas",IF('1a+c+n'!$Q118="N",'1a+c+n'!P118,0))</f>
        <v>0</v>
      </c>
    </row>
    <row r="118" spans="1:16" x14ac:dyDescent="0.2">
      <c r="A118" s="49">
        <f>IF(P118=0,0,IF(COUNTBLANK(P118)=1,0,COUNTA($P$14:P118)))</f>
        <v>0</v>
      </c>
      <c r="B118" s="24">
        <f>IF($C$4="Neattiecināmās izmaksas",IF('1a+c+n'!$Q119="N",'1a+c+n'!B119,0))</f>
        <v>0</v>
      </c>
      <c r="C118" s="61">
        <f>IF($C$4="Neattiecināmās izmaksas",IF('1a+c+n'!$Q119="N",'1a+c+n'!C119,0))</f>
        <v>0</v>
      </c>
      <c r="D118" s="24">
        <f>IF($C$4="Neattiecināmās izmaksas",IF('1a+c+n'!$Q119="N",'1a+c+n'!D119,0))</f>
        <v>0</v>
      </c>
      <c r="E118" s="44"/>
      <c r="F118" s="62"/>
      <c r="G118" s="111"/>
      <c r="H118" s="111">
        <f>IF($C$4="Neattiecināmās izmaksas",IF('1a+c+n'!$Q119="N",'1a+c+n'!H119,0))</f>
        <v>0</v>
      </c>
      <c r="I118" s="111"/>
      <c r="J118" s="111"/>
      <c r="K118" s="112">
        <f>IF($C$4="Neattiecināmās izmaksas",IF('1a+c+n'!$Q119="N",'1a+c+n'!K119,0))</f>
        <v>0</v>
      </c>
      <c r="L118" s="78">
        <f>IF($C$4="Neattiecināmās izmaksas",IF('1a+c+n'!$Q119="N",'1a+c+n'!L119,0))</f>
        <v>0</v>
      </c>
      <c r="M118" s="111">
        <f>IF($C$4="Neattiecināmās izmaksas",IF('1a+c+n'!$Q119="N",'1a+c+n'!M119,0))</f>
        <v>0</v>
      </c>
      <c r="N118" s="111">
        <f>IF($C$4="Neattiecināmās izmaksas",IF('1a+c+n'!$Q119="N",'1a+c+n'!N119,0))</f>
        <v>0</v>
      </c>
      <c r="O118" s="111">
        <f>IF($C$4="Neattiecināmās izmaksas",IF('1a+c+n'!$Q119="N",'1a+c+n'!O119,0))</f>
        <v>0</v>
      </c>
      <c r="P118" s="112">
        <f>IF($C$4="Neattiecināmās izmaksas",IF('1a+c+n'!$Q119="N",'1a+c+n'!P119,0))</f>
        <v>0</v>
      </c>
    </row>
    <row r="119" spans="1:16" x14ac:dyDescent="0.2">
      <c r="A119" s="49">
        <f>IF(P119=0,0,IF(COUNTBLANK(P119)=1,0,COUNTA($P$14:P119)))</f>
        <v>0</v>
      </c>
      <c r="B119" s="24">
        <f>IF($C$4="Neattiecināmās izmaksas",IF('1a+c+n'!$Q120="N",'1a+c+n'!B120,0))</f>
        <v>0</v>
      </c>
      <c r="C119" s="61">
        <f>IF($C$4="Neattiecināmās izmaksas",IF('1a+c+n'!$Q120="N",'1a+c+n'!C120,0))</f>
        <v>0</v>
      </c>
      <c r="D119" s="24">
        <f>IF($C$4="Neattiecināmās izmaksas",IF('1a+c+n'!$Q120="N",'1a+c+n'!D120,0))</f>
        <v>0</v>
      </c>
      <c r="E119" s="44"/>
      <c r="F119" s="62"/>
      <c r="G119" s="111"/>
      <c r="H119" s="111">
        <f>IF($C$4="Neattiecināmās izmaksas",IF('1a+c+n'!$Q120="N",'1a+c+n'!H120,0))</f>
        <v>0</v>
      </c>
      <c r="I119" s="111"/>
      <c r="J119" s="111"/>
      <c r="K119" s="112">
        <f>IF($C$4="Neattiecināmās izmaksas",IF('1a+c+n'!$Q120="N",'1a+c+n'!K120,0))</f>
        <v>0</v>
      </c>
      <c r="L119" s="78">
        <f>IF($C$4="Neattiecināmās izmaksas",IF('1a+c+n'!$Q120="N",'1a+c+n'!L120,0))</f>
        <v>0</v>
      </c>
      <c r="M119" s="111">
        <f>IF($C$4="Neattiecināmās izmaksas",IF('1a+c+n'!$Q120="N",'1a+c+n'!M120,0))</f>
        <v>0</v>
      </c>
      <c r="N119" s="111">
        <f>IF($C$4="Neattiecināmās izmaksas",IF('1a+c+n'!$Q120="N",'1a+c+n'!N120,0))</f>
        <v>0</v>
      </c>
      <c r="O119" s="111">
        <f>IF($C$4="Neattiecināmās izmaksas",IF('1a+c+n'!$Q120="N",'1a+c+n'!O120,0))</f>
        <v>0</v>
      </c>
      <c r="P119" s="112">
        <f>IF($C$4="Neattiecināmās izmaksas",IF('1a+c+n'!$Q120="N",'1a+c+n'!P120,0))</f>
        <v>0</v>
      </c>
    </row>
    <row r="120" spans="1:16" x14ac:dyDescent="0.2">
      <c r="A120" s="49">
        <f>IF(P120=0,0,IF(COUNTBLANK(P120)=1,0,COUNTA($P$14:P120)))</f>
        <v>0</v>
      </c>
      <c r="B120" s="24">
        <f>IF($C$4="Neattiecināmās izmaksas",IF('1a+c+n'!$Q121="N",'1a+c+n'!B121,0))</f>
        <v>0</v>
      </c>
      <c r="C120" s="61">
        <f>IF($C$4="Neattiecināmās izmaksas",IF('1a+c+n'!$Q121="N",'1a+c+n'!C121,0))</f>
        <v>0</v>
      </c>
      <c r="D120" s="24">
        <f>IF($C$4="Neattiecināmās izmaksas",IF('1a+c+n'!$Q121="N",'1a+c+n'!D121,0))</f>
        <v>0</v>
      </c>
      <c r="E120" s="44"/>
      <c r="F120" s="62"/>
      <c r="G120" s="111"/>
      <c r="H120" s="111">
        <f>IF($C$4="Neattiecināmās izmaksas",IF('1a+c+n'!$Q121="N",'1a+c+n'!H121,0))</f>
        <v>0</v>
      </c>
      <c r="I120" s="111"/>
      <c r="J120" s="111"/>
      <c r="K120" s="112">
        <f>IF($C$4="Neattiecināmās izmaksas",IF('1a+c+n'!$Q121="N",'1a+c+n'!K121,0))</f>
        <v>0</v>
      </c>
      <c r="L120" s="78">
        <f>IF($C$4="Neattiecināmās izmaksas",IF('1a+c+n'!$Q121="N",'1a+c+n'!L121,0))</f>
        <v>0</v>
      </c>
      <c r="M120" s="111">
        <f>IF($C$4="Neattiecināmās izmaksas",IF('1a+c+n'!$Q121="N",'1a+c+n'!M121,0))</f>
        <v>0</v>
      </c>
      <c r="N120" s="111">
        <f>IF($C$4="Neattiecināmās izmaksas",IF('1a+c+n'!$Q121="N",'1a+c+n'!N121,0))</f>
        <v>0</v>
      </c>
      <c r="O120" s="111">
        <f>IF($C$4="Neattiecināmās izmaksas",IF('1a+c+n'!$Q121="N",'1a+c+n'!O121,0))</f>
        <v>0</v>
      </c>
      <c r="P120" s="112">
        <f>IF($C$4="Neattiecināmās izmaksas",IF('1a+c+n'!$Q121="N",'1a+c+n'!P121,0))</f>
        <v>0</v>
      </c>
    </row>
    <row r="121" spans="1:16" x14ac:dyDescent="0.2">
      <c r="A121" s="49">
        <f>IF(P121=0,0,IF(COUNTBLANK(P121)=1,0,COUNTA($P$14:P121)))</f>
        <v>0</v>
      </c>
      <c r="B121" s="24">
        <f>IF($C$4="Neattiecināmās izmaksas",IF('1a+c+n'!$Q122="N",'1a+c+n'!B122,0))</f>
        <v>0</v>
      </c>
      <c r="C121" s="61">
        <f>IF($C$4="Neattiecināmās izmaksas",IF('1a+c+n'!$Q122="N",'1a+c+n'!C122,0))</f>
        <v>0</v>
      </c>
      <c r="D121" s="24">
        <f>IF($C$4="Neattiecināmās izmaksas",IF('1a+c+n'!$Q122="N",'1a+c+n'!D122,0))</f>
        <v>0</v>
      </c>
      <c r="E121" s="44"/>
      <c r="F121" s="62"/>
      <c r="G121" s="111"/>
      <c r="H121" s="111">
        <f>IF($C$4="Neattiecināmās izmaksas",IF('1a+c+n'!$Q122="N",'1a+c+n'!H122,0))</f>
        <v>0</v>
      </c>
      <c r="I121" s="111"/>
      <c r="J121" s="111"/>
      <c r="K121" s="112">
        <f>IF($C$4="Neattiecināmās izmaksas",IF('1a+c+n'!$Q122="N",'1a+c+n'!K122,0))</f>
        <v>0</v>
      </c>
      <c r="L121" s="78">
        <f>IF($C$4="Neattiecināmās izmaksas",IF('1a+c+n'!$Q122="N",'1a+c+n'!L122,0))</f>
        <v>0</v>
      </c>
      <c r="M121" s="111">
        <f>IF($C$4="Neattiecināmās izmaksas",IF('1a+c+n'!$Q122="N",'1a+c+n'!M122,0))</f>
        <v>0</v>
      </c>
      <c r="N121" s="111">
        <f>IF($C$4="Neattiecināmās izmaksas",IF('1a+c+n'!$Q122="N",'1a+c+n'!N122,0))</f>
        <v>0</v>
      </c>
      <c r="O121" s="111">
        <f>IF($C$4="Neattiecināmās izmaksas",IF('1a+c+n'!$Q122="N",'1a+c+n'!O122,0))</f>
        <v>0</v>
      </c>
      <c r="P121" s="112">
        <f>IF($C$4="Neattiecināmās izmaksas",IF('1a+c+n'!$Q122="N",'1a+c+n'!P122,0))</f>
        <v>0</v>
      </c>
    </row>
    <row r="122" spans="1:16" x14ac:dyDescent="0.2">
      <c r="A122" s="49">
        <f>IF(P122=0,0,IF(COUNTBLANK(P122)=1,0,COUNTA($P$14:P122)))</f>
        <v>0</v>
      </c>
      <c r="B122" s="24">
        <f>IF($C$4="Neattiecināmās izmaksas",IF('1a+c+n'!$Q123="N",'1a+c+n'!B123,0))</f>
        <v>0</v>
      </c>
      <c r="C122" s="61">
        <f>IF($C$4="Neattiecināmās izmaksas",IF('1a+c+n'!$Q123="N",'1a+c+n'!C123,0))</f>
        <v>0</v>
      </c>
      <c r="D122" s="24">
        <f>IF($C$4="Neattiecināmās izmaksas",IF('1a+c+n'!$Q123="N",'1a+c+n'!D123,0))</f>
        <v>0</v>
      </c>
      <c r="E122" s="44"/>
      <c r="F122" s="62"/>
      <c r="G122" s="111"/>
      <c r="H122" s="111">
        <f>IF($C$4="Neattiecināmās izmaksas",IF('1a+c+n'!$Q123="N",'1a+c+n'!H123,0))</f>
        <v>0</v>
      </c>
      <c r="I122" s="111"/>
      <c r="J122" s="111"/>
      <c r="K122" s="112">
        <f>IF($C$4="Neattiecināmās izmaksas",IF('1a+c+n'!$Q123="N",'1a+c+n'!K123,0))</f>
        <v>0</v>
      </c>
      <c r="L122" s="78">
        <f>IF($C$4="Neattiecināmās izmaksas",IF('1a+c+n'!$Q123="N",'1a+c+n'!L123,0))</f>
        <v>0</v>
      </c>
      <c r="M122" s="111">
        <f>IF($C$4="Neattiecināmās izmaksas",IF('1a+c+n'!$Q123="N",'1a+c+n'!M123,0))</f>
        <v>0</v>
      </c>
      <c r="N122" s="111">
        <f>IF($C$4="Neattiecināmās izmaksas",IF('1a+c+n'!$Q123="N",'1a+c+n'!N123,0))</f>
        <v>0</v>
      </c>
      <c r="O122" s="111">
        <f>IF($C$4="Neattiecināmās izmaksas",IF('1a+c+n'!$Q123="N",'1a+c+n'!O123,0))</f>
        <v>0</v>
      </c>
      <c r="P122" s="112">
        <f>IF($C$4="Neattiecināmās izmaksas",IF('1a+c+n'!$Q123="N",'1a+c+n'!P123,0))</f>
        <v>0</v>
      </c>
    </row>
    <row r="123" spans="1:16" x14ac:dyDescent="0.2">
      <c r="A123" s="49">
        <f>IF(P123=0,0,IF(COUNTBLANK(P123)=1,0,COUNTA($P$14:P123)))</f>
        <v>0</v>
      </c>
      <c r="B123" s="24">
        <f>IF($C$4="Neattiecināmās izmaksas",IF('1a+c+n'!$Q124="N",'1a+c+n'!B124,0))</f>
        <v>0</v>
      </c>
      <c r="C123" s="61">
        <f>IF($C$4="Neattiecināmās izmaksas",IF('1a+c+n'!$Q124="N",'1a+c+n'!C124,0))</f>
        <v>0</v>
      </c>
      <c r="D123" s="24">
        <f>IF($C$4="Neattiecināmās izmaksas",IF('1a+c+n'!$Q124="N",'1a+c+n'!D124,0))</f>
        <v>0</v>
      </c>
      <c r="E123" s="44"/>
      <c r="F123" s="62"/>
      <c r="G123" s="111"/>
      <c r="H123" s="111">
        <f>IF($C$4="Neattiecināmās izmaksas",IF('1a+c+n'!$Q124="N",'1a+c+n'!H124,0))</f>
        <v>0</v>
      </c>
      <c r="I123" s="111"/>
      <c r="J123" s="111"/>
      <c r="K123" s="112">
        <f>IF($C$4="Neattiecināmās izmaksas",IF('1a+c+n'!$Q124="N",'1a+c+n'!K124,0))</f>
        <v>0</v>
      </c>
      <c r="L123" s="78">
        <f>IF($C$4="Neattiecināmās izmaksas",IF('1a+c+n'!$Q124="N",'1a+c+n'!L124,0))</f>
        <v>0</v>
      </c>
      <c r="M123" s="111">
        <f>IF($C$4="Neattiecināmās izmaksas",IF('1a+c+n'!$Q124="N",'1a+c+n'!M124,0))</f>
        <v>0</v>
      </c>
      <c r="N123" s="111">
        <f>IF($C$4="Neattiecināmās izmaksas",IF('1a+c+n'!$Q124="N",'1a+c+n'!N124,0))</f>
        <v>0</v>
      </c>
      <c r="O123" s="111">
        <f>IF($C$4="Neattiecināmās izmaksas",IF('1a+c+n'!$Q124="N",'1a+c+n'!O124,0))</f>
        <v>0</v>
      </c>
      <c r="P123" s="112">
        <f>IF($C$4="Neattiecināmās izmaksas",IF('1a+c+n'!$Q124="N",'1a+c+n'!P124,0))</f>
        <v>0</v>
      </c>
    </row>
    <row r="124" spans="1:16" x14ac:dyDescent="0.2">
      <c r="A124" s="49">
        <f>IF(P124=0,0,IF(COUNTBLANK(P124)=1,0,COUNTA($P$14:P124)))</f>
        <v>0</v>
      </c>
      <c r="B124" s="24">
        <f>IF($C$4="Neattiecināmās izmaksas",IF('1a+c+n'!$Q125="N",'1a+c+n'!B125,0))</f>
        <v>0</v>
      </c>
      <c r="C124" s="61">
        <f>IF($C$4="Neattiecināmās izmaksas",IF('1a+c+n'!$Q125="N",'1a+c+n'!C125,0))</f>
        <v>0</v>
      </c>
      <c r="D124" s="24">
        <f>IF($C$4="Neattiecināmās izmaksas",IF('1a+c+n'!$Q125="N",'1a+c+n'!D125,0))</f>
        <v>0</v>
      </c>
      <c r="E124" s="44"/>
      <c r="F124" s="62"/>
      <c r="G124" s="111"/>
      <c r="H124" s="111">
        <f>IF($C$4="Neattiecināmās izmaksas",IF('1a+c+n'!$Q125="N",'1a+c+n'!H125,0))</f>
        <v>0</v>
      </c>
      <c r="I124" s="111"/>
      <c r="J124" s="111"/>
      <c r="K124" s="112">
        <f>IF($C$4="Neattiecināmās izmaksas",IF('1a+c+n'!$Q125="N",'1a+c+n'!K125,0))</f>
        <v>0</v>
      </c>
      <c r="L124" s="78">
        <f>IF($C$4="Neattiecināmās izmaksas",IF('1a+c+n'!$Q125="N",'1a+c+n'!L125,0))</f>
        <v>0</v>
      </c>
      <c r="M124" s="111">
        <f>IF($C$4="Neattiecināmās izmaksas",IF('1a+c+n'!$Q125="N",'1a+c+n'!M125,0))</f>
        <v>0</v>
      </c>
      <c r="N124" s="111">
        <f>IF($C$4="Neattiecināmās izmaksas",IF('1a+c+n'!$Q125="N",'1a+c+n'!N125,0))</f>
        <v>0</v>
      </c>
      <c r="O124" s="111">
        <f>IF($C$4="Neattiecināmās izmaksas",IF('1a+c+n'!$Q125="N",'1a+c+n'!O125,0))</f>
        <v>0</v>
      </c>
      <c r="P124" s="112">
        <f>IF($C$4="Neattiecināmās izmaksas",IF('1a+c+n'!$Q125="N",'1a+c+n'!P125,0))</f>
        <v>0</v>
      </c>
    </row>
    <row r="125" spans="1:16" x14ac:dyDescent="0.2">
      <c r="A125" s="49">
        <f>IF(P125=0,0,IF(COUNTBLANK(P125)=1,0,COUNTA($P$14:P125)))</f>
        <v>0</v>
      </c>
      <c r="B125" s="24">
        <f>IF($C$4="Neattiecināmās izmaksas",IF('1a+c+n'!$Q126="N",'1a+c+n'!B126,0))</f>
        <v>0</v>
      </c>
      <c r="C125" s="61">
        <f>IF($C$4="Neattiecināmās izmaksas",IF('1a+c+n'!$Q126="N",'1a+c+n'!C126,0))</f>
        <v>0</v>
      </c>
      <c r="D125" s="24">
        <f>IF($C$4="Neattiecināmās izmaksas",IF('1a+c+n'!$Q126="N",'1a+c+n'!D126,0))</f>
        <v>0</v>
      </c>
      <c r="E125" s="44"/>
      <c r="F125" s="62"/>
      <c r="G125" s="111"/>
      <c r="H125" s="111">
        <f>IF($C$4="Neattiecināmās izmaksas",IF('1a+c+n'!$Q126="N",'1a+c+n'!H126,0))</f>
        <v>0</v>
      </c>
      <c r="I125" s="111"/>
      <c r="J125" s="111"/>
      <c r="K125" s="112">
        <f>IF($C$4="Neattiecināmās izmaksas",IF('1a+c+n'!$Q126="N",'1a+c+n'!K126,0))</f>
        <v>0</v>
      </c>
      <c r="L125" s="78">
        <f>IF($C$4="Neattiecināmās izmaksas",IF('1a+c+n'!$Q126="N",'1a+c+n'!L126,0))</f>
        <v>0</v>
      </c>
      <c r="M125" s="111">
        <f>IF($C$4="Neattiecināmās izmaksas",IF('1a+c+n'!$Q126="N",'1a+c+n'!M126,0))</f>
        <v>0</v>
      </c>
      <c r="N125" s="111">
        <f>IF($C$4="Neattiecināmās izmaksas",IF('1a+c+n'!$Q126="N",'1a+c+n'!N126,0))</f>
        <v>0</v>
      </c>
      <c r="O125" s="111">
        <f>IF($C$4="Neattiecināmās izmaksas",IF('1a+c+n'!$Q126="N",'1a+c+n'!O126,0))</f>
        <v>0</v>
      </c>
      <c r="P125" s="112">
        <f>IF($C$4="Neattiecināmās izmaksas",IF('1a+c+n'!$Q126="N",'1a+c+n'!P126,0))</f>
        <v>0</v>
      </c>
    </row>
    <row r="126" spans="1:16" x14ac:dyDescent="0.2">
      <c r="A126" s="49">
        <f>IF(P126=0,0,IF(COUNTBLANK(P126)=1,0,COUNTA($P$14:P126)))</f>
        <v>0</v>
      </c>
      <c r="B126" s="24">
        <f>IF($C$4="Neattiecināmās izmaksas",IF('1a+c+n'!$Q127="N",'1a+c+n'!B127,0))</f>
        <v>0</v>
      </c>
      <c r="C126" s="61">
        <f>IF($C$4="Neattiecināmās izmaksas",IF('1a+c+n'!$Q127="N",'1a+c+n'!C127,0))</f>
        <v>0</v>
      </c>
      <c r="D126" s="24">
        <f>IF($C$4="Neattiecināmās izmaksas",IF('1a+c+n'!$Q127="N",'1a+c+n'!D127,0))</f>
        <v>0</v>
      </c>
      <c r="E126" s="44"/>
      <c r="F126" s="62"/>
      <c r="G126" s="111"/>
      <c r="H126" s="111">
        <f>IF($C$4="Neattiecināmās izmaksas",IF('1a+c+n'!$Q127="N",'1a+c+n'!H127,0))</f>
        <v>0</v>
      </c>
      <c r="I126" s="111"/>
      <c r="J126" s="111"/>
      <c r="K126" s="112">
        <f>IF($C$4="Neattiecināmās izmaksas",IF('1a+c+n'!$Q127="N",'1a+c+n'!K127,0))</f>
        <v>0</v>
      </c>
      <c r="L126" s="78">
        <f>IF($C$4="Neattiecināmās izmaksas",IF('1a+c+n'!$Q127="N",'1a+c+n'!L127,0))</f>
        <v>0</v>
      </c>
      <c r="M126" s="111">
        <f>IF($C$4="Neattiecināmās izmaksas",IF('1a+c+n'!$Q127="N",'1a+c+n'!M127,0))</f>
        <v>0</v>
      </c>
      <c r="N126" s="111">
        <f>IF($C$4="Neattiecināmās izmaksas",IF('1a+c+n'!$Q127="N",'1a+c+n'!N127,0))</f>
        <v>0</v>
      </c>
      <c r="O126" s="111">
        <f>IF($C$4="Neattiecināmās izmaksas",IF('1a+c+n'!$Q127="N",'1a+c+n'!O127,0))</f>
        <v>0</v>
      </c>
      <c r="P126" s="112">
        <f>IF($C$4="Neattiecināmās izmaksas",IF('1a+c+n'!$Q127="N",'1a+c+n'!P127,0))</f>
        <v>0</v>
      </c>
    </row>
    <row r="127" spans="1:16" x14ac:dyDescent="0.2">
      <c r="A127" s="49">
        <f>IF(P127=0,0,IF(COUNTBLANK(P127)=1,0,COUNTA($P$14:P127)))</f>
        <v>0</v>
      </c>
      <c r="B127" s="24">
        <f>IF($C$4="Neattiecināmās izmaksas",IF('1a+c+n'!$Q128="N",'1a+c+n'!B128,0))</f>
        <v>0</v>
      </c>
      <c r="C127" s="61">
        <f>IF($C$4="Neattiecināmās izmaksas",IF('1a+c+n'!$Q128="N",'1a+c+n'!C128,0))</f>
        <v>0</v>
      </c>
      <c r="D127" s="24">
        <f>IF($C$4="Neattiecināmās izmaksas",IF('1a+c+n'!$Q128="N",'1a+c+n'!D128,0))</f>
        <v>0</v>
      </c>
      <c r="E127" s="44"/>
      <c r="F127" s="62"/>
      <c r="G127" s="111"/>
      <c r="H127" s="111">
        <f>IF($C$4="Neattiecināmās izmaksas",IF('1a+c+n'!$Q128="N",'1a+c+n'!H128,0))</f>
        <v>0</v>
      </c>
      <c r="I127" s="111"/>
      <c r="J127" s="111"/>
      <c r="K127" s="112">
        <f>IF($C$4="Neattiecināmās izmaksas",IF('1a+c+n'!$Q128="N",'1a+c+n'!K128,0))</f>
        <v>0</v>
      </c>
      <c r="L127" s="78">
        <f>IF($C$4="Neattiecināmās izmaksas",IF('1a+c+n'!$Q128="N",'1a+c+n'!L128,0))</f>
        <v>0</v>
      </c>
      <c r="M127" s="111">
        <f>IF($C$4="Neattiecināmās izmaksas",IF('1a+c+n'!$Q128="N",'1a+c+n'!M128,0))</f>
        <v>0</v>
      </c>
      <c r="N127" s="111">
        <f>IF($C$4="Neattiecināmās izmaksas",IF('1a+c+n'!$Q128="N",'1a+c+n'!N128,0))</f>
        <v>0</v>
      </c>
      <c r="O127" s="111">
        <f>IF($C$4="Neattiecināmās izmaksas",IF('1a+c+n'!$Q128="N",'1a+c+n'!O128,0))</f>
        <v>0</v>
      </c>
      <c r="P127" s="112">
        <f>IF($C$4="Neattiecināmās izmaksas",IF('1a+c+n'!$Q128="N",'1a+c+n'!P128,0))</f>
        <v>0</v>
      </c>
    </row>
    <row r="128" spans="1:16" x14ac:dyDescent="0.2">
      <c r="A128" s="49">
        <f>IF(P128=0,0,IF(COUNTBLANK(P128)=1,0,COUNTA($P$14:P128)))</f>
        <v>0</v>
      </c>
      <c r="B128" s="24">
        <f>IF($C$4="Neattiecināmās izmaksas",IF('1a+c+n'!$Q129="N",'1a+c+n'!B129,0))</f>
        <v>0</v>
      </c>
      <c r="C128" s="61">
        <f>IF($C$4="Neattiecināmās izmaksas",IF('1a+c+n'!$Q129="N",'1a+c+n'!C129,0))</f>
        <v>0</v>
      </c>
      <c r="D128" s="24">
        <f>IF($C$4="Neattiecināmās izmaksas",IF('1a+c+n'!$Q129="N",'1a+c+n'!D129,0))</f>
        <v>0</v>
      </c>
      <c r="E128" s="44"/>
      <c r="F128" s="62"/>
      <c r="G128" s="111"/>
      <c r="H128" s="111">
        <f>IF($C$4="Neattiecināmās izmaksas",IF('1a+c+n'!$Q129="N",'1a+c+n'!H129,0))</f>
        <v>0</v>
      </c>
      <c r="I128" s="111"/>
      <c r="J128" s="111"/>
      <c r="K128" s="112">
        <f>IF($C$4="Neattiecināmās izmaksas",IF('1a+c+n'!$Q129="N",'1a+c+n'!K129,0))</f>
        <v>0</v>
      </c>
      <c r="L128" s="78">
        <f>IF($C$4="Neattiecināmās izmaksas",IF('1a+c+n'!$Q129="N",'1a+c+n'!L129,0))</f>
        <v>0</v>
      </c>
      <c r="M128" s="111">
        <f>IF($C$4="Neattiecināmās izmaksas",IF('1a+c+n'!$Q129="N",'1a+c+n'!M129,0))</f>
        <v>0</v>
      </c>
      <c r="N128" s="111">
        <f>IF($C$4="Neattiecināmās izmaksas",IF('1a+c+n'!$Q129="N",'1a+c+n'!N129,0))</f>
        <v>0</v>
      </c>
      <c r="O128" s="111">
        <f>IF($C$4="Neattiecināmās izmaksas",IF('1a+c+n'!$Q129="N",'1a+c+n'!O129,0))</f>
        <v>0</v>
      </c>
      <c r="P128" s="112">
        <f>IF($C$4="Neattiecināmās izmaksas",IF('1a+c+n'!$Q129="N",'1a+c+n'!P129,0))</f>
        <v>0</v>
      </c>
    </row>
    <row r="129" spans="1:16" x14ac:dyDescent="0.2">
      <c r="A129" s="49">
        <f>IF(P129=0,0,IF(COUNTBLANK(P129)=1,0,COUNTA($P$14:P129)))</f>
        <v>0</v>
      </c>
      <c r="B129" s="24">
        <f>IF($C$4="Neattiecināmās izmaksas",IF('1a+c+n'!$Q130="N",'1a+c+n'!B130,0))</f>
        <v>0</v>
      </c>
      <c r="C129" s="61">
        <f>IF($C$4="Neattiecināmās izmaksas",IF('1a+c+n'!$Q130="N",'1a+c+n'!C130,0))</f>
        <v>0</v>
      </c>
      <c r="D129" s="24">
        <f>IF($C$4="Neattiecināmās izmaksas",IF('1a+c+n'!$Q130="N",'1a+c+n'!D130,0))</f>
        <v>0</v>
      </c>
      <c r="E129" s="44"/>
      <c r="F129" s="62"/>
      <c r="G129" s="111"/>
      <c r="H129" s="111">
        <f>IF($C$4="Neattiecināmās izmaksas",IF('1a+c+n'!$Q130="N",'1a+c+n'!H130,0))</f>
        <v>0</v>
      </c>
      <c r="I129" s="111"/>
      <c r="J129" s="111"/>
      <c r="K129" s="112">
        <f>IF($C$4="Neattiecināmās izmaksas",IF('1a+c+n'!$Q130="N",'1a+c+n'!K130,0))</f>
        <v>0</v>
      </c>
      <c r="L129" s="78">
        <f>IF($C$4="Neattiecināmās izmaksas",IF('1a+c+n'!$Q130="N",'1a+c+n'!L130,0))</f>
        <v>0</v>
      </c>
      <c r="M129" s="111">
        <f>IF($C$4="Neattiecināmās izmaksas",IF('1a+c+n'!$Q130="N",'1a+c+n'!M130,0))</f>
        <v>0</v>
      </c>
      <c r="N129" s="111">
        <f>IF($C$4="Neattiecināmās izmaksas",IF('1a+c+n'!$Q130="N",'1a+c+n'!N130,0))</f>
        <v>0</v>
      </c>
      <c r="O129" s="111">
        <f>IF($C$4="Neattiecināmās izmaksas",IF('1a+c+n'!$Q130="N",'1a+c+n'!O130,0))</f>
        <v>0</v>
      </c>
      <c r="P129" s="112">
        <f>IF($C$4="Neattiecināmās izmaksas",IF('1a+c+n'!$Q130="N",'1a+c+n'!P130,0))</f>
        <v>0</v>
      </c>
    </row>
    <row r="130" spans="1:16" x14ac:dyDescent="0.2">
      <c r="A130" s="49">
        <f>IF(P130=0,0,IF(COUNTBLANK(P130)=1,0,COUNTA($P$14:P130)))</f>
        <v>0</v>
      </c>
      <c r="B130" s="24">
        <f>IF($C$4="Neattiecināmās izmaksas",IF('1a+c+n'!$Q131="N",'1a+c+n'!B131,0))</f>
        <v>0</v>
      </c>
      <c r="C130" s="61">
        <f>IF($C$4="Neattiecināmās izmaksas",IF('1a+c+n'!$Q131="N",'1a+c+n'!C131,0))</f>
        <v>0</v>
      </c>
      <c r="D130" s="24">
        <f>IF($C$4="Neattiecināmās izmaksas",IF('1a+c+n'!$Q131="N",'1a+c+n'!D131,0))</f>
        <v>0</v>
      </c>
      <c r="E130" s="44"/>
      <c r="F130" s="62"/>
      <c r="G130" s="111"/>
      <c r="H130" s="111">
        <f>IF($C$4="Neattiecināmās izmaksas",IF('1a+c+n'!$Q131="N",'1a+c+n'!H131,0))</f>
        <v>0</v>
      </c>
      <c r="I130" s="111"/>
      <c r="J130" s="111"/>
      <c r="K130" s="112">
        <f>IF($C$4="Neattiecināmās izmaksas",IF('1a+c+n'!$Q131="N",'1a+c+n'!K131,0))</f>
        <v>0</v>
      </c>
      <c r="L130" s="78">
        <f>IF($C$4="Neattiecināmās izmaksas",IF('1a+c+n'!$Q131="N",'1a+c+n'!L131,0))</f>
        <v>0</v>
      </c>
      <c r="M130" s="111">
        <f>IF($C$4="Neattiecināmās izmaksas",IF('1a+c+n'!$Q131="N",'1a+c+n'!M131,0))</f>
        <v>0</v>
      </c>
      <c r="N130" s="111">
        <f>IF($C$4="Neattiecināmās izmaksas",IF('1a+c+n'!$Q131="N",'1a+c+n'!N131,0))</f>
        <v>0</v>
      </c>
      <c r="O130" s="111">
        <f>IF($C$4="Neattiecināmās izmaksas",IF('1a+c+n'!$Q131="N",'1a+c+n'!O131,0))</f>
        <v>0</v>
      </c>
      <c r="P130" s="112">
        <f>IF($C$4="Neattiecināmās izmaksas",IF('1a+c+n'!$Q131="N",'1a+c+n'!P131,0))</f>
        <v>0</v>
      </c>
    </row>
    <row r="131" spans="1:16" x14ac:dyDescent="0.2">
      <c r="A131" s="49">
        <f>IF(P131=0,0,IF(COUNTBLANK(P131)=1,0,COUNTA($P$14:P131)))</f>
        <v>0</v>
      </c>
      <c r="B131" s="24">
        <f>IF($C$4="Neattiecināmās izmaksas",IF('1a+c+n'!$Q132="N",'1a+c+n'!B132,0))</f>
        <v>0</v>
      </c>
      <c r="C131" s="61">
        <f>IF($C$4="Neattiecināmās izmaksas",IF('1a+c+n'!$Q132="N",'1a+c+n'!C132,0))</f>
        <v>0</v>
      </c>
      <c r="D131" s="24">
        <f>IF($C$4="Neattiecināmās izmaksas",IF('1a+c+n'!$Q132="N",'1a+c+n'!D132,0))</f>
        <v>0</v>
      </c>
      <c r="E131" s="44"/>
      <c r="F131" s="62"/>
      <c r="G131" s="111"/>
      <c r="H131" s="111">
        <f>IF($C$4="Neattiecināmās izmaksas",IF('1a+c+n'!$Q132="N",'1a+c+n'!H132,0))</f>
        <v>0</v>
      </c>
      <c r="I131" s="111"/>
      <c r="J131" s="111"/>
      <c r="K131" s="112">
        <f>IF($C$4="Neattiecināmās izmaksas",IF('1a+c+n'!$Q132="N",'1a+c+n'!K132,0))</f>
        <v>0</v>
      </c>
      <c r="L131" s="78">
        <f>IF($C$4="Neattiecināmās izmaksas",IF('1a+c+n'!$Q132="N",'1a+c+n'!L132,0))</f>
        <v>0</v>
      </c>
      <c r="M131" s="111">
        <f>IF($C$4="Neattiecināmās izmaksas",IF('1a+c+n'!$Q132="N",'1a+c+n'!M132,0))</f>
        <v>0</v>
      </c>
      <c r="N131" s="111">
        <f>IF($C$4="Neattiecināmās izmaksas",IF('1a+c+n'!$Q132="N",'1a+c+n'!N132,0))</f>
        <v>0</v>
      </c>
      <c r="O131" s="111">
        <f>IF($C$4="Neattiecināmās izmaksas",IF('1a+c+n'!$Q132="N",'1a+c+n'!O132,0))</f>
        <v>0</v>
      </c>
      <c r="P131" s="112">
        <f>IF($C$4="Neattiecināmās izmaksas",IF('1a+c+n'!$Q132="N",'1a+c+n'!P132,0))</f>
        <v>0</v>
      </c>
    </row>
    <row r="132" spans="1:16" x14ac:dyDescent="0.2">
      <c r="A132" s="49">
        <f>IF(P132=0,0,IF(COUNTBLANK(P132)=1,0,COUNTA($P$14:P132)))</f>
        <v>0</v>
      </c>
      <c r="B132" s="24">
        <f>IF($C$4="Neattiecināmās izmaksas",IF('1a+c+n'!$Q133="N",'1a+c+n'!B133,0))</f>
        <v>0</v>
      </c>
      <c r="C132" s="61">
        <f>IF($C$4="Neattiecināmās izmaksas",IF('1a+c+n'!$Q133="N",'1a+c+n'!C133,0))</f>
        <v>0</v>
      </c>
      <c r="D132" s="24">
        <f>IF($C$4="Neattiecināmās izmaksas",IF('1a+c+n'!$Q133="N",'1a+c+n'!D133,0))</f>
        <v>0</v>
      </c>
      <c r="E132" s="44"/>
      <c r="F132" s="62"/>
      <c r="G132" s="111"/>
      <c r="H132" s="111">
        <f>IF($C$4="Neattiecināmās izmaksas",IF('1a+c+n'!$Q133="N",'1a+c+n'!H133,0))</f>
        <v>0</v>
      </c>
      <c r="I132" s="111"/>
      <c r="J132" s="111"/>
      <c r="K132" s="112">
        <f>IF($C$4="Neattiecināmās izmaksas",IF('1a+c+n'!$Q133="N",'1a+c+n'!K133,0))</f>
        <v>0</v>
      </c>
      <c r="L132" s="78">
        <f>IF($C$4="Neattiecināmās izmaksas",IF('1a+c+n'!$Q133="N",'1a+c+n'!L133,0))</f>
        <v>0</v>
      </c>
      <c r="M132" s="111">
        <f>IF($C$4="Neattiecināmās izmaksas",IF('1a+c+n'!$Q133="N",'1a+c+n'!M133,0))</f>
        <v>0</v>
      </c>
      <c r="N132" s="111">
        <f>IF($C$4="Neattiecināmās izmaksas",IF('1a+c+n'!$Q133="N",'1a+c+n'!N133,0))</f>
        <v>0</v>
      </c>
      <c r="O132" s="111">
        <f>IF($C$4="Neattiecināmās izmaksas",IF('1a+c+n'!$Q133="N",'1a+c+n'!O133,0))</f>
        <v>0</v>
      </c>
      <c r="P132" s="112">
        <f>IF($C$4="Neattiecināmās izmaksas",IF('1a+c+n'!$Q133="N",'1a+c+n'!P133,0))</f>
        <v>0</v>
      </c>
    </row>
    <row r="133" spans="1:16" x14ac:dyDescent="0.2">
      <c r="A133" s="49">
        <f>IF(P133=0,0,IF(COUNTBLANK(P133)=1,0,COUNTA($P$14:P133)))</f>
        <v>0</v>
      </c>
      <c r="B133" s="24">
        <f>IF($C$4="Neattiecināmās izmaksas",IF('1a+c+n'!$Q134="N",'1a+c+n'!B134,0))</f>
        <v>0</v>
      </c>
      <c r="C133" s="61">
        <f>IF($C$4="Neattiecināmās izmaksas",IF('1a+c+n'!$Q134="N",'1a+c+n'!C134,0))</f>
        <v>0</v>
      </c>
      <c r="D133" s="24">
        <f>IF($C$4="Neattiecināmās izmaksas",IF('1a+c+n'!$Q134="N",'1a+c+n'!D134,0))</f>
        <v>0</v>
      </c>
      <c r="E133" s="44"/>
      <c r="F133" s="62"/>
      <c r="G133" s="111"/>
      <c r="H133" s="111">
        <f>IF($C$4="Neattiecināmās izmaksas",IF('1a+c+n'!$Q134="N",'1a+c+n'!H134,0))</f>
        <v>0</v>
      </c>
      <c r="I133" s="111"/>
      <c r="J133" s="111"/>
      <c r="K133" s="112">
        <f>IF($C$4="Neattiecināmās izmaksas",IF('1a+c+n'!$Q134="N",'1a+c+n'!K134,0))</f>
        <v>0</v>
      </c>
      <c r="L133" s="78">
        <f>IF($C$4="Neattiecināmās izmaksas",IF('1a+c+n'!$Q134="N",'1a+c+n'!L134,0))</f>
        <v>0</v>
      </c>
      <c r="M133" s="111">
        <f>IF($C$4="Neattiecināmās izmaksas",IF('1a+c+n'!$Q134="N",'1a+c+n'!M134,0))</f>
        <v>0</v>
      </c>
      <c r="N133" s="111">
        <f>IF($C$4="Neattiecināmās izmaksas",IF('1a+c+n'!$Q134="N",'1a+c+n'!N134,0))</f>
        <v>0</v>
      </c>
      <c r="O133" s="111">
        <f>IF($C$4="Neattiecināmās izmaksas",IF('1a+c+n'!$Q134="N",'1a+c+n'!O134,0))</f>
        <v>0</v>
      </c>
      <c r="P133" s="112">
        <f>IF($C$4="Neattiecināmās izmaksas",IF('1a+c+n'!$Q134="N",'1a+c+n'!P134,0))</f>
        <v>0</v>
      </c>
    </row>
    <row r="134" spans="1:16" x14ac:dyDescent="0.2">
      <c r="A134" s="49">
        <f>IF(P134=0,0,IF(COUNTBLANK(P134)=1,0,COUNTA($P$14:P134)))</f>
        <v>0</v>
      </c>
      <c r="B134" s="24">
        <f>IF($C$4="Neattiecināmās izmaksas",IF('1a+c+n'!$Q135="N",'1a+c+n'!B135,0))</f>
        <v>0</v>
      </c>
      <c r="C134" s="61">
        <f>IF($C$4="Neattiecināmās izmaksas",IF('1a+c+n'!$Q135="N",'1a+c+n'!C135,0))</f>
        <v>0</v>
      </c>
      <c r="D134" s="24">
        <f>IF($C$4="Neattiecināmās izmaksas",IF('1a+c+n'!$Q135="N",'1a+c+n'!D135,0))</f>
        <v>0</v>
      </c>
      <c r="E134" s="44"/>
      <c r="F134" s="62"/>
      <c r="G134" s="111"/>
      <c r="H134" s="111">
        <f>IF($C$4="Neattiecināmās izmaksas",IF('1a+c+n'!$Q135="N",'1a+c+n'!H135,0))</f>
        <v>0</v>
      </c>
      <c r="I134" s="111"/>
      <c r="J134" s="111"/>
      <c r="K134" s="112">
        <f>IF($C$4="Neattiecināmās izmaksas",IF('1a+c+n'!$Q135="N",'1a+c+n'!K135,0))</f>
        <v>0</v>
      </c>
      <c r="L134" s="78">
        <f>IF($C$4="Neattiecināmās izmaksas",IF('1a+c+n'!$Q135="N",'1a+c+n'!L135,0))</f>
        <v>0</v>
      </c>
      <c r="M134" s="111">
        <f>IF($C$4="Neattiecināmās izmaksas",IF('1a+c+n'!$Q135="N",'1a+c+n'!M135,0))</f>
        <v>0</v>
      </c>
      <c r="N134" s="111">
        <f>IF($C$4="Neattiecināmās izmaksas",IF('1a+c+n'!$Q135="N",'1a+c+n'!N135,0))</f>
        <v>0</v>
      </c>
      <c r="O134" s="111">
        <f>IF($C$4="Neattiecināmās izmaksas",IF('1a+c+n'!$Q135="N",'1a+c+n'!O135,0))</f>
        <v>0</v>
      </c>
      <c r="P134" s="112">
        <f>IF($C$4="Neattiecināmās izmaksas",IF('1a+c+n'!$Q135="N",'1a+c+n'!P135,0))</f>
        <v>0</v>
      </c>
    </row>
    <row r="135" spans="1:16" x14ac:dyDescent="0.2">
      <c r="A135" s="49">
        <f>IF(P135=0,0,IF(COUNTBLANK(P135)=1,0,COUNTA($P$14:P135)))</f>
        <v>0</v>
      </c>
      <c r="B135" s="24">
        <f>IF($C$4="Neattiecināmās izmaksas",IF('1a+c+n'!$Q136="N",'1a+c+n'!B136,0))</f>
        <v>0</v>
      </c>
      <c r="C135" s="61">
        <f>IF($C$4="Neattiecināmās izmaksas",IF('1a+c+n'!$Q136="N",'1a+c+n'!C136,0))</f>
        <v>0</v>
      </c>
      <c r="D135" s="24">
        <f>IF($C$4="Neattiecināmās izmaksas",IF('1a+c+n'!$Q136="N",'1a+c+n'!D136,0))</f>
        <v>0</v>
      </c>
      <c r="E135" s="44"/>
      <c r="F135" s="62"/>
      <c r="G135" s="111"/>
      <c r="H135" s="111">
        <f>IF($C$4="Neattiecināmās izmaksas",IF('1a+c+n'!$Q136="N",'1a+c+n'!H136,0))</f>
        <v>0</v>
      </c>
      <c r="I135" s="111"/>
      <c r="J135" s="111"/>
      <c r="K135" s="112">
        <f>IF($C$4="Neattiecināmās izmaksas",IF('1a+c+n'!$Q136="N",'1a+c+n'!K136,0))</f>
        <v>0</v>
      </c>
      <c r="L135" s="78">
        <f>IF($C$4="Neattiecināmās izmaksas",IF('1a+c+n'!$Q136="N",'1a+c+n'!L136,0))</f>
        <v>0</v>
      </c>
      <c r="M135" s="111">
        <f>IF($C$4="Neattiecināmās izmaksas",IF('1a+c+n'!$Q136="N",'1a+c+n'!M136,0))</f>
        <v>0</v>
      </c>
      <c r="N135" s="111">
        <f>IF($C$4="Neattiecināmās izmaksas",IF('1a+c+n'!$Q136="N",'1a+c+n'!N136,0))</f>
        <v>0</v>
      </c>
      <c r="O135" s="111">
        <f>IF($C$4="Neattiecināmās izmaksas",IF('1a+c+n'!$Q136="N",'1a+c+n'!O136,0))</f>
        <v>0</v>
      </c>
      <c r="P135" s="112">
        <f>IF($C$4="Neattiecināmās izmaksas",IF('1a+c+n'!$Q136="N",'1a+c+n'!P136,0))</f>
        <v>0</v>
      </c>
    </row>
    <row r="136" spans="1:16" x14ac:dyDescent="0.2">
      <c r="A136" s="49">
        <f>IF(P136=0,0,IF(COUNTBLANK(P136)=1,0,COUNTA($P$14:P136)))</f>
        <v>0</v>
      </c>
      <c r="B136" s="24">
        <f>IF($C$4="Neattiecināmās izmaksas",IF('1a+c+n'!$Q137="N",'1a+c+n'!B137,0))</f>
        <v>0</v>
      </c>
      <c r="C136" s="61">
        <f>IF($C$4="Neattiecināmās izmaksas",IF('1a+c+n'!$Q137="N",'1a+c+n'!C137,0))</f>
        <v>0</v>
      </c>
      <c r="D136" s="24">
        <f>IF($C$4="Neattiecināmās izmaksas",IF('1a+c+n'!$Q137="N",'1a+c+n'!D137,0))</f>
        <v>0</v>
      </c>
      <c r="E136" s="44"/>
      <c r="F136" s="62"/>
      <c r="G136" s="111"/>
      <c r="H136" s="111">
        <f>IF($C$4="Neattiecināmās izmaksas",IF('1a+c+n'!$Q137="N",'1a+c+n'!H137,0))</f>
        <v>0</v>
      </c>
      <c r="I136" s="111"/>
      <c r="J136" s="111"/>
      <c r="K136" s="112">
        <f>IF($C$4="Neattiecināmās izmaksas",IF('1a+c+n'!$Q137="N",'1a+c+n'!K137,0))</f>
        <v>0</v>
      </c>
      <c r="L136" s="78">
        <f>IF($C$4="Neattiecināmās izmaksas",IF('1a+c+n'!$Q137="N",'1a+c+n'!L137,0))</f>
        <v>0</v>
      </c>
      <c r="M136" s="111">
        <f>IF($C$4="Neattiecināmās izmaksas",IF('1a+c+n'!$Q137="N",'1a+c+n'!M137,0))</f>
        <v>0</v>
      </c>
      <c r="N136" s="111">
        <f>IF($C$4="Neattiecināmās izmaksas",IF('1a+c+n'!$Q137="N",'1a+c+n'!N137,0))</f>
        <v>0</v>
      </c>
      <c r="O136" s="111">
        <f>IF($C$4="Neattiecināmās izmaksas",IF('1a+c+n'!$Q137="N",'1a+c+n'!O137,0))</f>
        <v>0</v>
      </c>
      <c r="P136" s="112">
        <f>IF($C$4="Neattiecināmās izmaksas",IF('1a+c+n'!$Q137="N",'1a+c+n'!P137,0))</f>
        <v>0</v>
      </c>
    </row>
    <row r="137" spans="1:16" x14ac:dyDescent="0.2">
      <c r="A137" s="49">
        <f>IF(P137=0,0,IF(COUNTBLANK(P137)=1,0,COUNTA($P$14:P137)))</f>
        <v>0</v>
      </c>
      <c r="B137" s="24">
        <f>IF($C$4="Neattiecināmās izmaksas",IF('1a+c+n'!$Q138="N",'1a+c+n'!B138,0))</f>
        <v>0</v>
      </c>
      <c r="C137" s="61">
        <f>IF($C$4="Neattiecināmās izmaksas",IF('1a+c+n'!$Q138="N",'1a+c+n'!C138,0))</f>
        <v>0</v>
      </c>
      <c r="D137" s="24">
        <f>IF($C$4="Neattiecināmās izmaksas",IF('1a+c+n'!$Q138="N",'1a+c+n'!D138,0))</f>
        <v>0</v>
      </c>
      <c r="E137" s="44"/>
      <c r="F137" s="62"/>
      <c r="G137" s="111"/>
      <c r="H137" s="111">
        <f>IF($C$4="Neattiecināmās izmaksas",IF('1a+c+n'!$Q138="N",'1a+c+n'!H138,0))</f>
        <v>0</v>
      </c>
      <c r="I137" s="111"/>
      <c r="J137" s="111"/>
      <c r="K137" s="112">
        <f>IF($C$4="Neattiecināmās izmaksas",IF('1a+c+n'!$Q138="N",'1a+c+n'!K138,0))</f>
        <v>0</v>
      </c>
      <c r="L137" s="78">
        <f>IF($C$4="Neattiecināmās izmaksas",IF('1a+c+n'!$Q138="N",'1a+c+n'!L138,0))</f>
        <v>0</v>
      </c>
      <c r="M137" s="111">
        <f>IF($C$4="Neattiecināmās izmaksas",IF('1a+c+n'!$Q138="N",'1a+c+n'!M138,0))</f>
        <v>0</v>
      </c>
      <c r="N137" s="111">
        <f>IF($C$4="Neattiecināmās izmaksas",IF('1a+c+n'!$Q138="N",'1a+c+n'!N138,0))</f>
        <v>0</v>
      </c>
      <c r="O137" s="111">
        <f>IF($C$4="Neattiecināmās izmaksas",IF('1a+c+n'!$Q138="N",'1a+c+n'!O138,0))</f>
        <v>0</v>
      </c>
      <c r="P137" s="112">
        <f>IF($C$4="Neattiecināmās izmaksas",IF('1a+c+n'!$Q138="N",'1a+c+n'!P138,0))</f>
        <v>0</v>
      </c>
    </row>
    <row r="138" spans="1:16" x14ac:dyDescent="0.2">
      <c r="A138" s="49">
        <f>IF(P138=0,0,IF(COUNTBLANK(P138)=1,0,COUNTA($P$14:P138)))</f>
        <v>0</v>
      </c>
      <c r="B138" s="24">
        <f>IF($C$4="Neattiecināmās izmaksas",IF('1a+c+n'!$Q139="N",'1a+c+n'!B139,0))</f>
        <v>0</v>
      </c>
      <c r="C138" s="61">
        <f>IF($C$4="Neattiecināmās izmaksas",IF('1a+c+n'!$Q139="N",'1a+c+n'!C139,0))</f>
        <v>0</v>
      </c>
      <c r="D138" s="24">
        <f>IF($C$4="Neattiecināmās izmaksas",IF('1a+c+n'!$Q139="N",'1a+c+n'!D139,0))</f>
        <v>0</v>
      </c>
      <c r="E138" s="44"/>
      <c r="F138" s="62"/>
      <c r="G138" s="111"/>
      <c r="H138" s="111">
        <f>IF($C$4="Neattiecināmās izmaksas",IF('1a+c+n'!$Q139="N",'1a+c+n'!H139,0))</f>
        <v>0</v>
      </c>
      <c r="I138" s="111"/>
      <c r="J138" s="111"/>
      <c r="K138" s="112">
        <f>IF($C$4="Neattiecināmās izmaksas",IF('1a+c+n'!$Q139="N",'1a+c+n'!K139,0))</f>
        <v>0</v>
      </c>
      <c r="L138" s="78">
        <f>IF($C$4="Neattiecināmās izmaksas",IF('1a+c+n'!$Q139="N",'1a+c+n'!L139,0))</f>
        <v>0</v>
      </c>
      <c r="M138" s="111">
        <f>IF($C$4="Neattiecināmās izmaksas",IF('1a+c+n'!$Q139="N",'1a+c+n'!M139,0))</f>
        <v>0</v>
      </c>
      <c r="N138" s="111">
        <f>IF($C$4="Neattiecināmās izmaksas",IF('1a+c+n'!$Q139="N",'1a+c+n'!N139,0))</f>
        <v>0</v>
      </c>
      <c r="O138" s="111">
        <f>IF($C$4="Neattiecināmās izmaksas",IF('1a+c+n'!$Q139="N",'1a+c+n'!O139,0))</f>
        <v>0</v>
      </c>
      <c r="P138" s="112">
        <f>IF($C$4="Neattiecināmās izmaksas",IF('1a+c+n'!$Q139="N",'1a+c+n'!P139,0))</f>
        <v>0</v>
      </c>
    </row>
    <row r="139" spans="1:16" x14ac:dyDescent="0.2">
      <c r="A139" s="49">
        <f>IF(P139=0,0,IF(COUNTBLANK(P139)=1,0,COUNTA($P$14:P139)))</f>
        <v>0</v>
      </c>
      <c r="B139" s="24">
        <f>IF($C$4="Neattiecināmās izmaksas",IF('1a+c+n'!$Q140="N",'1a+c+n'!B140,0))</f>
        <v>0</v>
      </c>
      <c r="C139" s="61">
        <f>IF($C$4="Neattiecināmās izmaksas",IF('1a+c+n'!$Q140="N",'1a+c+n'!C140,0))</f>
        <v>0</v>
      </c>
      <c r="D139" s="24">
        <f>IF($C$4="Neattiecināmās izmaksas",IF('1a+c+n'!$Q140="N",'1a+c+n'!D140,0))</f>
        <v>0</v>
      </c>
      <c r="E139" s="44"/>
      <c r="F139" s="62"/>
      <c r="G139" s="111"/>
      <c r="H139" s="111">
        <f>IF($C$4="Neattiecināmās izmaksas",IF('1a+c+n'!$Q140="N",'1a+c+n'!H140,0))</f>
        <v>0</v>
      </c>
      <c r="I139" s="111"/>
      <c r="J139" s="111"/>
      <c r="K139" s="112">
        <f>IF($C$4="Neattiecināmās izmaksas",IF('1a+c+n'!$Q140="N",'1a+c+n'!K140,0))</f>
        <v>0</v>
      </c>
      <c r="L139" s="78">
        <f>IF($C$4="Neattiecināmās izmaksas",IF('1a+c+n'!$Q140="N",'1a+c+n'!L140,0))</f>
        <v>0</v>
      </c>
      <c r="M139" s="111">
        <f>IF($C$4="Neattiecināmās izmaksas",IF('1a+c+n'!$Q140="N",'1a+c+n'!M140,0))</f>
        <v>0</v>
      </c>
      <c r="N139" s="111">
        <f>IF($C$4="Neattiecināmās izmaksas",IF('1a+c+n'!$Q140="N",'1a+c+n'!N140,0))</f>
        <v>0</v>
      </c>
      <c r="O139" s="111">
        <f>IF($C$4="Neattiecināmās izmaksas",IF('1a+c+n'!$Q140="N",'1a+c+n'!O140,0))</f>
        <v>0</v>
      </c>
      <c r="P139" s="112">
        <f>IF($C$4="Neattiecināmās izmaksas",IF('1a+c+n'!$Q140="N",'1a+c+n'!P140,0))</f>
        <v>0</v>
      </c>
    </row>
    <row r="140" spans="1:16" x14ac:dyDescent="0.2">
      <c r="A140" s="49">
        <f>IF(P140=0,0,IF(COUNTBLANK(P140)=1,0,COUNTA($P$14:P140)))</f>
        <v>0</v>
      </c>
      <c r="B140" s="24">
        <f>IF($C$4="Neattiecināmās izmaksas",IF('1a+c+n'!$Q141="N",'1a+c+n'!B141,0))</f>
        <v>0</v>
      </c>
      <c r="C140" s="61">
        <f>IF($C$4="Neattiecināmās izmaksas",IF('1a+c+n'!$Q141="N",'1a+c+n'!C141,0))</f>
        <v>0</v>
      </c>
      <c r="D140" s="24">
        <f>IF($C$4="Neattiecināmās izmaksas",IF('1a+c+n'!$Q141="N",'1a+c+n'!D141,0))</f>
        <v>0</v>
      </c>
      <c r="E140" s="44"/>
      <c r="F140" s="62"/>
      <c r="G140" s="111"/>
      <c r="H140" s="111">
        <f>IF($C$4="Neattiecināmās izmaksas",IF('1a+c+n'!$Q141="N",'1a+c+n'!H141,0))</f>
        <v>0</v>
      </c>
      <c r="I140" s="111"/>
      <c r="J140" s="111"/>
      <c r="K140" s="112">
        <f>IF($C$4="Neattiecināmās izmaksas",IF('1a+c+n'!$Q141="N",'1a+c+n'!K141,0))</f>
        <v>0</v>
      </c>
      <c r="L140" s="78">
        <f>IF($C$4="Neattiecināmās izmaksas",IF('1a+c+n'!$Q141="N",'1a+c+n'!L141,0))</f>
        <v>0</v>
      </c>
      <c r="M140" s="111">
        <f>IF($C$4="Neattiecināmās izmaksas",IF('1a+c+n'!$Q141="N",'1a+c+n'!M141,0))</f>
        <v>0</v>
      </c>
      <c r="N140" s="111">
        <f>IF($C$4="Neattiecināmās izmaksas",IF('1a+c+n'!$Q141="N",'1a+c+n'!N141,0))</f>
        <v>0</v>
      </c>
      <c r="O140" s="111">
        <f>IF($C$4="Neattiecināmās izmaksas",IF('1a+c+n'!$Q141="N",'1a+c+n'!O141,0))</f>
        <v>0</v>
      </c>
      <c r="P140" s="112">
        <f>IF($C$4="Neattiecināmās izmaksas",IF('1a+c+n'!$Q141="N",'1a+c+n'!P141,0))</f>
        <v>0</v>
      </c>
    </row>
    <row r="141" spans="1:16" x14ac:dyDescent="0.2">
      <c r="A141" s="49">
        <f>IF(P141=0,0,IF(COUNTBLANK(P141)=1,0,COUNTA($P$14:P141)))</f>
        <v>0</v>
      </c>
      <c r="B141" s="24">
        <f>IF($C$4="Neattiecināmās izmaksas",IF('1a+c+n'!$Q142="N",'1a+c+n'!B142,0))</f>
        <v>0</v>
      </c>
      <c r="C141" s="61">
        <f>IF($C$4="Neattiecināmās izmaksas",IF('1a+c+n'!$Q142="N",'1a+c+n'!C142,0))</f>
        <v>0</v>
      </c>
      <c r="D141" s="24">
        <f>IF($C$4="Neattiecināmās izmaksas",IF('1a+c+n'!$Q142="N",'1a+c+n'!D142,0))</f>
        <v>0</v>
      </c>
      <c r="E141" s="44"/>
      <c r="F141" s="62"/>
      <c r="G141" s="111"/>
      <c r="H141" s="111">
        <f>IF($C$4="Neattiecināmās izmaksas",IF('1a+c+n'!$Q142="N",'1a+c+n'!H142,0))</f>
        <v>0</v>
      </c>
      <c r="I141" s="111"/>
      <c r="J141" s="111"/>
      <c r="K141" s="112">
        <f>IF($C$4="Neattiecināmās izmaksas",IF('1a+c+n'!$Q142="N",'1a+c+n'!K142,0))</f>
        <v>0</v>
      </c>
      <c r="L141" s="78">
        <f>IF($C$4="Neattiecināmās izmaksas",IF('1a+c+n'!$Q142="N",'1a+c+n'!L142,0))</f>
        <v>0</v>
      </c>
      <c r="M141" s="111">
        <f>IF($C$4="Neattiecināmās izmaksas",IF('1a+c+n'!$Q142="N",'1a+c+n'!M142,0))</f>
        <v>0</v>
      </c>
      <c r="N141" s="111">
        <f>IF($C$4="Neattiecināmās izmaksas",IF('1a+c+n'!$Q142="N",'1a+c+n'!N142,0))</f>
        <v>0</v>
      </c>
      <c r="O141" s="111">
        <f>IF($C$4="Neattiecināmās izmaksas",IF('1a+c+n'!$Q142="N",'1a+c+n'!O142,0))</f>
        <v>0</v>
      </c>
      <c r="P141" s="112">
        <f>IF($C$4="Neattiecināmās izmaksas",IF('1a+c+n'!$Q142="N",'1a+c+n'!P142,0))</f>
        <v>0</v>
      </c>
    </row>
    <row r="142" spans="1:16" x14ac:dyDescent="0.2">
      <c r="A142" s="49">
        <f>IF(P142=0,0,IF(COUNTBLANK(P142)=1,0,COUNTA($P$14:P142)))</f>
        <v>0</v>
      </c>
      <c r="B142" s="24">
        <f>IF($C$4="Neattiecināmās izmaksas",IF('1a+c+n'!$Q143="N",'1a+c+n'!B143,0))</f>
        <v>0</v>
      </c>
      <c r="C142" s="61">
        <f>IF($C$4="Neattiecināmās izmaksas",IF('1a+c+n'!$Q143="N",'1a+c+n'!C143,0))</f>
        <v>0</v>
      </c>
      <c r="D142" s="24">
        <f>IF($C$4="Neattiecināmās izmaksas",IF('1a+c+n'!$Q143="N",'1a+c+n'!D143,0))</f>
        <v>0</v>
      </c>
      <c r="E142" s="44"/>
      <c r="F142" s="62"/>
      <c r="G142" s="111"/>
      <c r="H142" s="111">
        <f>IF($C$4="Neattiecināmās izmaksas",IF('1a+c+n'!$Q143="N",'1a+c+n'!H143,0))</f>
        <v>0</v>
      </c>
      <c r="I142" s="111"/>
      <c r="J142" s="111"/>
      <c r="K142" s="112">
        <f>IF($C$4="Neattiecināmās izmaksas",IF('1a+c+n'!$Q143="N",'1a+c+n'!K143,0))</f>
        <v>0</v>
      </c>
      <c r="L142" s="78">
        <f>IF($C$4="Neattiecināmās izmaksas",IF('1a+c+n'!$Q143="N",'1a+c+n'!L143,0))</f>
        <v>0</v>
      </c>
      <c r="M142" s="111">
        <f>IF($C$4="Neattiecināmās izmaksas",IF('1a+c+n'!$Q143="N",'1a+c+n'!M143,0))</f>
        <v>0</v>
      </c>
      <c r="N142" s="111">
        <f>IF($C$4="Neattiecināmās izmaksas",IF('1a+c+n'!$Q143="N",'1a+c+n'!N143,0))</f>
        <v>0</v>
      </c>
      <c r="O142" s="111">
        <f>IF($C$4="Neattiecināmās izmaksas",IF('1a+c+n'!$Q143="N",'1a+c+n'!O143,0))</f>
        <v>0</v>
      </c>
      <c r="P142" s="112">
        <f>IF($C$4="Neattiecināmās izmaksas",IF('1a+c+n'!$Q143="N",'1a+c+n'!P143,0))</f>
        <v>0</v>
      </c>
    </row>
    <row r="143" spans="1:16" x14ac:dyDescent="0.2">
      <c r="A143" s="49">
        <f>IF(P143=0,0,IF(COUNTBLANK(P143)=1,0,COUNTA($P$14:P143)))</f>
        <v>0</v>
      </c>
      <c r="B143" s="24">
        <f>IF($C$4="Neattiecināmās izmaksas",IF('1a+c+n'!$Q144="N",'1a+c+n'!B144,0))</f>
        <v>0</v>
      </c>
      <c r="C143" s="61">
        <f>IF($C$4="Neattiecināmās izmaksas",IF('1a+c+n'!$Q144="N",'1a+c+n'!C144,0))</f>
        <v>0</v>
      </c>
      <c r="D143" s="24">
        <f>IF($C$4="Neattiecināmās izmaksas",IF('1a+c+n'!$Q144="N",'1a+c+n'!D144,0))</f>
        <v>0</v>
      </c>
      <c r="E143" s="44"/>
      <c r="F143" s="62"/>
      <c r="G143" s="111"/>
      <c r="H143" s="111">
        <f>IF($C$4="Neattiecināmās izmaksas",IF('1a+c+n'!$Q144="N",'1a+c+n'!H144,0))</f>
        <v>0</v>
      </c>
      <c r="I143" s="111"/>
      <c r="J143" s="111"/>
      <c r="K143" s="112">
        <f>IF($C$4="Neattiecināmās izmaksas",IF('1a+c+n'!$Q144="N",'1a+c+n'!K144,0))</f>
        <v>0</v>
      </c>
      <c r="L143" s="78">
        <f>IF($C$4="Neattiecināmās izmaksas",IF('1a+c+n'!$Q144="N",'1a+c+n'!L144,0))</f>
        <v>0</v>
      </c>
      <c r="M143" s="111">
        <f>IF($C$4="Neattiecināmās izmaksas",IF('1a+c+n'!$Q144="N",'1a+c+n'!M144,0))</f>
        <v>0</v>
      </c>
      <c r="N143" s="111">
        <f>IF($C$4="Neattiecināmās izmaksas",IF('1a+c+n'!$Q144="N",'1a+c+n'!N144,0))</f>
        <v>0</v>
      </c>
      <c r="O143" s="111">
        <f>IF($C$4="Neattiecināmās izmaksas",IF('1a+c+n'!$Q144="N",'1a+c+n'!O144,0))</f>
        <v>0</v>
      </c>
      <c r="P143" s="112">
        <f>IF($C$4="Neattiecināmās izmaksas",IF('1a+c+n'!$Q144="N",'1a+c+n'!P144,0))</f>
        <v>0</v>
      </c>
    </row>
    <row r="144" spans="1:16" x14ac:dyDescent="0.2">
      <c r="A144" s="49">
        <f>IF(P144=0,0,IF(COUNTBLANK(P144)=1,0,COUNTA($P$14:P144)))</f>
        <v>0</v>
      </c>
      <c r="B144" s="24">
        <f>IF($C$4="Neattiecināmās izmaksas",IF('1a+c+n'!$Q145="N",'1a+c+n'!B145,0))</f>
        <v>0</v>
      </c>
      <c r="C144" s="61">
        <f>IF($C$4="Neattiecināmās izmaksas",IF('1a+c+n'!$Q145="N",'1a+c+n'!C145,0))</f>
        <v>0</v>
      </c>
      <c r="D144" s="24">
        <f>IF($C$4="Neattiecināmās izmaksas",IF('1a+c+n'!$Q145="N",'1a+c+n'!D145,0))</f>
        <v>0</v>
      </c>
      <c r="E144" s="44"/>
      <c r="F144" s="62"/>
      <c r="G144" s="111"/>
      <c r="H144" s="111">
        <f>IF($C$4="Neattiecināmās izmaksas",IF('1a+c+n'!$Q145="N",'1a+c+n'!H145,0))</f>
        <v>0</v>
      </c>
      <c r="I144" s="111"/>
      <c r="J144" s="111"/>
      <c r="K144" s="112">
        <f>IF($C$4="Neattiecināmās izmaksas",IF('1a+c+n'!$Q145="N",'1a+c+n'!K145,0))</f>
        <v>0</v>
      </c>
      <c r="L144" s="78">
        <f>IF($C$4="Neattiecināmās izmaksas",IF('1a+c+n'!$Q145="N",'1a+c+n'!L145,0))</f>
        <v>0</v>
      </c>
      <c r="M144" s="111">
        <f>IF($C$4="Neattiecināmās izmaksas",IF('1a+c+n'!$Q145="N",'1a+c+n'!M145,0))</f>
        <v>0</v>
      </c>
      <c r="N144" s="111">
        <f>IF($C$4="Neattiecināmās izmaksas",IF('1a+c+n'!$Q145="N",'1a+c+n'!N145,0))</f>
        <v>0</v>
      </c>
      <c r="O144" s="111">
        <f>IF($C$4="Neattiecināmās izmaksas",IF('1a+c+n'!$Q145="N",'1a+c+n'!O145,0))</f>
        <v>0</v>
      </c>
      <c r="P144" s="112">
        <f>IF($C$4="Neattiecināmās izmaksas",IF('1a+c+n'!$Q145="N",'1a+c+n'!P145,0))</f>
        <v>0</v>
      </c>
    </row>
    <row r="145" spans="1:16" x14ac:dyDescent="0.2">
      <c r="A145" s="49">
        <f>IF(P145=0,0,IF(COUNTBLANK(P145)=1,0,COUNTA($P$14:P145)))</f>
        <v>0</v>
      </c>
      <c r="B145" s="24">
        <f>IF($C$4="Neattiecināmās izmaksas",IF('1a+c+n'!$Q146="N",'1a+c+n'!B146,0))</f>
        <v>0</v>
      </c>
      <c r="C145" s="61">
        <f>IF($C$4="Neattiecināmās izmaksas",IF('1a+c+n'!$Q146="N",'1a+c+n'!C146,0))</f>
        <v>0</v>
      </c>
      <c r="D145" s="24">
        <f>IF($C$4="Neattiecināmās izmaksas",IF('1a+c+n'!$Q146="N",'1a+c+n'!D146,0))</f>
        <v>0</v>
      </c>
      <c r="E145" s="44"/>
      <c r="F145" s="62"/>
      <c r="G145" s="111"/>
      <c r="H145" s="111">
        <f>IF($C$4="Neattiecināmās izmaksas",IF('1a+c+n'!$Q146="N",'1a+c+n'!H146,0))</f>
        <v>0</v>
      </c>
      <c r="I145" s="111"/>
      <c r="J145" s="111"/>
      <c r="K145" s="112">
        <f>IF($C$4="Neattiecināmās izmaksas",IF('1a+c+n'!$Q146="N",'1a+c+n'!K146,0))</f>
        <v>0</v>
      </c>
      <c r="L145" s="78">
        <f>IF($C$4="Neattiecināmās izmaksas",IF('1a+c+n'!$Q146="N",'1a+c+n'!L146,0))</f>
        <v>0</v>
      </c>
      <c r="M145" s="111">
        <f>IF($C$4="Neattiecināmās izmaksas",IF('1a+c+n'!$Q146="N",'1a+c+n'!M146,0))</f>
        <v>0</v>
      </c>
      <c r="N145" s="111">
        <f>IF($C$4="Neattiecināmās izmaksas",IF('1a+c+n'!$Q146="N",'1a+c+n'!N146,0))</f>
        <v>0</v>
      </c>
      <c r="O145" s="111">
        <f>IF($C$4="Neattiecināmās izmaksas",IF('1a+c+n'!$Q146="N",'1a+c+n'!O146,0))</f>
        <v>0</v>
      </c>
      <c r="P145" s="112">
        <f>IF($C$4="Neattiecināmās izmaksas",IF('1a+c+n'!$Q146="N",'1a+c+n'!P146,0))</f>
        <v>0</v>
      </c>
    </row>
    <row r="146" spans="1:16" x14ac:dyDescent="0.2">
      <c r="A146" s="49">
        <f>IF(P146=0,0,IF(COUNTBLANK(P146)=1,0,COUNTA($P$14:P146)))</f>
        <v>0</v>
      </c>
      <c r="B146" s="24">
        <f>IF($C$4="Neattiecināmās izmaksas",IF('1a+c+n'!$Q147="N",'1a+c+n'!B147,0))</f>
        <v>0</v>
      </c>
      <c r="C146" s="61">
        <f>IF($C$4="Neattiecināmās izmaksas",IF('1a+c+n'!$Q147="N",'1a+c+n'!C147,0))</f>
        <v>0</v>
      </c>
      <c r="D146" s="24">
        <f>IF($C$4="Neattiecināmās izmaksas",IF('1a+c+n'!$Q147="N",'1a+c+n'!D147,0))</f>
        <v>0</v>
      </c>
      <c r="E146" s="44"/>
      <c r="F146" s="62"/>
      <c r="G146" s="111"/>
      <c r="H146" s="111">
        <f>IF($C$4="Neattiecināmās izmaksas",IF('1a+c+n'!$Q147="N",'1a+c+n'!H147,0))</f>
        <v>0</v>
      </c>
      <c r="I146" s="111"/>
      <c r="J146" s="111"/>
      <c r="K146" s="112">
        <f>IF($C$4="Neattiecināmās izmaksas",IF('1a+c+n'!$Q147="N",'1a+c+n'!K147,0))</f>
        <v>0</v>
      </c>
      <c r="L146" s="78">
        <f>IF($C$4="Neattiecināmās izmaksas",IF('1a+c+n'!$Q147="N",'1a+c+n'!L147,0))</f>
        <v>0</v>
      </c>
      <c r="M146" s="111">
        <f>IF($C$4="Neattiecināmās izmaksas",IF('1a+c+n'!$Q147="N",'1a+c+n'!M147,0))</f>
        <v>0</v>
      </c>
      <c r="N146" s="111">
        <f>IF($C$4="Neattiecināmās izmaksas",IF('1a+c+n'!$Q147="N",'1a+c+n'!N147,0))</f>
        <v>0</v>
      </c>
      <c r="O146" s="111">
        <f>IF($C$4="Neattiecināmās izmaksas",IF('1a+c+n'!$Q147="N",'1a+c+n'!O147,0))</f>
        <v>0</v>
      </c>
      <c r="P146" s="112">
        <f>IF($C$4="Neattiecināmās izmaksas",IF('1a+c+n'!$Q147="N",'1a+c+n'!P147,0))</f>
        <v>0</v>
      </c>
    </row>
    <row r="147" spans="1:16" x14ac:dyDescent="0.2">
      <c r="A147" s="49">
        <f>IF(P147=0,0,IF(COUNTBLANK(P147)=1,0,COUNTA($P$14:P147)))</f>
        <v>0</v>
      </c>
      <c r="B147" s="24">
        <f>IF($C$4="Neattiecināmās izmaksas",IF('1a+c+n'!$Q148="N",'1a+c+n'!B148,0))</f>
        <v>0</v>
      </c>
      <c r="C147" s="61">
        <f>IF($C$4="Neattiecināmās izmaksas",IF('1a+c+n'!$Q148="N",'1a+c+n'!C148,0))</f>
        <v>0</v>
      </c>
      <c r="D147" s="24">
        <f>IF($C$4="Neattiecināmās izmaksas",IF('1a+c+n'!$Q148="N",'1a+c+n'!D148,0))</f>
        <v>0</v>
      </c>
      <c r="E147" s="44"/>
      <c r="F147" s="62"/>
      <c r="G147" s="111"/>
      <c r="H147" s="111">
        <f>IF($C$4="Neattiecināmās izmaksas",IF('1a+c+n'!$Q148="N",'1a+c+n'!H148,0))</f>
        <v>0</v>
      </c>
      <c r="I147" s="111"/>
      <c r="J147" s="111"/>
      <c r="K147" s="112">
        <f>IF($C$4="Neattiecināmās izmaksas",IF('1a+c+n'!$Q148="N",'1a+c+n'!K148,0))</f>
        <v>0</v>
      </c>
      <c r="L147" s="78">
        <f>IF($C$4="Neattiecināmās izmaksas",IF('1a+c+n'!$Q148="N",'1a+c+n'!L148,0))</f>
        <v>0</v>
      </c>
      <c r="M147" s="111">
        <f>IF($C$4="Neattiecināmās izmaksas",IF('1a+c+n'!$Q148="N",'1a+c+n'!M148,0))</f>
        <v>0</v>
      </c>
      <c r="N147" s="111">
        <f>IF($C$4="Neattiecināmās izmaksas",IF('1a+c+n'!$Q148="N",'1a+c+n'!N148,0))</f>
        <v>0</v>
      </c>
      <c r="O147" s="111">
        <f>IF($C$4="Neattiecināmās izmaksas",IF('1a+c+n'!$Q148="N",'1a+c+n'!O148,0))</f>
        <v>0</v>
      </c>
      <c r="P147" s="112">
        <f>IF($C$4="Neattiecināmās izmaksas",IF('1a+c+n'!$Q148="N",'1a+c+n'!P148,0))</f>
        <v>0</v>
      </c>
    </row>
    <row r="148" spans="1:16" x14ac:dyDescent="0.2">
      <c r="A148" s="49">
        <f>IF(P148=0,0,IF(COUNTBLANK(P148)=1,0,COUNTA($P$14:P148)))</f>
        <v>0</v>
      </c>
      <c r="B148" s="24">
        <f>IF($C$4="Neattiecināmās izmaksas",IF('1a+c+n'!$Q149="N",'1a+c+n'!B149,0))</f>
        <v>0</v>
      </c>
      <c r="C148" s="61">
        <f>IF($C$4="Neattiecināmās izmaksas",IF('1a+c+n'!$Q149="N",'1a+c+n'!C149,0))</f>
        <v>0</v>
      </c>
      <c r="D148" s="24">
        <f>IF($C$4="Neattiecināmās izmaksas",IF('1a+c+n'!$Q149="N",'1a+c+n'!D149,0))</f>
        <v>0</v>
      </c>
      <c r="E148" s="44"/>
      <c r="F148" s="62"/>
      <c r="G148" s="111"/>
      <c r="H148" s="111">
        <f>IF($C$4="Neattiecināmās izmaksas",IF('1a+c+n'!$Q149="N",'1a+c+n'!H149,0))</f>
        <v>0</v>
      </c>
      <c r="I148" s="111"/>
      <c r="J148" s="111"/>
      <c r="K148" s="112">
        <f>IF($C$4="Neattiecināmās izmaksas",IF('1a+c+n'!$Q149="N",'1a+c+n'!K149,0))</f>
        <v>0</v>
      </c>
      <c r="L148" s="78">
        <f>IF($C$4="Neattiecināmās izmaksas",IF('1a+c+n'!$Q149="N",'1a+c+n'!L149,0))</f>
        <v>0</v>
      </c>
      <c r="M148" s="111">
        <f>IF($C$4="Neattiecināmās izmaksas",IF('1a+c+n'!$Q149="N",'1a+c+n'!M149,0))</f>
        <v>0</v>
      </c>
      <c r="N148" s="111">
        <f>IF($C$4="Neattiecināmās izmaksas",IF('1a+c+n'!$Q149="N",'1a+c+n'!N149,0))</f>
        <v>0</v>
      </c>
      <c r="O148" s="111">
        <f>IF($C$4="Neattiecināmās izmaksas",IF('1a+c+n'!$Q149="N",'1a+c+n'!O149,0))</f>
        <v>0</v>
      </c>
      <c r="P148" s="112">
        <f>IF($C$4="Neattiecināmās izmaksas",IF('1a+c+n'!$Q149="N",'1a+c+n'!P149,0))</f>
        <v>0</v>
      </c>
    </row>
    <row r="149" spans="1:16" x14ac:dyDescent="0.2">
      <c r="A149" s="49">
        <f>IF(P149=0,0,IF(COUNTBLANK(P149)=1,0,COUNTA($P$14:P149)))</f>
        <v>0</v>
      </c>
      <c r="B149" s="24">
        <f>IF($C$4="Neattiecināmās izmaksas",IF('1a+c+n'!$Q150="N",'1a+c+n'!B150,0))</f>
        <v>0</v>
      </c>
      <c r="C149" s="61">
        <f>IF($C$4="Neattiecināmās izmaksas",IF('1a+c+n'!$Q150="N",'1a+c+n'!C150,0))</f>
        <v>0</v>
      </c>
      <c r="D149" s="24">
        <f>IF($C$4="Neattiecināmās izmaksas",IF('1a+c+n'!$Q150="N",'1a+c+n'!D150,0))</f>
        <v>0</v>
      </c>
      <c r="E149" s="44"/>
      <c r="F149" s="62"/>
      <c r="G149" s="111"/>
      <c r="H149" s="111">
        <f>IF($C$4="Neattiecināmās izmaksas",IF('1a+c+n'!$Q150="N",'1a+c+n'!H150,0))</f>
        <v>0</v>
      </c>
      <c r="I149" s="111"/>
      <c r="J149" s="111"/>
      <c r="K149" s="112">
        <f>IF($C$4="Neattiecināmās izmaksas",IF('1a+c+n'!$Q150="N",'1a+c+n'!K150,0))</f>
        <v>0</v>
      </c>
      <c r="L149" s="78">
        <f>IF($C$4="Neattiecināmās izmaksas",IF('1a+c+n'!$Q150="N",'1a+c+n'!L150,0))</f>
        <v>0</v>
      </c>
      <c r="M149" s="111">
        <f>IF($C$4="Neattiecināmās izmaksas",IF('1a+c+n'!$Q150="N",'1a+c+n'!M150,0))</f>
        <v>0</v>
      </c>
      <c r="N149" s="111">
        <f>IF($C$4="Neattiecināmās izmaksas",IF('1a+c+n'!$Q150="N",'1a+c+n'!N150,0))</f>
        <v>0</v>
      </c>
      <c r="O149" s="111">
        <f>IF($C$4="Neattiecināmās izmaksas",IF('1a+c+n'!$Q150="N",'1a+c+n'!O150,0))</f>
        <v>0</v>
      </c>
      <c r="P149" s="112">
        <f>IF($C$4="Neattiecināmās izmaksas",IF('1a+c+n'!$Q150="N",'1a+c+n'!P150,0))</f>
        <v>0</v>
      </c>
    </row>
    <row r="150" spans="1:16" x14ac:dyDescent="0.2">
      <c r="A150" s="49">
        <f>IF(P150=0,0,IF(COUNTBLANK(P150)=1,0,COUNTA($P$14:P150)))</f>
        <v>0</v>
      </c>
      <c r="B150" s="24">
        <f>IF($C$4="Neattiecināmās izmaksas",IF('1a+c+n'!$Q151="N",'1a+c+n'!B151,0))</f>
        <v>0</v>
      </c>
      <c r="C150" s="61">
        <f>IF($C$4="Neattiecināmās izmaksas",IF('1a+c+n'!$Q151="N",'1a+c+n'!C151,0))</f>
        <v>0</v>
      </c>
      <c r="D150" s="24">
        <f>IF($C$4="Neattiecināmās izmaksas",IF('1a+c+n'!$Q151="N",'1a+c+n'!D151,0))</f>
        <v>0</v>
      </c>
      <c r="E150" s="44"/>
      <c r="F150" s="62"/>
      <c r="G150" s="111"/>
      <c r="H150" s="111">
        <f>IF($C$4="Neattiecināmās izmaksas",IF('1a+c+n'!$Q151="N",'1a+c+n'!H151,0))</f>
        <v>0</v>
      </c>
      <c r="I150" s="111"/>
      <c r="J150" s="111"/>
      <c r="K150" s="112">
        <f>IF($C$4="Neattiecināmās izmaksas",IF('1a+c+n'!$Q151="N",'1a+c+n'!K151,0))</f>
        <v>0</v>
      </c>
      <c r="L150" s="78">
        <f>IF($C$4="Neattiecināmās izmaksas",IF('1a+c+n'!$Q151="N",'1a+c+n'!L151,0))</f>
        <v>0</v>
      </c>
      <c r="M150" s="111">
        <f>IF($C$4="Neattiecināmās izmaksas",IF('1a+c+n'!$Q151="N",'1a+c+n'!M151,0))</f>
        <v>0</v>
      </c>
      <c r="N150" s="111">
        <f>IF($C$4="Neattiecināmās izmaksas",IF('1a+c+n'!$Q151="N",'1a+c+n'!N151,0))</f>
        <v>0</v>
      </c>
      <c r="O150" s="111">
        <f>IF($C$4="Neattiecināmās izmaksas",IF('1a+c+n'!$Q151="N",'1a+c+n'!O151,0))</f>
        <v>0</v>
      </c>
      <c r="P150" s="112">
        <f>IF($C$4="Neattiecināmās izmaksas",IF('1a+c+n'!$Q151="N",'1a+c+n'!P151,0))</f>
        <v>0</v>
      </c>
    </row>
    <row r="151" spans="1:16" x14ac:dyDescent="0.2">
      <c r="A151" s="49">
        <f>IF(P151=0,0,IF(COUNTBLANK(P151)=1,0,COUNTA($P$14:P151)))</f>
        <v>0</v>
      </c>
      <c r="B151" s="24">
        <f>IF($C$4="Neattiecināmās izmaksas",IF('1a+c+n'!$Q152="N",'1a+c+n'!B152,0))</f>
        <v>0</v>
      </c>
      <c r="C151" s="61">
        <f>IF($C$4="Neattiecināmās izmaksas",IF('1a+c+n'!$Q152="N",'1a+c+n'!C152,0))</f>
        <v>0</v>
      </c>
      <c r="D151" s="24">
        <f>IF($C$4="Neattiecināmās izmaksas",IF('1a+c+n'!$Q152="N",'1a+c+n'!D152,0))</f>
        <v>0</v>
      </c>
      <c r="E151" s="44"/>
      <c r="F151" s="62"/>
      <c r="G151" s="111"/>
      <c r="H151" s="111">
        <f>IF($C$4="Neattiecināmās izmaksas",IF('1a+c+n'!$Q152="N",'1a+c+n'!H152,0))</f>
        <v>0</v>
      </c>
      <c r="I151" s="111"/>
      <c r="J151" s="111"/>
      <c r="K151" s="112">
        <f>IF($C$4="Neattiecināmās izmaksas",IF('1a+c+n'!$Q152="N",'1a+c+n'!K152,0))</f>
        <v>0</v>
      </c>
      <c r="L151" s="78">
        <f>IF($C$4="Neattiecināmās izmaksas",IF('1a+c+n'!$Q152="N",'1a+c+n'!L152,0))</f>
        <v>0</v>
      </c>
      <c r="M151" s="111">
        <f>IF($C$4="Neattiecināmās izmaksas",IF('1a+c+n'!$Q152="N",'1a+c+n'!M152,0))</f>
        <v>0</v>
      </c>
      <c r="N151" s="111">
        <f>IF($C$4="Neattiecināmās izmaksas",IF('1a+c+n'!$Q152="N",'1a+c+n'!N152,0))</f>
        <v>0</v>
      </c>
      <c r="O151" s="111">
        <f>IF($C$4="Neattiecināmās izmaksas",IF('1a+c+n'!$Q152="N",'1a+c+n'!O152,0))</f>
        <v>0</v>
      </c>
      <c r="P151" s="112">
        <f>IF($C$4="Neattiecināmās izmaksas",IF('1a+c+n'!$Q152="N",'1a+c+n'!P152,0))</f>
        <v>0</v>
      </c>
    </row>
    <row r="152" spans="1:16" x14ac:dyDescent="0.2">
      <c r="A152" s="49">
        <f>IF(P152=0,0,IF(COUNTBLANK(P152)=1,0,COUNTA($P$14:P152)))</f>
        <v>0</v>
      </c>
      <c r="B152" s="24">
        <f>IF($C$4="Neattiecināmās izmaksas",IF('1a+c+n'!$Q153="N",'1a+c+n'!B153,0))</f>
        <v>0</v>
      </c>
      <c r="C152" s="61">
        <f>IF($C$4="Neattiecināmās izmaksas",IF('1a+c+n'!$Q153="N",'1a+c+n'!C153,0))</f>
        <v>0</v>
      </c>
      <c r="D152" s="24">
        <f>IF($C$4="Neattiecināmās izmaksas",IF('1a+c+n'!$Q153="N",'1a+c+n'!D153,0))</f>
        <v>0</v>
      </c>
      <c r="E152" s="44"/>
      <c r="F152" s="62"/>
      <c r="G152" s="111"/>
      <c r="H152" s="111">
        <f>IF($C$4="Neattiecināmās izmaksas",IF('1a+c+n'!$Q153="N",'1a+c+n'!H153,0))</f>
        <v>0</v>
      </c>
      <c r="I152" s="111"/>
      <c r="J152" s="111"/>
      <c r="K152" s="112">
        <f>IF($C$4="Neattiecināmās izmaksas",IF('1a+c+n'!$Q153="N",'1a+c+n'!K153,0))</f>
        <v>0</v>
      </c>
      <c r="L152" s="78">
        <f>IF($C$4="Neattiecināmās izmaksas",IF('1a+c+n'!$Q153="N",'1a+c+n'!L153,0))</f>
        <v>0</v>
      </c>
      <c r="M152" s="111">
        <f>IF($C$4="Neattiecināmās izmaksas",IF('1a+c+n'!$Q153="N",'1a+c+n'!M153,0))</f>
        <v>0</v>
      </c>
      <c r="N152" s="111">
        <f>IF($C$4="Neattiecināmās izmaksas",IF('1a+c+n'!$Q153="N",'1a+c+n'!N153,0))</f>
        <v>0</v>
      </c>
      <c r="O152" s="111">
        <f>IF($C$4="Neattiecināmās izmaksas",IF('1a+c+n'!$Q153="N",'1a+c+n'!O153,0))</f>
        <v>0</v>
      </c>
      <c r="P152" s="112">
        <f>IF($C$4="Neattiecināmās izmaksas",IF('1a+c+n'!$Q153="N",'1a+c+n'!P153,0))</f>
        <v>0</v>
      </c>
    </row>
    <row r="153" spans="1:16" x14ac:dyDescent="0.2">
      <c r="A153" s="49">
        <f>IF(P153=0,0,IF(COUNTBLANK(P153)=1,0,COUNTA($P$14:P153)))</f>
        <v>0</v>
      </c>
      <c r="B153" s="24">
        <f>IF($C$4="Neattiecināmās izmaksas",IF('1a+c+n'!$Q154="N",'1a+c+n'!B154,0))</f>
        <v>0</v>
      </c>
      <c r="C153" s="61">
        <f>IF($C$4="Neattiecināmās izmaksas",IF('1a+c+n'!$Q154="N",'1a+c+n'!C154,0))</f>
        <v>0</v>
      </c>
      <c r="D153" s="24">
        <f>IF($C$4="Neattiecināmās izmaksas",IF('1a+c+n'!$Q154="N",'1a+c+n'!D154,0))</f>
        <v>0</v>
      </c>
      <c r="E153" s="44"/>
      <c r="F153" s="62"/>
      <c r="G153" s="111"/>
      <c r="H153" s="111">
        <f>IF($C$4="Neattiecināmās izmaksas",IF('1a+c+n'!$Q154="N",'1a+c+n'!H154,0))</f>
        <v>0</v>
      </c>
      <c r="I153" s="111"/>
      <c r="J153" s="111"/>
      <c r="K153" s="112">
        <f>IF($C$4="Neattiecināmās izmaksas",IF('1a+c+n'!$Q154="N",'1a+c+n'!K154,0))</f>
        <v>0</v>
      </c>
      <c r="L153" s="78">
        <f>IF($C$4="Neattiecināmās izmaksas",IF('1a+c+n'!$Q154="N",'1a+c+n'!L154,0))</f>
        <v>0</v>
      </c>
      <c r="M153" s="111">
        <f>IF($C$4="Neattiecināmās izmaksas",IF('1a+c+n'!$Q154="N",'1a+c+n'!M154,0))</f>
        <v>0</v>
      </c>
      <c r="N153" s="111">
        <f>IF($C$4="Neattiecināmās izmaksas",IF('1a+c+n'!$Q154="N",'1a+c+n'!N154,0))</f>
        <v>0</v>
      </c>
      <c r="O153" s="111">
        <f>IF($C$4="Neattiecināmās izmaksas",IF('1a+c+n'!$Q154="N",'1a+c+n'!O154,0))</f>
        <v>0</v>
      </c>
      <c r="P153" s="112">
        <f>IF($C$4="Neattiecināmās izmaksas",IF('1a+c+n'!$Q154="N",'1a+c+n'!P154,0))</f>
        <v>0</v>
      </c>
    </row>
    <row r="154" spans="1:16" x14ac:dyDescent="0.2">
      <c r="A154" s="49">
        <f>IF(P154=0,0,IF(COUNTBLANK(P154)=1,0,COUNTA($P$14:P154)))</f>
        <v>0</v>
      </c>
      <c r="B154" s="24">
        <f>IF($C$4="Neattiecināmās izmaksas",IF('1a+c+n'!$Q155="N",'1a+c+n'!B155,0))</f>
        <v>0</v>
      </c>
      <c r="C154" s="61">
        <f>IF($C$4="Neattiecināmās izmaksas",IF('1a+c+n'!$Q155="N",'1a+c+n'!C155,0))</f>
        <v>0</v>
      </c>
      <c r="D154" s="24">
        <f>IF($C$4="Neattiecināmās izmaksas",IF('1a+c+n'!$Q155="N",'1a+c+n'!D155,0))</f>
        <v>0</v>
      </c>
      <c r="E154" s="44"/>
      <c r="F154" s="62"/>
      <c r="G154" s="111"/>
      <c r="H154" s="111">
        <f>IF($C$4="Neattiecināmās izmaksas",IF('1a+c+n'!$Q155="N",'1a+c+n'!H155,0))</f>
        <v>0</v>
      </c>
      <c r="I154" s="111"/>
      <c r="J154" s="111"/>
      <c r="K154" s="112">
        <f>IF($C$4="Neattiecināmās izmaksas",IF('1a+c+n'!$Q155="N",'1a+c+n'!K155,0))</f>
        <v>0</v>
      </c>
      <c r="L154" s="78">
        <f>IF($C$4="Neattiecināmās izmaksas",IF('1a+c+n'!$Q155="N",'1a+c+n'!L155,0))</f>
        <v>0</v>
      </c>
      <c r="M154" s="111">
        <f>IF($C$4="Neattiecināmās izmaksas",IF('1a+c+n'!$Q155="N",'1a+c+n'!M155,0))</f>
        <v>0</v>
      </c>
      <c r="N154" s="111">
        <f>IF($C$4="Neattiecināmās izmaksas",IF('1a+c+n'!$Q155="N",'1a+c+n'!N155,0))</f>
        <v>0</v>
      </c>
      <c r="O154" s="111">
        <f>IF($C$4="Neattiecināmās izmaksas",IF('1a+c+n'!$Q155="N",'1a+c+n'!O155,0))</f>
        <v>0</v>
      </c>
      <c r="P154" s="112">
        <f>IF($C$4="Neattiecināmās izmaksas",IF('1a+c+n'!$Q155="N",'1a+c+n'!P155,0))</f>
        <v>0</v>
      </c>
    </row>
    <row r="155" spans="1:16" ht="33.75" x14ac:dyDescent="0.2">
      <c r="A155" s="49">
        <f>IF(P155=0,0,IF(COUNTBLANK(P155)=1,0,COUNTA($P$14:P155)))</f>
        <v>0</v>
      </c>
      <c r="B155" s="24">
        <f>IF($C$4="Neattiecināmās izmaksas",IF('1a+c+n'!$Q156="N",'1a+c+n'!B156,0))</f>
        <v>0</v>
      </c>
      <c r="C155" s="61" t="str">
        <f>IF($C$4="Neattiecināmās izmaksas",IF('1a+c+n'!$Q156="N",'1a+c+n'!C156,0))</f>
        <v>Kāpņu laidu apakšējo virsmu attīrīšana, gruntēšana, špaktelēšana, slīpēšana, krāsošana ar gruntskrāsu un tonētu krās</v>
      </c>
      <c r="D155" s="24" t="str">
        <f>IF($C$4="Neattiecināmās izmaksas",IF('1a+c+n'!$Q156="N",'1a+c+n'!D156,0))</f>
        <v>m2</v>
      </c>
      <c r="E155" s="44"/>
      <c r="F155" s="62"/>
      <c r="G155" s="111"/>
      <c r="H155" s="111">
        <f>IF($C$4="Neattiecināmās izmaksas",IF('1a+c+n'!$Q156="N",'1a+c+n'!H156,0))</f>
        <v>0</v>
      </c>
      <c r="I155" s="111"/>
      <c r="J155" s="111"/>
      <c r="K155" s="112">
        <f>IF($C$4="Neattiecināmās izmaksas",IF('1a+c+n'!$Q156="N",'1a+c+n'!K156,0))</f>
        <v>0</v>
      </c>
      <c r="L155" s="78">
        <f>IF($C$4="Neattiecināmās izmaksas",IF('1a+c+n'!$Q156="N",'1a+c+n'!L156,0))</f>
        <v>0</v>
      </c>
      <c r="M155" s="111">
        <f>IF($C$4="Neattiecināmās izmaksas",IF('1a+c+n'!$Q156="N",'1a+c+n'!M156,0))</f>
        <v>0</v>
      </c>
      <c r="N155" s="111">
        <f>IF($C$4="Neattiecināmās izmaksas",IF('1a+c+n'!$Q156="N",'1a+c+n'!N156,0))</f>
        <v>0</v>
      </c>
      <c r="O155" s="111">
        <f>IF($C$4="Neattiecināmās izmaksas",IF('1a+c+n'!$Q156="N",'1a+c+n'!O156,0))</f>
        <v>0</v>
      </c>
      <c r="P155" s="112">
        <f>IF($C$4="Neattiecināmās izmaksas",IF('1a+c+n'!$Q156="N",'1a+c+n'!P156,0))</f>
        <v>0</v>
      </c>
    </row>
    <row r="156" spans="1:16" ht="22.5" x14ac:dyDescent="0.2">
      <c r="A156" s="49">
        <f>IF(P156=0,0,IF(COUNTBLANK(P156)=1,0,COUNTA($P$14:P156)))</f>
        <v>0</v>
      </c>
      <c r="B156" s="24">
        <f>IF($C$4="Neattiecināmās izmaksas",IF('1a+c+n'!$Q157="N",'1a+c+n'!B157,0))</f>
        <v>0</v>
      </c>
      <c r="C156" s="61" t="str">
        <f>IF($C$4="Neattiecināmās izmaksas",IF('1a+c+n'!$Q157="N",'1a+c+n'!C157,0))</f>
        <v>Esošo kāpņu margu metāla konstrukciju remonts, attīrīšana, gruntēšana un krāsošana</v>
      </c>
      <c r="D156" s="24" t="str">
        <f>IF($C$4="Neattiecināmās izmaksas",IF('1a+c+n'!$Q157="N",'1a+c+n'!D157,0))</f>
        <v>m</v>
      </c>
      <c r="E156" s="44"/>
      <c r="F156" s="62"/>
      <c r="G156" s="111"/>
      <c r="H156" s="111">
        <f>IF($C$4="Neattiecināmās izmaksas",IF('1a+c+n'!$Q157="N",'1a+c+n'!H157,0))</f>
        <v>0</v>
      </c>
      <c r="I156" s="111"/>
      <c r="J156" s="111"/>
      <c r="K156" s="112">
        <f>IF($C$4="Neattiecināmās izmaksas",IF('1a+c+n'!$Q157="N",'1a+c+n'!K157,0))</f>
        <v>0</v>
      </c>
      <c r="L156" s="78">
        <f>IF($C$4="Neattiecināmās izmaksas",IF('1a+c+n'!$Q157="N",'1a+c+n'!L157,0))</f>
        <v>0</v>
      </c>
      <c r="M156" s="111">
        <f>IF($C$4="Neattiecināmās izmaksas",IF('1a+c+n'!$Q157="N",'1a+c+n'!M157,0))</f>
        <v>0</v>
      </c>
      <c r="N156" s="111">
        <f>IF($C$4="Neattiecināmās izmaksas",IF('1a+c+n'!$Q157="N",'1a+c+n'!N157,0))</f>
        <v>0</v>
      </c>
      <c r="O156" s="111">
        <f>IF($C$4="Neattiecināmās izmaksas",IF('1a+c+n'!$Q157="N",'1a+c+n'!O157,0))</f>
        <v>0</v>
      </c>
      <c r="P156" s="112">
        <f>IF($C$4="Neattiecināmās izmaksas",IF('1a+c+n'!$Q157="N",'1a+c+n'!P157,0))</f>
        <v>0</v>
      </c>
    </row>
    <row r="157" spans="1:16" x14ac:dyDescent="0.2">
      <c r="A157" s="49">
        <f>IF(P157=0,0,IF(COUNTBLANK(P157)=1,0,COUNTA($P$14:P157)))</f>
        <v>0</v>
      </c>
      <c r="B157" s="24">
        <f>IF($C$4="Neattiecināmās izmaksas",IF('1a+c+n'!$Q158="N",'1a+c+n'!B158,0))</f>
        <v>0</v>
      </c>
      <c r="C157" s="61" t="str">
        <f>IF($C$4="Neattiecināmās izmaksas",IF('1a+c+n'!$Q158="N",'1a+c+n'!C158,0))</f>
        <v>Margu gumijas lentera uz margu balsta nomaiņa</v>
      </c>
      <c r="D157" s="24" t="str">
        <f>IF($C$4="Neattiecināmās izmaksas",IF('1a+c+n'!$Q158="N",'1a+c+n'!D158,0))</f>
        <v>m</v>
      </c>
      <c r="E157" s="44"/>
      <c r="F157" s="62"/>
      <c r="G157" s="111"/>
      <c r="H157" s="111">
        <f>IF($C$4="Neattiecināmās izmaksas",IF('1a+c+n'!$Q158="N",'1a+c+n'!H158,0))</f>
        <v>0</v>
      </c>
      <c r="I157" s="111"/>
      <c r="J157" s="111"/>
      <c r="K157" s="112">
        <f>IF($C$4="Neattiecināmās izmaksas",IF('1a+c+n'!$Q158="N",'1a+c+n'!K158,0))</f>
        <v>0</v>
      </c>
      <c r="L157" s="78">
        <f>IF($C$4="Neattiecināmās izmaksas",IF('1a+c+n'!$Q158="N",'1a+c+n'!L158,0))</f>
        <v>0</v>
      </c>
      <c r="M157" s="111">
        <f>IF($C$4="Neattiecināmās izmaksas",IF('1a+c+n'!$Q158="N",'1a+c+n'!M158,0))</f>
        <v>0</v>
      </c>
      <c r="N157" s="111">
        <f>IF($C$4="Neattiecināmās izmaksas",IF('1a+c+n'!$Q158="N",'1a+c+n'!N158,0))</f>
        <v>0</v>
      </c>
      <c r="O157" s="111">
        <f>IF($C$4="Neattiecināmās izmaksas",IF('1a+c+n'!$Q158="N",'1a+c+n'!O158,0))</f>
        <v>0</v>
      </c>
      <c r="P157" s="112">
        <f>IF($C$4="Neattiecināmās izmaksas",IF('1a+c+n'!$Q158="N",'1a+c+n'!P158,0))</f>
        <v>0</v>
      </c>
    </row>
    <row r="158" spans="1:16" ht="23.25" thickBot="1" x14ac:dyDescent="0.25">
      <c r="A158" s="49">
        <f>IF(P158=0,0,IF(COUNTBLANK(P158)=1,0,COUNTA($P$14:P158)))</f>
        <v>0</v>
      </c>
      <c r="B158" s="24">
        <f>IF($C$4="Neattiecināmās izmaksas",IF('1a+c+n'!$Q159="N",'1a+c+n'!B159,0))</f>
        <v>0</v>
      </c>
      <c r="C158" s="61" t="str">
        <f>IF($C$4="Neattiecināmās izmaksas",IF('1a+c+n'!$Q159="N",'1a+c+n'!C159,0))</f>
        <v>Montāžas materiāli, palīgmateriāli u.c.nepieciešamie materiāli</v>
      </c>
      <c r="D158" s="24" t="str">
        <f>IF($C$4="Neattiecināmās izmaksas",IF('1a+c+n'!$Q159="N",'1a+c+n'!D159,0))</f>
        <v>kpl.</v>
      </c>
      <c r="E158" s="44"/>
      <c r="F158" s="62"/>
      <c r="G158" s="111"/>
      <c r="H158" s="111">
        <f>IF($C$4="Neattiecināmās izmaksas",IF('1a+c+n'!$Q159="N",'1a+c+n'!H159,0))</f>
        <v>0</v>
      </c>
      <c r="I158" s="111"/>
      <c r="J158" s="111"/>
      <c r="K158" s="112">
        <f>IF($C$4="Neattiecināmās izmaksas",IF('1a+c+n'!$Q159="N",'1a+c+n'!K159,0))</f>
        <v>0</v>
      </c>
      <c r="L158" s="78">
        <f>IF($C$4="Neattiecināmās izmaksas",IF('1a+c+n'!$Q159="N",'1a+c+n'!L159,0))</f>
        <v>0</v>
      </c>
      <c r="M158" s="111">
        <f>IF($C$4="Neattiecināmās izmaksas",IF('1a+c+n'!$Q159="N",'1a+c+n'!M159,0))</f>
        <v>0</v>
      </c>
      <c r="N158" s="111">
        <f>IF($C$4="Neattiecināmās izmaksas",IF('1a+c+n'!$Q159="N",'1a+c+n'!N159,0))</f>
        <v>0</v>
      </c>
      <c r="O158" s="111">
        <f>IF($C$4="Neattiecināmās izmaksas",IF('1a+c+n'!$Q159="N",'1a+c+n'!O159,0))</f>
        <v>0</v>
      </c>
      <c r="P158" s="112">
        <f>IF($C$4="Neattiecināmās izmaksas",IF('1a+c+n'!$Q159="N",'1a+c+n'!P159,0))</f>
        <v>0</v>
      </c>
    </row>
    <row r="159" spans="1:16" ht="12" customHeight="1" thickBot="1" x14ac:dyDescent="0.25">
      <c r="A159" s="229" t="s">
        <v>62</v>
      </c>
      <c r="B159" s="230"/>
      <c r="C159" s="230"/>
      <c r="D159" s="230"/>
      <c r="E159" s="230"/>
      <c r="F159" s="230"/>
      <c r="G159" s="230"/>
      <c r="H159" s="230"/>
      <c r="I159" s="230"/>
      <c r="J159" s="230"/>
      <c r="K159" s="231"/>
      <c r="L159" s="122">
        <f>SUM(L14:L158)</f>
        <v>0</v>
      </c>
      <c r="M159" s="123">
        <f>SUM(M14:M158)</f>
        <v>0</v>
      </c>
      <c r="N159" s="123">
        <f>SUM(N14:N158)</f>
        <v>0</v>
      </c>
      <c r="O159" s="123">
        <f>SUM(O14:O158)</f>
        <v>0</v>
      </c>
      <c r="P159" s="124">
        <f>SUM(P14:P158)</f>
        <v>0</v>
      </c>
    </row>
    <row r="160" spans="1:16" x14ac:dyDescent="0.2">
      <c r="A160" s="16"/>
      <c r="B160" s="16"/>
      <c r="C160" s="16"/>
      <c r="D160" s="16"/>
      <c r="E160" s="16"/>
      <c r="F160" s="16"/>
      <c r="G160" s="16"/>
      <c r="H160" s="16"/>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 t="s">
        <v>14</v>
      </c>
      <c r="B162" s="16"/>
      <c r="C162" s="232">
        <f>'Kops n'!C28:H28</f>
        <v>0</v>
      </c>
      <c r="D162" s="232"/>
      <c r="E162" s="232"/>
      <c r="F162" s="232"/>
      <c r="G162" s="232"/>
      <c r="H162" s="232"/>
      <c r="I162" s="16"/>
      <c r="J162" s="16"/>
      <c r="K162" s="16"/>
      <c r="L162" s="16"/>
      <c r="M162" s="16"/>
      <c r="N162" s="16"/>
      <c r="O162" s="16"/>
      <c r="P162" s="16"/>
    </row>
    <row r="163" spans="1:16" x14ac:dyDescent="0.2">
      <c r="A163" s="16"/>
      <c r="B163" s="16"/>
      <c r="C163" s="160" t="s">
        <v>15</v>
      </c>
      <c r="D163" s="160"/>
      <c r="E163" s="160"/>
      <c r="F163" s="160"/>
      <c r="G163" s="160"/>
      <c r="H163" s="160"/>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row r="165" spans="1:16" x14ac:dyDescent="0.2">
      <c r="A165" s="178" t="str">
        <f>'Kops n'!A31:D31</f>
        <v>Tāme sastādīta 2023. gada __. _______</v>
      </c>
      <c r="B165" s="179"/>
      <c r="C165" s="179"/>
      <c r="D165" s="179"/>
      <c r="E165" s="16"/>
      <c r="F165" s="16"/>
      <c r="G165" s="16"/>
      <c r="H165" s="1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1" t="s">
        <v>41</v>
      </c>
      <c r="B167" s="16"/>
      <c r="C167" s="232">
        <f>'Kops n'!C33:H33</f>
        <v>0</v>
      </c>
      <c r="D167" s="232"/>
      <c r="E167" s="232"/>
      <c r="F167" s="232"/>
      <c r="G167" s="232"/>
      <c r="H167" s="232"/>
      <c r="I167" s="16"/>
      <c r="J167" s="16"/>
      <c r="K167" s="16"/>
      <c r="L167" s="16"/>
      <c r="M167" s="16"/>
      <c r="N167" s="16"/>
      <c r="O167" s="16"/>
      <c r="P167" s="16"/>
    </row>
    <row r="168" spans="1:16" x14ac:dyDescent="0.2">
      <c r="A168" s="16"/>
      <c r="B168" s="16"/>
      <c r="C168" s="160" t="s">
        <v>15</v>
      </c>
      <c r="D168" s="160"/>
      <c r="E168" s="160"/>
      <c r="F168" s="160"/>
      <c r="G168" s="160"/>
      <c r="H168" s="160"/>
      <c r="I168" s="16"/>
      <c r="J168" s="16"/>
      <c r="K168" s="16"/>
      <c r="L168" s="16"/>
      <c r="M168" s="16"/>
      <c r="N168" s="16"/>
      <c r="O168" s="16"/>
      <c r="P168" s="16"/>
    </row>
    <row r="169" spans="1:16" x14ac:dyDescent="0.2">
      <c r="A169" s="16"/>
      <c r="B169" s="16"/>
      <c r="C169" s="16"/>
      <c r="D169" s="16"/>
      <c r="E169" s="16"/>
      <c r="F169" s="16"/>
      <c r="G169" s="16"/>
      <c r="H169" s="16"/>
      <c r="I169" s="16"/>
      <c r="J169" s="16"/>
      <c r="K169" s="16"/>
      <c r="L169" s="16"/>
      <c r="M169" s="16"/>
      <c r="N169" s="16"/>
      <c r="O169" s="16"/>
      <c r="P169" s="16"/>
    </row>
    <row r="170" spans="1:16" x14ac:dyDescent="0.2">
      <c r="A170" s="74" t="s">
        <v>16</v>
      </c>
      <c r="B170" s="40"/>
      <c r="C170" s="79">
        <f>'Kops n'!C36</f>
        <v>0</v>
      </c>
      <c r="D170" s="40"/>
      <c r="E170" s="16"/>
      <c r="F170" s="16"/>
      <c r="G170" s="16"/>
      <c r="H170" s="16"/>
      <c r="I170" s="16"/>
      <c r="J170" s="16"/>
      <c r="K170" s="16"/>
      <c r="L170" s="16"/>
      <c r="M170" s="16"/>
      <c r="N170" s="16"/>
      <c r="O170" s="16"/>
      <c r="P170" s="16"/>
    </row>
    <row r="171" spans="1:16" x14ac:dyDescent="0.2">
      <c r="A171" s="16"/>
      <c r="B171" s="16"/>
      <c r="C171" s="16"/>
      <c r="D171" s="16"/>
      <c r="E171" s="16"/>
      <c r="F171" s="16"/>
      <c r="G171" s="16"/>
      <c r="H171" s="16"/>
      <c r="I171" s="16"/>
      <c r="J171" s="16"/>
      <c r="K171" s="16"/>
      <c r="L171" s="16"/>
      <c r="M171" s="16"/>
      <c r="N171" s="16"/>
      <c r="O171" s="16"/>
      <c r="P171" s="16"/>
    </row>
  </sheetData>
  <mergeCells count="23">
    <mergeCell ref="C2:I2"/>
    <mergeCell ref="C3:I3"/>
    <mergeCell ref="C4:I4"/>
    <mergeCell ref="D5:L5"/>
    <mergeCell ref="D6:L6"/>
    <mergeCell ref="D8:L8"/>
    <mergeCell ref="A9:F9"/>
    <mergeCell ref="J9:M9"/>
    <mergeCell ref="N9:O9"/>
    <mergeCell ref="D7:L7"/>
    <mergeCell ref="C168:H168"/>
    <mergeCell ref="L12:P12"/>
    <mergeCell ref="A159:K159"/>
    <mergeCell ref="C162:H162"/>
    <mergeCell ref="C163:H163"/>
    <mergeCell ref="A165:D165"/>
    <mergeCell ref="C167:H167"/>
    <mergeCell ref="A12:A13"/>
    <mergeCell ref="B12:B13"/>
    <mergeCell ref="C12:C13"/>
    <mergeCell ref="D12:D13"/>
    <mergeCell ref="E12:E13"/>
    <mergeCell ref="F12:K12"/>
  </mergeCells>
  <conditionalFormatting sqref="A159:K159">
    <cfRule type="containsText" dxfId="80" priority="3" operator="containsText" text="Tiešās izmaksas kopā, t. sk. darba devēja sociālais nodoklis __.__% ">
      <formula>NOT(ISERROR(SEARCH("Tiešās izmaksas kopā, t. sk. darba devēja sociālais nodoklis __.__% ",A159)))</formula>
    </cfRule>
  </conditionalFormatting>
  <conditionalFormatting sqref="A14:P158">
    <cfRule type="cellIs" dxfId="79" priority="1" operator="equal">
      <formula>0</formula>
    </cfRule>
  </conditionalFormatting>
  <conditionalFormatting sqref="C2:I2 D5:L8 N9:O9 L159:P159 C162:H162 C167:H167 C170">
    <cfRule type="cellIs" dxfId="78"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C000"/>
  </sheetPr>
  <dimension ref="A1:Q43"/>
  <sheetViews>
    <sheetView tabSelected="1" topLeftCell="A4" workbookViewId="0">
      <selection activeCell="I14" sqref="I14:J3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6" t="s">
        <v>44</v>
      </c>
      <c r="D1" s="76">
        <v>2</v>
      </c>
      <c r="E1" s="22"/>
      <c r="F1" s="22"/>
      <c r="G1" s="22"/>
      <c r="H1" s="22"/>
      <c r="I1" s="22"/>
      <c r="J1" s="22"/>
      <c r="N1" s="25"/>
      <c r="O1" s="26"/>
      <c r="P1" s="27"/>
    </row>
    <row r="2" spans="1:17" x14ac:dyDescent="0.2">
      <c r="A2" s="28"/>
      <c r="B2" s="28"/>
      <c r="C2" s="247" t="s">
        <v>221</v>
      </c>
      <c r="D2" s="247"/>
      <c r="E2" s="247"/>
      <c r="F2" s="247"/>
      <c r="G2" s="247"/>
      <c r="H2" s="247"/>
      <c r="I2" s="247"/>
      <c r="J2" s="28"/>
    </row>
    <row r="3" spans="1:17" x14ac:dyDescent="0.2">
      <c r="A3" s="29"/>
      <c r="B3" s="29"/>
      <c r="C3" s="201" t="s">
        <v>21</v>
      </c>
      <c r="D3" s="201"/>
      <c r="E3" s="201"/>
      <c r="F3" s="201"/>
      <c r="G3" s="201"/>
      <c r="H3" s="201"/>
      <c r="I3" s="201"/>
      <c r="J3" s="29"/>
    </row>
    <row r="4" spans="1:17" x14ac:dyDescent="0.2">
      <c r="A4" s="29"/>
      <c r="B4" s="29"/>
      <c r="C4" s="248" t="s">
        <v>63</v>
      </c>
      <c r="D4" s="248"/>
      <c r="E4" s="248"/>
      <c r="F4" s="248"/>
      <c r="G4" s="248"/>
      <c r="H4" s="248"/>
      <c r="I4" s="248"/>
      <c r="J4" s="29"/>
    </row>
    <row r="5" spans="1:17"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7"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7" x14ac:dyDescent="0.2">
      <c r="A7" s="22"/>
      <c r="B7" s="22"/>
      <c r="C7" s="26" t="s">
        <v>7</v>
      </c>
      <c r="D7" s="243" t="str">
        <f>'Kops a+c+n'!D8</f>
        <v>Zemgales iela 28, Olaine, Olaines novads</v>
      </c>
      <c r="E7" s="243"/>
      <c r="F7" s="243"/>
      <c r="G7" s="243"/>
      <c r="H7" s="243"/>
      <c r="I7" s="243"/>
      <c r="J7" s="243"/>
      <c r="K7" s="243"/>
      <c r="L7" s="243"/>
      <c r="M7" s="16"/>
      <c r="N7" s="16"/>
      <c r="O7" s="16"/>
      <c r="P7" s="16"/>
    </row>
    <row r="8" spans="1:17" x14ac:dyDescent="0.2">
      <c r="A8" s="22"/>
      <c r="B8" s="22"/>
      <c r="C8" s="4" t="s">
        <v>24</v>
      </c>
      <c r="D8" s="243" t="str">
        <f>'Kops a+c+n'!D9</f>
        <v>Iepirkums Nr. AS OŪS 2023/10_E</v>
      </c>
      <c r="E8" s="243"/>
      <c r="F8" s="243"/>
      <c r="G8" s="243"/>
      <c r="H8" s="243"/>
      <c r="I8" s="243"/>
      <c r="J8" s="243"/>
      <c r="K8" s="243"/>
      <c r="L8" s="243"/>
      <c r="M8" s="16"/>
      <c r="N8" s="16"/>
      <c r="O8" s="16"/>
      <c r="P8" s="16"/>
    </row>
    <row r="9" spans="1:17" ht="11.25" customHeight="1" x14ac:dyDescent="0.2">
      <c r="A9" s="244" t="s">
        <v>223</v>
      </c>
      <c r="B9" s="244"/>
      <c r="C9" s="244"/>
      <c r="D9" s="244"/>
      <c r="E9" s="244"/>
      <c r="F9" s="244"/>
      <c r="G9" s="30"/>
      <c r="H9" s="30"/>
      <c r="I9" s="30"/>
      <c r="J9" s="245" t="s">
        <v>45</v>
      </c>
      <c r="K9" s="245"/>
      <c r="L9" s="245"/>
      <c r="M9" s="245"/>
      <c r="N9" s="246">
        <f>P31</f>
        <v>0</v>
      </c>
      <c r="O9" s="246"/>
      <c r="P9" s="30"/>
      <c r="Q9" s="83"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13" t="s">
        <v>27</v>
      </c>
      <c r="B12" s="249" t="s">
        <v>48</v>
      </c>
      <c r="C12" s="227" t="s">
        <v>49</v>
      </c>
      <c r="D12" s="252" t="s">
        <v>50</v>
      </c>
      <c r="E12" s="254" t="s">
        <v>51</v>
      </c>
      <c r="F12" s="226" t="s">
        <v>52</v>
      </c>
      <c r="G12" s="227"/>
      <c r="H12" s="227"/>
      <c r="I12" s="227"/>
      <c r="J12" s="227"/>
      <c r="K12" s="228"/>
      <c r="L12" s="226" t="s">
        <v>53</v>
      </c>
      <c r="M12" s="227"/>
      <c r="N12" s="227"/>
      <c r="O12" s="227"/>
      <c r="P12" s="228"/>
      <c r="Q12" s="83" t="s">
        <v>54</v>
      </c>
    </row>
    <row r="13" spans="1:17" ht="126.75" customHeight="1" thickBot="1" x14ac:dyDescent="0.25">
      <c r="A13" s="214"/>
      <c r="B13" s="250"/>
      <c r="C13" s="238"/>
      <c r="D13" s="240"/>
      <c r="E13" s="242"/>
      <c r="F13" s="155" t="s">
        <v>55</v>
      </c>
      <c r="G13" s="152" t="s">
        <v>56</v>
      </c>
      <c r="H13" s="152" t="s">
        <v>57</v>
      </c>
      <c r="I13" s="152" t="s">
        <v>58</v>
      </c>
      <c r="J13" s="152" t="s">
        <v>59</v>
      </c>
      <c r="K13" s="84" t="s">
        <v>60</v>
      </c>
      <c r="L13" s="50" t="s">
        <v>55</v>
      </c>
      <c r="M13" s="53" t="s">
        <v>57</v>
      </c>
      <c r="N13" s="53" t="s">
        <v>58</v>
      </c>
      <c r="O13" s="53" t="s">
        <v>59</v>
      </c>
      <c r="P13" s="56" t="s">
        <v>60</v>
      </c>
      <c r="Q13" s="57" t="s">
        <v>61</v>
      </c>
    </row>
    <row r="14" spans="1:17" ht="22.5" x14ac:dyDescent="0.2">
      <c r="A14" s="48">
        <v>1</v>
      </c>
      <c r="B14" s="23"/>
      <c r="C14" s="133" t="s">
        <v>203</v>
      </c>
      <c r="D14" s="126" t="s">
        <v>73</v>
      </c>
      <c r="E14" s="127">
        <v>125</v>
      </c>
      <c r="F14" s="144"/>
      <c r="G14" s="151"/>
      <c r="H14" s="151">
        <f>F14*G14</f>
        <v>0</v>
      </c>
      <c r="I14" s="146"/>
      <c r="J14" s="153"/>
      <c r="K14" s="154">
        <f>SUM(H14:J14)</f>
        <v>0</v>
      </c>
      <c r="L14" s="67">
        <f>E14*F14</f>
        <v>0</v>
      </c>
      <c r="M14" s="103">
        <f>H14*E14</f>
        <v>0</v>
      </c>
      <c r="N14" s="103">
        <f>I14*E14</f>
        <v>0</v>
      </c>
      <c r="O14" s="103">
        <f>J14*E14</f>
        <v>0</v>
      </c>
      <c r="P14" s="104">
        <f>SUM(M14:O14)</f>
        <v>0</v>
      </c>
      <c r="Q14" s="54" t="s">
        <v>47</v>
      </c>
    </row>
    <row r="15" spans="1:17" ht="22.5" x14ac:dyDescent="0.2">
      <c r="A15" s="35">
        <v>2</v>
      </c>
      <c r="B15" s="68"/>
      <c r="C15" s="38" t="s">
        <v>204</v>
      </c>
      <c r="D15" s="24" t="s">
        <v>84</v>
      </c>
      <c r="E15" s="127">
        <v>24</v>
      </c>
      <c r="F15" s="144"/>
      <c r="G15" s="105"/>
      <c r="H15" s="105">
        <f>F15*G15</f>
        <v>0</v>
      </c>
      <c r="I15" s="146"/>
      <c r="J15" s="145"/>
      <c r="K15" s="108">
        <f t="shared" ref="K15:K30" si="0">SUM(H15:J15)</f>
        <v>0</v>
      </c>
      <c r="L15" s="39">
        <f t="shared" ref="L15:L30" si="1">E15*F15</f>
        <v>0</v>
      </c>
      <c r="M15" s="105">
        <f t="shared" ref="M15:M30" si="2">H15*E15</f>
        <v>0</v>
      </c>
      <c r="N15" s="105">
        <f t="shared" ref="N15:N30" si="3">I15*E15</f>
        <v>0</v>
      </c>
      <c r="O15" s="105">
        <f t="shared" ref="O15:O30" si="4">J15*E15</f>
        <v>0</v>
      </c>
      <c r="P15" s="106">
        <f t="shared" ref="P15:P30" si="5">SUM(M15:O15)</f>
        <v>0</v>
      </c>
      <c r="Q15" s="58" t="s">
        <v>47</v>
      </c>
    </row>
    <row r="16" spans="1:17" x14ac:dyDescent="0.2">
      <c r="A16" s="35">
        <v>3</v>
      </c>
      <c r="B16" s="68"/>
      <c r="C16" s="38" t="s">
        <v>205</v>
      </c>
      <c r="D16" s="24" t="s">
        <v>84</v>
      </c>
      <c r="E16" s="127">
        <v>8</v>
      </c>
      <c r="F16" s="144"/>
      <c r="G16" s="105"/>
      <c r="H16" s="105">
        <f t="shared" ref="H16:H30" si="6">F16*G16</f>
        <v>0</v>
      </c>
      <c r="I16" s="146"/>
      <c r="J16" s="145"/>
      <c r="K16" s="108">
        <f t="shared" si="0"/>
        <v>0</v>
      </c>
      <c r="L16" s="39">
        <f t="shared" si="1"/>
        <v>0</v>
      </c>
      <c r="M16" s="105">
        <f t="shared" si="2"/>
        <v>0</v>
      </c>
      <c r="N16" s="105">
        <f t="shared" si="3"/>
        <v>0</v>
      </c>
      <c r="O16" s="105">
        <f t="shared" si="4"/>
        <v>0</v>
      </c>
      <c r="P16" s="106">
        <f t="shared" si="5"/>
        <v>0</v>
      </c>
      <c r="Q16" s="58" t="s">
        <v>47</v>
      </c>
    </row>
    <row r="17" spans="1:17" x14ac:dyDescent="0.2">
      <c r="A17" s="35">
        <v>4</v>
      </c>
      <c r="B17" s="68"/>
      <c r="C17" s="38" t="s">
        <v>206</v>
      </c>
      <c r="D17" s="24" t="s">
        <v>84</v>
      </c>
      <c r="E17" s="127">
        <v>24</v>
      </c>
      <c r="F17" s="144"/>
      <c r="G17" s="105"/>
      <c r="H17" s="105">
        <f t="shared" si="6"/>
        <v>0</v>
      </c>
      <c r="I17" s="146"/>
      <c r="J17" s="145"/>
      <c r="K17" s="108">
        <f t="shared" si="0"/>
        <v>0</v>
      </c>
      <c r="L17" s="39">
        <f t="shared" si="1"/>
        <v>0</v>
      </c>
      <c r="M17" s="105">
        <f t="shared" si="2"/>
        <v>0</v>
      </c>
      <c r="N17" s="105">
        <f t="shared" si="3"/>
        <v>0</v>
      </c>
      <c r="O17" s="105">
        <f t="shared" si="4"/>
        <v>0</v>
      </c>
      <c r="P17" s="106">
        <f t="shared" si="5"/>
        <v>0</v>
      </c>
      <c r="Q17" s="58" t="s">
        <v>47</v>
      </c>
    </row>
    <row r="18" spans="1:17" ht="22.5" x14ac:dyDescent="0.2">
      <c r="A18" s="35">
        <v>5</v>
      </c>
      <c r="B18" s="68"/>
      <c r="C18" s="38" t="s">
        <v>207</v>
      </c>
      <c r="D18" s="24" t="s">
        <v>84</v>
      </c>
      <c r="E18" s="127">
        <v>8</v>
      </c>
      <c r="F18" s="144"/>
      <c r="G18" s="105"/>
      <c r="H18" s="105">
        <f t="shared" si="6"/>
        <v>0</v>
      </c>
      <c r="I18" s="146"/>
      <c r="J18" s="145"/>
      <c r="K18" s="108">
        <f t="shared" si="0"/>
        <v>0</v>
      </c>
      <c r="L18" s="39">
        <f t="shared" si="1"/>
        <v>0</v>
      </c>
      <c r="M18" s="105">
        <f t="shared" si="2"/>
        <v>0</v>
      </c>
      <c r="N18" s="105">
        <f t="shared" si="3"/>
        <v>0</v>
      </c>
      <c r="O18" s="105">
        <f t="shared" si="4"/>
        <v>0</v>
      </c>
      <c r="P18" s="106">
        <f t="shared" si="5"/>
        <v>0</v>
      </c>
      <c r="Q18" s="58" t="s">
        <v>47</v>
      </c>
    </row>
    <row r="19" spans="1:17" ht="22.5" x14ac:dyDescent="0.2">
      <c r="A19" s="35">
        <v>6</v>
      </c>
      <c r="B19" s="68"/>
      <c r="C19" s="38" t="s">
        <v>208</v>
      </c>
      <c r="D19" s="24" t="s">
        <v>84</v>
      </c>
      <c r="E19" s="127">
        <v>8</v>
      </c>
      <c r="F19" s="144"/>
      <c r="G19" s="105"/>
      <c r="H19" s="105">
        <f t="shared" si="6"/>
        <v>0</v>
      </c>
      <c r="I19" s="146"/>
      <c r="J19" s="145"/>
      <c r="K19" s="108">
        <f t="shared" si="0"/>
        <v>0</v>
      </c>
      <c r="L19" s="39">
        <f t="shared" si="1"/>
        <v>0</v>
      </c>
      <c r="M19" s="105">
        <f t="shared" si="2"/>
        <v>0</v>
      </c>
      <c r="N19" s="105">
        <f t="shared" si="3"/>
        <v>0</v>
      </c>
      <c r="O19" s="105">
        <f t="shared" si="4"/>
        <v>0</v>
      </c>
      <c r="P19" s="106">
        <f t="shared" si="5"/>
        <v>0</v>
      </c>
      <c r="Q19" s="58" t="s">
        <v>47</v>
      </c>
    </row>
    <row r="20" spans="1:17" x14ac:dyDescent="0.2">
      <c r="A20" s="35">
        <v>7</v>
      </c>
      <c r="B20" s="68"/>
      <c r="C20" s="38" t="s">
        <v>209</v>
      </c>
      <c r="D20" s="24" t="s">
        <v>210</v>
      </c>
      <c r="E20" s="127">
        <v>2</v>
      </c>
      <c r="F20" s="144"/>
      <c r="G20" s="105"/>
      <c r="H20" s="105">
        <f t="shared" si="6"/>
        <v>0</v>
      </c>
      <c r="I20" s="146"/>
      <c r="J20" s="145"/>
      <c r="K20" s="108">
        <f t="shared" si="0"/>
        <v>0</v>
      </c>
      <c r="L20" s="39">
        <f t="shared" si="1"/>
        <v>0</v>
      </c>
      <c r="M20" s="105">
        <f t="shared" si="2"/>
        <v>0</v>
      </c>
      <c r="N20" s="105">
        <f t="shared" si="3"/>
        <v>0</v>
      </c>
      <c r="O20" s="105">
        <f t="shared" si="4"/>
        <v>0</v>
      </c>
      <c r="P20" s="106">
        <f t="shared" si="5"/>
        <v>0</v>
      </c>
      <c r="Q20" s="58" t="s">
        <v>47</v>
      </c>
    </row>
    <row r="21" spans="1:17" x14ac:dyDescent="0.2">
      <c r="A21" s="35">
        <v>8</v>
      </c>
      <c r="B21" s="68"/>
      <c r="C21" s="38" t="s">
        <v>211</v>
      </c>
      <c r="D21" s="24" t="s">
        <v>73</v>
      </c>
      <c r="E21" s="127">
        <v>260</v>
      </c>
      <c r="F21" s="144"/>
      <c r="G21" s="105"/>
      <c r="H21" s="105">
        <f t="shared" si="6"/>
        <v>0</v>
      </c>
      <c r="I21" s="146"/>
      <c r="J21" s="145"/>
      <c r="K21" s="108">
        <f t="shared" si="0"/>
        <v>0</v>
      </c>
      <c r="L21" s="39">
        <f t="shared" si="1"/>
        <v>0</v>
      </c>
      <c r="M21" s="105">
        <f t="shared" si="2"/>
        <v>0</v>
      </c>
      <c r="N21" s="105">
        <f t="shared" si="3"/>
        <v>0</v>
      </c>
      <c r="O21" s="105">
        <f t="shared" si="4"/>
        <v>0</v>
      </c>
      <c r="P21" s="106">
        <f t="shared" si="5"/>
        <v>0</v>
      </c>
      <c r="Q21" s="58" t="s">
        <v>47</v>
      </c>
    </row>
    <row r="22" spans="1:17" x14ac:dyDescent="0.2">
      <c r="A22" s="35">
        <v>9</v>
      </c>
      <c r="B22" s="68"/>
      <c r="C22" s="38" t="s">
        <v>212</v>
      </c>
      <c r="D22" s="24" t="s">
        <v>73</v>
      </c>
      <c r="E22" s="127">
        <v>150</v>
      </c>
      <c r="F22" s="144"/>
      <c r="G22" s="105"/>
      <c r="H22" s="105">
        <f t="shared" si="6"/>
        <v>0</v>
      </c>
      <c r="I22" s="146"/>
      <c r="J22" s="145"/>
      <c r="K22" s="108">
        <f t="shared" si="0"/>
        <v>0</v>
      </c>
      <c r="L22" s="39">
        <f t="shared" si="1"/>
        <v>0</v>
      </c>
      <c r="M22" s="105">
        <f t="shared" si="2"/>
        <v>0</v>
      </c>
      <c r="N22" s="105">
        <f t="shared" si="3"/>
        <v>0</v>
      </c>
      <c r="O22" s="105">
        <f t="shared" si="4"/>
        <v>0</v>
      </c>
      <c r="P22" s="106">
        <f t="shared" si="5"/>
        <v>0</v>
      </c>
      <c r="Q22" s="58" t="s">
        <v>47</v>
      </c>
    </row>
    <row r="23" spans="1:17" x14ac:dyDescent="0.2">
      <c r="A23" s="35">
        <v>10</v>
      </c>
      <c r="B23" s="68"/>
      <c r="C23" s="38" t="s">
        <v>213</v>
      </c>
      <c r="D23" s="24" t="s">
        <v>75</v>
      </c>
      <c r="E23" s="127">
        <v>2</v>
      </c>
      <c r="F23" s="144"/>
      <c r="G23" s="105"/>
      <c r="H23" s="105">
        <f t="shared" si="6"/>
        <v>0</v>
      </c>
      <c r="I23" s="146"/>
      <c r="J23" s="145"/>
      <c r="K23" s="108">
        <f t="shared" si="0"/>
        <v>0</v>
      </c>
      <c r="L23" s="39">
        <f t="shared" si="1"/>
        <v>0</v>
      </c>
      <c r="M23" s="105">
        <f t="shared" si="2"/>
        <v>0</v>
      </c>
      <c r="N23" s="105">
        <f t="shared" si="3"/>
        <v>0</v>
      </c>
      <c r="O23" s="105">
        <f t="shared" si="4"/>
        <v>0</v>
      </c>
      <c r="P23" s="106">
        <f t="shared" si="5"/>
        <v>0</v>
      </c>
      <c r="Q23" s="58" t="s">
        <v>47</v>
      </c>
    </row>
    <row r="24" spans="1:17" x14ac:dyDescent="0.2">
      <c r="A24" s="35">
        <v>11</v>
      </c>
      <c r="B24" s="68"/>
      <c r="C24" s="38" t="s">
        <v>214</v>
      </c>
      <c r="D24" s="24" t="s">
        <v>73</v>
      </c>
      <c r="E24" s="127">
        <v>24</v>
      </c>
      <c r="F24" s="144"/>
      <c r="G24" s="105"/>
      <c r="H24" s="105">
        <f t="shared" si="6"/>
        <v>0</v>
      </c>
      <c r="I24" s="146"/>
      <c r="J24" s="145"/>
      <c r="K24" s="108">
        <f t="shared" si="0"/>
        <v>0</v>
      </c>
      <c r="L24" s="39">
        <f t="shared" si="1"/>
        <v>0</v>
      </c>
      <c r="M24" s="105">
        <f t="shared" si="2"/>
        <v>0</v>
      </c>
      <c r="N24" s="105">
        <f t="shared" si="3"/>
        <v>0</v>
      </c>
      <c r="O24" s="105">
        <f t="shared" si="4"/>
        <v>0</v>
      </c>
      <c r="P24" s="106">
        <f t="shared" si="5"/>
        <v>0</v>
      </c>
      <c r="Q24" s="58" t="s">
        <v>47</v>
      </c>
    </row>
    <row r="25" spans="1:17" ht="22.5" x14ac:dyDescent="0.2">
      <c r="A25" s="35">
        <v>12</v>
      </c>
      <c r="B25" s="68"/>
      <c r="C25" s="140" t="s">
        <v>215</v>
      </c>
      <c r="D25" s="24" t="s">
        <v>84</v>
      </c>
      <c r="E25" s="127">
        <v>410</v>
      </c>
      <c r="F25" s="144"/>
      <c r="G25" s="105"/>
      <c r="H25" s="105">
        <f t="shared" si="6"/>
        <v>0</v>
      </c>
      <c r="I25" s="146"/>
      <c r="J25" s="145"/>
      <c r="K25" s="108">
        <f t="shared" si="0"/>
        <v>0</v>
      </c>
      <c r="L25" s="39">
        <f t="shared" si="1"/>
        <v>0</v>
      </c>
      <c r="M25" s="105">
        <f t="shared" si="2"/>
        <v>0</v>
      </c>
      <c r="N25" s="105">
        <f t="shared" si="3"/>
        <v>0</v>
      </c>
      <c r="O25" s="105">
        <f t="shared" si="4"/>
        <v>0</v>
      </c>
      <c r="P25" s="106">
        <f t="shared" si="5"/>
        <v>0</v>
      </c>
      <c r="Q25" s="58" t="s">
        <v>47</v>
      </c>
    </row>
    <row r="26" spans="1:17" x14ac:dyDescent="0.2">
      <c r="A26" s="35">
        <v>13</v>
      </c>
      <c r="B26" s="68"/>
      <c r="C26" s="38" t="s">
        <v>216</v>
      </c>
      <c r="D26" s="24" t="s">
        <v>84</v>
      </c>
      <c r="E26" s="127">
        <v>9</v>
      </c>
      <c r="F26" s="144"/>
      <c r="G26" s="105"/>
      <c r="H26" s="105">
        <f t="shared" si="6"/>
        <v>0</v>
      </c>
      <c r="I26" s="146"/>
      <c r="J26" s="145"/>
      <c r="K26" s="108">
        <f t="shared" si="0"/>
        <v>0</v>
      </c>
      <c r="L26" s="39">
        <f t="shared" si="1"/>
        <v>0</v>
      </c>
      <c r="M26" s="105">
        <f t="shared" si="2"/>
        <v>0</v>
      </c>
      <c r="N26" s="105">
        <f t="shared" si="3"/>
        <v>0</v>
      </c>
      <c r="O26" s="105">
        <f t="shared" si="4"/>
        <v>0</v>
      </c>
      <c r="P26" s="106">
        <f t="shared" si="5"/>
        <v>0</v>
      </c>
      <c r="Q26" s="58" t="s">
        <v>47</v>
      </c>
    </row>
    <row r="27" spans="1:17" ht="22.5" x14ac:dyDescent="0.2">
      <c r="A27" s="35">
        <v>14</v>
      </c>
      <c r="B27" s="68"/>
      <c r="C27" s="38" t="s">
        <v>217</v>
      </c>
      <c r="D27" s="24" t="s">
        <v>84</v>
      </c>
      <c r="E27" s="127">
        <v>18</v>
      </c>
      <c r="F27" s="144"/>
      <c r="G27" s="105"/>
      <c r="H27" s="105">
        <f t="shared" si="6"/>
        <v>0</v>
      </c>
      <c r="I27" s="146"/>
      <c r="J27" s="145"/>
      <c r="K27" s="108">
        <f t="shared" si="0"/>
        <v>0</v>
      </c>
      <c r="L27" s="39">
        <f t="shared" si="1"/>
        <v>0</v>
      </c>
      <c r="M27" s="105">
        <f t="shared" si="2"/>
        <v>0</v>
      </c>
      <c r="N27" s="105">
        <f t="shared" si="3"/>
        <v>0</v>
      </c>
      <c r="O27" s="105">
        <f t="shared" si="4"/>
        <v>0</v>
      </c>
      <c r="P27" s="106">
        <f t="shared" si="5"/>
        <v>0</v>
      </c>
      <c r="Q27" s="58" t="s">
        <v>47</v>
      </c>
    </row>
    <row r="28" spans="1:17" x14ac:dyDescent="0.2">
      <c r="A28" s="35">
        <v>15</v>
      </c>
      <c r="B28" s="68"/>
      <c r="C28" s="38" t="s">
        <v>218</v>
      </c>
      <c r="D28" s="24" t="s">
        <v>105</v>
      </c>
      <c r="E28" s="127">
        <v>3</v>
      </c>
      <c r="F28" s="144"/>
      <c r="G28" s="105"/>
      <c r="H28" s="105">
        <f t="shared" si="6"/>
        <v>0</v>
      </c>
      <c r="I28" s="146"/>
      <c r="J28" s="145"/>
      <c r="K28" s="108">
        <f t="shared" si="0"/>
        <v>0</v>
      </c>
      <c r="L28" s="39">
        <f t="shared" si="1"/>
        <v>0</v>
      </c>
      <c r="M28" s="105">
        <f t="shared" si="2"/>
        <v>0</v>
      </c>
      <c r="N28" s="105">
        <f t="shared" si="3"/>
        <v>0</v>
      </c>
      <c r="O28" s="105">
        <f t="shared" si="4"/>
        <v>0</v>
      </c>
      <c r="P28" s="106">
        <f t="shared" si="5"/>
        <v>0</v>
      </c>
      <c r="Q28" s="58" t="s">
        <v>47</v>
      </c>
    </row>
    <row r="29" spans="1:17" x14ac:dyDescent="0.2">
      <c r="A29" s="35">
        <v>16</v>
      </c>
      <c r="B29" s="68"/>
      <c r="C29" s="38" t="s">
        <v>219</v>
      </c>
      <c r="D29" s="24" t="s">
        <v>73</v>
      </c>
      <c r="E29" s="127">
        <v>17</v>
      </c>
      <c r="F29" s="144"/>
      <c r="G29" s="105"/>
      <c r="H29" s="105">
        <f t="shared" si="6"/>
        <v>0</v>
      </c>
      <c r="I29" s="146"/>
      <c r="J29" s="145"/>
      <c r="K29" s="108">
        <f t="shared" si="0"/>
        <v>0</v>
      </c>
      <c r="L29" s="39">
        <f t="shared" si="1"/>
        <v>0</v>
      </c>
      <c r="M29" s="105">
        <f t="shared" si="2"/>
        <v>0</v>
      </c>
      <c r="N29" s="105">
        <f t="shared" si="3"/>
        <v>0</v>
      </c>
      <c r="O29" s="105">
        <f t="shared" si="4"/>
        <v>0</v>
      </c>
      <c r="P29" s="106">
        <f t="shared" si="5"/>
        <v>0</v>
      </c>
      <c r="Q29" s="58" t="s">
        <v>47</v>
      </c>
    </row>
    <row r="30" spans="1:17" x14ac:dyDescent="0.2">
      <c r="A30" s="35">
        <v>17</v>
      </c>
      <c r="B30" s="68"/>
      <c r="C30" s="38" t="s">
        <v>220</v>
      </c>
      <c r="D30" s="24" t="s">
        <v>73</v>
      </c>
      <c r="E30" s="127">
        <v>7</v>
      </c>
      <c r="F30" s="144"/>
      <c r="G30" s="105"/>
      <c r="H30" s="105">
        <f t="shared" si="6"/>
        <v>0</v>
      </c>
      <c r="I30" s="146"/>
      <c r="J30" s="145"/>
      <c r="K30" s="108">
        <f t="shared" si="0"/>
        <v>0</v>
      </c>
      <c r="L30" s="39">
        <f t="shared" si="1"/>
        <v>0</v>
      </c>
      <c r="M30" s="105">
        <f t="shared" si="2"/>
        <v>0</v>
      </c>
      <c r="N30" s="105">
        <f t="shared" si="3"/>
        <v>0</v>
      </c>
      <c r="O30" s="105">
        <f t="shared" si="4"/>
        <v>0</v>
      </c>
      <c r="P30" s="106">
        <f t="shared" si="5"/>
        <v>0</v>
      </c>
      <c r="Q30" s="58" t="s">
        <v>47</v>
      </c>
    </row>
    <row r="31" spans="1:17" ht="12" customHeight="1" thickBot="1" x14ac:dyDescent="0.25">
      <c r="A31" s="229" t="s">
        <v>62</v>
      </c>
      <c r="B31" s="230"/>
      <c r="C31" s="230"/>
      <c r="D31" s="230"/>
      <c r="E31" s="230"/>
      <c r="F31" s="230"/>
      <c r="G31" s="230"/>
      <c r="H31" s="230"/>
      <c r="I31" s="230"/>
      <c r="J31" s="230"/>
      <c r="K31" s="231"/>
      <c r="L31" s="119">
        <f>SUM(L14:L30)</f>
        <v>0</v>
      </c>
      <c r="M31" s="120">
        <f>SUM(M14:M30)</f>
        <v>0</v>
      </c>
      <c r="N31" s="120">
        <f>SUM(N14:N30)</f>
        <v>0</v>
      </c>
      <c r="O31" s="120">
        <f>SUM(O14:O30)</f>
        <v>0</v>
      </c>
      <c r="P31" s="121">
        <f>SUM(P14:P30)</f>
        <v>0</v>
      </c>
    </row>
    <row r="32" spans="1:17"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2">
        <f>'Kops n'!C28:H28</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78" t="str">
        <f>'Kops n'!A31:D31</f>
        <v>Tāme sastādīta 2023. gada __. _______</v>
      </c>
      <c r="B37" s="179"/>
      <c r="C37" s="179"/>
      <c r="D37" s="179"/>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2">
        <f>'Kops n'!C33:H33</f>
        <v>0</v>
      </c>
      <c r="D39" s="232"/>
      <c r="E39" s="232"/>
      <c r="F39" s="232"/>
      <c r="G39" s="232"/>
      <c r="H39" s="232"/>
      <c r="I39" s="16"/>
      <c r="J39" s="16"/>
      <c r="K39" s="16"/>
      <c r="L39" s="16"/>
      <c r="M39" s="16"/>
      <c r="N39" s="16"/>
      <c r="O39" s="16"/>
      <c r="P39" s="16"/>
    </row>
    <row r="40" spans="1:16" x14ac:dyDescent="0.2">
      <c r="A40" s="16"/>
      <c r="B40" s="16"/>
      <c r="C40" s="160" t="s">
        <v>15</v>
      </c>
      <c r="D40" s="160"/>
      <c r="E40" s="160"/>
      <c r="F40" s="160"/>
      <c r="G40" s="160"/>
      <c r="H40" s="160"/>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n'!C36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0:H40"/>
    <mergeCell ref="C4:I4"/>
    <mergeCell ref="F12:K12"/>
    <mergeCell ref="A9:F9"/>
    <mergeCell ref="J9:M9"/>
    <mergeCell ref="D8:L8"/>
    <mergeCell ref="A31:K31"/>
    <mergeCell ref="C34:H34"/>
    <mergeCell ref="C35:H35"/>
    <mergeCell ref="A37:D37"/>
    <mergeCell ref="C39:H39"/>
  </mergeCells>
  <conditionalFormatting sqref="A9:F9">
    <cfRule type="containsText" dxfId="75"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0">
    <cfRule type="cellIs" dxfId="74" priority="2" operator="equal">
      <formula>0</formula>
    </cfRule>
  </conditionalFormatting>
  <conditionalFormatting sqref="A31:K31">
    <cfRule type="containsText" dxfId="73" priority="8" operator="containsText" text="Tiešās izmaksas kopā, t. sk. darba devēja sociālais nodoklis __.__% ">
      <formula>NOT(ISERROR(SEARCH("Tiešās izmaksas kopā, t. sk. darba devēja sociālais nodoklis __.__% ",A31)))</formula>
    </cfRule>
  </conditionalFormatting>
  <conditionalFormatting sqref="C34:H34">
    <cfRule type="cellIs" dxfId="72" priority="15" operator="equal">
      <formula>0</formula>
    </cfRule>
  </conditionalFormatting>
  <conditionalFormatting sqref="C39:H39">
    <cfRule type="cellIs" dxfId="71" priority="16" operator="equal">
      <formula>0</formula>
    </cfRule>
  </conditionalFormatting>
  <conditionalFormatting sqref="C2:I2">
    <cfRule type="cellIs" dxfId="70" priority="21" operator="equal">
      <formula>0</formula>
    </cfRule>
  </conditionalFormatting>
  <conditionalFormatting sqref="C4:I4">
    <cfRule type="cellIs" dxfId="69" priority="13" operator="equal">
      <formula>0</formula>
    </cfRule>
  </conditionalFormatting>
  <conditionalFormatting sqref="D1">
    <cfRule type="cellIs" dxfId="68" priority="10" operator="equal">
      <formula>0</formula>
    </cfRule>
  </conditionalFormatting>
  <conditionalFormatting sqref="D5:L8">
    <cfRule type="cellIs" dxfId="67" priority="11" operator="equal">
      <formula>0</formula>
    </cfRule>
  </conditionalFormatting>
  <conditionalFormatting sqref="H14:H30">
    <cfRule type="cellIs" dxfId="66" priority="6" operator="equal">
      <formula>0</formula>
    </cfRule>
  </conditionalFormatting>
  <conditionalFormatting sqref="I14:J30">
    <cfRule type="cellIs" dxfId="65" priority="1" operator="equal">
      <formula>0</formula>
    </cfRule>
  </conditionalFormatting>
  <conditionalFormatting sqref="K14:P30">
    <cfRule type="cellIs" dxfId="64" priority="5" operator="equal">
      <formula>0</formula>
    </cfRule>
  </conditionalFormatting>
  <conditionalFormatting sqref="L31:P31">
    <cfRule type="cellIs" dxfId="63" priority="14" operator="equal">
      <formula>0</formula>
    </cfRule>
  </conditionalFormatting>
  <conditionalFormatting sqref="N9:O9">
    <cfRule type="cellIs" dxfId="62" priority="24" operator="equal">
      <formula>0</formula>
    </cfRule>
  </conditionalFormatting>
  <conditionalFormatting sqref="Q14:Q30">
    <cfRule type="cellIs" dxfId="61" priority="4" operator="equal">
      <formula>0</formula>
    </cfRule>
  </conditionalFormatting>
  <dataValidations count="1">
    <dataValidation type="list" allowBlank="1" showInputMessage="1" showErrorMessage="1" sqref="Q14:Q30" xr:uid="{00000000-0002-0000-0C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4A26336A-A6BB-4BBC-8F54-3EBA6F169318}">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17" operator="containsText" id="{629E41BF-123B-4A16-9AC7-46F3B9A418A1}">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C000"/>
  </sheetPr>
  <dimension ref="A1:P43"/>
  <sheetViews>
    <sheetView topLeftCell="A14" workbookViewId="0">
      <selection activeCell="M44" sqref="M4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'2a+c+n'!D1</f>
        <v>2</v>
      </c>
      <c r="E1" s="22"/>
      <c r="F1" s="22"/>
      <c r="G1" s="22"/>
      <c r="H1" s="22"/>
      <c r="I1" s="22"/>
      <c r="J1" s="22"/>
      <c r="N1" s="25"/>
      <c r="O1" s="26"/>
      <c r="P1" s="27"/>
    </row>
    <row r="2" spans="1:16" x14ac:dyDescent="0.2">
      <c r="A2" s="28"/>
      <c r="B2" s="28"/>
      <c r="C2" s="247" t="str">
        <f>'2a+c+n'!C2:I2</f>
        <v>Ziensaizsardzība</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17</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'2a+c+n'!A9</f>
        <v>Tāme sastādīta  2023. gada tirgus cenās, pamatojoties uz EL daļas rasējumiem</v>
      </c>
      <c r="B9" s="244"/>
      <c r="C9" s="244"/>
      <c r="D9" s="244"/>
      <c r="E9" s="244"/>
      <c r="F9" s="244"/>
      <c r="G9" s="30"/>
      <c r="H9" s="30"/>
      <c r="I9" s="30"/>
      <c r="J9" s="245" t="s">
        <v>45</v>
      </c>
      <c r="K9" s="245"/>
      <c r="L9" s="245"/>
      <c r="M9" s="245"/>
      <c r="N9" s="246">
        <f>P31</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2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izmaksas",IF('2a+c+n'!$Q14="A",'2a+c+n'!B14,0),0)</f>
        <v>0</v>
      </c>
      <c r="C14" s="23">
        <f>IF($C$4="Attiecināmās izmaksas",IF('2a+c+n'!$Q14="A",'2a+c+n'!C14,0),0)</f>
        <v>0</v>
      </c>
      <c r="D14" s="23">
        <f>IF($C$4="Attiecināmās izmaksas",IF('2a+c+n'!$Q14="A",'2a+c+n'!D14,0),0)</f>
        <v>0</v>
      </c>
      <c r="E14" s="43"/>
      <c r="F14" s="60"/>
      <c r="G14" s="109"/>
      <c r="H14" s="109">
        <f>IF($C$4="Attiecināmās izmaksas",IF('2a+c+n'!$Q14="A",'2a+c+n'!H14,0),0)</f>
        <v>0</v>
      </c>
      <c r="I14" s="109"/>
      <c r="J14" s="109"/>
      <c r="K14" s="110">
        <f>IF($C$4="Attiecināmās izmaksas",IF('2a+c+n'!$Q14="A",'2a+c+n'!K14,0),0)</f>
        <v>0</v>
      </c>
      <c r="L14" s="60">
        <f>IF($C$4="Attiecināmās izmaksas",IF('2a+c+n'!$Q14="A",'2a+c+n'!L14,0),0)</f>
        <v>0</v>
      </c>
      <c r="M14" s="109">
        <f>IF($C$4="Attiecināmās izmaksas",IF('2a+c+n'!$Q14="A",'2a+c+n'!M14,0),0)</f>
        <v>0</v>
      </c>
      <c r="N14" s="109">
        <f>IF($C$4="Attiecināmās izmaksas",IF('2a+c+n'!$Q14="A",'2a+c+n'!N14,0),0)</f>
        <v>0</v>
      </c>
      <c r="O14" s="109">
        <f>IF($C$4="Attiecināmās izmaksas",IF('2a+c+n'!$Q14="A",'2a+c+n'!O14,0),0)</f>
        <v>0</v>
      </c>
      <c r="P14" s="110">
        <f>IF($C$4="Attiecināmās izmaksas",IF('2a+c+n'!$Q14="A",'2a+c+n'!P14,0),0)</f>
        <v>0</v>
      </c>
    </row>
    <row r="15" spans="1:16" x14ac:dyDescent="0.2">
      <c r="A15" s="49">
        <f>IF(P15=0,0,IF(COUNTBLANK(P15)=1,0,COUNTA($P$14:P15)))</f>
        <v>0</v>
      </c>
      <c r="B15" s="24">
        <f>IF($C$4="Attiecināmās izmaksas",IF('2a+c+n'!$Q15="A",'2a+c+n'!B15,0),0)</f>
        <v>0</v>
      </c>
      <c r="C15" s="24">
        <f>IF($C$4="Attiecināmās izmaksas",IF('2a+c+n'!$Q15="A",'2a+c+n'!C15,0),0)</f>
        <v>0</v>
      </c>
      <c r="D15" s="24">
        <f>IF($C$4="Attiecināmās izmaksas",IF('2a+c+n'!$Q15="A",'2a+c+n'!D15,0),0)</f>
        <v>0</v>
      </c>
      <c r="E15" s="44"/>
      <c r="F15" s="62"/>
      <c r="G15" s="111"/>
      <c r="H15" s="111">
        <f>IF($C$4="Attiecināmās izmaksas",IF('2a+c+n'!$Q15="A",'2a+c+n'!H15,0),0)</f>
        <v>0</v>
      </c>
      <c r="I15" s="111"/>
      <c r="J15" s="111"/>
      <c r="K15" s="112">
        <f>IF($C$4="Attiecināmās izmaksas",IF('2a+c+n'!$Q15="A",'2a+c+n'!K15,0),0)</f>
        <v>0</v>
      </c>
      <c r="L15" s="62">
        <f>IF($C$4="Attiecināmās izmaksas",IF('2a+c+n'!$Q15="A",'2a+c+n'!L15,0),0)</f>
        <v>0</v>
      </c>
      <c r="M15" s="111">
        <f>IF($C$4="Attiecināmās izmaksas",IF('2a+c+n'!$Q15="A",'2a+c+n'!M15,0),0)</f>
        <v>0</v>
      </c>
      <c r="N15" s="111">
        <f>IF($C$4="Attiecināmās izmaksas",IF('2a+c+n'!$Q15="A",'2a+c+n'!N15,0),0)</f>
        <v>0</v>
      </c>
      <c r="O15" s="111">
        <f>IF($C$4="Attiecināmās izmaksas",IF('2a+c+n'!$Q15="A",'2a+c+n'!O15,0),0)</f>
        <v>0</v>
      </c>
      <c r="P15" s="112">
        <f>IF($C$4="Attiecināmās izmaksas",IF('2a+c+n'!$Q15="A",'2a+c+n'!P15,0),0)</f>
        <v>0</v>
      </c>
    </row>
    <row r="16" spans="1:16" x14ac:dyDescent="0.2">
      <c r="A16" s="49">
        <f>IF(P16=0,0,IF(COUNTBLANK(P16)=1,0,COUNTA($P$14:P16)))</f>
        <v>0</v>
      </c>
      <c r="B16" s="24">
        <f>IF($C$4="Attiecināmās izmaksas",IF('2a+c+n'!$Q16="A",'2a+c+n'!B16,0),0)</f>
        <v>0</v>
      </c>
      <c r="C16" s="24">
        <f>IF($C$4="Attiecināmās izmaksas",IF('2a+c+n'!$Q16="A",'2a+c+n'!C16,0),0)</f>
        <v>0</v>
      </c>
      <c r="D16" s="24">
        <f>IF($C$4="Attiecināmās izmaksas",IF('2a+c+n'!$Q16="A",'2a+c+n'!D16,0),0)</f>
        <v>0</v>
      </c>
      <c r="E16" s="44"/>
      <c r="F16" s="62"/>
      <c r="G16" s="111"/>
      <c r="H16" s="111">
        <f>IF($C$4="Attiecināmās izmaksas",IF('2a+c+n'!$Q16="A",'2a+c+n'!H16,0),0)</f>
        <v>0</v>
      </c>
      <c r="I16" s="111"/>
      <c r="J16" s="111"/>
      <c r="K16" s="112">
        <f>IF($C$4="Attiecināmās izmaksas",IF('2a+c+n'!$Q16="A",'2a+c+n'!K16,0),0)</f>
        <v>0</v>
      </c>
      <c r="L16" s="62">
        <f>IF($C$4="Attiecināmās izmaksas",IF('2a+c+n'!$Q16="A",'2a+c+n'!L16,0),0)</f>
        <v>0</v>
      </c>
      <c r="M16" s="111">
        <f>IF($C$4="Attiecināmās izmaksas",IF('2a+c+n'!$Q16="A",'2a+c+n'!M16,0),0)</f>
        <v>0</v>
      </c>
      <c r="N16" s="111">
        <f>IF($C$4="Attiecināmās izmaksas",IF('2a+c+n'!$Q16="A",'2a+c+n'!N16,0),0)</f>
        <v>0</v>
      </c>
      <c r="O16" s="111">
        <f>IF($C$4="Attiecināmās izmaksas",IF('2a+c+n'!$Q16="A",'2a+c+n'!O16,0),0)</f>
        <v>0</v>
      </c>
      <c r="P16" s="112">
        <f>IF($C$4="Attiecināmās izmaksas",IF('2a+c+n'!$Q16="A",'2a+c+n'!P16,0),0)</f>
        <v>0</v>
      </c>
    </row>
    <row r="17" spans="1:16" x14ac:dyDescent="0.2">
      <c r="A17" s="49">
        <f>IF(P17=0,0,IF(COUNTBLANK(P17)=1,0,COUNTA($P$14:P17)))</f>
        <v>0</v>
      </c>
      <c r="B17" s="24">
        <f>IF($C$4="Attiecināmās izmaksas",IF('2a+c+n'!$Q17="A",'2a+c+n'!B17,0),0)</f>
        <v>0</v>
      </c>
      <c r="C17" s="24">
        <f>IF($C$4="Attiecināmās izmaksas",IF('2a+c+n'!$Q17="A",'2a+c+n'!C17,0),0)</f>
        <v>0</v>
      </c>
      <c r="D17" s="24">
        <f>IF($C$4="Attiecināmās izmaksas",IF('2a+c+n'!$Q17="A",'2a+c+n'!D17,0),0)</f>
        <v>0</v>
      </c>
      <c r="E17" s="44"/>
      <c r="F17" s="62"/>
      <c r="G17" s="111"/>
      <c r="H17" s="111">
        <f>IF($C$4="Attiecināmās izmaksas",IF('2a+c+n'!$Q17="A",'2a+c+n'!H17,0),0)</f>
        <v>0</v>
      </c>
      <c r="I17" s="111"/>
      <c r="J17" s="111"/>
      <c r="K17" s="112">
        <f>IF($C$4="Attiecināmās izmaksas",IF('2a+c+n'!$Q17="A",'2a+c+n'!K17,0),0)</f>
        <v>0</v>
      </c>
      <c r="L17" s="62">
        <f>IF($C$4="Attiecināmās izmaksas",IF('2a+c+n'!$Q17="A",'2a+c+n'!L17,0),0)</f>
        <v>0</v>
      </c>
      <c r="M17" s="111">
        <f>IF($C$4="Attiecināmās izmaksas",IF('2a+c+n'!$Q17="A",'2a+c+n'!M17,0),0)</f>
        <v>0</v>
      </c>
      <c r="N17" s="111">
        <f>IF($C$4="Attiecināmās izmaksas",IF('2a+c+n'!$Q17="A",'2a+c+n'!N17,0),0)</f>
        <v>0</v>
      </c>
      <c r="O17" s="111">
        <f>IF($C$4="Attiecināmās izmaksas",IF('2a+c+n'!$Q17="A",'2a+c+n'!O17,0),0)</f>
        <v>0</v>
      </c>
      <c r="P17" s="112">
        <f>IF($C$4="Attiecināmās izmaksas",IF('2a+c+n'!$Q17="A",'2a+c+n'!P17,0),0)</f>
        <v>0</v>
      </c>
    </row>
    <row r="18" spans="1:16" x14ac:dyDescent="0.2">
      <c r="A18" s="49">
        <f>IF(P18=0,0,IF(COUNTBLANK(P18)=1,0,COUNTA($P$14:P18)))</f>
        <v>0</v>
      </c>
      <c r="B18" s="24">
        <f>IF($C$4="Attiecināmās izmaksas",IF('2a+c+n'!$Q18="A",'2a+c+n'!B18,0),0)</f>
        <v>0</v>
      </c>
      <c r="C18" s="24">
        <f>IF($C$4="Attiecināmās izmaksas",IF('2a+c+n'!$Q18="A",'2a+c+n'!C18,0),0)</f>
        <v>0</v>
      </c>
      <c r="D18" s="24">
        <f>IF($C$4="Attiecināmās izmaksas",IF('2a+c+n'!$Q18="A",'2a+c+n'!D18,0),0)</f>
        <v>0</v>
      </c>
      <c r="E18" s="44"/>
      <c r="F18" s="62"/>
      <c r="G18" s="111"/>
      <c r="H18" s="111">
        <f>IF($C$4="Attiecināmās izmaksas",IF('2a+c+n'!$Q18="A",'2a+c+n'!H18,0),0)</f>
        <v>0</v>
      </c>
      <c r="I18" s="111"/>
      <c r="J18" s="111"/>
      <c r="K18" s="112">
        <f>IF($C$4="Attiecināmās izmaksas",IF('2a+c+n'!$Q18="A",'2a+c+n'!K18,0),0)</f>
        <v>0</v>
      </c>
      <c r="L18" s="62">
        <f>IF($C$4="Attiecināmās izmaksas",IF('2a+c+n'!$Q18="A",'2a+c+n'!L18,0),0)</f>
        <v>0</v>
      </c>
      <c r="M18" s="111">
        <f>IF($C$4="Attiecināmās izmaksas",IF('2a+c+n'!$Q18="A",'2a+c+n'!M18,0),0)</f>
        <v>0</v>
      </c>
      <c r="N18" s="111">
        <f>IF($C$4="Attiecināmās izmaksas",IF('2a+c+n'!$Q18="A",'2a+c+n'!N18,0),0)</f>
        <v>0</v>
      </c>
      <c r="O18" s="111">
        <f>IF($C$4="Attiecināmās izmaksas",IF('2a+c+n'!$Q18="A",'2a+c+n'!O18,0),0)</f>
        <v>0</v>
      </c>
      <c r="P18" s="112">
        <f>IF($C$4="Attiecināmās izmaksas",IF('2a+c+n'!$Q18="A",'2a+c+n'!P18,0),0)</f>
        <v>0</v>
      </c>
    </row>
    <row r="19" spans="1:16" x14ac:dyDescent="0.2">
      <c r="A19" s="49">
        <f>IF(P19=0,0,IF(COUNTBLANK(P19)=1,0,COUNTA($P$14:P19)))</f>
        <v>0</v>
      </c>
      <c r="B19" s="24">
        <f>IF($C$4="Attiecināmās izmaksas",IF('2a+c+n'!$Q19="A",'2a+c+n'!B19,0),0)</f>
        <v>0</v>
      </c>
      <c r="C19" s="24">
        <f>IF($C$4="Attiecināmās izmaksas",IF('2a+c+n'!$Q19="A",'2a+c+n'!C19,0),0)</f>
        <v>0</v>
      </c>
      <c r="D19" s="24">
        <f>IF($C$4="Attiecināmās izmaksas",IF('2a+c+n'!$Q19="A",'2a+c+n'!D19,0),0)</f>
        <v>0</v>
      </c>
      <c r="E19" s="44"/>
      <c r="F19" s="62"/>
      <c r="G19" s="111"/>
      <c r="H19" s="111">
        <f>IF($C$4="Attiecināmās izmaksas",IF('2a+c+n'!$Q19="A",'2a+c+n'!H19,0),0)</f>
        <v>0</v>
      </c>
      <c r="I19" s="111"/>
      <c r="J19" s="111"/>
      <c r="K19" s="112">
        <f>IF($C$4="Attiecināmās izmaksas",IF('2a+c+n'!$Q19="A",'2a+c+n'!K19,0),0)</f>
        <v>0</v>
      </c>
      <c r="L19" s="62">
        <f>IF($C$4="Attiecināmās izmaksas",IF('2a+c+n'!$Q19="A",'2a+c+n'!L19,0),0)</f>
        <v>0</v>
      </c>
      <c r="M19" s="111">
        <f>IF($C$4="Attiecināmās izmaksas",IF('2a+c+n'!$Q19="A",'2a+c+n'!M19,0),0)</f>
        <v>0</v>
      </c>
      <c r="N19" s="111">
        <f>IF($C$4="Attiecināmās izmaksas",IF('2a+c+n'!$Q19="A",'2a+c+n'!N19,0),0)</f>
        <v>0</v>
      </c>
      <c r="O19" s="111">
        <f>IF($C$4="Attiecināmās izmaksas",IF('2a+c+n'!$Q19="A",'2a+c+n'!O19,0),0)</f>
        <v>0</v>
      </c>
      <c r="P19" s="112">
        <f>IF($C$4="Attiecināmās izmaksas",IF('2a+c+n'!$Q19="A",'2a+c+n'!P19,0),0)</f>
        <v>0</v>
      </c>
    </row>
    <row r="20" spans="1:16" x14ac:dyDescent="0.2">
      <c r="A20" s="49">
        <f>IF(P20=0,0,IF(COUNTBLANK(P20)=1,0,COUNTA($P$14:P20)))</f>
        <v>0</v>
      </c>
      <c r="B20" s="24">
        <f>IF($C$4="Attiecināmās izmaksas",IF('2a+c+n'!$Q20="A",'2a+c+n'!B20,0),0)</f>
        <v>0</v>
      </c>
      <c r="C20" s="24">
        <f>IF($C$4="Attiecināmās izmaksas",IF('2a+c+n'!$Q20="A",'2a+c+n'!C20,0),0)</f>
        <v>0</v>
      </c>
      <c r="D20" s="24">
        <f>IF($C$4="Attiecināmās izmaksas",IF('2a+c+n'!$Q20="A",'2a+c+n'!D20,0),0)</f>
        <v>0</v>
      </c>
      <c r="E20" s="44"/>
      <c r="F20" s="62"/>
      <c r="G20" s="111"/>
      <c r="H20" s="111">
        <f>IF($C$4="Attiecināmās izmaksas",IF('2a+c+n'!$Q20="A",'2a+c+n'!H20,0),0)</f>
        <v>0</v>
      </c>
      <c r="I20" s="111"/>
      <c r="J20" s="111"/>
      <c r="K20" s="112">
        <f>IF($C$4="Attiecināmās izmaksas",IF('2a+c+n'!$Q20="A",'2a+c+n'!K20,0),0)</f>
        <v>0</v>
      </c>
      <c r="L20" s="62">
        <f>IF($C$4="Attiecināmās izmaksas",IF('2a+c+n'!$Q20="A",'2a+c+n'!L20,0),0)</f>
        <v>0</v>
      </c>
      <c r="M20" s="111">
        <f>IF($C$4="Attiecināmās izmaksas",IF('2a+c+n'!$Q20="A",'2a+c+n'!M20,0),0)</f>
        <v>0</v>
      </c>
      <c r="N20" s="111">
        <f>IF($C$4="Attiecināmās izmaksas",IF('2a+c+n'!$Q20="A",'2a+c+n'!N20,0),0)</f>
        <v>0</v>
      </c>
      <c r="O20" s="111">
        <f>IF($C$4="Attiecināmās izmaksas",IF('2a+c+n'!$Q20="A",'2a+c+n'!O20,0),0)</f>
        <v>0</v>
      </c>
      <c r="P20" s="112">
        <f>IF($C$4="Attiecināmās izmaksas",IF('2a+c+n'!$Q20="A",'2a+c+n'!P20,0),0)</f>
        <v>0</v>
      </c>
    </row>
    <row r="21" spans="1:16" x14ac:dyDescent="0.2">
      <c r="A21" s="49">
        <f>IF(P21=0,0,IF(COUNTBLANK(P21)=1,0,COUNTA($P$14:P21)))</f>
        <v>0</v>
      </c>
      <c r="B21" s="24">
        <f>IF($C$4="Attiecināmās izmaksas",IF('2a+c+n'!$Q21="A",'2a+c+n'!B21,0),0)</f>
        <v>0</v>
      </c>
      <c r="C21" s="24">
        <f>IF($C$4="Attiecināmās izmaksas",IF('2a+c+n'!$Q21="A",'2a+c+n'!C21,0),0)</f>
        <v>0</v>
      </c>
      <c r="D21" s="24">
        <f>IF($C$4="Attiecināmās izmaksas",IF('2a+c+n'!$Q21="A",'2a+c+n'!D21,0),0)</f>
        <v>0</v>
      </c>
      <c r="E21" s="44"/>
      <c r="F21" s="62"/>
      <c r="G21" s="111"/>
      <c r="H21" s="111">
        <f>IF($C$4="Attiecināmās izmaksas",IF('2a+c+n'!$Q21="A",'2a+c+n'!H21,0),0)</f>
        <v>0</v>
      </c>
      <c r="I21" s="111"/>
      <c r="J21" s="111"/>
      <c r="K21" s="112">
        <f>IF($C$4="Attiecināmās izmaksas",IF('2a+c+n'!$Q21="A",'2a+c+n'!K21,0),0)</f>
        <v>0</v>
      </c>
      <c r="L21" s="62">
        <f>IF($C$4="Attiecināmās izmaksas",IF('2a+c+n'!$Q21="A",'2a+c+n'!L21,0),0)</f>
        <v>0</v>
      </c>
      <c r="M21" s="111">
        <f>IF($C$4="Attiecināmās izmaksas",IF('2a+c+n'!$Q21="A",'2a+c+n'!M21,0),0)</f>
        <v>0</v>
      </c>
      <c r="N21" s="111">
        <f>IF($C$4="Attiecināmās izmaksas",IF('2a+c+n'!$Q21="A",'2a+c+n'!N21,0),0)</f>
        <v>0</v>
      </c>
      <c r="O21" s="111">
        <f>IF($C$4="Attiecināmās izmaksas",IF('2a+c+n'!$Q21="A",'2a+c+n'!O21,0),0)</f>
        <v>0</v>
      </c>
      <c r="P21" s="112">
        <f>IF($C$4="Attiecināmās izmaksas",IF('2a+c+n'!$Q21="A",'2a+c+n'!P21,0),0)</f>
        <v>0</v>
      </c>
    </row>
    <row r="22" spans="1:16" x14ac:dyDescent="0.2">
      <c r="A22" s="49">
        <f>IF(P22=0,0,IF(COUNTBLANK(P22)=1,0,COUNTA($P$14:P22)))</f>
        <v>0</v>
      </c>
      <c r="B22" s="24">
        <f>IF($C$4="Attiecināmās izmaksas",IF('2a+c+n'!$Q22="A",'2a+c+n'!B22,0),0)</f>
        <v>0</v>
      </c>
      <c r="C22" s="24">
        <f>IF($C$4="Attiecināmās izmaksas",IF('2a+c+n'!$Q22="A",'2a+c+n'!C22,0),0)</f>
        <v>0</v>
      </c>
      <c r="D22" s="24">
        <f>IF($C$4="Attiecināmās izmaksas",IF('2a+c+n'!$Q22="A",'2a+c+n'!D22,0),0)</f>
        <v>0</v>
      </c>
      <c r="E22" s="44"/>
      <c r="F22" s="62"/>
      <c r="G22" s="111"/>
      <c r="H22" s="111">
        <f>IF($C$4="Attiecināmās izmaksas",IF('2a+c+n'!$Q22="A",'2a+c+n'!H22,0),0)</f>
        <v>0</v>
      </c>
      <c r="I22" s="111"/>
      <c r="J22" s="111"/>
      <c r="K22" s="112">
        <f>IF($C$4="Attiecināmās izmaksas",IF('2a+c+n'!$Q22="A",'2a+c+n'!K22,0),0)</f>
        <v>0</v>
      </c>
      <c r="L22" s="62">
        <f>IF($C$4="Attiecināmās izmaksas",IF('2a+c+n'!$Q22="A",'2a+c+n'!L22,0),0)</f>
        <v>0</v>
      </c>
      <c r="M22" s="111">
        <f>IF($C$4="Attiecināmās izmaksas",IF('2a+c+n'!$Q22="A",'2a+c+n'!M22,0),0)</f>
        <v>0</v>
      </c>
      <c r="N22" s="111">
        <f>IF($C$4="Attiecināmās izmaksas",IF('2a+c+n'!$Q22="A",'2a+c+n'!N22,0),0)</f>
        <v>0</v>
      </c>
      <c r="O22" s="111">
        <f>IF($C$4="Attiecināmās izmaksas",IF('2a+c+n'!$Q22="A",'2a+c+n'!O22,0),0)</f>
        <v>0</v>
      </c>
      <c r="P22" s="112">
        <f>IF($C$4="Attiecināmās izmaksas",IF('2a+c+n'!$Q22="A",'2a+c+n'!P22,0),0)</f>
        <v>0</v>
      </c>
    </row>
    <row r="23" spans="1:16" x14ac:dyDescent="0.2">
      <c r="A23" s="49">
        <f>IF(P23=0,0,IF(COUNTBLANK(P23)=1,0,COUNTA($P$14:P23)))</f>
        <v>0</v>
      </c>
      <c r="B23" s="24">
        <f>IF($C$4="Attiecināmās izmaksas",IF('2a+c+n'!$Q23="A",'2a+c+n'!B23,0),0)</f>
        <v>0</v>
      </c>
      <c r="C23" s="24">
        <f>IF($C$4="Attiecināmās izmaksas",IF('2a+c+n'!$Q23="A",'2a+c+n'!C23,0),0)</f>
        <v>0</v>
      </c>
      <c r="D23" s="24">
        <f>IF($C$4="Attiecināmās izmaksas",IF('2a+c+n'!$Q23="A",'2a+c+n'!D23,0),0)</f>
        <v>0</v>
      </c>
      <c r="E23" s="44"/>
      <c r="F23" s="62"/>
      <c r="G23" s="111"/>
      <c r="H23" s="111">
        <f>IF($C$4="Attiecināmās izmaksas",IF('2a+c+n'!$Q23="A",'2a+c+n'!H23,0),0)</f>
        <v>0</v>
      </c>
      <c r="I23" s="111"/>
      <c r="J23" s="111"/>
      <c r="K23" s="112">
        <f>IF($C$4="Attiecināmās izmaksas",IF('2a+c+n'!$Q23="A",'2a+c+n'!K23,0),0)</f>
        <v>0</v>
      </c>
      <c r="L23" s="62">
        <f>IF($C$4="Attiecināmās izmaksas",IF('2a+c+n'!$Q23="A",'2a+c+n'!L23,0),0)</f>
        <v>0</v>
      </c>
      <c r="M23" s="111">
        <f>IF($C$4="Attiecināmās izmaksas",IF('2a+c+n'!$Q23="A",'2a+c+n'!M23,0),0)</f>
        <v>0</v>
      </c>
      <c r="N23" s="111">
        <f>IF($C$4="Attiecināmās izmaksas",IF('2a+c+n'!$Q23="A",'2a+c+n'!N23,0),0)</f>
        <v>0</v>
      </c>
      <c r="O23" s="111">
        <f>IF($C$4="Attiecināmās izmaksas",IF('2a+c+n'!$Q23="A",'2a+c+n'!O23,0),0)</f>
        <v>0</v>
      </c>
      <c r="P23" s="112">
        <f>IF($C$4="Attiecināmās izmaksas",IF('2a+c+n'!$Q23="A",'2a+c+n'!P23,0),0)</f>
        <v>0</v>
      </c>
    </row>
    <row r="24" spans="1:16" x14ac:dyDescent="0.2">
      <c r="A24" s="49">
        <f>IF(P24=0,0,IF(COUNTBLANK(P24)=1,0,COUNTA($P$14:P24)))</f>
        <v>0</v>
      </c>
      <c r="B24" s="24">
        <f>IF($C$4="Attiecināmās izmaksas",IF('2a+c+n'!$Q24="A",'2a+c+n'!B24,0),0)</f>
        <v>0</v>
      </c>
      <c r="C24" s="24">
        <f>IF($C$4="Attiecināmās izmaksas",IF('2a+c+n'!$Q24="A",'2a+c+n'!C24,0),0)</f>
        <v>0</v>
      </c>
      <c r="D24" s="24">
        <f>IF($C$4="Attiecināmās izmaksas",IF('2a+c+n'!$Q24="A",'2a+c+n'!D24,0),0)</f>
        <v>0</v>
      </c>
      <c r="E24" s="44"/>
      <c r="F24" s="62"/>
      <c r="G24" s="111"/>
      <c r="H24" s="111">
        <f>IF($C$4="Attiecināmās izmaksas",IF('2a+c+n'!$Q24="A",'2a+c+n'!H24,0),0)</f>
        <v>0</v>
      </c>
      <c r="I24" s="111"/>
      <c r="J24" s="111"/>
      <c r="K24" s="112">
        <f>IF($C$4="Attiecināmās izmaksas",IF('2a+c+n'!$Q24="A",'2a+c+n'!K24,0),0)</f>
        <v>0</v>
      </c>
      <c r="L24" s="62">
        <f>IF($C$4="Attiecināmās izmaksas",IF('2a+c+n'!$Q24="A",'2a+c+n'!L24,0),0)</f>
        <v>0</v>
      </c>
      <c r="M24" s="111">
        <f>IF($C$4="Attiecināmās izmaksas",IF('2a+c+n'!$Q24="A",'2a+c+n'!M24,0),0)</f>
        <v>0</v>
      </c>
      <c r="N24" s="111">
        <f>IF($C$4="Attiecināmās izmaksas",IF('2a+c+n'!$Q24="A",'2a+c+n'!N24,0),0)</f>
        <v>0</v>
      </c>
      <c r="O24" s="111">
        <f>IF($C$4="Attiecināmās izmaksas",IF('2a+c+n'!$Q24="A",'2a+c+n'!O24,0),0)</f>
        <v>0</v>
      </c>
      <c r="P24" s="112">
        <f>IF($C$4="Attiecināmās izmaksas",IF('2a+c+n'!$Q24="A",'2a+c+n'!P24,0),0)</f>
        <v>0</v>
      </c>
    </row>
    <row r="25" spans="1:16" x14ac:dyDescent="0.2">
      <c r="A25" s="49">
        <f>IF(P25=0,0,IF(COUNTBLANK(P25)=1,0,COUNTA($P$14:P25)))</f>
        <v>0</v>
      </c>
      <c r="B25" s="24">
        <f>IF($C$4="Attiecināmās izmaksas",IF('2a+c+n'!$Q25="A",'2a+c+n'!B25,0),0)</f>
        <v>0</v>
      </c>
      <c r="C25" s="24">
        <f>IF($C$4="Attiecināmās izmaksas",IF('2a+c+n'!$Q25="A",'2a+c+n'!C25,0),0)</f>
        <v>0</v>
      </c>
      <c r="D25" s="24">
        <f>IF($C$4="Attiecināmās izmaksas",IF('2a+c+n'!$Q25="A",'2a+c+n'!D25,0),0)</f>
        <v>0</v>
      </c>
      <c r="E25" s="44"/>
      <c r="F25" s="62"/>
      <c r="G25" s="111"/>
      <c r="H25" s="111">
        <f>IF($C$4="Attiecināmās izmaksas",IF('2a+c+n'!$Q25="A",'2a+c+n'!H25,0),0)</f>
        <v>0</v>
      </c>
      <c r="I25" s="111"/>
      <c r="J25" s="111"/>
      <c r="K25" s="112">
        <f>IF($C$4="Attiecināmās izmaksas",IF('2a+c+n'!$Q25="A",'2a+c+n'!K25,0),0)</f>
        <v>0</v>
      </c>
      <c r="L25" s="62">
        <f>IF($C$4="Attiecināmās izmaksas",IF('2a+c+n'!$Q25="A",'2a+c+n'!L25,0),0)</f>
        <v>0</v>
      </c>
      <c r="M25" s="111">
        <f>IF($C$4="Attiecināmās izmaksas",IF('2a+c+n'!$Q25="A",'2a+c+n'!M25,0),0)</f>
        <v>0</v>
      </c>
      <c r="N25" s="111">
        <f>IF($C$4="Attiecināmās izmaksas",IF('2a+c+n'!$Q25="A",'2a+c+n'!N25,0),0)</f>
        <v>0</v>
      </c>
      <c r="O25" s="111">
        <f>IF($C$4="Attiecināmās izmaksas",IF('2a+c+n'!$Q25="A",'2a+c+n'!O25,0),0)</f>
        <v>0</v>
      </c>
      <c r="P25" s="112">
        <f>IF($C$4="Attiecināmās izmaksas",IF('2a+c+n'!$Q25="A",'2a+c+n'!P25,0),0)</f>
        <v>0</v>
      </c>
    </row>
    <row r="26" spans="1:16" x14ac:dyDescent="0.2">
      <c r="A26" s="49">
        <f>IF(P26=0,0,IF(COUNTBLANK(P26)=1,0,COUNTA($P$14:P26)))</f>
        <v>0</v>
      </c>
      <c r="B26" s="24">
        <f>IF($C$4="Attiecināmās izmaksas",IF('2a+c+n'!$Q26="A",'2a+c+n'!B26,0),0)</f>
        <v>0</v>
      </c>
      <c r="C26" s="24">
        <f>IF($C$4="Attiecināmās izmaksas",IF('2a+c+n'!$Q26="A",'2a+c+n'!C26,0),0)</f>
        <v>0</v>
      </c>
      <c r="D26" s="24">
        <f>IF($C$4="Attiecināmās izmaksas",IF('2a+c+n'!$Q26="A",'2a+c+n'!D26,0),0)</f>
        <v>0</v>
      </c>
      <c r="E26" s="44"/>
      <c r="F26" s="62"/>
      <c r="G26" s="111"/>
      <c r="H26" s="111">
        <f>IF($C$4="Attiecināmās izmaksas",IF('2a+c+n'!$Q26="A",'2a+c+n'!H26,0),0)</f>
        <v>0</v>
      </c>
      <c r="I26" s="111"/>
      <c r="J26" s="111"/>
      <c r="K26" s="112">
        <f>IF($C$4="Attiecināmās izmaksas",IF('2a+c+n'!$Q26="A",'2a+c+n'!K26,0),0)</f>
        <v>0</v>
      </c>
      <c r="L26" s="62">
        <f>IF($C$4="Attiecināmās izmaksas",IF('2a+c+n'!$Q26="A",'2a+c+n'!L26,0),0)</f>
        <v>0</v>
      </c>
      <c r="M26" s="111">
        <f>IF($C$4="Attiecināmās izmaksas",IF('2a+c+n'!$Q26="A",'2a+c+n'!M26,0),0)</f>
        <v>0</v>
      </c>
      <c r="N26" s="111">
        <f>IF($C$4="Attiecināmās izmaksas",IF('2a+c+n'!$Q26="A",'2a+c+n'!N26,0),0)</f>
        <v>0</v>
      </c>
      <c r="O26" s="111">
        <f>IF($C$4="Attiecināmās izmaksas",IF('2a+c+n'!$Q26="A",'2a+c+n'!O26,0),0)</f>
        <v>0</v>
      </c>
      <c r="P26" s="112">
        <f>IF($C$4="Attiecināmās izmaksas",IF('2a+c+n'!$Q26="A",'2a+c+n'!P26,0),0)</f>
        <v>0</v>
      </c>
    </row>
    <row r="27" spans="1:16" x14ac:dyDescent="0.2">
      <c r="A27" s="49">
        <f>IF(P27=0,0,IF(COUNTBLANK(P27)=1,0,COUNTA($P$14:P27)))</f>
        <v>0</v>
      </c>
      <c r="B27" s="24">
        <f>IF($C$4="Attiecināmās izmaksas",IF('2a+c+n'!$Q27="A",'2a+c+n'!B27,0),0)</f>
        <v>0</v>
      </c>
      <c r="C27" s="24">
        <f>IF($C$4="Attiecināmās izmaksas",IF('2a+c+n'!$Q27="A",'2a+c+n'!C27,0),0)</f>
        <v>0</v>
      </c>
      <c r="D27" s="24">
        <f>IF($C$4="Attiecināmās izmaksas",IF('2a+c+n'!$Q27="A",'2a+c+n'!D27,0),0)</f>
        <v>0</v>
      </c>
      <c r="E27" s="44"/>
      <c r="F27" s="62"/>
      <c r="G27" s="111"/>
      <c r="H27" s="111">
        <f>IF($C$4="Attiecināmās izmaksas",IF('2a+c+n'!$Q27="A",'2a+c+n'!H27,0),0)</f>
        <v>0</v>
      </c>
      <c r="I27" s="111"/>
      <c r="J27" s="111"/>
      <c r="K27" s="112">
        <f>IF($C$4="Attiecināmās izmaksas",IF('2a+c+n'!$Q27="A",'2a+c+n'!K27,0),0)</f>
        <v>0</v>
      </c>
      <c r="L27" s="62">
        <f>IF($C$4="Attiecināmās izmaksas",IF('2a+c+n'!$Q27="A",'2a+c+n'!L27,0),0)</f>
        <v>0</v>
      </c>
      <c r="M27" s="111">
        <f>IF($C$4="Attiecināmās izmaksas",IF('2a+c+n'!$Q27="A",'2a+c+n'!M27,0),0)</f>
        <v>0</v>
      </c>
      <c r="N27" s="111">
        <f>IF($C$4="Attiecināmās izmaksas",IF('2a+c+n'!$Q27="A",'2a+c+n'!N27,0),0)</f>
        <v>0</v>
      </c>
      <c r="O27" s="111">
        <f>IF($C$4="Attiecināmās izmaksas",IF('2a+c+n'!$Q27="A",'2a+c+n'!O27,0),0)</f>
        <v>0</v>
      </c>
      <c r="P27" s="112">
        <f>IF($C$4="Attiecināmās izmaksas",IF('2a+c+n'!$Q27="A",'2a+c+n'!P27,0),0)</f>
        <v>0</v>
      </c>
    </row>
    <row r="28" spans="1:16" x14ac:dyDescent="0.2">
      <c r="A28" s="49">
        <f>IF(P28=0,0,IF(COUNTBLANK(P28)=1,0,COUNTA($P$14:P28)))</f>
        <v>0</v>
      </c>
      <c r="B28" s="24">
        <f>IF($C$4="Attiecināmās izmaksas",IF('2a+c+n'!$Q28="A",'2a+c+n'!B28,0),0)</f>
        <v>0</v>
      </c>
      <c r="C28" s="24">
        <f>IF($C$4="Attiecināmās izmaksas",IF('2a+c+n'!$Q28="A",'2a+c+n'!C28,0),0)</f>
        <v>0</v>
      </c>
      <c r="D28" s="24">
        <f>IF($C$4="Attiecināmās izmaksas",IF('2a+c+n'!$Q28="A",'2a+c+n'!D28,0),0)</f>
        <v>0</v>
      </c>
      <c r="E28" s="44"/>
      <c r="F28" s="62"/>
      <c r="G28" s="111"/>
      <c r="H28" s="111">
        <f>IF($C$4="Attiecināmās izmaksas",IF('2a+c+n'!$Q28="A",'2a+c+n'!H28,0),0)</f>
        <v>0</v>
      </c>
      <c r="I28" s="111"/>
      <c r="J28" s="111"/>
      <c r="K28" s="112">
        <f>IF($C$4="Attiecināmās izmaksas",IF('2a+c+n'!$Q28="A",'2a+c+n'!K28,0),0)</f>
        <v>0</v>
      </c>
      <c r="L28" s="62">
        <f>IF($C$4="Attiecināmās izmaksas",IF('2a+c+n'!$Q28="A",'2a+c+n'!L28,0),0)</f>
        <v>0</v>
      </c>
      <c r="M28" s="111">
        <f>IF($C$4="Attiecināmās izmaksas",IF('2a+c+n'!$Q28="A",'2a+c+n'!M28,0),0)</f>
        <v>0</v>
      </c>
      <c r="N28" s="111">
        <f>IF($C$4="Attiecināmās izmaksas",IF('2a+c+n'!$Q28="A",'2a+c+n'!N28,0),0)</f>
        <v>0</v>
      </c>
      <c r="O28" s="111">
        <f>IF($C$4="Attiecināmās izmaksas",IF('2a+c+n'!$Q28="A",'2a+c+n'!O28,0),0)</f>
        <v>0</v>
      </c>
      <c r="P28" s="112">
        <f>IF($C$4="Attiecināmās izmaksas",IF('2a+c+n'!$Q28="A",'2a+c+n'!P28,0),0)</f>
        <v>0</v>
      </c>
    </row>
    <row r="29" spans="1:16" x14ac:dyDescent="0.2">
      <c r="A29" s="49">
        <f>IF(P29=0,0,IF(COUNTBLANK(P29)=1,0,COUNTA($P$14:P29)))</f>
        <v>0</v>
      </c>
      <c r="B29" s="24">
        <f>IF($C$4="Attiecināmās izmaksas",IF('2a+c+n'!$Q29="A",'2a+c+n'!B29,0),0)</f>
        <v>0</v>
      </c>
      <c r="C29" s="24">
        <f>IF($C$4="Attiecināmās izmaksas",IF('2a+c+n'!$Q29="A",'2a+c+n'!C29,0),0)</f>
        <v>0</v>
      </c>
      <c r="D29" s="24">
        <f>IF($C$4="Attiecināmās izmaksas",IF('2a+c+n'!$Q29="A",'2a+c+n'!D29,0),0)</f>
        <v>0</v>
      </c>
      <c r="E29" s="44"/>
      <c r="F29" s="62"/>
      <c r="G29" s="111"/>
      <c r="H29" s="111">
        <f>IF($C$4="Attiecināmās izmaksas",IF('2a+c+n'!$Q29="A",'2a+c+n'!H29,0),0)</f>
        <v>0</v>
      </c>
      <c r="I29" s="111"/>
      <c r="J29" s="111"/>
      <c r="K29" s="112">
        <f>IF($C$4="Attiecināmās izmaksas",IF('2a+c+n'!$Q29="A",'2a+c+n'!K29,0),0)</f>
        <v>0</v>
      </c>
      <c r="L29" s="62">
        <f>IF($C$4="Attiecināmās izmaksas",IF('2a+c+n'!$Q29="A",'2a+c+n'!L29,0),0)</f>
        <v>0</v>
      </c>
      <c r="M29" s="111">
        <f>IF($C$4="Attiecināmās izmaksas",IF('2a+c+n'!$Q29="A",'2a+c+n'!M29,0),0)</f>
        <v>0</v>
      </c>
      <c r="N29" s="111">
        <f>IF($C$4="Attiecināmās izmaksas",IF('2a+c+n'!$Q29="A",'2a+c+n'!N29,0),0)</f>
        <v>0</v>
      </c>
      <c r="O29" s="111">
        <f>IF($C$4="Attiecināmās izmaksas",IF('2a+c+n'!$Q29="A",'2a+c+n'!O29,0),0)</f>
        <v>0</v>
      </c>
      <c r="P29" s="112">
        <f>IF($C$4="Attiecināmās izmaksas",IF('2a+c+n'!$Q29="A",'2a+c+n'!P29,0),0)</f>
        <v>0</v>
      </c>
    </row>
    <row r="30" spans="1:16" x14ac:dyDescent="0.2">
      <c r="A30" s="49">
        <f>IF(P30=0,0,IF(COUNTBLANK(P30)=1,0,COUNTA($P$14:P30)))</f>
        <v>0</v>
      </c>
      <c r="B30" s="24">
        <f>IF($C$4="Attiecināmās izmaksas",IF('2a+c+n'!$Q30="A",'2a+c+n'!B30,0),0)</f>
        <v>0</v>
      </c>
      <c r="C30" s="24">
        <f>IF($C$4="Attiecināmās izmaksas",IF('2a+c+n'!$Q30="A",'2a+c+n'!C30,0),0)</f>
        <v>0</v>
      </c>
      <c r="D30" s="24">
        <f>IF($C$4="Attiecināmās izmaksas",IF('2a+c+n'!$Q30="A",'2a+c+n'!D30,0),0)</f>
        <v>0</v>
      </c>
      <c r="E30" s="44"/>
      <c r="F30" s="62"/>
      <c r="G30" s="111"/>
      <c r="H30" s="111">
        <f>IF($C$4="Attiecināmās izmaksas",IF('2a+c+n'!$Q30="A",'2a+c+n'!H30,0),0)</f>
        <v>0</v>
      </c>
      <c r="I30" s="111"/>
      <c r="J30" s="111"/>
      <c r="K30" s="112">
        <f>IF($C$4="Attiecināmās izmaksas",IF('2a+c+n'!$Q30="A",'2a+c+n'!K30,0),0)</f>
        <v>0</v>
      </c>
      <c r="L30" s="62">
        <f>IF($C$4="Attiecināmās izmaksas",IF('2a+c+n'!$Q30="A",'2a+c+n'!L30,0),0)</f>
        <v>0</v>
      </c>
      <c r="M30" s="111">
        <f>IF($C$4="Attiecināmās izmaksas",IF('2a+c+n'!$Q30="A",'2a+c+n'!M30,0),0)</f>
        <v>0</v>
      </c>
      <c r="N30" s="111">
        <f>IF($C$4="Attiecināmās izmaksas",IF('2a+c+n'!$Q30="A",'2a+c+n'!N30,0),0)</f>
        <v>0</v>
      </c>
      <c r="O30" s="111">
        <f>IF($C$4="Attiecināmās izmaksas",IF('2a+c+n'!$Q30="A",'2a+c+n'!O30,0),0)</f>
        <v>0</v>
      </c>
      <c r="P30" s="112">
        <f>IF($C$4="Attiecināmās izmaksas",IF('2a+c+n'!$Q30="A",'2a+c+n'!P30,0),0)</f>
        <v>0</v>
      </c>
    </row>
    <row r="31" spans="1:16" ht="12" customHeight="1" thickBot="1" x14ac:dyDescent="0.25">
      <c r="A31" s="229" t="s">
        <v>62</v>
      </c>
      <c r="B31" s="230"/>
      <c r="C31" s="230"/>
      <c r="D31" s="230"/>
      <c r="E31" s="230"/>
      <c r="F31" s="230"/>
      <c r="G31" s="230"/>
      <c r="H31" s="230"/>
      <c r="I31" s="230"/>
      <c r="J31" s="230"/>
      <c r="K31" s="231"/>
      <c r="L31" s="119">
        <f>SUM(L14:L30)</f>
        <v>0</v>
      </c>
      <c r="M31" s="120">
        <f>SUM(M14:M30)</f>
        <v>0</v>
      </c>
      <c r="N31" s="120">
        <f>SUM(N14:N30)</f>
        <v>0</v>
      </c>
      <c r="O31" s="120">
        <f>SUM(O14:O30)</f>
        <v>0</v>
      </c>
      <c r="P31" s="121">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2">
        <f>'Kops n'!C28:H28</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78" t="str">
        <f>'Kops n'!A31:D31</f>
        <v>Tāme sastādīta 2023. gada __. _______</v>
      </c>
      <c r="B37" s="179"/>
      <c r="C37" s="179"/>
      <c r="D37" s="179"/>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2">
        <f>'Kops n'!C33:H33</f>
        <v>0</v>
      </c>
      <c r="D39" s="232"/>
      <c r="E39" s="232"/>
      <c r="F39" s="232"/>
      <c r="G39" s="232"/>
      <c r="H39" s="232"/>
      <c r="I39" s="16"/>
      <c r="J39" s="16"/>
      <c r="K39" s="16"/>
      <c r="L39" s="16"/>
      <c r="M39" s="16"/>
      <c r="N39" s="16"/>
      <c r="O39" s="16"/>
      <c r="P39" s="16"/>
    </row>
    <row r="40" spans="1:16" x14ac:dyDescent="0.2">
      <c r="A40" s="16"/>
      <c r="B40" s="16"/>
      <c r="C40" s="160" t="s">
        <v>15</v>
      </c>
      <c r="D40" s="160"/>
      <c r="E40" s="160"/>
      <c r="F40" s="160"/>
      <c r="G40" s="160"/>
      <c r="H40" s="160"/>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n'!C36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C4:I4"/>
    <mergeCell ref="D5:L5"/>
    <mergeCell ref="D6:L6"/>
    <mergeCell ref="D8:L8"/>
    <mergeCell ref="A9:F9"/>
    <mergeCell ref="J9:M9"/>
    <mergeCell ref="N9:O9"/>
    <mergeCell ref="D7:L7"/>
    <mergeCell ref="C40:H40"/>
    <mergeCell ref="L12:P12"/>
    <mergeCell ref="A31:K31"/>
    <mergeCell ref="C34:H34"/>
    <mergeCell ref="C35:H35"/>
    <mergeCell ref="A37:D37"/>
    <mergeCell ref="C39:H39"/>
    <mergeCell ref="A12:A13"/>
    <mergeCell ref="B12:B13"/>
    <mergeCell ref="C12:C13"/>
    <mergeCell ref="D12:D13"/>
    <mergeCell ref="E12:E13"/>
    <mergeCell ref="F12:K12"/>
  </mergeCells>
  <conditionalFormatting sqref="A31:K31">
    <cfRule type="containsText" dxfId="60" priority="4"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9" priority="2" operator="equal">
      <formula>0</formula>
    </cfRule>
  </conditionalFormatting>
  <conditionalFormatting sqref="C2:I2 D5:L8 N9:O9 L31:P31 C34:H34 C39:H39 C42">
    <cfRule type="cellIs" dxfId="58"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P43"/>
  <sheetViews>
    <sheetView topLeftCell="A14" workbookViewId="0">
      <selection activeCell="K45" sqref="K4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'2a+c+n'!D1</f>
        <v>2</v>
      </c>
      <c r="E1" s="22"/>
      <c r="F1" s="22"/>
      <c r="G1" s="22"/>
      <c r="H1" s="22"/>
      <c r="I1" s="22"/>
      <c r="J1" s="22"/>
      <c r="N1" s="25"/>
      <c r="O1" s="26"/>
      <c r="P1" s="27"/>
    </row>
    <row r="2" spans="1:16" x14ac:dyDescent="0.2">
      <c r="A2" s="28"/>
      <c r="B2" s="28"/>
      <c r="C2" s="247" t="str">
        <f>'2a+c+n'!C2:I2</f>
        <v>Ziensaizsardzība</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18</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'2a+c+n'!A9</f>
        <v>Tāme sastādīta  2023. gada tirgus cenās, pamatojoties uz EL daļas rasējumiem</v>
      </c>
      <c r="B9" s="244"/>
      <c r="C9" s="244"/>
      <c r="D9" s="244"/>
      <c r="E9" s="244"/>
      <c r="F9" s="244"/>
      <c r="G9" s="30"/>
      <c r="H9" s="30"/>
      <c r="I9" s="30"/>
      <c r="J9" s="245" t="s">
        <v>45</v>
      </c>
      <c r="K9" s="245"/>
      <c r="L9" s="245"/>
      <c r="M9" s="245"/>
      <c r="N9" s="246">
        <f>P31</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ht="22.5" x14ac:dyDescent="0.2">
      <c r="A14" s="48">
        <f>IF(P14=0,0,IF(COUNTBLANK(P14)=1,0,COUNTA($P$14:P14)))</f>
        <v>0</v>
      </c>
      <c r="B14" s="23">
        <f>IF($C$4="citu pasākumu izmaksas",IF('2a+c+n'!$Q14="C",'2a+c+n'!B14,0))</f>
        <v>0</v>
      </c>
      <c r="C14" s="23" t="str">
        <f>IF($C$4="citu pasākumu izmaksas",IF('2a+c+n'!$Q14="C",'2a+c+n'!C14,0))</f>
        <v>Cinkota tērauda lente 40x4mm 5052FT, "OBO", montāža</v>
      </c>
      <c r="D14" s="23" t="str">
        <f>IF($C$4="citu pasākumu izmaksas",IF('2a+c+n'!$Q14="C",'2a+c+n'!D14,0))</f>
        <v>m</v>
      </c>
      <c r="E14" s="43"/>
      <c r="F14" s="60"/>
      <c r="G14" s="109"/>
      <c r="H14" s="109">
        <f>IF($C$4="citu pasākumu izmaksas",IF('2a+c+n'!$Q14="C",'2a+c+n'!H14,0))</f>
        <v>0</v>
      </c>
      <c r="I14" s="109"/>
      <c r="J14" s="109"/>
      <c r="K14" s="110">
        <f>IF($C$4="citu pasākumu izmaksas",IF('2a+c+n'!$Q14="C",'2a+c+n'!K14,0))</f>
        <v>0</v>
      </c>
      <c r="L14" s="77">
        <f>IF($C$4="citu pasākumu izmaksas",IF('2a+c+n'!$Q14="C",'2a+c+n'!L14,0))</f>
        <v>0</v>
      </c>
      <c r="M14" s="109">
        <f>IF($C$4="citu pasākumu izmaksas",IF('2a+c+n'!$Q14="C",'2a+c+n'!M14,0))</f>
        <v>0</v>
      </c>
      <c r="N14" s="109">
        <f>IF($C$4="citu pasākumu izmaksas",IF('2a+c+n'!$Q14="C",'2a+c+n'!N14,0))</f>
        <v>0</v>
      </c>
      <c r="O14" s="109">
        <f>IF($C$4="citu pasākumu izmaksas",IF('2a+c+n'!$Q14="C",'2a+c+n'!O14,0))</f>
        <v>0</v>
      </c>
      <c r="P14" s="110">
        <f>IF($C$4="citu pasākumu izmaksas",IF('2a+c+n'!$Q14="C",'2a+c+n'!P14,0))</f>
        <v>0</v>
      </c>
    </row>
    <row r="15" spans="1:16" ht="22.5" x14ac:dyDescent="0.2">
      <c r="A15" s="49">
        <f>IF(P15=0,0,IF(COUNTBLANK(P15)=1,0,COUNTA($P$14:P15)))</f>
        <v>0</v>
      </c>
      <c r="B15" s="24">
        <f>IF($C$4="citu pasākumu izmaksas",IF('2a+c+n'!$Q15="C",'2a+c+n'!B15,0))</f>
        <v>0</v>
      </c>
      <c r="C15" s="24" t="str">
        <f>IF($C$4="citu pasākumu izmaksas",IF('2a+c+n'!$Q15="C",'2a+c+n'!C15,0))</f>
        <v>Stienis ∅20, apaļtērauds, L=1500mm (elektrodsL=4500mm) 219/20ST, "OBO", montāža</v>
      </c>
      <c r="D15" s="24" t="str">
        <f>IF($C$4="citu pasākumu izmaksas",IF('2a+c+n'!$Q15="C",'2a+c+n'!D15,0))</f>
        <v>gab.</v>
      </c>
      <c r="E15" s="44"/>
      <c r="F15" s="62"/>
      <c r="G15" s="111"/>
      <c r="H15" s="111">
        <f>IF($C$4="citu pasākumu izmaksas",IF('2a+c+n'!$Q15="C",'2a+c+n'!H15,0))</f>
        <v>0</v>
      </c>
      <c r="I15" s="111"/>
      <c r="J15" s="111"/>
      <c r="K15" s="112">
        <f>IF($C$4="citu pasākumu izmaksas",IF('2a+c+n'!$Q15="C",'2a+c+n'!K15,0))</f>
        <v>0</v>
      </c>
      <c r="L15" s="78">
        <f>IF($C$4="citu pasākumu izmaksas",IF('2a+c+n'!$Q15="C",'2a+c+n'!L15,0))</f>
        <v>0</v>
      </c>
      <c r="M15" s="111">
        <f>IF($C$4="citu pasākumu izmaksas",IF('2a+c+n'!$Q15="C",'2a+c+n'!M15,0))</f>
        <v>0</v>
      </c>
      <c r="N15" s="111">
        <f>IF($C$4="citu pasākumu izmaksas",IF('2a+c+n'!$Q15="C",'2a+c+n'!N15,0))</f>
        <v>0</v>
      </c>
      <c r="O15" s="111">
        <f>IF($C$4="citu pasākumu izmaksas",IF('2a+c+n'!$Q15="C",'2a+c+n'!O15,0))</f>
        <v>0</v>
      </c>
      <c r="P15" s="112">
        <f>IF($C$4="citu pasākumu izmaksas",IF('2a+c+n'!$Q15="C",'2a+c+n'!P15,0))</f>
        <v>0</v>
      </c>
    </row>
    <row r="16" spans="1:16" x14ac:dyDescent="0.2">
      <c r="A16" s="49">
        <f>IF(P16=0,0,IF(COUNTBLANK(P16)=1,0,COUNTA($P$14:P16)))</f>
        <v>0</v>
      </c>
      <c r="B16" s="24">
        <f>IF($C$4="citu pasākumu izmaksas",IF('2a+c+n'!$Q16="C",'2a+c+n'!B16,0))</f>
        <v>0</v>
      </c>
      <c r="C16" s="24" t="str">
        <f>IF($C$4="citu pasākumu izmaksas",IF('2a+c+n'!$Q16="C",'2a+c+n'!C16,0))</f>
        <v>Uzgalis ∅20 1819/20BP, "OBO", montāža</v>
      </c>
      <c r="D16" s="24" t="str">
        <f>IF($C$4="citu pasākumu izmaksas",IF('2a+c+n'!$Q16="C",'2a+c+n'!D16,0))</f>
        <v>gab.</v>
      </c>
      <c r="E16" s="44"/>
      <c r="F16" s="62"/>
      <c r="G16" s="111"/>
      <c r="H16" s="111">
        <f>IF($C$4="citu pasākumu izmaksas",IF('2a+c+n'!$Q16="C",'2a+c+n'!H16,0))</f>
        <v>0</v>
      </c>
      <c r="I16" s="111"/>
      <c r="J16" s="111"/>
      <c r="K16" s="112">
        <f>IF($C$4="citu pasākumu izmaksas",IF('2a+c+n'!$Q16="C",'2a+c+n'!K16,0))</f>
        <v>0</v>
      </c>
      <c r="L16" s="78">
        <f>IF($C$4="citu pasākumu izmaksas",IF('2a+c+n'!$Q16="C",'2a+c+n'!L16,0))</f>
        <v>0</v>
      </c>
      <c r="M16" s="111">
        <f>IF($C$4="citu pasākumu izmaksas",IF('2a+c+n'!$Q16="C",'2a+c+n'!M16,0))</f>
        <v>0</v>
      </c>
      <c r="N16" s="111">
        <f>IF($C$4="citu pasākumu izmaksas",IF('2a+c+n'!$Q16="C",'2a+c+n'!N16,0))</f>
        <v>0</v>
      </c>
      <c r="O16" s="111">
        <f>IF($C$4="citu pasākumu izmaksas",IF('2a+c+n'!$Q16="C",'2a+c+n'!O16,0))</f>
        <v>0</v>
      </c>
      <c r="P16" s="112">
        <f>IF($C$4="citu pasākumu izmaksas",IF('2a+c+n'!$Q16="C",'2a+c+n'!P16,0))</f>
        <v>0</v>
      </c>
    </row>
    <row r="17" spans="1:16" x14ac:dyDescent="0.2">
      <c r="A17" s="49">
        <f>IF(P17=0,0,IF(COUNTBLANK(P17)=1,0,COUNTA($P$14:P17)))</f>
        <v>0</v>
      </c>
      <c r="B17" s="24">
        <f>IF($C$4="citu pasākumu izmaksas",IF('2a+c+n'!$Q17="C",'2a+c+n'!B17,0))</f>
        <v>0</v>
      </c>
      <c r="C17" s="24" t="str">
        <f>IF($C$4="citu pasākumu izmaksas",IF('2a+c+n'!$Q17="C",'2a+c+n'!C17,0))</f>
        <v>Savienojums ∅20 2745/20, "OBO", montāža</v>
      </c>
      <c r="D17" s="24" t="str">
        <f>IF($C$4="citu pasākumu izmaksas",IF('2a+c+n'!$Q17="C",'2a+c+n'!D17,0))</f>
        <v>gab.</v>
      </c>
      <c r="E17" s="44"/>
      <c r="F17" s="62"/>
      <c r="G17" s="111"/>
      <c r="H17" s="111">
        <f>IF($C$4="citu pasākumu izmaksas",IF('2a+c+n'!$Q17="C",'2a+c+n'!H17,0))</f>
        <v>0</v>
      </c>
      <c r="I17" s="111"/>
      <c r="J17" s="111"/>
      <c r="K17" s="112">
        <f>IF($C$4="citu pasākumu izmaksas",IF('2a+c+n'!$Q17="C",'2a+c+n'!K17,0))</f>
        <v>0</v>
      </c>
      <c r="L17" s="78">
        <f>IF($C$4="citu pasākumu izmaksas",IF('2a+c+n'!$Q17="C",'2a+c+n'!L17,0))</f>
        <v>0</v>
      </c>
      <c r="M17" s="111">
        <f>IF($C$4="citu pasākumu izmaksas",IF('2a+c+n'!$Q17="C",'2a+c+n'!M17,0))</f>
        <v>0</v>
      </c>
      <c r="N17" s="111">
        <f>IF($C$4="citu pasākumu izmaksas",IF('2a+c+n'!$Q17="C",'2a+c+n'!N17,0))</f>
        <v>0</v>
      </c>
      <c r="O17" s="111">
        <f>IF($C$4="citu pasākumu izmaksas",IF('2a+c+n'!$Q17="C",'2a+c+n'!O17,0))</f>
        <v>0</v>
      </c>
      <c r="P17" s="112">
        <f>IF($C$4="citu pasākumu izmaksas",IF('2a+c+n'!$Q17="C",'2a+c+n'!P17,0))</f>
        <v>0</v>
      </c>
    </row>
    <row r="18" spans="1:16" ht="22.5" x14ac:dyDescent="0.2">
      <c r="A18" s="49">
        <f>IF(P18=0,0,IF(COUNTBLANK(P18)=1,0,COUNTA($P$14:P18)))</f>
        <v>0</v>
      </c>
      <c r="B18" s="24">
        <f>IF($C$4="citu pasākumu izmaksas",IF('2a+c+n'!$Q18="C",'2a+c+n'!B18,0))</f>
        <v>0</v>
      </c>
      <c r="C18" s="24" t="str">
        <f>IF($C$4="citu pasākumu izmaksas",IF('2a+c+n'!$Q18="C",'2a+c+n'!C18,0))</f>
        <v>Savienojums stienis ∅20/40x4mm lente 250/AFT, "OBO", montāža</v>
      </c>
      <c r="D18" s="24" t="str">
        <f>IF($C$4="citu pasākumu izmaksas",IF('2a+c+n'!$Q18="C",'2a+c+n'!D18,0))</f>
        <v>gab.</v>
      </c>
      <c r="E18" s="44"/>
      <c r="F18" s="62"/>
      <c r="G18" s="111"/>
      <c r="H18" s="111">
        <f>IF($C$4="citu pasākumu izmaksas",IF('2a+c+n'!$Q18="C",'2a+c+n'!H18,0))</f>
        <v>0</v>
      </c>
      <c r="I18" s="111"/>
      <c r="J18" s="111"/>
      <c r="K18" s="112">
        <f>IF($C$4="citu pasākumu izmaksas",IF('2a+c+n'!$Q18="C",'2a+c+n'!K18,0))</f>
        <v>0</v>
      </c>
      <c r="L18" s="78">
        <f>IF($C$4="citu pasākumu izmaksas",IF('2a+c+n'!$Q18="C",'2a+c+n'!L18,0))</f>
        <v>0</v>
      </c>
      <c r="M18" s="111">
        <f>IF($C$4="citu pasākumu izmaksas",IF('2a+c+n'!$Q18="C",'2a+c+n'!M18,0))</f>
        <v>0</v>
      </c>
      <c r="N18" s="111">
        <f>IF($C$4="citu pasākumu izmaksas",IF('2a+c+n'!$Q18="C",'2a+c+n'!N18,0))</f>
        <v>0</v>
      </c>
      <c r="O18" s="111">
        <f>IF($C$4="citu pasākumu izmaksas",IF('2a+c+n'!$Q18="C",'2a+c+n'!O18,0))</f>
        <v>0</v>
      </c>
      <c r="P18" s="112">
        <f>IF($C$4="citu pasākumu izmaksas",IF('2a+c+n'!$Q18="C",'2a+c+n'!P18,0))</f>
        <v>0</v>
      </c>
    </row>
    <row r="19" spans="1:16" ht="22.5" x14ac:dyDescent="0.2">
      <c r="A19" s="49">
        <f>IF(P19=0,0,IF(COUNTBLANK(P19)=1,0,COUNTA($P$14:P19)))</f>
        <v>0</v>
      </c>
      <c r="B19" s="24">
        <f>IF($C$4="citu pasākumu izmaksas",IF('2a+c+n'!$Q19="C",'2a+c+n'!B19,0))</f>
        <v>0</v>
      </c>
      <c r="C19" s="24" t="str">
        <f>IF($C$4="citu pasākumu izmaksas",IF('2a+c+n'!$Q19="C",'2a+c+n'!C19,0))</f>
        <v>Mērījumu savienojums 319RD10, "OBO" kārbā, montāža</v>
      </c>
      <c r="D19" s="24" t="str">
        <f>IF($C$4="citu pasākumu izmaksas",IF('2a+c+n'!$Q19="C",'2a+c+n'!D19,0))</f>
        <v>gab.</v>
      </c>
      <c r="E19" s="44"/>
      <c r="F19" s="62"/>
      <c r="G19" s="111"/>
      <c r="H19" s="111">
        <f>IF($C$4="citu pasākumu izmaksas",IF('2a+c+n'!$Q19="C",'2a+c+n'!H19,0))</f>
        <v>0</v>
      </c>
      <c r="I19" s="111"/>
      <c r="J19" s="111"/>
      <c r="K19" s="112">
        <f>IF($C$4="citu pasākumu izmaksas",IF('2a+c+n'!$Q19="C",'2a+c+n'!K19,0))</f>
        <v>0</v>
      </c>
      <c r="L19" s="78">
        <f>IF($C$4="citu pasākumu izmaksas",IF('2a+c+n'!$Q19="C",'2a+c+n'!L19,0))</f>
        <v>0</v>
      </c>
      <c r="M19" s="111">
        <f>IF($C$4="citu pasākumu izmaksas",IF('2a+c+n'!$Q19="C",'2a+c+n'!M19,0))</f>
        <v>0</v>
      </c>
      <c r="N19" s="111">
        <f>IF($C$4="citu pasākumu izmaksas",IF('2a+c+n'!$Q19="C",'2a+c+n'!N19,0))</f>
        <v>0</v>
      </c>
      <c r="O19" s="111">
        <f>IF($C$4="citu pasākumu izmaksas",IF('2a+c+n'!$Q19="C",'2a+c+n'!O19,0))</f>
        <v>0</v>
      </c>
      <c r="P19" s="112">
        <f>IF($C$4="citu pasākumu izmaksas",IF('2a+c+n'!$Q19="C",'2a+c+n'!P19,0))</f>
        <v>0</v>
      </c>
    </row>
    <row r="20" spans="1:16" x14ac:dyDescent="0.2">
      <c r="A20" s="49">
        <f>IF(P20=0,0,IF(COUNTBLANK(P20)=1,0,COUNTA($P$14:P20)))</f>
        <v>0</v>
      </c>
      <c r="B20" s="24">
        <f>IF($C$4="citu pasākumu izmaksas",IF('2a+c+n'!$Q20="C",'2a+c+n'!B20,0))</f>
        <v>0</v>
      </c>
      <c r="C20" s="24" t="str">
        <f>IF($C$4="citu pasākumu izmaksas",IF('2a+c+n'!$Q20="C",'2a+c+n'!C20,0))</f>
        <v>Pretkorozijas lenta 50mm, 10m, montāža</v>
      </c>
      <c r="D20" s="24" t="str">
        <f>IF($C$4="citu pasākumu izmaksas",IF('2a+c+n'!$Q20="C",'2a+c+n'!D20,0))</f>
        <v>rul.</v>
      </c>
      <c r="E20" s="44"/>
      <c r="F20" s="62"/>
      <c r="G20" s="111"/>
      <c r="H20" s="111">
        <f>IF($C$4="citu pasākumu izmaksas",IF('2a+c+n'!$Q20="C",'2a+c+n'!H20,0))</f>
        <v>0</v>
      </c>
      <c r="I20" s="111"/>
      <c r="J20" s="111"/>
      <c r="K20" s="112">
        <f>IF($C$4="citu pasākumu izmaksas",IF('2a+c+n'!$Q20="C",'2a+c+n'!K20,0))</f>
        <v>0</v>
      </c>
      <c r="L20" s="78">
        <f>IF($C$4="citu pasākumu izmaksas",IF('2a+c+n'!$Q20="C",'2a+c+n'!L20,0))</f>
        <v>0</v>
      </c>
      <c r="M20" s="111">
        <f>IF($C$4="citu pasākumu izmaksas",IF('2a+c+n'!$Q20="C",'2a+c+n'!M20,0))</f>
        <v>0</v>
      </c>
      <c r="N20" s="111">
        <f>IF($C$4="citu pasākumu izmaksas",IF('2a+c+n'!$Q20="C",'2a+c+n'!N20,0))</f>
        <v>0</v>
      </c>
      <c r="O20" s="111">
        <f>IF($C$4="citu pasākumu izmaksas",IF('2a+c+n'!$Q20="C",'2a+c+n'!O20,0))</f>
        <v>0</v>
      </c>
      <c r="P20" s="112">
        <f>IF($C$4="citu pasākumu izmaksas",IF('2a+c+n'!$Q20="C",'2a+c+n'!P20,0))</f>
        <v>0</v>
      </c>
    </row>
    <row r="21" spans="1:16" x14ac:dyDescent="0.2">
      <c r="A21" s="49">
        <f>IF(P21=0,0,IF(COUNTBLANK(P21)=1,0,COUNTA($P$14:P21)))</f>
        <v>0</v>
      </c>
      <c r="B21" s="24">
        <f>IF($C$4="citu pasākumu izmaksas",IF('2a+c+n'!$Q21="C",'2a+c+n'!B21,0))</f>
        <v>0</v>
      </c>
      <c r="C21" s="24" t="str">
        <f>IF($C$4="citu pasākumu izmaksas",IF('2a+c+n'!$Q21="C",'2a+c+n'!C21,0))</f>
        <v>ALu apaļtērauds ∅8mm, montāža</v>
      </c>
      <c r="D21" s="24" t="str">
        <f>IF($C$4="citu pasākumu izmaksas",IF('2a+c+n'!$Q21="C",'2a+c+n'!D21,0))</f>
        <v>m</v>
      </c>
      <c r="E21" s="44"/>
      <c r="F21" s="62"/>
      <c r="G21" s="111"/>
      <c r="H21" s="111">
        <f>IF($C$4="citu pasākumu izmaksas",IF('2a+c+n'!$Q21="C",'2a+c+n'!H21,0))</f>
        <v>0</v>
      </c>
      <c r="I21" s="111"/>
      <c r="J21" s="111"/>
      <c r="K21" s="112">
        <f>IF($C$4="citu pasākumu izmaksas",IF('2a+c+n'!$Q21="C",'2a+c+n'!K21,0))</f>
        <v>0</v>
      </c>
      <c r="L21" s="78">
        <f>IF($C$4="citu pasākumu izmaksas",IF('2a+c+n'!$Q21="C",'2a+c+n'!L21,0))</f>
        <v>0</v>
      </c>
      <c r="M21" s="111">
        <f>IF($C$4="citu pasākumu izmaksas",IF('2a+c+n'!$Q21="C",'2a+c+n'!M21,0))</f>
        <v>0</v>
      </c>
      <c r="N21" s="111">
        <f>IF($C$4="citu pasākumu izmaksas",IF('2a+c+n'!$Q21="C",'2a+c+n'!N21,0))</f>
        <v>0</v>
      </c>
      <c r="O21" s="111">
        <f>IF($C$4="citu pasākumu izmaksas",IF('2a+c+n'!$Q21="C",'2a+c+n'!O21,0))</f>
        <v>0</v>
      </c>
      <c r="P21" s="112">
        <f>IF($C$4="citu pasākumu izmaksas",IF('2a+c+n'!$Q21="C",'2a+c+n'!P21,0))</f>
        <v>0</v>
      </c>
    </row>
    <row r="22" spans="1:16" x14ac:dyDescent="0.2">
      <c r="A22" s="49">
        <f>IF(P22=0,0,IF(COUNTBLANK(P22)=1,0,COUNTA($P$14:P22)))</f>
        <v>0</v>
      </c>
      <c r="B22" s="24">
        <f>IF($C$4="citu pasākumu izmaksas",IF('2a+c+n'!$Q22="C",'2a+c+n'!B22,0))</f>
        <v>0</v>
      </c>
      <c r="C22" s="24" t="str">
        <f>IF($C$4="citu pasākumu izmaksas",IF('2a+c+n'!$Q22="C",'2a+c+n'!C22,0))</f>
        <v>ALu apaļtērauds ∅8mm PVC izolācijā, montāža</v>
      </c>
      <c r="D22" s="24" t="str">
        <f>IF($C$4="citu pasākumu izmaksas",IF('2a+c+n'!$Q22="C",'2a+c+n'!D22,0))</f>
        <v>m</v>
      </c>
      <c r="E22" s="44"/>
      <c r="F22" s="62"/>
      <c r="G22" s="111"/>
      <c r="H22" s="111">
        <f>IF($C$4="citu pasākumu izmaksas",IF('2a+c+n'!$Q22="C",'2a+c+n'!H22,0))</f>
        <v>0</v>
      </c>
      <c r="I22" s="111"/>
      <c r="J22" s="111"/>
      <c r="K22" s="112">
        <f>IF($C$4="citu pasākumu izmaksas",IF('2a+c+n'!$Q22="C",'2a+c+n'!K22,0))</f>
        <v>0</v>
      </c>
      <c r="L22" s="78">
        <f>IF($C$4="citu pasākumu izmaksas",IF('2a+c+n'!$Q22="C",'2a+c+n'!L22,0))</f>
        <v>0</v>
      </c>
      <c r="M22" s="111">
        <f>IF($C$4="citu pasākumu izmaksas",IF('2a+c+n'!$Q22="C",'2a+c+n'!M22,0))</f>
        <v>0</v>
      </c>
      <c r="N22" s="111">
        <f>IF($C$4="citu pasākumu izmaksas",IF('2a+c+n'!$Q22="C",'2a+c+n'!N22,0))</f>
        <v>0</v>
      </c>
      <c r="O22" s="111">
        <f>IF($C$4="citu pasākumu izmaksas",IF('2a+c+n'!$Q22="C",'2a+c+n'!O22,0))</f>
        <v>0</v>
      </c>
      <c r="P22" s="112">
        <f>IF($C$4="citu pasākumu izmaksas",IF('2a+c+n'!$Q22="C",'2a+c+n'!P22,0))</f>
        <v>0</v>
      </c>
    </row>
    <row r="23" spans="1:16" x14ac:dyDescent="0.2">
      <c r="A23" s="49">
        <f>IF(P23=0,0,IF(COUNTBLANK(P23)=1,0,COUNTA($P$14:P23)))</f>
        <v>0</v>
      </c>
      <c r="B23" s="24">
        <f>IF($C$4="citu pasākumu izmaksas",IF('2a+c+n'!$Q23="C",'2a+c+n'!B23,0))</f>
        <v>0</v>
      </c>
      <c r="C23" s="24" t="str">
        <f>IF($C$4="citu pasākumu izmaksas",IF('2a+c+n'!$Q23="C",'2a+c+n'!C23,0))</f>
        <v>ALu apaļtērauds ∅10mm L=2.0m, montāža</v>
      </c>
      <c r="D23" s="24" t="str">
        <f>IF($C$4="citu pasākumu izmaksas",IF('2a+c+n'!$Q23="C",'2a+c+n'!D23,0))</f>
        <v>gb.</v>
      </c>
      <c r="E23" s="44"/>
      <c r="F23" s="62"/>
      <c r="G23" s="111"/>
      <c r="H23" s="111">
        <f>IF($C$4="citu pasākumu izmaksas",IF('2a+c+n'!$Q23="C",'2a+c+n'!H23,0))</f>
        <v>0</v>
      </c>
      <c r="I23" s="111"/>
      <c r="J23" s="111"/>
      <c r="K23" s="112">
        <f>IF($C$4="citu pasākumu izmaksas",IF('2a+c+n'!$Q23="C",'2a+c+n'!K23,0))</f>
        <v>0</v>
      </c>
      <c r="L23" s="78">
        <f>IF($C$4="citu pasākumu izmaksas",IF('2a+c+n'!$Q23="C",'2a+c+n'!L23,0))</f>
        <v>0</v>
      </c>
      <c r="M23" s="111">
        <f>IF($C$4="citu pasākumu izmaksas",IF('2a+c+n'!$Q23="C",'2a+c+n'!M23,0))</f>
        <v>0</v>
      </c>
      <c r="N23" s="111">
        <f>IF($C$4="citu pasākumu izmaksas",IF('2a+c+n'!$Q23="C",'2a+c+n'!N23,0))</f>
        <v>0</v>
      </c>
      <c r="O23" s="111">
        <f>IF($C$4="citu pasākumu izmaksas",IF('2a+c+n'!$Q23="C",'2a+c+n'!O23,0))</f>
        <v>0</v>
      </c>
      <c r="P23" s="112">
        <f>IF($C$4="citu pasākumu izmaksas",IF('2a+c+n'!$Q23="C",'2a+c+n'!P23,0))</f>
        <v>0</v>
      </c>
    </row>
    <row r="24" spans="1:16" x14ac:dyDescent="0.2">
      <c r="A24" s="49">
        <f>IF(P24=0,0,IF(COUNTBLANK(P24)=1,0,COUNTA($P$14:P24)))</f>
        <v>0</v>
      </c>
      <c r="B24" s="24">
        <f>IF($C$4="citu pasākumu izmaksas",IF('2a+c+n'!$Q24="C",'2a+c+n'!B24,0))</f>
        <v>0</v>
      </c>
      <c r="C24" s="24" t="str">
        <f>IF($C$4="citu pasākumu izmaksas",IF('2a+c+n'!$Q24="C",'2a+c+n'!C24,0))</f>
        <v>Fe/Zn apaļtērauds ∅10mm PVC izolācijā, montāža</v>
      </c>
      <c r="D24" s="24" t="str">
        <f>IF($C$4="citu pasākumu izmaksas",IF('2a+c+n'!$Q24="C",'2a+c+n'!D24,0))</f>
        <v>m</v>
      </c>
      <c r="E24" s="44"/>
      <c r="F24" s="62"/>
      <c r="G24" s="111"/>
      <c r="H24" s="111">
        <f>IF($C$4="citu pasākumu izmaksas",IF('2a+c+n'!$Q24="C",'2a+c+n'!H24,0))</f>
        <v>0</v>
      </c>
      <c r="I24" s="111"/>
      <c r="J24" s="111"/>
      <c r="K24" s="112">
        <f>IF($C$4="citu pasākumu izmaksas",IF('2a+c+n'!$Q24="C",'2a+c+n'!K24,0))</f>
        <v>0</v>
      </c>
      <c r="L24" s="78">
        <f>IF($C$4="citu pasākumu izmaksas",IF('2a+c+n'!$Q24="C",'2a+c+n'!L24,0))</f>
        <v>0</v>
      </c>
      <c r="M24" s="111">
        <f>IF($C$4="citu pasākumu izmaksas",IF('2a+c+n'!$Q24="C",'2a+c+n'!M24,0))</f>
        <v>0</v>
      </c>
      <c r="N24" s="111">
        <f>IF($C$4="citu pasākumu izmaksas",IF('2a+c+n'!$Q24="C",'2a+c+n'!N24,0))</f>
        <v>0</v>
      </c>
      <c r="O24" s="111">
        <f>IF($C$4="citu pasākumu izmaksas",IF('2a+c+n'!$Q24="C",'2a+c+n'!O24,0))</f>
        <v>0</v>
      </c>
      <c r="P24" s="112">
        <f>IF($C$4="citu pasākumu izmaksas",IF('2a+c+n'!$Q24="C",'2a+c+n'!P24,0))</f>
        <v>0</v>
      </c>
    </row>
    <row r="25" spans="1:16" ht="22.5" x14ac:dyDescent="0.2">
      <c r="A25" s="49">
        <f>IF(P25=0,0,IF(COUNTBLANK(P25)=1,0,COUNTA($P$14:P25)))</f>
        <v>0</v>
      </c>
      <c r="B25" s="24">
        <f>IF($C$4="citu pasākumu izmaksas",IF('2a+c+n'!$Q25="C",'2a+c+n'!B25,0))</f>
        <v>0</v>
      </c>
      <c r="C25" s="24" t="str">
        <f>IF($C$4="citu pasākumu izmaksas",IF('2a+c+n'!$Q25="C",'2a+c+n'!C25,0))</f>
        <v xml:space="preserve">Vada ∅8...10mm vert. stiprinājums 177 20 M10, "OBO" , montāža </v>
      </c>
      <c r="D25" s="24" t="str">
        <f>IF($C$4="citu pasākumu izmaksas",IF('2a+c+n'!$Q25="C",'2a+c+n'!D25,0))</f>
        <v>gab.</v>
      </c>
      <c r="E25" s="44"/>
      <c r="F25" s="62"/>
      <c r="G25" s="111"/>
      <c r="H25" s="111">
        <f>IF($C$4="citu pasākumu izmaksas",IF('2a+c+n'!$Q25="C",'2a+c+n'!H25,0))</f>
        <v>0</v>
      </c>
      <c r="I25" s="111"/>
      <c r="J25" s="111"/>
      <c r="K25" s="112">
        <f>IF($C$4="citu pasākumu izmaksas",IF('2a+c+n'!$Q25="C",'2a+c+n'!K25,0))</f>
        <v>0</v>
      </c>
      <c r="L25" s="78">
        <f>IF($C$4="citu pasākumu izmaksas",IF('2a+c+n'!$Q25="C",'2a+c+n'!L25,0))</f>
        <v>0</v>
      </c>
      <c r="M25" s="111">
        <f>IF($C$4="citu pasākumu izmaksas",IF('2a+c+n'!$Q25="C",'2a+c+n'!M25,0))</f>
        <v>0</v>
      </c>
      <c r="N25" s="111">
        <f>IF($C$4="citu pasākumu izmaksas",IF('2a+c+n'!$Q25="C",'2a+c+n'!N25,0))</f>
        <v>0</v>
      </c>
      <c r="O25" s="111">
        <f>IF($C$4="citu pasākumu izmaksas",IF('2a+c+n'!$Q25="C",'2a+c+n'!O25,0))</f>
        <v>0</v>
      </c>
      <c r="P25" s="112">
        <f>IF($C$4="citu pasākumu izmaksas",IF('2a+c+n'!$Q25="C",'2a+c+n'!P25,0))</f>
        <v>0</v>
      </c>
    </row>
    <row r="26" spans="1:16" x14ac:dyDescent="0.2">
      <c r="A26" s="49">
        <f>IF(P26=0,0,IF(COUNTBLANK(P26)=1,0,COUNTA($P$14:P26)))</f>
        <v>0</v>
      </c>
      <c r="B26" s="24">
        <f>IF($C$4="citu pasākumu izmaksas",IF('2a+c+n'!$Q26="C",'2a+c+n'!B26,0))</f>
        <v>0</v>
      </c>
      <c r="C26" s="24" t="str">
        <f>IF($C$4="citu pasākumu izmaksas",IF('2a+c+n'!$Q26="C",'2a+c+n'!C26,0))</f>
        <v>Zibensuztvērējs 101 VL2000, "OBO", montāža</v>
      </c>
      <c r="D26" s="24" t="str">
        <f>IF($C$4="citu pasākumu izmaksas",IF('2a+c+n'!$Q26="C",'2a+c+n'!D26,0))</f>
        <v>gab.</v>
      </c>
      <c r="E26" s="44"/>
      <c r="F26" s="62"/>
      <c r="G26" s="111"/>
      <c r="H26" s="111">
        <f>IF($C$4="citu pasākumu izmaksas",IF('2a+c+n'!$Q26="C",'2a+c+n'!H26,0))</f>
        <v>0</v>
      </c>
      <c r="I26" s="111"/>
      <c r="J26" s="111"/>
      <c r="K26" s="112">
        <f>IF($C$4="citu pasākumu izmaksas",IF('2a+c+n'!$Q26="C",'2a+c+n'!K26,0))</f>
        <v>0</v>
      </c>
      <c r="L26" s="78">
        <f>IF($C$4="citu pasākumu izmaksas",IF('2a+c+n'!$Q26="C",'2a+c+n'!L26,0))</f>
        <v>0</v>
      </c>
      <c r="M26" s="111">
        <f>IF($C$4="citu pasākumu izmaksas",IF('2a+c+n'!$Q26="C",'2a+c+n'!M26,0))</f>
        <v>0</v>
      </c>
      <c r="N26" s="111">
        <f>IF($C$4="citu pasākumu izmaksas",IF('2a+c+n'!$Q26="C",'2a+c+n'!N26,0))</f>
        <v>0</v>
      </c>
      <c r="O26" s="111">
        <f>IF($C$4="citu pasākumu izmaksas",IF('2a+c+n'!$Q26="C",'2a+c+n'!O26,0))</f>
        <v>0</v>
      </c>
      <c r="P26" s="112">
        <f>IF($C$4="citu pasākumu izmaksas",IF('2a+c+n'!$Q26="C",'2a+c+n'!P26,0))</f>
        <v>0</v>
      </c>
    </row>
    <row r="27" spans="1:16" ht="22.5" x14ac:dyDescent="0.2">
      <c r="A27" s="49">
        <f>IF(P27=0,0,IF(COUNTBLANK(P27)=1,0,COUNTA($P$14:P27)))</f>
        <v>0</v>
      </c>
      <c r="B27" s="24">
        <f>IF($C$4="citu pasākumu izmaksas",IF('2a+c+n'!$Q27="C",'2a+c+n'!B27,0))</f>
        <v>0</v>
      </c>
      <c r="C27" s="24" t="str">
        <f>IF($C$4="citu pasākumu izmaksas",IF('2a+c+n'!$Q27="C",'2a+c+n'!C27,0))</f>
        <v>Zibensuztvērēja stiprinājums pie vertik. virsmas , "OBO'', montāža</v>
      </c>
      <c r="D27" s="24" t="str">
        <f>IF($C$4="citu pasākumu izmaksas",IF('2a+c+n'!$Q27="C",'2a+c+n'!D27,0))</f>
        <v>gab.</v>
      </c>
      <c r="E27" s="44"/>
      <c r="F27" s="62"/>
      <c r="G27" s="111"/>
      <c r="H27" s="111">
        <f>IF($C$4="citu pasākumu izmaksas",IF('2a+c+n'!$Q27="C",'2a+c+n'!H27,0))</f>
        <v>0</v>
      </c>
      <c r="I27" s="111"/>
      <c r="J27" s="111"/>
      <c r="K27" s="112">
        <f>IF($C$4="citu pasākumu izmaksas",IF('2a+c+n'!$Q27="C",'2a+c+n'!K27,0))</f>
        <v>0</v>
      </c>
      <c r="L27" s="78">
        <f>IF($C$4="citu pasākumu izmaksas",IF('2a+c+n'!$Q27="C",'2a+c+n'!L27,0))</f>
        <v>0</v>
      </c>
      <c r="M27" s="111">
        <f>IF($C$4="citu pasākumu izmaksas",IF('2a+c+n'!$Q27="C",'2a+c+n'!M27,0))</f>
        <v>0</v>
      </c>
      <c r="N27" s="111">
        <f>IF($C$4="citu pasākumu izmaksas",IF('2a+c+n'!$Q27="C",'2a+c+n'!N27,0))</f>
        <v>0</v>
      </c>
      <c r="O27" s="111">
        <f>IF($C$4="citu pasākumu izmaksas",IF('2a+c+n'!$Q27="C",'2a+c+n'!O27,0))</f>
        <v>0</v>
      </c>
      <c r="P27" s="112">
        <f>IF($C$4="citu pasākumu izmaksas",IF('2a+c+n'!$Q27="C",'2a+c+n'!P27,0))</f>
        <v>0</v>
      </c>
    </row>
    <row r="28" spans="1:16" x14ac:dyDescent="0.2">
      <c r="A28" s="49">
        <f>IF(P28=0,0,IF(COUNTBLANK(P28)=1,0,COUNTA($P$14:P28)))</f>
        <v>0</v>
      </c>
      <c r="B28" s="24">
        <f>IF($C$4="citu pasākumu izmaksas",IF('2a+c+n'!$Q28="C",'2a+c+n'!B28,0))</f>
        <v>0</v>
      </c>
      <c r="C28" s="24" t="str">
        <f>IF($C$4="citu pasākumu izmaksas",IF('2a+c+n'!$Q28="C",'2a+c+n'!C28,0))</f>
        <v>Zibensaizsardzības kontūra izbūve zem lieveņiem</v>
      </c>
      <c r="D28" s="24" t="str">
        <f>IF($C$4="citu pasākumu izmaksas",IF('2a+c+n'!$Q28="C",'2a+c+n'!D28,0))</f>
        <v>kpl.</v>
      </c>
      <c r="E28" s="44"/>
      <c r="F28" s="62"/>
      <c r="G28" s="111"/>
      <c r="H28" s="111">
        <f>IF($C$4="citu pasākumu izmaksas",IF('2a+c+n'!$Q28="C",'2a+c+n'!H28,0))</f>
        <v>0</v>
      </c>
      <c r="I28" s="111"/>
      <c r="J28" s="111"/>
      <c r="K28" s="112">
        <f>IF($C$4="citu pasākumu izmaksas",IF('2a+c+n'!$Q28="C",'2a+c+n'!K28,0))</f>
        <v>0</v>
      </c>
      <c r="L28" s="78">
        <f>IF($C$4="citu pasākumu izmaksas",IF('2a+c+n'!$Q28="C",'2a+c+n'!L28,0))</f>
        <v>0</v>
      </c>
      <c r="M28" s="111">
        <f>IF($C$4="citu pasākumu izmaksas",IF('2a+c+n'!$Q28="C",'2a+c+n'!M28,0))</f>
        <v>0</v>
      </c>
      <c r="N28" s="111">
        <f>IF($C$4="citu pasākumu izmaksas",IF('2a+c+n'!$Q28="C",'2a+c+n'!N28,0))</f>
        <v>0</v>
      </c>
      <c r="O28" s="111">
        <f>IF($C$4="citu pasākumu izmaksas",IF('2a+c+n'!$Q28="C",'2a+c+n'!O28,0))</f>
        <v>0</v>
      </c>
      <c r="P28" s="112">
        <f>IF($C$4="citu pasākumu izmaksas",IF('2a+c+n'!$Q28="C",'2a+c+n'!P28,0))</f>
        <v>0</v>
      </c>
    </row>
    <row r="29" spans="1:16" x14ac:dyDescent="0.2">
      <c r="A29" s="49">
        <f>IF(P29=0,0,IF(COUNTBLANK(P29)=1,0,COUNTA($P$14:P29)))</f>
        <v>0</v>
      </c>
      <c r="B29" s="24">
        <f>IF($C$4="citu pasākumu izmaksas",IF('2a+c+n'!$Q29="C",'2a+c+n'!B29,0))</f>
        <v>0</v>
      </c>
      <c r="C29" s="24" t="str">
        <f>IF($C$4="citu pasākumu izmaksas",IF('2a+c+n'!$Q29="C",'2a+c+n'!C29,0))</f>
        <v>P/e caurule d50mm gofrēta , montāža</v>
      </c>
      <c r="D29" s="24" t="str">
        <f>IF($C$4="citu pasākumu izmaksas",IF('2a+c+n'!$Q29="C",'2a+c+n'!D29,0))</f>
        <v>m</v>
      </c>
      <c r="E29" s="44"/>
      <c r="F29" s="62"/>
      <c r="G29" s="111"/>
      <c r="H29" s="111">
        <f>IF($C$4="citu pasākumu izmaksas",IF('2a+c+n'!$Q29="C",'2a+c+n'!H29,0))</f>
        <v>0</v>
      </c>
      <c r="I29" s="111"/>
      <c r="J29" s="111"/>
      <c r="K29" s="112">
        <f>IF($C$4="citu pasākumu izmaksas",IF('2a+c+n'!$Q29="C",'2a+c+n'!K29,0))</f>
        <v>0</v>
      </c>
      <c r="L29" s="78">
        <f>IF($C$4="citu pasākumu izmaksas",IF('2a+c+n'!$Q29="C",'2a+c+n'!L29,0))</f>
        <v>0</v>
      </c>
      <c r="M29" s="111">
        <f>IF($C$4="citu pasākumu izmaksas",IF('2a+c+n'!$Q29="C",'2a+c+n'!M29,0))</f>
        <v>0</v>
      </c>
      <c r="N29" s="111">
        <f>IF($C$4="citu pasākumu izmaksas",IF('2a+c+n'!$Q29="C",'2a+c+n'!N29,0))</f>
        <v>0</v>
      </c>
      <c r="O29" s="111">
        <f>IF($C$4="citu pasākumu izmaksas",IF('2a+c+n'!$Q29="C",'2a+c+n'!O29,0))</f>
        <v>0</v>
      </c>
      <c r="P29" s="112">
        <f>IF($C$4="citu pasākumu izmaksas",IF('2a+c+n'!$Q29="C",'2a+c+n'!P29,0))</f>
        <v>0</v>
      </c>
    </row>
    <row r="30" spans="1:16" ht="12" thickBot="1" x14ac:dyDescent="0.25">
      <c r="A30" s="49">
        <f>IF(P30=0,0,IF(COUNTBLANK(P30)=1,0,COUNTA($P$14:P30)))</f>
        <v>0</v>
      </c>
      <c r="B30" s="24">
        <f>IF($C$4="citu pasākumu izmaksas",IF('2a+c+n'!$Q30="C",'2a+c+n'!B30,0))</f>
        <v>0</v>
      </c>
      <c r="C30" s="24" t="str">
        <f>IF($C$4="citu pasākumu izmaksas",IF('2a+c+n'!$Q30="C",'2a+c+n'!C30,0))</f>
        <v>P/e divdaļīga caurule d110mm 450N , montāža</v>
      </c>
      <c r="D30" s="24" t="str">
        <f>IF($C$4="citu pasākumu izmaksas",IF('2a+c+n'!$Q30="C",'2a+c+n'!D30,0))</f>
        <v>m</v>
      </c>
      <c r="E30" s="44"/>
      <c r="F30" s="62"/>
      <c r="G30" s="111"/>
      <c r="H30" s="111">
        <f>IF($C$4="citu pasākumu izmaksas",IF('2a+c+n'!$Q30="C",'2a+c+n'!H30,0))</f>
        <v>0</v>
      </c>
      <c r="I30" s="111"/>
      <c r="J30" s="111"/>
      <c r="K30" s="112">
        <f>IF($C$4="citu pasākumu izmaksas",IF('2a+c+n'!$Q30="C",'2a+c+n'!K30,0))</f>
        <v>0</v>
      </c>
      <c r="L30" s="78">
        <f>IF($C$4="citu pasākumu izmaksas",IF('2a+c+n'!$Q30="C",'2a+c+n'!L30,0))</f>
        <v>0</v>
      </c>
      <c r="M30" s="111">
        <f>IF($C$4="citu pasākumu izmaksas",IF('2a+c+n'!$Q30="C",'2a+c+n'!M30,0))</f>
        <v>0</v>
      </c>
      <c r="N30" s="111">
        <f>IF($C$4="citu pasākumu izmaksas",IF('2a+c+n'!$Q30="C",'2a+c+n'!N30,0))</f>
        <v>0</v>
      </c>
      <c r="O30" s="111">
        <f>IF($C$4="citu pasākumu izmaksas",IF('2a+c+n'!$Q30="C",'2a+c+n'!O30,0))</f>
        <v>0</v>
      </c>
      <c r="P30" s="112">
        <f>IF($C$4="citu pasākumu izmaksas",IF('2a+c+n'!$Q30="C",'2a+c+n'!P30,0))</f>
        <v>0</v>
      </c>
    </row>
    <row r="31" spans="1:16" ht="12" customHeight="1" thickBot="1" x14ac:dyDescent="0.25">
      <c r="A31" s="229" t="s">
        <v>62</v>
      </c>
      <c r="B31" s="230"/>
      <c r="C31" s="230"/>
      <c r="D31" s="230"/>
      <c r="E31" s="230"/>
      <c r="F31" s="230"/>
      <c r="G31" s="230"/>
      <c r="H31" s="230"/>
      <c r="I31" s="230"/>
      <c r="J31" s="230"/>
      <c r="K31" s="231"/>
      <c r="L31" s="122">
        <f>SUM(L14:L30)</f>
        <v>0</v>
      </c>
      <c r="M31" s="123">
        <f>SUM(M14:M30)</f>
        <v>0</v>
      </c>
      <c r="N31" s="123">
        <f>SUM(N14:N30)</f>
        <v>0</v>
      </c>
      <c r="O31" s="123">
        <f>SUM(O14:O30)</f>
        <v>0</v>
      </c>
      <c r="P31" s="124">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2">
        <f>'Kops c'!C28:H28</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78" t="str">
        <f>'Kops n'!A31:D31</f>
        <v>Tāme sastādīta 2023. gada __. _______</v>
      </c>
      <c r="B37" s="179"/>
      <c r="C37" s="179"/>
      <c r="D37" s="179"/>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2">
        <f>'Kops c'!C33:H33</f>
        <v>0</v>
      </c>
      <c r="D39" s="232"/>
      <c r="E39" s="232"/>
      <c r="F39" s="232"/>
      <c r="G39" s="232"/>
      <c r="H39" s="232"/>
      <c r="I39" s="16"/>
      <c r="J39" s="16"/>
      <c r="K39" s="16"/>
      <c r="L39" s="16"/>
      <c r="M39" s="16"/>
      <c r="N39" s="16"/>
      <c r="O39" s="16"/>
      <c r="P39" s="16"/>
    </row>
    <row r="40" spans="1:16" x14ac:dyDescent="0.2">
      <c r="A40" s="16"/>
      <c r="B40" s="16"/>
      <c r="C40" s="160" t="s">
        <v>15</v>
      </c>
      <c r="D40" s="160"/>
      <c r="E40" s="160"/>
      <c r="F40" s="160"/>
      <c r="G40" s="160"/>
      <c r="H40" s="160"/>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c'!C36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0:H40"/>
    <mergeCell ref="L12:P12"/>
    <mergeCell ref="A31:K31"/>
    <mergeCell ref="C34:H34"/>
    <mergeCell ref="C35:H35"/>
    <mergeCell ref="A37:D37"/>
    <mergeCell ref="C39:H39"/>
  </mergeCells>
  <conditionalFormatting sqref="A31:K31">
    <cfRule type="containsText" dxfId="57" priority="4"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6" priority="2" operator="equal">
      <formula>0</formula>
    </cfRule>
  </conditionalFormatting>
  <conditionalFormatting sqref="C2:I2 D5:L8 N9:O9 L31:P31 C34:H34 C39:H39 C42">
    <cfRule type="cellIs" dxfId="55"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C000"/>
  </sheetPr>
  <dimension ref="A1:P43"/>
  <sheetViews>
    <sheetView topLeftCell="A14" workbookViewId="0">
      <selection activeCell="A31" sqref="A31: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'2a+c+n'!D1</f>
        <v>2</v>
      </c>
      <c r="E1" s="22"/>
      <c r="F1" s="22"/>
      <c r="G1" s="22"/>
      <c r="H1" s="22"/>
      <c r="I1" s="22"/>
      <c r="J1" s="22"/>
      <c r="N1" s="25"/>
      <c r="O1" s="26"/>
      <c r="P1" s="27"/>
    </row>
    <row r="2" spans="1:16" x14ac:dyDescent="0.2">
      <c r="A2" s="28"/>
      <c r="B2" s="28"/>
      <c r="C2" s="247" t="str">
        <f>'2a+c+n'!C2:I2</f>
        <v>Ziensaizsardzība</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19</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'2a+c+n'!A9</f>
        <v>Tāme sastādīta  2023. gada tirgus cenās, pamatojoties uz EL daļas rasējumiem</v>
      </c>
      <c r="B9" s="244"/>
      <c r="C9" s="244"/>
      <c r="D9" s="244"/>
      <c r="E9" s="244"/>
      <c r="F9" s="244"/>
      <c r="G9" s="30"/>
      <c r="H9" s="30"/>
      <c r="I9" s="30"/>
      <c r="J9" s="245" t="s">
        <v>45</v>
      </c>
      <c r="K9" s="245"/>
      <c r="L9" s="245"/>
      <c r="M9" s="245"/>
      <c r="N9" s="246">
        <f>P31</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izmaksas",IF('2a+c+n'!$Q14="N",'2a+c+n'!B14,0))</f>
        <v>0</v>
      </c>
      <c r="C14" s="23">
        <f>IF($C$4="Neattiecināmās izmaksas",IF('2a+c+n'!$Q14="N",'2a+c+n'!C14,0))</f>
        <v>0</v>
      </c>
      <c r="D14" s="23">
        <f>IF($C$4="Neattiecināmās izmaksas",IF('2a+c+n'!$Q14="N",'2a+c+n'!D14,0))</f>
        <v>0</v>
      </c>
      <c r="E14" s="43"/>
      <c r="F14" s="60"/>
      <c r="G14" s="109"/>
      <c r="H14" s="109">
        <f>IF($C$4="Neattiecināmās izmaksas",IF('2a+c+n'!$Q14="N",'2a+c+n'!H14,0))</f>
        <v>0</v>
      </c>
      <c r="I14" s="109"/>
      <c r="J14" s="109"/>
      <c r="K14" s="110">
        <f>IF($C$4="Neattiecināmās izmaksas",IF('2a+c+n'!$Q14="N",'2a+c+n'!K14,0))</f>
        <v>0</v>
      </c>
      <c r="L14" s="77">
        <f>IF($C$4="Neattiecināmās izmaksas",IF('2a+c+n'!$Q14="N",'2a+c+n'!L14,0))</f>
        <v>0</v>
      </c>
      <c r="M14" s="109">
        <f>IF($C$4="Neattiecināmās izmaksas",IF('2a+c+n'!$Q14="N",'2a+c+n'!M14,0))</f>
        <v>0</v>
      </c>
      <c r="N14" s="109">
        <f>IF($C$4="Neattiecināmās izmaksas",IF('2a+c+n'!$Q14="N",'2a+c+n'!N14,0))</f>
        <v>0</v>
      </c>
      <c r="O14" s="109">
        <f>IF($C$4="Neattiecināmās izmaksas",IF('2a+c+n'!$Q14="N",'2a+c+n'!O14,0))</f>
        <v>0</v>
      </c>
      <c r="P14" s="110">
        <f>IF($C$4="Neattiecināmās izmaksas",IF('2a+c+n'!$Q14="N",'2a+c+n'!P14,0))</f>
        <v>0</v>
      </c>
    </row>
    <row r="15" spans="1:16" x14ac:dyDescent="0.2">
      <c r="A15" s="49">
        <f>IF(P15=0,0,IF(COUNTBLANK(P15)=1,0,COUNTA($P$14:P15)))</f>
        <v>0</v>
      </c>
      <c r="B15" s="24">
        <f>IF($C$4="Neattiecināmās izmaksas",IF('2a+c+n'!$Q15="N",'2a+c+n'!B15,0))</f>
        <v>0</v>
      </c>
      <c r="C15" s="24">
        <f>IF($C$4="Neattiecināmās izmaksas",IF('2a+c+n'!$Q15="N",'2a+c+n'!C15,0))</f>
        <v>0</v>
      </c>
      <c r="D15" s="24">
        <f>IF($C$4="Neattiecināmās izmaksas",IF('2a+c+n'!$Q15="N",'2a+c+n'!D15,0))</f>
        <v>0</v>
      </c>
      <c r="E15" s="44"/>
      <c r="F15" s="62"/>
      <c r="G15" s="111"/>
      <c r="H15" s="111">
        <f>IF($C$4="Neattiecināmās izmaksas",IF('2a+c+n'!$Q15="N",'2a+c+n'!H15,0))</f>
        <v>0</v>
      </c>
      <c r="I15" s="111"/>
      <c r="J15" s="111"/>
      <c r="K15" s="112">
        <f>IF($C$4="Neattiecināmās izmaksas",IF('2a+c+n'!$Q15="N",'2a+c+n'!K15,0))</f>
        <v>0</v>
      </c>
      <c r="L15" s="78">
        <f>IF($C$4="Neattiecināmās izmaksas",IF('2a+c+n'!$Q15="N",'2a+c+n'!L15,0))</f>
        <v>0</v>
      </c>
      <c r="M15" s="111">
        <f>IF($C$4="Neattiecināmās izmaksas",IF('2a+c+n'!$Q15="N",'2a+c+n'!M15,0))</f>
        <v>0</v>
      </c>
      <c r="N15" s="111">
        <f>IF($C$4="Neattiecināmās izmaksas",IF('2a+c+n'!$Q15="N",'2a+c+n'!N15,0))</f>
        <v>0</v>
      </c>
      <c r="O15" s="111">
        <f>IF($C$4="Neattiecināmās izmaksas",IF('2a+c+n'!$Q15="N",'2a+c+n'!O15,0))</f>
        <v>0</v>
      </c>
      <c r="P15" s="112">
        <f>IF($C$4="Neattiecināmās izmaksas",IF('2a+c+n'!$Q15="N",'2a+c+n'!P15,0))</f>
        <v>0</v>
      </c>
    </row>
    <row r="16" spans="1:16" x14ac:dyDescent="0.2">
      <c r="A16" s="49">
        <f>IF(P16=0,0,IF(COUNTBLANK(P16)=1,0,COUNTA($P$14:P16)))</f>
        <v>0</v>
      </c>
      <c r="B16" s="24">
        <f>IF($C$4="Neattiecināmās izmaksas",IF('2a+c+n'!$Q16="N",'2a+c+n'!B16,0))</f>
        <v>0</v>
      </c>
      <c r="C16" s="24">
        <f>IF($C$4="Neattiecināmās izmaksas",IF('2a+c+n'!$Q16="N",'2a+c+n'!C16,0))</f>
        <v>0</v>
      </c>
      <c r="D16" s="24">
        <f>IF($C$4="Neattiecināmās izmaksas",IF('2a+c+n'!$Q16="N",'2a+c+n'!D16,0))</f>
        <v>0</v>
      </c>
      <c r="E16" s="44"/>
      <c r="F16" s="62"/>
      <c r="G16" s="111"/>
      <c r="H16" s="111">
        <f>IF($C$4="Neattiecināmās izmaksas",IF('2a+c+n'!$Q16="N",'2a+c+n'!H16,0))</f>
        <v>0</v>
      </c>
      <c r="I16" s="111"/>
      <c r="J16" s="111"/>
      <c r="K16" s="112">
        <f>IF($C$4="Neattiecināmās izmaksas",IF('2a+c+n'!$Q16="N",'2a+c+n'!K16,0))</f>
        <v>0</v>
      </c>
      <c r="L16" s="78">
        <f>IF($C$4="Neattiecināmās izmaksas",IF('2a+c+n'!$Q16="N",'2a+c+n'!L16,0))</f>
        <v>0</v>
      </c>
      <c r="M16" s="111">
        <f>IF($C$4="Neattiecināmās izmaksas",IF('2a+c+n'!$Q16="N",'2a+c+n'!M16,0))</f>
        <v>0</v>
      </c>
      <c r="N16" s="111">
        <f>IF($C$4="Neattiecināmās izmaksas",IF('2a+c+n'!$Q16="N",'2a+c+n'!N16,0))</f>
        <v>0</v>
      </c>
      <c r="O16" s="111">
        <f>IF($C$4="Neattiecināmās izmaksas",IF('2a+c+n'!$Q16="N",'2a+c+n'!O16,0))</f>
        <v>0</v>
      </c>
      <c r="P16" s="112">
        <f>IF($C$4="Neattiecināmās izmaksas",IF('2a+c+n'!$Q16="N",'2a+c+n'!P16,0))</f>
        <v>0</v>
      </c>
    </row>
    <row r="17" spans="1:16" x14ac:dyDescent="0.2">
      <c r="A17" s="49">
        <f>IF(P17=0,0,IF(COUNTBLANK(P17)=1,0,COUNTA($P$14:P17)))</f>
        <v>0</v>
      </c>
      <c r="B17" s="24">
        <f>IF($C$4="Neattiecināmās izmaksas",IF('2a+c+n'!$Q17="N",'2a+c+n'!B17,0))</f>
        <v>0</v>
      </c>
      <c r="C17" s="24">
        <f>IF($C$4="Neattiecināmās izmaksas",IF('2a+c+n'!$Q17="N",'2a+c+n'!C17,0))</f>
        <v>0</v>
      </c>
      <c r="D17" s="24">
        <f>IF($C$4="Neattiecināmās izmaksas",IF('2a+c+n'!$Q17="N",'2a+c+n'!D17,0))</f>
        <v>0</v>
      </c>
      <c r="E17" s="44"/>
      <c r="F17" s="62"/>
      <c r="G17" s="111"/>
      <c r="H17" s="111">
        <f>IF($C$4="Neattiecināmās izmaksas",IF('2a+c+n'!$Q17="N",'2a+c+n'!H17,0))</f>
        <v>0</v>
      </c>
      <c r="I17" s="111"/>
      <c r="J17" s="111"/>
      <c r="K17" s="112">
        <f>IF($C$4="Neattiecināmās izmaksas",IF('2a+c+n'!$Q17="N",'2a+c+n'!K17,0))</f>
        <v>0</v>
      </c>
      <c r="L17" s="78">
        <f>IF($C$4="Neattiecināmās izmaksas",IF('2a+c+n'!$Q17="N",'2a+c+n'!L17,0))</f>
        <v>0</v>
      </c>
      <c r="M17" s="111">
        <f>IF($C$4="Neattiecināmās izmaksas",IF('2a+c+n'!$Q17="N",'2a+c+n'!M17,0))</f>
        <v>0</v>
      </c>
      <c r="N17" s="111">
        <f>IF($C$4="Neattiecināmās izmaksas",IF('2a+c+n'!$Q17="N",'2a+c+n'!N17,0))</f>
        <v>0</v>
      </c>
      <c r="O17" s="111">
        <f>IF($C$4="Neattiecināmās izmaksas",IF('2a+c+n'!$Q17="N",'2a+c+n'!O17,0))</f>
        <v>0</v>
      </c>
      <c r="P17" s="112">
        <f>IF($C$4="Neattiecināmās izmaksas",IF('2a+c+n'!$Q17="N",'2a+c+n'!P17,0))</f>
        <v>0</v>
      </c>
    </row>
    <row r="18" spans="1:16" x14ac:dyDescent="0.2">
      <c r="A18" s="49">
        <f>IF(P18=0,0,IF(COUNTBLANK(P18)=1,0,COUNTA($P$14:P18)))</f>
        <v>0</v>
      </c>
      <c r="B18" s="24">
        <f>IF($C$4="Neattiecināmās izmaksas",IF('2a+c+n'!$Q18="N",'2a+c+n'!B18,0))</f>
        <v>0</v>
      </c>
      <c r="C18" s="24">
        <f>IF($C$4="Neattiecināmās izmaksas",IF('2a+c+n'!$Q18="N",'2a+c+n'!C18,0))</f>
        <v>0</v>
      </c>
      <c r="D18" s="24">
        <f>IF($C$4="Neattiecināmās izmaksas",IF('2a+c+n'!$Q18="N",'2a+c+n'!D18,0))</f>
        <v>0</v>
      </c>
      <c r="E18" s="44"/>
      <c r="F18" s="62"/>
      <c r="G18" s="111"/>
      <c r="H18" s="111">
        <f>IF($C$4="Neattiecināmās izmaksas",IF('2a+c+n'!$Q18="N",'2a+c+n'!H18,0))</f>
        <v>0</v>
      </c>
      <c r="I18" s="111"/>
      <c r="J18" s="111"/>
      <c r="K18" s="112">
        <f>IF($C$4="Neattiecināmās izmaksas",IF('2a+c+n'!$Q18="N",'2a+c+n'!K18,0))</f>
        <v>0</v>
      </c>
      <c r="L18" s="78">
        <f>IF($C$4="Neattiecināmās izmaksas",IF('2a+c+n'!$Q18="N",'2a+c+n'!L18,0))</f>
        <v>0</v>
      </c>
      <c r="M18" s="111">
        <f>IF($C$4="Neattiecināmās izmaksas",IF('2a+c+n'!$Q18="N",'2a+c+n'!M18,0))</f>
        <v>0</v>
      </c>
      <c r="N18" s="111">
        <f>IF($C$4="Neattiecināmās izmaksas",IF('2a+c+n'!$Q18="N",'2a+c+n'!N18,0))</f>
        <v>0</v>
      </c>
      <c r="O18" s="111">
        <f>IF($C$4="Neattiecināmās izmaksas",IF('2a+c+n'!$Q18="N",'2a+c+n'!O18,0))</f>
        <v>0</v>
      </c>
      <c r="P18" s="112">
        <f>IF($C$4="Neattiecināmās izmaksas",IF('2a+c+n'!$Q18="N",'2a+c+n'!P18,0))</f>
        <v>0</v>
      </c>
    </row>
    <row r="19" spans="1:16" x14ac:dyDescent="0.2">
      <c r="A19" s="49">
        <f>IF(P19=0,0,IF(COUNTBLANK(P19)=1,0,COUNTA($P$14:P19)))</f>
        <v>0</v>
      </c>
      <c r="B19" s="24">
        <f>IF($C$4="Neattiecināmās izmaksas",IF('2a+c+n'!$Q19="N",'2a+c+n'!B19,0))</f>
        <v>0</v>
      </c>
      <c r="C19" s="24">
        <f>IF($C$4="Neattiecināmās izmaksas",IF('2a+c+n'!$Q19="N",'2a+c+n'!C19,0))</f>
        <v>0</v>
      </c>
      <c r="D19" s="24">
        <f>IF($C$4="Neattiecināmās izmaksas",IF('2a+c+n'!$Q19="N",'2a+c+n'!D19,0))</f>
        <v>0</v>
      </c>
      <c r="E19" s="44"/>
      <c r="F19" s="62"/>
      <c r="G19" s="111"/>
      <c r="H19" s="111">
        <f>IF($C$4="Neattiecināmās izmaksas",IF('2a+c+n'!$Q19="N",'2a+c+n'!H19,0))</f>
        <v>0</v>
      </c>
      <c r="I19" s="111"/>
      <c r="J19" s="111"/>
      <c r="K19" s="112">
        <f>IF($C$4="Neattiecināmās izmaksas",IF('2a+c+n'!$Q19="N",'2a+c+n'!K19,0))</f>
        <v>0</v>
      </c>
      <c r="L19" s="78">
        <f>IF($C$4="Neattiecināmās izmaksas",IF('2a+c+n'!$Q19="N",'2a+c+n'!L19,0))</f>
        <v>0</v>
      </c>
      <c r="M19" s="111">
        <f>IF($C$4="Neattiecināmās izmaksas",IF('2a+c+n'!$Q19="N",'2a+c+n'!M19,0))</f>
        <v>0</v>
      </c>
      <c r="N19" s="111">
        <f>IF($C$4="Neattiecināmās izmaksas",IF('2a+c+n'!$Q19="N",'2a+c+n'!N19,0))</f>
        <v>0</v>
      </c>
      <c r="O19" s="111">
        <f>IF($C$4="Neattiecināmās izmaksas",IF('2a+c+n'!$Q19="N",'2a+c+n'!O19,0))</f>
        <v>0</v>
      </c>
      <c r="P19" s="112">
        <f>IF($C$4="Neattiecināmās izmaksas",IF('2a+c+n'!$Q19="N",'2a+c+n'!P19,0))</f>
        <v>0</v>
      </c>
    </row>
    <row r="20" spans="1:16" x14ac:dyDescent="0.2">
      <c r="A20" s="49">
        <f>IF(P20=0,0,IF(COUNTBLANK(P20)=1,0,COUNTA($P$14:P20)))</f>
        <v>0</v>
      </c>
      <c r="B20" s="24">
        <f>IF($C$4="Neattiecināmās izmaksas",IF('2a+c+n'!$Q20="N",'2a+c+n'!B20,0))</f>
        <v>0</v>
      </c>
      <c r="C20" s="24">
        <f>IF($C$4="Neattiecināmās izmaksas",IF('2a+c+n'!$Q20="N",'2a+c+n'!C20,0))</f>
        <v>0</v>
      </c>
      <c r="D20" s="24">
        <f>IF($C$4="Neattiecināmās izmaksas",IF('2a+c+n'!$Q20="N",'2a+c+n'!D20,0))</f>
        <v>0</v>
      </c>
      <c r="E20" s="44"/>
      <c r="F20" s="62"/>
      <c r="G20" s="111"/>
      <c r="H20" s="111">
        <f>IF($C$4="Neattiecināmās izmaksas",IF('2a+c+n'!$Q20="N",'2a+c+n'!H20,0))</f>
        <v>0</v>
      </c>
      <c r="I20" s="111"/>
      <c r="J20" s="111"/>
      <c r="K20" s="112">
        <f>IF($C$4="Neattiecināmās izmaksas",IF('2a+c+n'!$Q20="N",'2a+c+n'!K20,0))</f>
        <v>0</v>
      </c>
      <c r="L20" s="78">
        <f>IF($C$4="Neattiecināmās izmaksas",IF('2a+c+n'!$Q20="N",'2a+c+n'!L20,0))</f>
        <v>0</v>
      </c>
      <c r="M20" s="111">
        <f>IF($C$4="Neattiecināmās izmaksas",IF('2a+c+n'!$Q20="N",'2a+c+n'!M20,0))</f>
        <v>0</v>
      </c>
      <c r="N20" s="111">
        <f>IF($C$4="Neattiecināmās izmaksas",IF('2a+c+n'!$Q20="N",'2a+c+n'!N20,0))</f>
        <v>0</v>
      </c>
      <c r="O20" s="111">
        <f>IF($C$4="Neattiecināmās izmaksas",IF('2a+c+n'!$Q20="N",'2a+c+n'!O20,0))</f>
        <v>0</v>
      </c>
      <c r="P20" s="112">
        <f>IF($C$4="Neattiecināmās izmaksas",IF('2a+c+n'!$Q20="N",'2a+c+n'!P20,0))</f>
        <v>0</v>
      </c>
    </row>
    <row r="21" spans="1:16" x14ac:dyDescent="0.2">
      <c r="A21" s="49">
        <f>IF(P21=0,0,IF(COUNTBLANK(P21)=1,0,COUNTA($P$14:P21)))</f>
        <v>0</v>
      </c>
      <c r="B21" s="24">
        <f>IF($C$4="Neattiecināmās izmaksas",IF('2a+c+n'!$Q21="N",'2a+c+n'!B21,0))</f>
        <v>0</v>
      </c>
      <c r="C21" s="24">
        <f>IF($C$4="Neattiecināmās izmaksas",IF('2a+c+n'!$Q21="N",'2a+c+n'!C21,0))</f>
        <v>0</v>
      </c>
      <c r="D21" s="24">
        <f>IF($C$4="Neattiecināmās izmaksas",IF('2a+c+n'!$Q21="N",'2a+c+n'!D21,0))</f>
        <v>0</v>
      </c>
      <c r="E21" s="44"/>
      <c r="F21" s="62"/>
      <c r="G21" s="111"/>
      <c r="H21" s="111">
        <f>IF($C$4="Neattiecināmās izmaksas",IF('2a+c+n'!$Q21="N",'2a+c+n'!H21,0))</f>
        <v>0</v>
      </c>
      <c r="I21" s="111"/>
      <c r="J21" s="111"/>
      <c r="K21" s="112">
        <f>IF($C$4="Neattiecināmās izmaksas",IF('2a+c+n'!$Q21="N",'2a+c+n'!K21,0))</f>
        <v>0</v>
      </c>
      <c r="L21" s="78">
        <f>IF($C$4="Neattiecināmās izmaksas",IF('2a+c+n'!$Q21="N",'2a+c+n'!L21,0))</f>
        <v>0</v>
      </c>
      <c r="M21" s="111">
        <f>IF($C$4="Neattiecināmās izmaksas",IF('2a+c+n'!$Q21="N",'2a+c+n'!M21,0))</f>
        <v>0</v>
      </c>
      <c r="N21" s="111">
        <f>IF($C$4="Neattiecināmās izmaksas",IF('2a+c+n'!$Q21="N",'2a+c+n'!N21,0))</f>
        <v>0</v>
      </c>
      <c r="O21" s="111">
        <f>IF($C$4="Neattiecināmās izmaksas",IF('2a+c+n'!$Q21="N",'2a+c+n'!O21,0))</f>
        <v>0</v>
      </c>
      <c r="P21" s="112">
        <f>IF($C$4="Neattiecināmās izmaksas",IF('2a+c+n'!$Q21="N",'2a+c+n'!P21,0))</f>
        <v>0</v>
      </c>
    </row>
    <row r="22" spans="1:16" x14ac:dyDescent="0.2">
      <c r="A22" s="49">
        <f>IF(P22=0,0,IF(COUNTBLANK(P22)=1,0,COUNTA($P$14:P22)))</f>
        <v>0</v>
      </c>
      <c r="B22" s="24">
        <f>IF($C$4="Neattiecināmās izmaksas",IF('2a+c+n'!$Q22="N",'2a+c+n'!B22,0))</f>
        <v>0</v>
      </c>
      <c r="C22" s="24">
        <f>IF($C$4="Neattiecināmās izmaksas",IF('2a+c+n'!$Q22="N",'2a+c+n'!C22,0))</f>
        <v>0</v>
      </c>
      <c r="D22" s="24">
        <f>IF($C$4="Neattiecināmās izmaksas",IF('2a+c+n'!$Q22="N",'2a+c+n'!D22,0))</f>
        <v>0</v>
      </c>
      <c r="E22" s="44"/>
      <c r="F22" s="62"/>
      <c r="G22" s="111"/>
      <c r="H22" s="111">
        <f>IF($C$4="Neattiecināmās izmaksas",IF('2a+c+n'!$Q22="N",'2a+c+n'!H22,0))</f>
        <v>0</v>
      </c>
      <c r="I22" s="111"/>
      <c r="J22" s="111"/>
      <c r="K22" s="112">
        <f>IF($C$4="Neattiecināmās izmaksas",IF('2a+c+n'!$Q22="N",'2a+c+n'!K22,0))</f>
        <v>0</v>
      </c>
      <c r="L22" s="78">
        <f>IF($C$4="Neattiecināmās izmaksas",IF('2a+c+n'!$Q22="N",'2a+c+n'!L22,0))</f>
        <v>0</v>
      </c>
      <c r="M22" s="111">
        <f>IF($C$4="Neattiecināmās izmaksas",IF('2a+c+n'!$Q22="N",'2a+c+n'!M22,0))</f>
        <v>0</v>
      </c>
      <c r="N22" s="111">
        <f>IF($C$4="Neattiecināmās izmaksas",IF('2a+c+n'!$Q22="N",'2a+c+n'!N22,0))</f>
        <v>0</v>
      </c>
      <c r="O22" s="111">
        <f>IF($C$4="Neattiecināmās izmaksas",IF('2a+c+n'!$Q22="N",'2a+c+n'!O22,0))</f>
        <v>0</v>
      </c>
      <c r="P22" s="112">
        <f>IF($C$4="Neattiecināmās izmaksas",IF('2a+c+n'!$Q22="N",'2a+c+n'!P22,0))</f>
        <v>0</v>
      </c>
    </row>
    <row r="23" spans="1:16" x14ac:dyDescent="0.2">
      <c r="A23" s="49">
        <f>IF(P23=0,0,IF(COUNTBLANK(P23)=1,0,COUNTA($P$14:P23)))</f>
        <v>0</v>
      </c>
      <c r="B23" s="24">
        <f>IF($C$4="Neattiecināmās izmaksas",IF('2a+c+n'!$Q23="N",'2a+c+n'!B23,0))</f>
        <v>0</v>
      </c>
      <c r="C23" s="24">
        <f>IF($C$4="Neattiecināmās izmaksas",IF('2a+c+n'!$Q23="N",'2a+c+n'!C23,0))</f>
        <v>0</v>
      </c>
      <c r="D23" s="24">
        <f>IF($C$4="Neattiecināmās izmaksas",IF('2a+c+n'!$Q23="N",'2a+c+n'!D23,0))</f>
        <v>0</v>
      </c>
      <c r="E23" s="44"/>
      <c r="F23" s="62"/>
      <c r="G23" s="111"/>
      <c r="H23" s="111">
        <f>IF($C$4="Neattiecināmās izmaksas",IF('2a+c+n'!$Q23="N",'2a+c+n'!H23,0))</f>
        <v>0</v>
      </c>
      <c r="I23" s="111"/>
      <c r="J23" s="111"/>
      <c r="K23" s="112">
        <f>IF($C$4="Neattiecināmās izmaksas",IF('2a+c+n'!$Q23="N",'2a+c+n'!K23,0))</f>
        <v>0</v>
      </c>
      <c r="L23" s="78">
        <f>IF($C$4="Neattiecināmās izmaksas",IF('2a+c+n'!$Q23="N",'2a+c+n'!L23,0))</f>
        <v>0</v>
      </c>
      <c r="M23" s="111">
        <f>IF($C$4="Neattiecināmās izmaksas",IF('2a+c+n'!$Q23="N",'2a+c+n'!M23,0))</f>
        <v>0</v>
      </c>
      <c r="N23" s="111">
        <f>IF($C$4="Neattiecināmās izmaksas",IF('2a+c+n'!$Q23="N",'2a+c+n'!N23,0))</f>
        <v>0</v>
      </c>
      <c r="O23" s="111">
        <f>IF($C$4="Neattiecināmās izmaksas",IF('2a+c+n'!$Q23="N",'2a+c+n'!O23,0))</f>
        <v>0</v>
      </c>
      <c r="P23" s="112">
        <f>IF($C$4="Neattiecināmās izmaksas",IF('2a+c+n'!$Q23="N",'2a+c+n'!P23,0))</f>
        <v>0</v>
      </c>
    </row>
    <row r="24" spans="1:16" x14ac:dyDescent="0.2">
      <c r="A24" s="49">
        <f>IF(P24=0,0,IF(COUNTBLANK(P24)=1,0,COUNTA($P$14:P24)))</f>
        <v>0</v>
      </c>
      <c r="B24" s="24">
        <f>IF($C$4="Neattiecināmās izmaksas",IF('2a+c+n'!$Q24="N",'2a+c+n'!B24,0))</f>
        <v>0</v>
      </c>
      <c r="C24" s="24">
        <f>IF($C$4="Neattiecināmās izmaksas",IF('2a+c+n'!$Q24="N",'2a+c+n'!C24,0))</f>
        <v>0</v>
      </c>
      <c r="D24" s="24">
        <f>IF($C$4="Neattiecināmās izmaksas",IF('2a+c+n'!$Q24="N",'2a+c+n'!D24,0))</f>
        <v>0</v>
      </c>
      <c r="E24" s="44"/>
      <c r="F24" s="62"/>
      <c r="G24" s="111"/>
      <c r="H24" s="111">
        <f>IF($C$4="Neattiecināmās izmaksas",IF('2a+c+n'!$Q24="N",'2a+c+n'!H24,0))</f>
        <v>0</v>
      </c>
      <c r="I24" s="111"/>
      <c r="J24" s="111"/>
      <c r="K24" s="112">
        <f>IF($C$4="Neattiecināmās izmaksas",IF('2a+c+n'!$Q24="N",'2a+c+n'!K24,0))</f>
        <v>0</v>
      </c>
      <c r="L24" s="78">
        <f>IF($C$4="Neattiecināmās izmaksas",IF('2a+c+n'!$Q24="N",'2a+c+n'!L24,0))</f>
        <v>0</v>
      </c>
      <c r="M24" s="111">
        <f>IF($C$4="Neattiecināmās izmaksas",IF('2a+c+n'!$Q24="N",'2a+c+n'!M24,0))</f>
        <v>0</v>
      </c>
      <c r="N24" s="111">
        <f>IF($C$4="Neattiecināmās izmaksas",IF('2a+c+n'!$Q24="N",'2a+c+n'!N24,0))</f>
        <v>0</v>
      </c>
      <c r="O24" s="111">
        <f>IF($C$4="Neattiecināmās izmaksas",IF('2a+c+n'!$Q24="N",'2a+c+n'!O24,0))</f>
        <v>0</v>
      </c>
      <c r="P24" s="112">
        <f>IF($C$4="Neattiecināmās izmaksas",IF('2a+c+n'!$Q24="N",'2a+c+n'!P24,0))</f>
        <v>0</v>
      </c>
    </row>
    <row r="25" spans="1:16" x14ac:dyDescent="0.2">
      <c r="A25" s="49">
        <f>IF(P25=0,0,IF(COUNTBLANK(P25)=1,0,COUNTA($P$14:P25)))</f>
        <v>0</v>
      </c>
      <c r="B25" s="24">
        <f>IF($C$4="Neattiecināmās izmaksas",IF('2a+c+n'!$Q25="N",'2a+c+n'!B25,0))</f>
        <v>0</v>
      </c>
      <c r="C25" s="24">
        <f>IF($C$4="Neattiecināmās izmaksas",IF('2a+c+n'!$Q25="N",'2a+c+n'!C25,0))</f>
        <v>0</v>
      </c>
      <c r="D25" s="24">
        <f>IF($C$4="Neattiecināmās izmaksas",IF('2a+c+n'!$Q25="N",'2a+c+n'!D25,0))</f>
        <v>0</v>
      </c>
      <c r="E25" s="44"/>
      <c r="F25" s="62"/>
      <c r="G25" s="111"/>
      <c r="H25" s="111">
        <f>IF($C$4="Neattiecināmās izmaksas",IF('2a+c+n'!$Q25="N",'2a+c+n'!H25,0))</f>
        <v>0</v>
      </c>
      <c r="I25" s="111"/>
      <c r="J25" s="111"/>
      <c r="K25" s="112">
        <f>IF($C$4="Neattiecināmās izmaksas",IF('2a+c+n'!$Q25="N",'2a+c+n'!K25,0))</f>
        <v>0</v>
      </c>
      <c r="L25" s="78">
        <f>IF($C$4="Neattiecināmās izmaksas",IF('2a+c+n'!$Q25="N",'2a+c+n'!L25,0))</f>
        <v>0</v>
      </c>
      <c r="M25" s="111">
        <f>IF($C$4="Neattiecināmās izmaksas",IF('2a+c+n'!$Q25="N",'2a+c+n'!M25,0))</f>
        <v>0</v>
      </c>
      <c r="N25" s="111">
        <f>IF($C$4="Neattiecināmās izmaksas",IF('2a+c+n'!$Q25="N",'2a+c+n'!N25,0))</f>
        <v>0</v>
      </c>
      <c r="O25" s="111">
        <f>IF($C$4="Neattiecināmās izmaksas",IF('2a+c+n'!$Q25="N",'2a+c+n'!O25,0))</f>
        <v>0</v>
      </c>
      <c r="P25" s="112">
        <f>IF($C$4="Neattiecināmās izmaksas",IF('2a+c+n'!$Q25="N",'2a+c+n'!P25,0))</f>
        <v>0</v>
      </c>
    </row>
    <row r="26" spans="1:16" x14ac:dyDescent="0.2">
      <c r="A26" s="49">
        <f>IF(P26=0,0,IF(COUNTBLANK(P26)=1,0,COUNTA($P$14:P26)))</f>
        <v>0</v>
      </c>
      <c r="B26" s="24">
        <f>IF($C$4="Neattiecināmās izmaksas",IF('2a+c+n'!$Q26="N",'2a+c+n'!B26,0))</f>
        <v>0</v>
      </c>
      <c r="C26" s="24">
        <f>IF($C$4="Neattiecināmās izmaksas",IF('2a+c+n'!$Q26="N",'2a+c+n'!C26,0))</f>
        <v>0</v>
      </c>
      <c r="D26" s="24">
        <f>IF($C$4="Neattiecināmās izmaksas",IF('2a+c+n'!$Q26="N",'2a+c+n'!D26,0))</f>
        <v>0</v>
      </c>
      <c r="E26" s="44"/>
      <c r="F26" s="62"/>
      <c r="G26" s="111"/>
      <c r="H26" s="111">
        <f>IF($C$4="Neattiecināmās izmaksas",IF('2a+c+n'!$Q26="N",'2a+c+n'!H26,0))</f>
        <v>0</v>
      </c>
      <c r="I26" s="111"/>
      <c r="J26" s="111"/>
      <c r="K26" s="112">
        <f>IF($C$4="Neattiecināmās izmaksas",IF('2a+c+n'!$Q26="N",'2a+c+n'!K26,0))</f>
        <v>0</v>
      </c>
      <c r="L26" s="78">
        <f>IF($C$4="Neattiecināmās izmaksas",IF('2a+c+n'!$Q26="N",'2a+c+n'!L26,0))</f>
        <v>0</v>
      </c>
      <c r="M26" s="111">
        <f>IF($C$4="Neattiecināmās izmaksas",IF('2a+c+n'!$Q26="N",'2a+c+n'!M26,0))</f>
        <v>0</v>
      </c>
      <c r="N26" s="111">
        <f>IF($C$4="Neattiecināmās izmaksas",IF('2a+c+n'!$Q26="N",'2a+c+n'!N26,0))</f>
        <v>0</v>
      </c>
      <c r="O26" s="111">
        <f>IF($C$4="Neattiecināmās izmaksas",IF('2a+c+n'!$Q26="N",'2a+c+n'!O26,0))</f>
        <v>0</v>
      </c>
      <c r="P26" s="112">
        <f>IF($C$4="Neattiecināmās izmaksas",IF('2a+c+n'!$Q26="N",'2a+c+n'!P26,0))</f>
        <v>0</v>
      </c>
    </row>
    <row r="27" spans="1:16" x14ac:dyDescent="0.2">
      <c r="A27" s="49">
        <f>IF(P27=0,0,IF(COUNTBLANK(P27)=1,0,COUNTA($P$14:P27)))</f>
        <v>0</v>
      </c>
      <c r="B27" s="24">
        <f>IF($C$4="Neattiecināmās izmaksas",IF('2a+c+n'!$Q27="N",'2a+c+n'!B27,0))</f>
        <v>0</v>
      </c>
      <c r="C27" s="24">
        <f>IF($C$4="Neattiecināmās izmaksas",IF('2a+c+n'!$Q27="N",'2a+c+n'!C27,0))</f>
        <v>0</v>
      </c>
      <c r="D27" s="24">
        <f>IF($C$4="Neattiecināmās izmaksas",IF('2a+c+n'!$Q27="N",'2a+c+n'!D27,0))</f>
        <v>0</v>
      </c>
      <c r="E27" s="44"/>
      <c r="F27" s="62"/>
      <c r="G27" s="111"/>
      <c r="H27" s="111">
        <f>IF($C$4="Neattiecināmās izmaksas",IF('2a+c+n'!$Q27="N",'2a+c+n'!H27,0))</f>
        <v>0</v>
      </c>
      <c r="I27" s="111"/>
      <c r="J27" s="111"/>
      <c r="K27" s="112">
        <f>IF($C$4="Neattiecināmās izmaksas",IF('2a+c+n'!$Q27="N",'2a+c+n'!K27,0))</f>
        <v>0</v>
      </c>
      <c r="L27" s="78">
        <f>IF($C$4="Neattiecināmās izmaksas",IF('2a+c+n'!$Q27="N",'2a+c+n'!L27,0))</f>
        <v>0</v>
      </c>
      <c r="M27" s="111">
        <f>IF($C$4="Neattiecināmās izmaksas",IF('2a+c+n'!$Q27="N",'2a+c+n'!M27,0))</f>
        <v>0</v>
      </c>
      <c r="N27" s="111">
        <f>IF($C$4="Neattiecināmās izmaksas",IF('2a+c+n'!$Q27="N",'2a+c+n'!N27,0))</f>
        <v>0</v>
      </c>
      <c r="O27" s="111">
        <f>IF($C$4="Neattiecināmās izmaksas",IF('2a+c+n'!$Q27="N",'2a+c+n'!O27,0))</f>
        <v>0</v>
      </c>
      <c r="P27" s="112">
        <f>IF($C$4="Neattiecināmās izmaksas",IF('2a+c+n'!$Q27="N",'2a+c+n'!P27,0))</f>
        <v>0</v>
      </c>
    </row>
    <row r="28" spans="1:16" x14ac:dyDescent="0.2">
      <c r="A28" s="49">
        <f>IF(P28=0,0,IF(COUNTBLANK(P28)=1,0,COUNTA($P$14:P28)))</f>
        <v>0</v>
      </c>
      <c r="B28" s="24">
        <f>IF($C$4="Neattiecināmās izmaksas",IF('2a+c+n'!$Q28="N",'2a+c+n'!B28,0))</f>
        <v>0</v>
      </c>
      <c r="C28" s="24">
        <f>IF($C$4="Neattiecināmās izmaksas",IF('2a+c+n'!$Q28="N",'2a+c+n'!C28,0))</f>
        <v>0</v>
      </c>
      <c r="D28" s="24">
        <f>IF($C$4="Neattiecināmās izmaksas",IF('2a+c+n'!$Q28="N",'2a+c+n'!D28,0))</f>
        <v>0</v>
      </c>
      <c r="E28" s="44"/>
      <c r="F28" s="62"/>
      <c r="G28" s="111"/>
      <c r="H28" s="111">
        <f>IF($C$4="Neattiecināmās izmaksas",IF('2a+c+n'!$Q28="N",'2a+c+n'!H28,0))</f>
        <v>0</v>
      </c>
      <c r="I28" s="111"/>
      <c r="J28" s="111"/>
      <c r="K28" s="112">
        <f>IF($C$4="Neattiecināmās izmaksas",IF('2a+c+n'!$Q28="N",'2a+c+n'!K28,0))</f>
        <v>0</v>
      </c>
      <c r="L28" s="78">
        <f>IF($C$4="Neattiecināmās izmaksas",IF('2a+c+n'!$Q28="N",'2a+c+n'!L28,0))</f>
        <v>0</v>
      </c>
      <c r="M28" s="111">
        <f>IF($C$4="Neattiecināmās izmaksas",IF('2a+c+n'!$Q28="N",'2a+c+n'!M28,0))</f>
        <v>0</v>
      </c>
      <c r="N28" s="111">
        <f>IF($C$4="Neattiecināmās izmaksas",IF('2a+c+n'!$Q28="N",'2a+c+n'!N28,0))</f>
        <v>0</v>
      </c>
      <c r="O28" s="111">
        <f>IF($C$4="Neattiecināmās izmaksas",IF('2a+c+n'!$Q28="N",'2a+c+n'!O28,0))</f>
        <v>0</v>
      </c>
      <c r="P28" s="112">
        <f>IF($C$4="Neattiecināmās izmaksas",IF('2a+c+n'!$Q28="N",'2a+c+n'!P28,0))</f>
        <v>0</v>
      </c>
    </row>
    <row r="29" spans="1:16" x14ac:dyDescent="0.2">
      <c r="A29" s="49">
        <f>IF(P29=0,0,IF(COUNTBLANK(P29)=1,0,COUNTA($P$14:P29)))</f>
        <v>0</v>
      </c>
      <c r="B29" s="24">
        <f>IF($C$4="Neattiecināmās izmaksas",IF('2a+c+n'!$Q29="N",'2a+c+n'!B29,0))</f>
        <v>0</v>
      </c>
      <c r="C29" s="24">
        <f>IF($C$4="Neattiecināmās izmaksas",IF('2a+c+n'!$Q29="N",'2a+c+n'!C29,0))</f>
        <v>0</v>
      </c>
      <c r="D29" s="24">
        <f>IF($C$4="Neattiecināmās izmaksas",IF('2a+c+n'!$Q29="N",'2a+c+n'!D29,0))</f>
        <v>0</v>
      </c>
      <c r="E29" s="44"/>
      <c r="F29" s="62"/>
      <c r="G29" s="111"/>
      <c r="H29" s="111">
        <f>IF($C$4="Neattiecināmās izmaksas",IF('2a+c+n'!$Q29="N",'2a+c+n'!H29,0))</f>
        <v>0</v>
      </c>
      <c r="I29" s="111"/>
      <c r="J29" s="111"/>
      <c r="K29" s="112">
        <f>IF($C$4="Neattiecināmās izmaksas",IF('2a+c+n'!$Q29="N",'2a+c+n'!K29,0))</f>
        <v>0</v>
      </c>
      <c r="L29" s="78">
        <f>IF($C$4="Neattiecināmās izmaksas",IF('2a+c+n'!$Q29="N",'2a+c+n'!L29,0))</f>
        <v>0</v>
      </c>
      <c r="M29" s="111">
        <f>IF($C$4="Neattiecināmās izmaksas",IF('2a+c+n'!$Q29="N",'2a+c+n'!M29,0))</f>
        <v>0</v>
      </c>
      <c r="N29" s="111">
        <f>IF($C$4="Neattiecināmās izmaksas",IF('2a+c+n'!$Q29="N",'2a+c+n'!N29,0))</f>
        <v>0</v>
      </c>
      <c r="O29" s="111">
        <f>IF($C$4="Neattiecināmās izmaksas",IF('2a+c+n'!$Q29="N",'2a+c+n'!O29,0))</f>
        <v>0</v>
      </c>
      <c r="P29" s="112">
        <f>IF($C$4="Neattiecināmās izmaksas",IF('2a+c+n'!$Q29="N",'2a+c+n'!P29,0))</f>
        <v>0</v>
      </c>
    </row>
    <row r="30" spans="1:16" ht="12" thickBot="1" x14ac:dyDescent="0.25">
      <c r="A30" s="49">
        <f>IF(P30=0,0,IF(COUNTBLANK(P30)=1,0,COUNTA($P$14:P30)))</f>
        <v>0</v>
      </c>
      <c r="B30" s="24">
        <f>IF($C$4="Neattiecināmās izmaksas",IF('2a+c+n'!$Q30="N",'2a+c+n'!B30,0))</f>
        <v>0</v>
      </c>
      <c r="C30" s="24">
        <f>IF($C$4="Neattiecināmās izmaksas",IF('2a+c+n'!$Q30="N",'2a+c+n'!C30,0))</f>
        <v>0</v>
      </c>
      <c r="D30" s="24">
        <f>IF($C$4="Neattiecināmās izmaksas",IF('2a+c+n'!$Q30="N",'2a+c+n'!D30,0))</f>
        <v>0</v>
      </c>
      <c r="E30" s="44"/>
      <c r="F30" s="62"/>
      <c r="G30" s="111"/>
      <c r="H30" s="111">
        <f>IF($C$4="Neattiecināmās izmaksas",IF('2a+c+n'!$Q30="N",'2a+c+n'!H30,0))</f>
        <v>0</v>
      </c>
      <c r="I30" s="111"/>
      <c r="J30" s="111"/>
      <c r="K30" s="112">
        <f>IF($C$4="Neattiecināmās izmaksas",IF('2a+c+n'!$Q30="N",'2a+c+n'!K30,0))</f>
        <v>0</v>
      </c>
      <c r="L30" s="78">
        <f>IF($C$4="Neattiecināmās izmaksas",IF('2a+c+n'!$Q30="N",'2a+c+n'!L30,0))</f>
        <v>0</v>
      </c>
      <c r="M30" s="111">
        <f>IF($C$4="Neattiecināmās izmaksas",IF('2a+c+n'!$Q30="N",'2a+c+n'!M30,0))</f>
        <v>0</v>
      </c>
      <c r="N30" s="111">
        <f>IF($C$4="Neattiecināmās izmaksas",IF('2a+c+n'!$Q30="N",'2a+c+n'!N30,0))</f>
        <v>0</v>
      </c>
      <c r="O30" s="111">
        <f>IF($C$4="Neattiecināmās izmaksas",IF('2a+c+n'!$Q30="N",'2a+c+n'!O30,0))</f>
        <v>0</v>
      </c>
      <c r="P30" s="112">
        <f>IF($C$4="Neattiecināmās izmaksas",IF('2a+c+n'!$Q30="N",'2a+c+n'!P30,0))</f>
        <v>0</v>
      </c>
    </row>
    <row r="31" spans="1:16" ht="12" customHeight="1" thickBot="1" x14ac:dyDescent="0.25">
      <c r="A31" s="229" t="s">
        <v>62</v>
      </c>
      <c r="B31" s="230"/>
      <c r="C31" s="230"/>
      <c r="D31" s="230"/>
      <c r="E31" s="230"/>
      <c r="F31" s="230"/>
      <c r="G31" s="230"/>
      <c r="H31" s="230"/>
      <c r="I31" s="230"/>
      <c r="J31" s="230"/>
      <c r="K31" s="231"/>
      <c r="L31" s="122">
        <f>SUM(L14:L30)</f>
        <v>0</v>
      </c>
      <c r="M31" s="123">
        <f>SUM(M14:M30)</f>
        <v>0</v>
      </c>
      <c r="N31" s="123">
        <f>SUM(N14:N30)</f>
        <v>0</v>
      </c>
      <c r="O31" s="123">
        <f>SUM(O14:O30)</f>
        <v>0</v>
      </c>
      <c r="P31" s="124">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32">
        <f>'Kops n'!C28:H28</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78" t="str">
        <f>'Kops n'!A31:D31</f>
        <v>Tāme sastādīta 2023. gada __. _______</v>
      </c>
      <c r="B37" s="179"/>
      <c r="C37" s="179"/>
      <c r="D37" s="179"/>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32">
        <f>'Kops n'!C33:H33</f>
        <v>0</v>
      </c>
      <c r="D39" s="232"/>
      <c r="E39" s="232"/>
      <c r="F39" s="232"/>
      <c r="G39" s="232"/>
      <c r="H39" s="232"/>
      <c r="I39" s="16"/>
      <c r="J39" s="16"/>
      <c r="K39" s="16"/>
      <c r="L39" s="16"/>
      <c r="M39" s="16"/>
      <c r="N39" s="16"/>
      <c r="O39" s="16"/>
      <c r="P39" s="16"/>
    </row>
    <row r="40" spans="1:16" x14ac:dyDescent="0.2">
      <c r="A40" s="16"/>
      <c r="B40" s="16"/>
      <c r="C40" s="160" t="s">
        <v>15</v>
      </c>
      <c r="D40" s="160"/>
      <c r="E40" s="160"/>
      <c r="F40" s="160"/>
      <c r="G40" s="160"/>
      <c r="H40" s="160"/>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4" t="s">
        <v>16</v>
      </c>
      <c r="B42" s="40"/>
      <c r="C42" s="79">
        <f>'Kops n'!C36</f>
        <v>0</v>
      </c>
      <c r="D42" s="40"/>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C4:I4"/>
    <mergeCell ref="D5:L5"/>
    <mergeCell ref="D6:L6"/>
    <mergeCell ref="D8:L8"/>
    <mergeCell ref="A9:F9"/>
    <mergeCell ref="J9:M9"/>
    <mergeCell ref="N9:O9"/>
    <mergeCell ref="D7:L7"/>
    <mergeCell ref="C40:H40"/>
    <mergeCell ref="L12:P12"/>
    <mergeCell ref="A31:K31"/>
    <mergeCell ref="C34:H34"/>
    <mergeCell ref="C35:H35"/>
    <mergeCell ref="A37:D37"/>
    <mergeCell ref="C39:H39"/>
    <mergeCell ref="A12:A13"/>
    <mergeCell ref="B12:B13"/>
    <mergeCell ref="C12:C13"/>
    <mergeCell ref="D12:D13"/>
    <mergeCell ref="E12:E13"/>
    <mergeCell ref="F12:K12"/>
  </mergeCells>
  <conditionalFormatting sqref="A31:K31">
    <cfRule type="containsText" dxfId="54" priority="4"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3" priority="2" operator="equal">
      <formula>0</formula>
    </cfRule>
  </conditionalFormatting>
  <conditionalFormatting sqref="C2:I2 D5:L8 N9:O9 L31:P31 C34:H34 C39:H39 C42">
    <cfRule type="cellIs" dxfId="52"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sheetPr>
  <dimension ref="A1:Q105"/>
  <sheetViews>
    <sheetView topLeftCell="A73" workbookViewId="0">
      <selection activeCell="I14" sqref="I14:J9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6" t="s">
        <v>44</v>
      </c>
      <c r="D1" s="76">
        <v>3</v>
      </c>
      <c r="E1" s="22"/>
      <c r="F1" s="22"/>
      <c r="G1" s="22"/>
      <c r="H1" s="22"/>
      <c r="I1" s="22"/>
      <c r="J1" s="22"/>
      <c r="N1" s="25"/>
      <c r="O1" s="26"/>
      <c r="P1" s="27"/>
    </row>
    <row r="2" spans="1:17" x14ac:dyDescent="0.2">
      <c r="A2" s="28"/>
      <c r="B2" s="28"/>
      <c r="C2" s="247" t="s">
        <v>222</v>
      </c>
      <c r="D2" s="247"/>
      <c r="E2" s="247"/>
      <c r="F2" s="247"/>
      <c r="G2" s="247"/>
      <c r="H2" s="247"/>
      <c r="I2" s="247"/>
      <c r="J2" s="28"/>
    </row>
    <row r="3" spans="1:17" x14ac:dyDescent="0.2">
      <c r="A3" s="29"/>
      <c r="B3" s="29"/>
      <c r="C3" s="201" t="s">
        <v>21</v>
      </c>
      <c r="D3" s="201"/>
      <c r="E3" s="201"/>
      <c r="F3" s="201"/>
      <c r="G3" s="201"/>
      <c r="H3" s="201"/>
      <c r="I3" s="201"/>
      <c r="J3" s="29"/>
    </row>
    <row r="4" spans="1:17" x14ac:dyDescent="0.2">
      <c r="A4" s="29"/>
      <c r="B4" s="29"/>
      <c r="C4" s="248" t="s">
        <v>63</v>
      </c>
      <c r="D4" s="248"/>
      <c r="E4" s="248"/>
      <c r="F4" s="248"/>
      <c r="G4" s="248"/>
      <c r="H4" s="248"/>
      <c r="I4" s="248"/>
      <c r="J4" s="29"/>
    </row>
    <row r="5" spans="1:17"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7"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7" x14ac:dyDescent="0.2">
      <c r="A7" s="22"/>
      <c r="B7" s="22"/>
      <c r="C7" s="26" t="s">
        <v>7</v>
      </c>
      <c r="D7" s="243" t="str">
        <f>'Kops a+c+n'!D8</f>
        <v>Zemgales iela 28, Olaine, Olaines novads</v>
      </c>
      <c r="E7" s="243"/>
      <c r="F7" s="243"/>
      <c r="G7" s="243"/>
      <c r="H7" s="243"/>
      <c r="I7" s="243"/>
      <c r="J7" s="243"/>
      <c r="K7" s="243"/>
      <c r="L7" s="243"/>
      <c r="M7" s="16"/>
      <c r="N7" s="16"/>
      <c r="O7" s="16"/>
      <c r="P7" s="16"/>
    </row>
    <row r="8" spans="1:17" x14ac:dyDescent="0.2">
      <c r="A8" s="22"/>
      <c r="B8" s="22"/>
      <c r="C8" s="4" t="s">
        <v>24</v>
      </c>
      <c r="D8" s="243" t="str">
        <f>'Kops a+c+n'!D9</f>
        <v>Iepirkums Nr. AS OŪS 2023/10_E</v>
      </c>
      <c r="E8" s="243"/>
      <c r="F8" s="243"/>
      <c r="G8" s="243"/>
      <c r="H8" s="243"/>
      <c r="I8" s="243"/>
      <c r="J8" s="243"/>
      <c r="K8" s="243"/>
      <c r="L8" s="243"/>
      <c r="M8" s="16"/>
      <c r="N8" s="16"/>
      <c r="O8" s="16"/>
      <c r="P8" s="16"/>
    </row>
    <row r="9" spans="1:17" ht="11.25" customHeight="1" x14ac:dyDescent="0.2">
      <c r="A9" s="244" t="s">
        <v>224</v>
      </c>
      <c r="B9" s="244"/>
      <c r="C9" s="244"/>
      <c r="D9" s="244"/>
      <c r="E9" s="244"/>
      <c r="F9" s="244"/>
      <c r="G9" s="30"/>
      <c r="H9" s="30"/>
      <c r="I9" s="30"/>
      <c r="J9" s="245" t="s">
        <v>45</v>
      </c>
      <c r="K9" s="245"/>
      <c r="L9" s="245"/>
      <c r="M9" s="245"/>
      <c r="N9" s="246">
        <f>P93</f>
        <v>0</v>
      </c>
      <c r="O9" s="246"/>
      <c r="P9" s="30"/>
      <c r="Q9" s="83"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13" t="s">
        <v>27</v>
      </c>
      <c r="B12" s="249" t="s">
        <v>48</v>
      </c>
      <c r="C12" s="227" t="s">
        <v>49</v>
      </c>
      <c r="D12" s="252" t="s">
        <v>50</v>
      </c>
      <c r="E12" s="254" t="s">
        <v>51</v>
      </c>
      <c r="F12" s="226" t="s">
        <v>52</v>
      </c>
      <c r="G12" s="227"/>
      <c r="H12" s="227"/>
      <c r="I12" s="227"/>
      <c r="J12" s="227"/>
      <c r="K12" s="228"/>
      <c r="L12" s="226" t="s">
        <v>53</v>
      </c>
      <c r="M12" s="227"/>
      <c r="N12" s="227"/>
      <c r="O12" s="227"/>
      <c r="P12" s="228"/>
      <c r="Q12" s="83" t="s">
        <v>54</v>
      </c>
    </row>
    <row r="13" spans="1:17" ht="126.75" customHeight="1" thickBot="1" x14ac:dyDescent="0.25">
      <c r="A13" s="214"/>
      <c r="B13" s="250"/>
      <c r="C13" s="238"/>
      <c r="D13" s="240"/>
      <c r="E13" s="242"/>
      <c r="F13" s="155" t="s">
        <v>55</v>
      </c>
      <c r="G13" s="152" t="s">
        <v>56</v>
      </c>
      <c r="H13" s="152" t="s">
        <v>57</v>
      </c>
      <c r="I13" s="152" t="s">
        <v>58</v>
      </c>
      <c r="J13" s="152" t="s">
        <v>59</v>
      </c>
      <c r="K13" s="84" t="s">
        <v>60</v>
      </c>
      <c r="L13" s="50" t="s">
        <v>55</v>
      </c>
      <c r="M13" s="53" t="s">
        <v>57</v>
      </c>
      <c r="N13" s="53" t="s">
        <v>58</v>
      </c>
      <c r="O13" s="53" t="s">
        <v>59</v>
      </c>
      <c r="P13" s="56" t="s">
        <v>60</v>
      </c>
      <c r="Q13" s="57" t="s">
        <v>61</v>
      </c>
    </row>
    <row r="14" spans="1:17" x14ac:dyDescent="0.2">
      <c r="A14" s="48">
        <v>1</v>
      </c>
      <c r="B14" s="23"/>
      <c r="C14" s="133" t="s">
        <v>225</v>
      </c>
      <c r="D14" s="156" t="s">
        <v>226</v>
      </c>
      <c r="E14" s="127">
        <v>1</v>
      </c>
      <c r="F14" s="144"/>
      <c r="G14" s="157"/>
      <c r="H14" s="151">
        <f>F14*G14</f>
        <v>0</v>
      </c>
      <c r="I14" s="151"/>
      <c r="J14" s="153"/>
      <c r="K14" s="154">
        <f>SUM(H14:J14)</f>
        <v>0</v>
      </c>
      <c r="L14" s="67">
        <f>E14*F14</f>
        <v>0</v>
      </c>
      <c r="M14" s="103">
        <f>H14*E14</f>
        <v>0</v>
      </c>
      <c r="N14" s="103">
        <f>I14*E14</f>
        <v>0</v>
      </c>
      <c r="O14" s="103">
        <f>J14*E14</f>
        <v>0</v>
      </c>
      <c r="P14" s="104">
        <f>SUM(M14:O14)</f>
        <v>0</v>
      </c>
      <c r="Q14" s="54" t="s">
        <v>46</v>
      </c>
    </row>
    <row r="15" spans="1:17" x14ac:dyDescent="0.2">
      <c r="A15" s="35">
        <v>2</v>
      </c>
      <c r="B15" s="68"/>
      <c r="C15" s="38" t="s">
        <v>227</v>
      </c>
      <c r="D15" s="24" t="s">
        <v>73</v>
      </c>
      <c r="E15" s="127">
        <v>570</v>
      </c>
      <c r="F15" s="144"/>
      <c r="G15" s="105"/>
      <c r="H15" s="105">
        <f>F15*G15</f>
        <v>0</v>
      </c>
      <c r="I15" s="105"/>
      <c r="J15" s="153"/>
      <c r="K15" s="108">
        <f t="shared" ref="K15:K78" si="0">SUM(H15:J15)</f>
        <v>0</v>
      </c>
      <c r="L15" s="39">
        <f t="shared" ref="L15:L78" si="1">E15*F15</f>
        <v>0</v>
      </c>
      <c r="M15" s="105">
        <f t="shared" ref="M15:M78" si="2">H15*E15</f>
        <v>0</v>
      </c>
      <c r="N15" s="105">
        <f t="shared" ref="N15:N78" si="3">I15*E15</f>
        <v>0</v>
      </c>
      <c r="O15" s="105">
        <f t="shared" ref="O15:O78" si="4">J15*E15</f>
        <v>0</v>
      </c>
      <c r="P15" s="106">
        <f t="shared" ref="P15:P78" si="5">SUM(M15:O15)</f>
        <v>0</v>
      </c>
      <c r="Q15" s="58" t="s">
        <v>46</v>
      </c>
    </row>
    <row r="16" spans="1:17" x14ac:dyDescent="0.2">
      <c r="A16" s="35">
        <v>3</v>
      </c>
      <c r="B16" s="68"/>
      <c r="C16" s="38" t="s">
        <v>228</v>
      </c>
      <c r="D16" s="24" t="s">
        <v>73</v>
      </c>
      <c r="E16" s="127">
        <v>210</v>
      </c>
      <c r="F16" s="144"/>
      <c r="G16" s="105"/>
      <c r="H16" s="105">
        <f t="shared" ref="H16:H79" si="6">F16*G16</f>
        <v>0</v>
      </c>
      <c r="I16" s="105"/>
      <c r="J16" s="153"/>
      <c r="K16" s="108">
        <f t="shared" si="0"/>
        <v>0</v>
      </c>
      <c r="L16" s="39">
        <f t="shared" si="1"/>
        <v>0</v>
      </c>
      <c r="M16" s="105">
        <f t="shared" si="2"/>
        <v>0</v>
      </c>
      <c r="N16" s="105">
        <f t="shared" si="3"/>
        <v>0</v>
      </c>
      <c r="O16" s="105">
        <f t="shared" si="4"/>
        <v>0</v>
      </c>
      <c r="P16" s="106">
        <f t="shared" si="5"/>
        <v>0</v>
      </c>
      <c r="Q16" s="58" t="s">
        <v>46</v>
      </c>
    </row>
    <row r="17" spans="1:17" x14ac:dyDescent="0.2">
      <c r="A17" s="35">
        <v>4</v>
      </c>
      <c r="B17" s="68"/>
      <c r="C17" s="38" t="s">
        <v>229</v>
      </c>
      <c r="D17" s="24" t="s">
        <v>73</v>
      </c>
      <c r="E17" s="127">
        <v>120</v>
      </c>
      <c r="F17" s="144"/>
      <c r="G17" s="105"/>
      <c r="H17" s="105">
        <f t="shared" si="6"/>
        <v>0</v>
      </c>
      <c r="I17" s="105"/>
      <c r="J17" s="153"/>
      <c r="K17" s="108">
        <f t="shared" si="0"/>
        <v>0</v>
      </c>
      <c r="L17" s="39">
        <f t="shared" si="1"/>
        <v>0</v>
      </c>
      <c r="M17" s="105">
        <f t="shared" si="2"/>
        <v>0</v>
      </c>
      <c r="N17" s="105">
        <f t="shared" si="3"/>
        <v>0</v>
      </c>
      <c r="O17" s="105">
        <f t="shared" si="4"/>
        <v>0</v>
      </c>
      <c r="P17" s="106">
        <f t="shared" si="5"/>
        <v>0</v>
      </c>
      <c r="Q17" s="58" t="s">
        <v>46</v>
      </c>
    </row>
    <row r="18" spans="1:17" x14ac:dyDescent="0.2">
      <c r="A18" s="35">
        <v>5</v>
      </c>
      <c r="B18" s="68"/>
      <c r="C18" s="38" t="s">
        <v>230</v>
      </c>
      <c r="D18" s="24" t="s">
        <v>73</v>
      </c>
      <c r="E18" s="127">
        <v>90</v>
      </c>
      <c r="F18" s="144"/>
      <c r="G18" s="105"/>
      <c r="H18" s="105">
        <f t="shared" si="6"/>
        <v>0</v>
      </c>
      <c r="I18" s="105"/>
      <c r="J18" s="153"/>
      <c r="K18" s="108">
        <f t="shared" si="0"/>
        <v>0</v>
      </c>
      <c r="L18" s="39">
        <f t="shared" si="1"/>
        <v>0</v>
      </c>
      <c r="M18" s="105">
        <f t="shared" si="2"/>
        <v>0</v>
      </c>
      <c r="N18" s="105">
        <f t="shared" si="3"/>
        <v>0</v>
      </c>
      <c r="O18" s="105">
        <f t="shared" si="4"/>
        <v>0</v>
      </c>
      <c r="P18" s="106">
        <f t="shared" si="5"/>
        <v>0</v>
      </c>
      <c r="Q18" s="58" t="s">
        <v>46</v>
      </c>
    </row>
    <row r="19" spans="1:17" x14ac:dyDescent="0.2">
      <c r="A19" s="35">
        <v>6</v>
      </c>
      <c r="B19" s="68"/>
      <c r="C19" s="38" t="s">
        <v>231</v>
      </c>
      <c r="D19" s="24" t="s">
        <v>73</v>
      </c>
      <c r="E19" s="127">
        <v>50</v>
      </c>
      <c r="F19" s="144"/>
      <c r="G19" s="105"/>
      <c r="H19" s="105">
        <f t="shared" si="6"/>
        <v>0</v>
      </c>
      <c r="I19" s="105"/>
      <c r="J19" s="153"/>
      <c r="K19" s="108">
        <f t="shared" si="0"/>
        <v>0</v>
      </c>
      <c r="L19" s="39">
        <f t="shared" si="1"/>
        <v>0</v>
      </c>
      <c r="M19" s="105">
        <f t="shared" si="2"/>
        <v>0</v>
      </c>
      <c r="N19" s="105">
        <f t="shared" si="3"/>
        <v>0</v>
      </c>
      <c r="O19" s="105">
        <f t="shared" si="4"/>
        <v>0</v>
      </c>
      <c r="P19" s="106">
        <f t="shared" si="5"/>
        <v>0</v>
      </c>
      <c r="Q19" s="58" t="s">
        <v>46</v>
      </c>
    </row>
    <row r="20" spans="1:17" x14ac:dyDescent="0.2">
      <c r="A20" s="35">
        <v>7</v>
      </c>
      <c r="B20" s="68"/>
      <c r="C20" s="38" t="s">
        <v>232</v>
      </c>
      <c r="D20" s="24" t="s">
        <v>73</v>
      </c>
      <c r="E20" s="127">
        <v>30</v>
      </c>
      <c r="F20" s="144"/>
      <c r="G20" s="105"/>
      <c r="H20" s="105">
        <f t="shared" si="6"/>
        <v>0</v>
      </c>
      <c r="I20" s="105"/>
      <c r="J20" s="153"/>
      <c r="K20" s="108">
        <f t="shared" si="0"/>
        <v>0</v>
      </c>
      <c r="L20" s="39">
        <f t="shared" si="1"/>
        <v>0</v>
      </c>
      <c r="M20" s="105">
        <f t="shared" si="2"/>
        <v>0</v>
      </c>
      <c r="N20" s="105">
        <f t="shared" si="3"/>
        <v>0</v>
      </c>
      <c r="O20" s="105">
        <f t="shared" si="4"/>
        <v>0</v>
      </c>
      <c r="P20" s="106">
        <f t="shared" si="5"/>
        <v>0</v>
      </c>
      <c r="Q20" s="58" t="s">
        <v>46</v>
      </c>
    </row>
    <row r="21" spans="1:17" x14ac:dyDescent="0.2">
      <c r="A21" s="35">
        <v>8</v>
      </c>
      <c r="B21" s="68"/>
      <c r="C21" s="38" t="s">
        <v>233</v>
      </c>
      <c r="D21" s="24" t="s">
        <v>73</v>
      </c>
      <c r="E21" s="127">
        <v>15</v>
      </c>
      <c r="F21" s="144"/>
      <c r="G21" s="105"/>
      <c r="H21" s="105">
        <f t="shared" si="6"/>
        <v>0</v>
      </c>
      <c r="I21" s="105"/>
      <c r="J21" s="153"/>
      <c r="K21" s="108">
        <f t="shared" si="0"/>
        <v>0</v>
      </c>
      <c r="L21" s="39">
        <f t="shared" si="1"/>
        <v>0</v>
      </c>
      <c r="M21" s="105">
        <f t="shared" si="2"/>
        <v>0</v>
      </c>
      <c r="N21" s="105">
        <f t="shared" si="3"/>
        <v>0</v>
      </c>
      <c r="O21" s="105">
        <f t="shared" si="4"/>
        <v>0</v>
      </c>
      <c r="P21" s="106">
        <f t="shared" si="5"/>
        <v>0</v>
      </c>
      <c r="Q21" s="58" t="s">
        <v>46</v>
      </c>
    </row>
    <row r="22" spans="1:17" x14ac:dyDescent="0.2">
      <c r="A22" s="35">
        <v>9</v>
      </c>
      <c r="B22" s="68"/>
      <c r="C22" s="38" t="s">
        <v>234</v>
      </c>
      <c r="D22" s="24" t="s">
        <v>84</v>
      </c>
      <c r="E22" s="127">
        <v>585</v>
      </c>
      <c r="F22" s="39"/>
      <c r="G22" s="105"/>
      <c r="H22" s="105">
        <f t="shared" si="6"/>
        <v>0</v>
      </c>
      <c r="I22" s="105"/>
      <c r="J22" s="153"/>
      <c r="K22" s="108">
        <f t="shared" si="0"/>
        <v>0</v>
      </c>
      <c r="L22" s="39">
        <f t="shared" si="1"/>
        <v>0</v>
      </c>
      <c r="M22" s="105">
        <f t="shared" si="2"/>
        <v>0</v>
      </c>
      <c r="N22" s="105">
        <f t="shared" si="3"/>
        <v>0</v>
      </c>
      <c r="O22" s="105">
        <f t="shared" si="4"/>
        <v>0</v>
      </c>
      <c r="P22" s="106">
        <f t="shared" si="5"/>
        <v>0</v>
      </c>
      <c r="Q22" s="58" t="s">
        <v>46</v>
      </c>
    </row>
    <row r="23" spans="1:17" x14ac:dyDescent="0.2">
      <c r="A23" s="35">
        <v>10</v>
      </c>
      <c r="B23" s="68"/>
      <c r="C23" s="38" t="s">
        <v>235</v>
      </c>
      <c r="D23" s="24" t="s">
        <v>84</v>
      </c>
      <c r="E23" s="127">
        <v>6</v>
      </c>
      <c r="F23" s="39"/>
      <c r="G23" s="105"/>
      <c r="H23" s="105">
        <f t="shared" si="6"/>
        <v>0</v>
      </c>
      <c r="I23" s="105"/>
      <c r="J23" s="153"/>
      <c r="K23" s="108">
        <f t="shared" si="0"/>
        <v>0</v>
      </c>
      <c r="L23" s="39">
        <f t="shared" si="1"/>
        <v>0</v>
      </c>
      <c r="M23" s="105">
        <f t="shared" si="2"/>
        <v>0</v>
      </c>
      <c r="N23" s="105">
        <f t="shared" si="3"/>
        <v>0</v>
      </c>
      <c r="O23" s="105">
        <f t="shared" si="4"/>
        <v>0</v>
      </c>
      <c r="P23" s="106">
        <f t="shared" si="5"/>
        <v>0</v>
      </c>
      <c r="Q23" s="58" t="s">
        <v>46</v>
      </c>
    </row>
    <row r="24" spans="1:17" x14ac:dyDescent="0.2">
      <c r="A24" s="35">
        <v>11</v>
      </c>
      <c r="B24" s="68"/>
      <c r="C24" s="38" t="s">
        <v>236</v>
      </c>
      <c r="D24" s="24" t="s">
        <v>84</v>
      </c>
      <c r="E24" s="127">
        <v>4</v>
      </c>
      <c r="F24" s="39"/>
      <c r="G24" s="105"/>
      <c r="H24" s="105">
        <f t="shared" si="6"/>
        <v>0</v>
      </c>
      <c r="I24" s="105"/>
      <c r="J24" s="153"/>
      <c r="K24" s="108">
        <f t="shared" si="0"/>
        <v>0</v>
      </c>
      <c r="L24" s="39">
        <f t="shared" si="1"/>
        <v>0</v>
      </c>
      <c r="M24" s="105">
        <f t="shared" si="2"/>
        <v>0</v>
      </c>
      <c r="N24" s="105">
        <f t="shared" si="3"/>
        <v>0</v>
      </c>
      <c r="O24" s="105">
        <f t="shared" si="4"/>
        <v>0</v>
      </c>
      <c r="P24" s="106">
        <f t="shared" si="5"/>
        <v>0</v>
      </c>
      <c r="Q24" s="58" t="s">
        <v>46</v>
      </c>
    </row>
    <row r="25" spans="1:17" x14ac:dyDescent="0.2">
      <c r="A25" s="35">
        <v>12</v>
      </c>
      <c r="B25" s="68"/>
      <c r="C25" s="38" t="s">
        <v>237</v>
      </c>
      <c r="D25" s="24" t="s">
        <v>84</v>
      </c>
      <c r="E25" s="127">
        <v>168</v>
      </c>
      <c r="F25" s="39"/>
      <c r="G25" s="105"/>
      <c r="H25" s="105">
        <f t="shared" si="6"/>
        <v>0</v>
      </c>
      <c r="I25" s="105"/>
      <c r="J25" s="153"/>
      <c r="K25" s="108">
        <f t="shared" si="0"/>
        <v>0</v>
      </c>
      <c r="L25" s="39">
        <f t="shared" si="1"/>
        <v>0</v>
      </c>
      <c r="M25" s="105">
        <f t="shared" si="2"/>
        <v>0</v>
      </c>
      <c r="N25" s="105">
        <f t="shared" si="3"/>
        <v>0</v>
      </c>
      <c r="O25" s="105">
        <f t="shared" si="4"/>
        <v>0</v>
      </c>
      <c r="P25" s="106">
        <f t="shared" si="5"/>
        <v>0</v>
      </c>
      <c r="Q25" s="58" t="s">
        <v>46</v>
      </c>
    </row>
    <row r="26" spans="1:17" x14ac:dyDescent="0.2">
      <c r="A26" s="35">
        <v>13</v>
      </c>
      <c r="B26" s="68"/>
      <c r="C26" s="38" t="s">
        <v>238</v>
      </c>
      <c r="D26" s="24" t="s">
        <v>84</v>
      </c>
      <c r="E26" s="127">
        <v>66</v>
      </c>
      <c r="F26" s="39"/>
      <c r="G26" s="105"/>
      <c r="H26" s="105">
        <f t="shared" si="6"/>
        <v>0</v>
      </c>
      <c r="I26" s="105"/>
      <c r="J26" s="153"/>
      <c r="K26" s="108">
        <f t="shared" si="0"/>
        <v>0</v>
      </c>
      <c r="L26" s="39">
        <f t="shared" si="1"/>
        <v>0</v>
      </c>
      <c r="M26" s="105">
        <f t="shared" si="2"/>
        <v>0</v>
      </c>
      <c r="N26" s="105">
        <f t="shared" si="3"/>
        <v>0</v>
      </c>
      <c r="O26" s="105">
        <f t="shared" si="4"/>
        <v>0</v>
      </c>
      <c r="P26" s="106">
        <f t="shared" si="5"/>
        <v>0</v>
      </c>
      <c r="Q26" s="58" t="s">
        <v>46</v>
      </c>
    </row>
    <row r="27" spans="1:17" x14ac:dyDescent="0.2">
      <c r="A27" s="35">
        <v>14</v>
      </c>
      <c r="B27" s="68"/>
      <c r="C27" s="38" t="s">
        <v>239</v>
      </c>
      <c r="D27" s="24" t="s">
        <v>84</v>
      </c>
      <c r="E27" s="127">
        <v>10</v>
      </c>
      <c r="F27" s="39"/>
      <c r="G27" s="105"/>
      <c r="H27" s="105">
        <f t="shared" si="6"/>
        <v>0</v>
      </c>
      <c r="I27" s="105"/>
      <c r="J27" s="153"/>
      <c r="K27" s="108">
        <f t="shared" si="0"/>
        <v>0</v>
      </c>
      <c r="L27" s="39">
        <f t="shared" si="1"/>
        <v>0</v>
      </c>
      <c r="M27" s="105">
        <f t="shared" si="2"/>
        <v>0</v>
      </c>
      <c r="N27" s="105">
        <f t="shared" si="3"/>
        <v>0</v>
      </c>
      <c r="O27" s="105">
        <f t="shared" si="4"/>
        <v>0</v>
      </c>
      <c r="P27" s="106">
        <f t="shared" si="5"/>
        <v>0</v>
      </c>
      <c r="Q27" s="58" t="s">
        <v>46</v>
      </c>
    </row>
    <row r="28" spans="1:17" x14ac:dyDescent="0.2">
      <c r="A28" s="35">
        <v>15</v>
      </c>
      <c r="B28" s="68"/>
      <c r="C28" s="38" t="s">
        <v>240</v>
      </c>
      <c r="D28" s="24" t="s">
        <v>84</v>
      </c>
      <c r="E28" s="127">
        <v>50</v>
      </c>
      <c r="F28" s="39"/>
      <c r="G28" s="105"/>
      <c r="H28" s="105">
        <f t="shared" si="6"/>
        <v>0</v>
      </c>
      <c r="I28" s="105"/>
      <c r="J28" s="153"/>
      <c r="K28" s="108">
        <f t="shared" si="0"/>
        <v>0</v>
      </c>
      <c r="L28" s="39">
        <f t="shared" si="1"/>
        <v>0</v>
      </c>
      <c r="M28" s="105">
        <f t="shared" si="2"/>
        <v>0</v>
      </c>
      <c r="N28" s="105">
        <f t="shared" si="3"/>
        <v>0</v>
      </c>
      <c r="O28" s="105">
        <f t="shared" si="4"/>
        <v>0</v>
      </c>
      <c r="P28" s="106">
        <f t="shared" si="5"/>
        <v>0</v>
      </c>
      <c r="Q28" s="58" t="s">
        <v>46</v>
      </c>
    </row>
    <row r="29" spans="1:17" x14ac:dyDescent="0.2">
      <c r="A29" s="35">
        <v>16</v>
      </c>
      <c r="B29" s="68"/>
      <c r="C29" s="38" t="s">
        <v>241</v>
      </c>
      <c r="D29" s="24" t="s">
        <v>84</v>
      </c>
      <c r="E29" s="127">
        <v>26</v>
      </c>
      <c r="F29" s="39"/>
      <c r="G29" s="105"/>
      <c r="H29" s="105">
        <f t="shared" si="6"/>
        <v>0</v>
      </c>
      <c r="I29" s="105"/>
      <c r="J29" s="153"/>
      <c r="K29" s="108">
        <f t="shared" si="0"/>
        <v>0</v>
      </c>
      <c r="L29" s="39">
        <f t="shared" si="1"/>
        <v>0</v>
      </c>
      <c r="M29" s="105">
        <f t="shared" si="2"/>
        <v>0</v>
      </c>
      <c r="N29" s="105">
        <f t="shared" si="3"/>
        <v>0</v>
      </c>
      <c r="O29" s="105">
        <f t="shared" si="4"/>
        <v>0</v>
      </c>
      <c r="P29" s="106">
        <f t="shared" si="5"/>
        <v>0</v>
      </c>
      <c r="Q29" s="58" t="s">
        <v>46</v>
      </c>
    </row>
    <row r="30" spans="1:17" x14ac:dyDescent="0.2">
      <c r="A30" s="35">
        <v>17</v>
      </c>
      <c r="B30" s="68"/>
      <c r="C30" s="38" t="s">
        <v>242</v>
      </c>
      <c r="D30" s="24" t="s">
        <v>84</v>
      </c>
      <c r="E30" s="127">
        <v>4</v>
      </c>
      <c r="F30" s="39"/>
      <c r="G30" s="105"/>
      <c r="H30" s="105">
        <f t="shared" si="6"/>
        <v>0</v>
      </c>
      <c r="I30" s="105"/>
      <c r="J30" s="153"/>
      <c r="K30" s="108">
        <f t="shared" si="0"/>
        <v>0</v>
      </c>
      <c r="L30" s="39">
        <f t="shared" si="1"/>
        <v>0</v>
      </c>
      <c r="M30" s="105">
        <f t="shared" si="2"/>
        <v>0</v>
      </c>
      <c r="N30" s="105">
        <f t="shared" si="3"/>
        <v>0</v>
      </c>
      <c r="O30" s="105">
        <f t="shared" si="4"/>
        <v>0</v>
      </c>
      <c r="P30" s="106">
        <f t="shared" si="5"/>
        <v>0</v>
      </c>
      <c r="Q30" s="58" t="s">
        <v>46</v>
      </c>
    </row>
    <row r="31" spans="1:17" x14ac:dyDescent="0.2">
      <c r="A31" s="35">
        <v>18</v>
      </c>
      <c r="B31" s="68"/>
      <c r="C31" s="38" t="s">
        <v>243</v>
      </c>
      <c r="D31" s="24" t="s">
        <v>84</v>
      </c>
      <c r="E31" s="127">
        <v>12</v>
      </c>
      <c r="F31" s="39"/>
      <c r="G31" s="105"/>
      <c r="H31" s="105">
        <f t="shared" si="6"/>
        <v>0</v>
      </c>
      <c r="I31" s="105"/>
      <c r="J31" s="153"/>
      <c r="K31" s="108">
        <f t="shared" si="0"/>
        <v>0</v>
      </c>
      <c r="L31" s="39">
        <f t="shared" si="1"/>
        <v>0</v>
      </c>
      <c r="M31" s="105">
        <f t="shared" si="2"/>
        <v>0</v>
      </c>
      <c r="N31" s="105">
        <f t="shared" si="3"/>
        <v>0</v>
      </c>
      <c r="O31" s="105">
        <f t="shared" si="4"/>
        <v>0</v>
      </c>
      <c r="P31" s="106">
        <f t="shared" si="5"/>
        <v>0</v>
      </c>
      <c r="Q31" s="58" t="s">
        <v>46</v>
      </c>
    </row>
    <row r="32" spans="1:17" x14ac:dyDescent="0.2">
      <c r="A32" s="35">
        <v>19</v>
      </c>
      <c r="B32" s="68"/>
      <c r="C32" s="38" t="s">
        <v>244</v>
      </c>
      <c r="D32" s="24" t="s">
        <v>84</v>
      </c>
      <c r="E32" s="127">
        <v>2</v>
      </c>
      <c r="F32" s="39"/>
      <c r="G32" s="105"/>
      <c r="H32" s="105">
        <f t="shared" si="6"/>
        <v>0</v>
      </c>
      <c r="I32" s="105"/>
      <c r="J32" s="153"/>
      <c r="K32" s="108">
        <f t="shared" si="0"/>
        <v>0</v>
      </c>
      <c r="L32" s="39">
        <f t="shared" si="1"/>
        <v>0</v>
      </c>
      <c r="M32" s="105">
        <f t="shared" si="2"/>
        <v>0</v>
      </c>
      <c r="N32" s="105">
        <f t="shared" si="3"/>
        <v>0</v>
      </c>
      <c r="O32" s="105">
        <f t="shared" si="4"/>
        <v>0</v>
      </c>
      <c r="P32" s="106">
        <f t="shared" si="5"/>
        <v>0</v>
      </c>
      <c r="Q32" s="58" t="s">
        <v>46</v>
      </c>
    </row>
    <row r="33" spans="1:17" x14ac:dyDescent="0.2">
      <c r="A33" s="35">
        <v>20</v>
      </c>
      <c r="B33" s="68"/>
      <c r="C33" s="38" t="s">
        <v>245</v>
      </c>
      <c r="D33" s="24" t="s">
        <v>84</v>
      </c>
      <c r="E33" s="127">
        <v>4</v>
      </c>
      <c r="F33" s="39"/>
      <c r="G33" s="105"/>
      <c r="H33" s="105">
        <f t="shared" si="6"/>
        <v>0</v>
      </c>
      <c r="I33" s="105"/>
      <c r="J33" s="153"/>
      <c r="K33" s="108">
        <f t="shared" si="0"/>
        <v>0</v>
      </c>
      <c r="L33" s="39">
        <f t="shared" si="1"/>
        <v>0</v>
      </c>
      <c r="M33" s="105">
        <f t="shared" si="2"/>
        <v>0</v>
      </c>
      <c r="N33" s="105">
        <f t="shared" si="3"/>
        <v>0</v>
      </c>
      <c r="O33" s="105">
        <f t="shared" si="4"/>
        <v>0</v>
      </c>
      <c r="P33" s="106">
        <f t="shared" si="5"/>
        <v>0</v>
      </c>
      <c r="Q33" s="58" t="s">
        <v>46</v>
      </c>
    </row>
    <row r="34" spans="1:17" x14ac:dyDescent="0.2">
      <c r="A34" s="35">
        <v>21</v>
      </c>
      <c r="B34" s="68"/>
      <c r="C34" s="38" t="s">
        <v>246</v>
      </c>
      <c r="D34" s="24" t="s">
        <v>84</v>
      </c>
      <c r="E34" s="127">
        <v>4</v>
      </c>
      <c r="F34" s="39"/>
      <c r="G34" s="105"/>
      <c r="H34" s="105">
        <f t="shared" si="6"/>
        <v>0</v>
      </c>
      <c r="I34" s="105"/>
      <c r="J34" s="153"/>
      <c r="K34" s="108">
        <f t="shared" si="0"/>
        <v>0</v>
      </c>
      <c r="L34" s="39">
        <f t="shared" si="1"/>
        <v>0</v>
      </c>
      <c r="M34" s="105">
        <f t="shared" si="2"/>
        <v>0</v>
      </c>
      <c r="N34" s="105">
        <f t="shared" si="3"/>
        <v>0</v>
      </c>
      <c r="O34" s="105">
        <f t="shared" si="4"/>
        <v>0</v>
      </c>
      <c r="P34" s="106">
        <f t="shared" si="5"/>
        <v>0</v>
      </c>
      <c r="Q34" s="58" t="s">
        <v>46</v>
      </c>
    </row>
    <row r="35" spans="1:17" x14ac:dyDescent="0.2">
      <c r="A35" s="35">
        <v>22</v>
      </c>
      <c r="B35" s="68"/>
      <c r="C35" s="38" t="s">
        <v>247</v>
      </c>
      <c r="D35" s="24" t="s">
        <v>84</v>
      </c>
      <c r="E35" s="127">
        <v>2</v>
      </c>
      <c r="F35" s="39"/>
      <c r="G35" s="105"/>
      <c r="H35" s="105">
        <f t="shared" si="6"/>
        <v>0</v>
      </c>
      <c r="I35" s="105"/>
      <c r="J35" s="153"/>
      <c r="K35" s="108">
        <f t="shared" si="0"/>
        <v>0</v>
      </c>
      <c r="L35" s="39">
        <f t="shared" si="1"/>
        <v>0</v>
      </c>
      <c r="M35" s="105">
        <f t="shared" si="2"/>
        <v>0</v>
      </c>
      <c r="N35" s="105">
        <f t="shared" si="3"/>
        <v>0</v>
      </c>
      <c r="O35" s="105">
        <f t="shared" si="4"/>
        <v>0</v>
      </c>
      <c r="P35" s="106">
        <f t="shared" si="5"/>
        <v>0</v>
      </c>
      <c r="Q35" s="58" t="s">
        <v>46</v>
      </c>
    </row>
    <row r="36" spans="1:17" x14ac:dyDescent="0.2">
      <c r="A36" s="35">
        <v>23</v>
      </c>
      <c r="B36" s="68"/>
      <c r="C36" s="38" t="s">
        <v>248</v>
      </c>
      <c r="D36" s="24" t="s">
        <v>84</v>
      </c>
      <c r="E36" s="127">
        <v>6</v>
      </c>
      <c r="F36" s="39"/>
      <c r="G36" s="105"/>
      <c r="H36" s="105">
        <f t="shared" si="6"/>
        <v>0</v>
      </c>
      <c r="I36" s="105"/>
      <c r="J36" s="153"/>
      <c r="K36" s="108">
        <f t="shared" si="0"/>
        <v>0</v>
      </c>
      <c r="L36" s="39">
        <f t="shared" si="1"/>
        <v>0</v>
      </c>
      <c r="M36" s="105">
        <f t="shared" si="2"/>
        <v>0</v>
      </c>
      <c r="N36" s="105">
        <f t="shared" si="3"/>
        <v>0</v>
      </c>
      <c r="O36" s="105">
        <f t="shared" si="4"/>
        <v>0</v>
      </c>
      <c r="P36" s="106">
        <f t="shared" si="5"/>
        <v>0</v>
      </c>
      <c r="Q36" s="58" t="s">
        <v>46</v>
      </c>
    </row>
    <row r="37" spans="1:17" x14ac:dyDescent="0.2">
      <c r="A37" s="35">
        <v>24</v>
      </c>
      <c r="B37" s="68"/>
      <c r="C37" s="38" t="s">
        <v>249</v>
      </c>
      <c r="D37" s="24" t="s">
        <v>84</v>
      </c>
      <c r="E37" s="127">
        <v>2</v>
      </c>
      <c r="F37" s="39"/>
      <c r="G37" s="105"/>
      <c r="H37" s="105">
        <f t="shared" si="6"/>
        <v>0</v>
      </c>
      <c r="I37" s="105"/>
      <c r="J37" s="153"/>
      <c r="K37" s="108">
        <f t="shared" si="0"/>
        <v>0</v>
      </c>
      <c r="L37" s="39">
        <f t="shared" si="1"/>
        <v>0</v>
      </c>
      <c r="M37" s="105">
        <f t="shared" si="2"/>
        <v>0</v>
      </c>
      <c r="N37" s="105">
        <f t="shared" si="3"/>
        <v>0</v>
      </c>
      <c r="O37" s="105">
        <f t="shared" si="4"/>
        <v>0</v>
      </c>
      <c r="P37" s="106">
        <f t="shared" si="5"/>
        <v>0</v>
      </c>
      <c r="Q37" s="58" t="s">
        <v>46</v>
      </c>
    </row>
    <row r="38" spans="1:17" x14ac:dyDescent="0.2">
      <c r="A38" s="35">
        <v>25</v>
      </c>
      <c r="B38" s="68"/>
      <c r="C38" s="38" t="s">
        <v>250</v>
      </c>
      <c r="D38" s="24" t="s">
        <v>84</v>
      </c>
      <c r="E38" s="127">
        <v>2</v>
      </c>
      <c r="F38" s="39"/>
      <c r="G38" s="105"/>
      <c r="H38" s="105">
        <f t="shared" si="6"/>
        <v>0</v>
      </c>
      <c r="I38" s="105"/>
      <c r="J38" s="153"/>
      <c r="K38" s="108">
        <f t="shared" si="0"/>
        <v>0</v>
      </c>
      <c r="L38" s="39">
        <f t="shared" si="1"/>
        <v>0</v>
      </c>
      <c r="M38" s="105">
        <f t="shared" si="2"/>
        <v>0</v>
      </c>
      <c r="N38" s="105">
        <f t="shared" si="3"/>
        <v>0</v>
      </c>
      <c r="O38" s="105">
        <f t="shared" si="4"/>
        <v>0</v>
      </c>
      <c r="P38" s="106">
        <f t="shared" si="5"/>
        <v>0</v>
      </c>
      <c r="Q38" s="58" t="s">
        <v>46</v>
      </c>
    </row>
    <row r="39" spans="1:17" x14ac:dyDescent="0.2">
      <c r="A39" s="35">
        <v>26</v>
      </c>
      <c r="B39" s="68"/>
      <c r="C39" s="38" t="s">
        <v>251</v>
      </c>
      <c r="D39" s="24" t="s">
        <v>84</v>
      </c>
      <c r="E39" s="127">
        <v>2</v>
      </c>
      <c r="F39" s="39"/>
      <c r="G39" s="105"/>
      <c r="H39" s="105">
        <f t="shared" si="6"/>
        <v>0</v>
      </c>
      <c r="I39" s="105"/>
      <c r="J39" s="153"/>
      <c r="K39" s="108">
        <f t="shared" si="0"/>
        <v>0</v>
      </c>
      <c r="L39" s="39">
        <f t="shared" si="1"/>
        <v>0</v>
      </c>
      <c r="M39" s="105">
        <f t="shared" si="2"/>
        <v>0</v>
      </c>
      <c r="N39" s="105">
        <f t="shared" si="3"/>
        <v>0</v>
      </c>
      <c r="O39" s="105">
        <f t="shared" si="4"/>
        <v>0</v>
      </c>
      <c r="P39" s="106">
        <f t="shared" si="5"/>
        <v>0</v>
      </c>
      <c r="Q39" s="58" t="s">
        <v>46</v>
      </c>
    </row>
    <row r="40" spans="1:17" x14ac:dyDescent="0.2">
      <c r="A40" s="35">
        <v>27</v>
      </c>
      <c r="B40" s="68"/>
      <c r="C40" s="38" t="s">
        <v>252</v>
      </c>
      <c r="D40" s="24" t="s">
        <v>84</v>
      </c>
      <c r="E40" s="127">
        <v>2</v>
      </c>
      <c r="F40" s="39"/>
      <c r="G40" s="105"/>
      <c r="H40" s="105">
        <f t="shared" si="6"/>
        <v>0</v>
      </c>
      <c r="I40" s="105"/>
      <c r="J40" s="153"/>
      <c r="K40" s="108">
        <f t="shared" si="0"/>
        <v>0</v>
      </c>
      <c r="L40" s="39">
        <f t="shared" si="1"/>
        <v>0</v>
      </c>
      <c r="M40" s="105">
        <f t="shared" si="2"/>
        <v>0</v>
      </c>
      <c r="N40" s="105">
        <f t="shared" si="3"/>
        <v>0</v>
      </c>
      <c r="O40" s="105">
        <f t="shared" si="4"/>
        <v>0</v>
      </c>
      <c r="P40" s="106">
        <f t="shared" si="5"/>
        <v>0</v>
      </c>
      <c r="Q40" s="58" t="s">
        <v>46</v>
      </c>
    </row>
    <row r="41" spans="1:17" x14ac:dyDescent="0.2">
      <c r="A41" s="35">
        <v>28</v>
      </c>
      <c r="B41" s="68"/>
      <c r="C41" s="38" t="s">
        <v>253</v>
      </c>
      <c r="D41" s="24" t="s">
        <v>84</v>
      </c>
      <c r="E41" s="127">
        <v>46</v>
      </c>
      <c r="F41" s="39"/>
      <c r="G41" s="105"/>
      <c r="H41" s="105">
        <f t="shared" si="6"/>
        <v>0</v>
      </c>
      <c r="I41" s="105"/>
      <c r="J41" s="153"/>
      <c r="K41" s="108">
        <f t="shared" si="0"/>
        <v>0</v>
      </c>
      <c r="L41" s="39">
        <f t="shared" si="1"/>
        <v>0</v>
      </c>
      <c r="M41" s="105">
        <f t="shared" si="2"/>
        <v>0</v>
      </c>
      <c r="N41" s="105">
        <f t="shared" si="3"/>
        <v>0</v>
      </c>
      <c r="O41" s="105">
        <f t="shared" si="4"/>
        <v>0</v>
      </c>
      <c r="P41" s="106">
        <f t="shared" si="5"/>
        <v>0</v>
      </c>
      <c r="Q41" s="58" t="s">
        <v>46</v>
      </c>
    </row>
    <row r="42" spans="1:17" x14ac:dyDescent="0.2">
      <c r="A42" s="35">
        <v>29</v>
      </c>
      <c r="B42" s="68"/>
      <c r="C42" s="38" t="s">
        <v>254</v>
      </c>
      <c r="D42" s="24" t="s">
        <v>84</v>
      </c>
      <c r="E42" s="127">
        <v>26</v>
      </c>
      <c r="F42" s="39"/>
      <c r="G42" s="105"/>
      <c r="H42" s="105">
        <f t="shared" si="6"/>
        <v>0</v>
      </c>
      <c r="I42" s="105"/>
      <c r="J42" s="153"/>
      <c r="K42" s="108">
        <f t="shared" si="0"/>
        <v>0</v>
      </c>
      <c r="L42" s="39">
        <f t="shared" si="1"/>
        <v>0</v>
      </c>
      <c r="M42" s="105">
        <f t="shared" si="2"/>
        <v>0</v>
      </c>
      <c r="N42" s="105">
        <f t="shared" si="3"/>
        <v>0</v>
      </c>
      <c r="O42" s="105">
        <f t="shared" si="4"/>
        <v>0</v>
      </c>
      <c r="P42" s="106">
        <f t="shared" si="5"/>
        <v>0</v>
      </c>
      <c r="Q42" s="58" t="s">
        <v>46</v>
      </c>
    </row>
    <row r="43" spans="1:17" x14ac:dyDescent="0.2">
      <c r="A43" s="35">
        <v>30</v>
      </c>
      <c r="B43" s="68"/>
      <c r="C43" s="38" t="s">
        <v>255</v>
      </c>
      <c r="D43" s="24" t="s">
        <v>84</v>
      </c>
      <c r="E43" s="127">
        <v>26</v>
      </c>
      <c r="F43" s="39"/>
      <c r="G43" s="105"/>
      <c r="H43" s="105">
        <f t="shared" si="6"/>
        <v>0</v>
      </c>
      <c r="I43" s="105"/>
      <c r="J43" s="153"/>
      <c r="K43" s="108">
        <f t="shared" si="0"/>
        <v>0</v>
      </c>
      <c r="L43" s="39">
        <f t="shared" si="1"/>
        <v>0</v>
      </c>
      <c r="M43" s="105">
        <f t="shared" si="2"/>
        <v>0</v>
      </c>
      <c r="N43" s="105">
        <f t="shared" si="3"/>
        <v>0</v>
      </c>
      <c r="O43" s="105">
        <f t="shared" si="4"/>
        <v>0</v>
      </c>
      <c r="P43" s="106">
        <f t="shared" si="5"/>
        <v>0</v>
      </c>
      <c r="Q43" s="58" t="s">
        <v>46</v>
      </c>
    </row>
    <row r="44" spans="1:17" x14ac:dyDescent="0.2">
      <c r="A44" s="35">
        <v>31</v>
      </c>
      <c r="B44" s="68"/>
      <c r="C44" s="38" t="s">
        <v>256</v>
      </c>
      <c r="D44" s="24" t="s">
        <v>84</v>
      </c>
      <c r="E44" s="127">
        <v>4</v>
      </c>
      <c r="F44" s="39"/>
      <c r="G44" s="105"/>
      <c r="H44" s="105">
        <f t="shared" si="6"/>
        <v>0</v>
      </c>
      <c r="I44" s="105"/>
      <c r="J44" s="153"/>
      <c r="K44" s="108">
        <f t="shared" si="0"/>
        <v>0</v>
      </c>
      <c r="L44" s="39">
        <f t="shared" si="1"/>
        <v>0</v>
      </c>
      <c r="M44" s="105">
        <f t="shared" si="2"/>
        <v>0</v>
      </c>
      <c r="N44" s="105">
        <f t="shared" si="3"/>
        <v>0</v>
      </c>
      <c r="O44" s="105">
        <f t="shared" si="4"/>
        <v>0</v>
      </c>
      <c r="P44" s="106">
        <f t="shared" si="5"/>
        <v>0</v>
      </c>
      <c r="Q44" s="58" t="s">
        <v>46</v>
      </c>
    </row>
    <row r="45" spans="1:17" x14ac:dyDescent="0.2">
      <c r="A45" s="35">
        <v>32</v>
      </c>
      <c r="B45" s="68"/>
      <c r="C45" s="38" t="s">
        <v>257</v>
      </c>
      <c r="D45" s="24" t="s">
        <v>84</v>
      </c>
      <c r="E45" s="127">
        <v>4</v>
      </c>
      <c r="F45" s="39"/>
      <c r="G45" s="105"/>
      <c r="H45" s="105">
        <f t="shared" si="6"/>
        <v>0</v>
      </c>
      <c r="I45" s="105"/>
      <c r="J45" s="153"/>
      <c r="K45" s="108">
        <f t="shared" si="0"/>
        <v>0</v>
      </c>
      <c r="L45" s="39">
        <f t="shared" si="1"/>
        <v>0</v>
      </c>
      <c r="M45" s="105">
        <f t="shared" si="2"/>
        <v>0</v>
      </c>
      <c r="N45" s="105">
        <f t="shared" si="3"/>
        <v>0</v>
      </c>
      <c r="O45" s="105">
        <f t="shared" si="4"/>
        <v>0</v>
      </c>
      <c r="P45" s="106">
        <f t="shared" si="5"/>
        <v>0</v>
      </c>
      <c r="Q45" s="58" t="s">
        <v>46</v>
      </c>
    </row>
    <row r="46" spans="1:17" x14ac:dyDescent="0.2">
      <c r="A46" s="35">
        <v>33</v>
      </c>
      <c r="B46" s="68"/>
      <c r="C46" s="38" t="s">
        <v>258</v>
      </c>
      <c r="D46" s="24" t="s">
        <v>84</v>
      </c>
      <c r="E46" s="127">
        <v>4</v>
      </c>
      <c r="F46" s="39"/>
      <c r="G46" s="105"/>
      <c r="H46" s="105">
        <f t="shared" si="6"/>
        <v>0</v>
      </c>
      <c r="I46" s="105"/>
      <c r="J46" s="153"/>
      <c r="K46" s="108">
        <f t="shared" si="0"/>
        <v>0</v>
      </c>
      <c r="L46" s="39">
        <f t="shared" si="1"/>
        <v>0</v>
      </c>
      <c r="M46" s="105">
        <f t="shared" si="2"/>
        <v>0</v>
      </c>
      <c r="N46" s="105">
        <f t="shared" si="3"/>
        <v>0</v>
      </c>
      <c r="O46" s="105">
        <f t="shared" si="4"/>
        <v>0</v>
      </c>
      <c r="P46" s="106">
        <f t="shared" si="5"/>
        <v>0</v>
      </c>
      <c r="Q46" s="58" t="s">
        <v>46</v>
      </c>
    </row>
    <row r="47" spans="1:17" x14ac:dyDescent="0.2">
      <c r="A47" s="35">
        <v>34</v>
      </c>
      <c r="B47" s="68"/>
      <c r="C47" s="38" t="s">
        <v>259</v>
      </c>
      <c r="D47" s="24" t="s">
        <v>84</v>
      </c>
      <c r="E47" s="127">
        <v>4</v>
      </c>
      <c r="F47" s="39"/>
      <c r="G47" s="105"/>
      <c r="H47" s="105">
        <f t="shared" si="6"/>
        <v>0</v>
      </c>
      <c r="I47" s="105"/>
      <c r="J47" s="153"/>
      <c r="K47" s="108">
        <f t="shared" si="0"/>
        <v>0</v>
      </c>
      <c r="L47" s="39">
        <f t="shared" si="1"/>
        <v>0</v>
      </c>
      <c r="M47" s="105">
        <f t="shared" si="2"/>
        <v>0</v>
      </c>
      <c r="N47" s="105">
        <f t="shared" si="3"/>
        <v>0</v>
      </c>
      <c r="O47" s="105">
        <f t="shared" si="4"/>
        <v>0</v>
      </c>
      <c r="P47" s="106">
        <f t="shared" si="5"/>
        <v>0</v>
      </c>
      <c r="Q47" s="58" t="s">
        <v>46</v>
      </c>
    </row>
    <row r="48" spans="1:17" x14ac:dyDescent="0.2">
      <c r="A48" s="35">
        <v>35</v>
      </c>
      <c r="B48" s="68"/>
      <c r="C48" s="38" t="s">
        <v>260</v>
      </c>
      <c r="D48" s="24" t="s">
        <v>84</v>
      </c>
      <c r="E48" s="127">
        <v>4</v>
      </c>
      <c r="F48" s="39"/>
      <c r="G48" s="105"/>
      <c r="H48" s="105">
        <f t="shared" si="6"/>
        <v>0</v>
      </c>
      <c r="I48" s="105"/>
      <c r="J48" s="153"/>
      <c r="K48" s="108">
        <f t="shared" si="0"/>
        <v>0</v>
      </c>
      <c r="L48" s="39">
        <f t="shared" si="1"/>
        <v>0</v>
      </c>
      <c r="M48" s="105">
        <f t="shared" si="2"/>
        <v>0</v>
      </c>
      <c r="N48" s="105">
        <f t="shared" si="3"/>
        <v>0</v>
      </c>
      <c r="O48" s="105">
        <f t="shared" si="4"/>
        <v>0</v>
      </c>
      <c r="P48" s="106">
        <f t="shared" si="5"/>
        <v>0</v>
      </c>
      <c r="Q48" s="58" t="s">
        <v>46</v>
      </c>
    </row>
    <row r="49" spans="1:17" x14ac:dyDescent="0.2">
      <c r="A49" s="35">
        <v>36</v>
      </c>
      <c r="B49" s="68"/>
      <c r="C49" s="38" t="s">
        <v>261</v>
      </c>
      <c r="D49" s="24" t="s">
        <v>84</v>
      </c>
      <c r="E49" s="127">
        <v>2</v>
      </c>
      <c r="F49" s="39"/>
      <c r="G49" s="105"/>
      <c r="H49" s="105">
        <f t="shared" si="6"/>
        <v>0</v>
      </c>
      <c r="I49" s="105"/>
      <c r="J49" s="153"/>
      <c r="K49" s="108">
        <f t="shared" si="0"/>
        <v>0</v>
      </c>
      <c r="L49" s="39">
        <f t="shared" si="1"/>
        <v>0</v>
      </c>
      <c r="M49" s="105">
        <f t="shared" si="2"/>
        <v>0</v>
      </c>
      <c r="N49" s="105">
        <f t="shared" si="3"/>
        <v>0</v>
      </c>
      <c r="O49" s="105">
        <f t="shared" si="4"/>
        <v>0</v>
      </c>
      <c r="P49" s="106">
        <f t="shared" si="5"/>
        <v>0</v>
      </c>
      <c r="Q49" s="58" t="s">
        <v>46</v>
      </c>
    </row>
    <row r="50" spans="1:17" ht="22.5" x14ac:dyDescent="0.2">
      <c r="A50" s="35">
        <v>37</v>
      </c>
      <c r="B50" s="68"/>
      <c r="C50" s="38" t="s">
        <v>262</v>
      </c>
      <c r="D50" s="24" t="s">
        <v>263</v>
      </c>
      <c r="E50" s="127">
        <v>3</v>
      </c>
      <c r="F50" s="39"/>
      <c r="G50" s="105"/>
      <c r="H50" s="105">
        <f t="shared" si="6"/>
        <v>0</v>
      </c>
      <c r="I50" s="105"/>
      <c r="J50" s="153"/>
      <c r="K50" s="108">
        <f t="shared" si="0"/>
        <v>0</v>
      </c>
      <c r="L50" s="39">
        <f t="shared" si="1"/>
        <v>0</v>
      </c>
      <c r="M50" s="105">
        <f t="shared" si="2"/>
        <v>0</v>
      </c>
      <c r="N50" s="105">
        <f t="shared" si="3"/>
        <v>0</v>
      </c>
      <c r="O50" s="105">
        <f t="shared" si="4"/>
        <v>0</v>
      </c>
      <c r="P50" s="106">
        <f t="shared" si="5"/>
        <v>0</v>
      </c>
      <c r="Q50" s="58" t="s">
        <v>46</v>
      </c>
    </row>
    <row r="51" spans="1:17" ht="22.5" x14ac:dyDescent="0.2">
      <c r="A51" s="35">
        <v>38</v>
      </c>
      <c r="B51" s="68"/>
      <c r="C51" s="38" t="s">
        <v>264</v>
      </c>
      <c r="D51" s="24" t="s">
        <v>263</v>
      </c>
      <c r="E51" s="127">
        <v>46</v>
      </c>
      <c r="F51" s="39"/>
      <c r="G51" s="105"/>
      <c r="H51" s="105">
        <f t="shared" si="6"/>
        <v>0</v>
      </c>
      <c r="I51" s="105"/>
      <c r="J51" s="153"/>
      <c r="K51" s="108">
        <f t="shared" si="0"/>
        <v>0</v>
      </c>
      <c r="L51" s="39">
        <f t="shared" si="1"/>
        <v>0</v>
      </c>
      <c r="M51" s="105">
        <f t="shared" si="2"/>
        <v>0</v>
      </c>
      <c r="N51" s="105">
        <f t="shared" si="3"/>
        <v>0</v>
      </c>
      <c r="O51" s="105">
        <f t="shared" si="4"/>
        <v>0</v>
      </c>
      <c r="P51" s="106">
        <f t="shared" si="5"/>
        <v>0</v>
      </c>
      <c r="Q51" s="58" t="s">
        <v>46</v>
      </c>
    </row>
    <row r="52" spans="1:17" ht="22.5" x14ac:dyDescent="0.2">
      <c r="A52" s="35">
        <v>39</v>
      </c>
      <c r="B52" s="68"/>
      <c r="C52" s="38" t="s">
        <v>265</v>
      </c>
      <c r="D52" s="24" t="s">
        <v>263</v>
      </c>
      <c r="E52" s="127">
        <v>10</v>
      </c>
      <c r="F52" s="39"/>
      <c r="G52" s="105"/>
      <c r="H52" s="105">
        <f t="shared" si="6"/>
        <v>0</v>
      </c>
      <c r="I52" s="105"/>
      <c r="J52" s="153"/>
      <c r="K52" s="108">
        <f t="shared" si="0"/>
        <v>0</v>
      </c>
      <c r="L52" s="39">
        <f t="shared" si="1"/>
        <v>0</v>
      </c>
      <c r="M52" s="105">
        <f t="shared" si="2"/>
        <v>0</v>
      </c>
      <c r="N52" s="105">
        <f t="shared" si="3"/>
        <v>0</v>
      </c>
      <c r="O52" s="105">
        <f t="shared" si="4"/>
        <v>0</v>
      </c>
      <c r="P52" s="106">
        <f t="shared" si="5"/>
        <v>0</v>
      </c>
      <c r="Q52" s="58" t="s">
        <v>46</v>
      </c>
    </row>
    <row r="53" spans="1:17" ht="22.5" x14ac:dyDescent="0.2">
      <c r="A53" s="35">
        <v>40</v>
      </c>
      <c r="B53" s="68"/>
      <c r="C53" s="38" t="s">
        <v>266</v>
      </c>
      <c r="D53" s="24" t="s">
        <v>263</v>
      </c>
      <c r="E53" s="127">
        <v>51</v>
      </c>
      <c r="F53" s="39"/>
      <c r="G53" s="105"/>
      <c r="H53" s="105">
        <f t="shared" si="6"/>
        <v>0</v>
      </c>
      <c r="I53" s="105"/>
      <c r="J53" s="153"/>
      <c r="K53" s="108">
        <f t="shared" si="0"/>
        <v>0</v>
      </c>
      <c r="L53" s="39">
        <f t="shared" si="1"/>
        <v>0</v>
      </c>
      <c r="M53" s="105">
        <f t="shared" si="2"/>
        <v>0</v>
      </c>
      <c r="N53" s="105">
        <f t="shared" si="3"/>
        <v>0</v>
      </c>
      <c r="O53" s="105">
        <f t="shared" si="4"/>
        <v>0</v>
      </c>
      <c r="P53" s="106">
        <f t="shared" si="5"/>
        <v>0</v>
      </c>
      <c r="Q53" s="58" t="s">
        <v>46</v>
      </c>
    </row>
    <row r="54" spans="1:17" ht="22.5" x14ac:dyDescent="0.2">
      <c r="A54" s="35">
        <v>41</v>
      </c>
      <c r="B54" s="68"/>
      <c r="C54" s="38" t="s">
        <v>267</v>
      </c>
      <c r="D54" s="24" t="s">
        <v>263</v>
      </c>
      <c r="E54" s="127">
        <v>24</v>
      </c>
      <c r="F54" s="39"/>
      <c r="G54" s="105"/>
      <c r="H54" s="105">
        <f t="shared" si="6"/>
        <v>0</v>
      </c>
      <c r="I54" s="105"/>
      <c r="J54" s="153"/>
      <c r="K54" s="108">
        <f t="shared" si="0"/>
        <v>0</v>
      </c>
      <c r="L54" s="39">
        <f t="shared" si="1"/>
        <v>0</v>
      </c>
      <c r="M54" s="105">
        <f t="shared" si="2"/>
        <v>0</v>
      </c>
      <c r="N54" s="105">
        <f t="shared" si="3"/>
        <v>0</v>
      </c>
      <c r="O54" s="105">
        <f t="shared" si="4"/>
        <v>0</v>
      </c>
      <c r="P54" s="106">
        <f t="shared" si="5"/>
        <v>0</v>
      </c>
      <c r="Q54" s="58" t="s">
        <v>46</v>
      </c>
    </row>
    <row r="55" spans="1:17" ht="22.5" x14ac:dyDescent="0.2">
      <c r="A55" s="35">
        <v>42</v>
      </c>
      <c r="B55" s="68"/>
      <c r="C55" s="38" t="s">
        <v>268</v>
      </c>
      <c r="D55" s="24" t="s">
        <v>263</v>
      </c>
      <c r="E55" s="127">
        <v>2</v>
      </c>
      <c r="F55" s="39"/>
      <c r="G55" s="105"/>
      <c r="H55" s="105">
        <f t="shared" si="6"/>
        <v>0</v>
      </c>
      <c r="I55" s="105"/>
      <c r="J55" s="153"/>
      <c r="K55" s="108">
        <f t="shared" si="0"/>
        <v>0</v>
      </c>
      <c r="L55" s="39">
        <f t="shared" si="1"/>
        <v>0</v>
      </c>
      <c r="M55" s="105">
        <f t="shared" si="2"/>
        <v>0</v>
      </c>
      <c r="N55" s="105">
        <f t="shared" si="3"/>
        <v>0</v>
      </c>
      <c r="O55" s="105">
        <f t="shared" si="4"/>
        <v>0</v>
      </c>
      <c r="P55" s="106">
        <f t="shared" si="5"/>
        <v>0</v>
      </c>
      <c r="Q55" s="58" t="s">
        <v>46</v>
      </c>
    </row>
    <row r="56" spans="1:17" ht="22.5" x14ac:dyDescent="0.2">
      <c r="A56" s="35">
        <v>43</v>
      </c>
      <c r="B56" s="68"/>
      <c r="C56" s="38" t="s">
        <v>269</v>
      </c>
      <c r="D56" s="24" t="s">
        <v>263</v>
      </c>
      <c r="E56" s="127">
        <v>2</v>
      </c>
      <c r="F56" s="39"/>
      <c r="G56" s="105"/>
      <c r="H56" s="105">
        <f t="shared" si="6"/>
        <v>0</v>
      </c>
      <c r="I56" s="146"/>
      <c r="J56" s="153"/>
      <c r="K56" s="108">
        <f t="shared" si="0"/>
        <v>0</v>
      </c>
      <c r="L56" s="39">
        <f t="shared" si="1"/>
        <v>0</v>
      </c>
      <c r="M56" s="105">
        <f t="shared" si="2"/>
        <v>0</v>
      </c>
      <c r="N56" s="105">
        <f t="shared" si="3"/>
        <v>0</v>
      </c>
      <c r="O56" s="105">
        <f t="shared" si="4"/>
        <v>0</v>
      </c>
      <c r="P56" s="106">
        <f t="shared" si="5"/>
        <v>0</v>
      </c>
      <c r="Q56" s="58" t="s">
        <v>46</v>
      </c>
    </row>
    <row r="57" spans="1:17" ht="22.5" x14ac:dyDescent="0.2">
      <c r="A57" s="35">
        <v>44</v>
      </c>
      <c r="B57" s="68"/>
      <c r="C57" s="38" t="s">
        <v>270</v>
      </c>
      <c r="D57" s="24" t="s">
        <v>263</v>
      </c>
      <c r="E57" s="127">
        <v>6</v>
      </c>
      <c r="F57" s="39"/>
      <c r="G57" s="105"/>
      <c r="H57" s="105">
        <f t="shared" si="6"/>
        <v>0</v>
      </c>
      <c r="I57" s="146"/>
      <c r="J57" s="153"/>
      <c r="K57" s="108">
        <f t="shared" si="0"/>
        <v>0</v>
      </c>
      <c r="L57" s="39">
        <f t="shared" si="1"/>
        <v>0</v>
      </c>
      <c r="M57" s="105">
        <f t="shared" si="2"/>
        <v>0</v>
      </c>
      <c r="N57" s="105">
        <f t="shared" si="3"/>
        <v>0</v>
      </c>
      <c r="O57" s="105">
        <f t="shared" si="4"/>
        <v>0</v>
      </c>
      <c r="P57" s="106">
        <f t="shared" si="5"/>
        <v>0</v>
      </c>
      <c r="Q57" s="58" t="s">
        <v>46</v>
      </c>
    </row>
    <row r="58" spans="1:17" ht="22.5" x14ac:dyDescent="0.2">
      <c r="A58" s="35">
        <v>45</v>
      </c>
      <c r="B58" s="68"/>
      <c r="C58" s="38" t="s">
        <v>271</v>
      </c>
      <c r="D58" s="24" t="s">
        <v>263</v>
      </c>
      <c r="E58" s="127">
        <v>4</v>
      </c>
      <c r="F58" s="39"/>
      <c r="G58" s="105"/>
      <c r="H58" s="105">
        <f t="shared" si="6"/>
        <v>0</v>
      </c>
      <c r="I58" s="146"/>
      <c r="J58" s="153"/>
      <c r="K58" s="108">
        <f t="shared" si="0"/>
        <v>0</v>
      </c>
      <c r="L58" s="39">
        <f t="shared" si="1"/>
        <v>0</v>
      </c>
      <c r="M58" s="105">
        <f t="shared" si="2"/>
        <v>0</v>
      </c>
      <c r="N58" s="105">
        <f t="shared" si="3"/>
        <v>0</v>
      </c>
      <c r="O58" s="105">
        <f t="shared" si="4"/>
        <v>0</v>
      </c>
      <c r="P58" s="106">
        <f t="shared" si="5"/>
        <v>0</v>
      </c>
      <c r="Q58" s="58" t="s">
        <v>46</v>
      </c>
    </row>
    <row r="59" spans="1:17" ht="22.5" x14ac:dyDescent="0.2">
      <c r="A59" s="35">
        <v>46</v>
      </c>
      <c r="B59" s="68"/>
      <c r="C59" s="38" t="s">
        <v>272</v>
      </c>
      <c r="D59" s="24" t="s">
        <v>263</v>
      </c>
      <c r="E59" s="127">
        <v>10</v>
      </c>
      <c r="F59" s="39"/>
      <c r="G59" s="105"/>
      <c r="H59" s="105">
        <f t="shared" si="6"/>
        <v>0</v>
      </c>
      <c r="I59" s="146"/>
      <c r="J59" s="153"/>
      <c r="K59" s="108">
        <f t="shared" si="0"/>
        <v>0</v>
      </c>
      <c r="L59" s="39">
        <f t="shared" si="1"/>
        <v>0</v>
      </c>
      <c r="M59" s="105">
        <f t="shared" si="2"/>
        <v>0</v>
      </c>
      <c r="N59" s="105">
        <f t="shared" si="3"/>
        <v>0</v>
      </c>
      <c r="O59" s="105">
        <f t="shared" si="4"/>
        <v>0</v>
      </c>
      <c r="P59" s="106">
        <f t="shared" si="5"/>
        <v>0</v>
      </c>
      <c r="Q59" s="58" t="s">
        <v>46</v>
      </c>
    </row>
    <row r="60" spans="1:17" ht="22.5" x14ac:dyDescent="0.2">
      <c r="A60" s="35">
        <v>47</v>
      </c>
      <c r="B60" s="68"/>
      <c r="C60" s="38" t="s">
        <v>273</v>
      </c>
      <c r="D60" s="24" t="s">
        <v>263</v>
      </c>
      <c r="E60" s="127">
        <v>155</v>
      </c>
      <c r="F60" s="39"/>
      <c r="G60" s="105"/>
      <c r="H60" s="105">
        <f t="shared" si="6"/>
        <v>0</v>
      </c>
      <c r="I60" s="146"/>
      <c r="J60" s="153"/>
      <c r="K60" s="108">
        <f t="shared" si="0"/>
        <v>0</v>
      </c>
      <c r="L60" s="39">
        <f t="shared" si="1"/>
        <v>0</v>
      </c>
      <c r="M60" s="105">
        <f t="shared" si="2"/>
        <v>0</v>
      </c>
      <c r="N60" s="105">
        <f t="shared" si="3"/>
        <v>0</v>
      </c>
      <c r="O60" s="105">
        <f t="shared" si="4"/>
        <v>0</v>
      </c>
      <c r="P60" s="106">
        <f t="shared" si="5"/>
        <v>0</v>
      </c>
      <c r="Q60" s="58" t="s">
        <v>46</v>
      </c>
    </row>
    <row r="61" spans="1:17" ht="22.5" x14ac:dyDescent="0.2">
      <c r="A61" s="35">
        <v>48</v>
      </c>
      <c r="B61" s="68"/>
      <c r="C61" s="38" t="s">
        <v>274</v>
      </c>
      <c r="D61" s="24" t="s">
        <v>263</v>
      </c>
      <c r="E61" s="127">
        <v>3</v>
      </c>
      <c r="F61" s="39"/>
      <c r="G61" s="105"/>
      <c r="H61" s="105">
        <f t="shared" si="6"/>
        <v>0</v>
      </c>
      <c r="I61" s="146"/>
      <c r="J61" s="153"/>
      <c r="K61" s="108">
        <f t="shared" si="0"/>
        <v>0</v>
      </c>
      <c r="L61" s="39">
        <f t="shared" si="1"/>
        <v>0</v>
      </c>
      <c r="M61" s="105">
        <f t="shared" si="2"/>
        <v>0</v>
      </c>
      <c r="N61" s="105">
        <f t="shared" si="3"/>
        <v>0</v>
      </c>
      <c r="O61" s="105">
        <f t="shared" si="4"/>
        <v>0</v>
      </c>
      <c r="P61" s="106">
        <f t="shared" si="5"/>
        <v>0</v>
      </c>
      <c r="Q61" s="58" t="s">
        <v>46</v>
      </c>
    </row>
    <row r="62" spans="1:17" ht="22.5" x14ac:dyDescent="0.2">
      <c r="A62" s="35">
        <v>49</v>
      </c>
      <c r="B62" s="68"/>
      <c r="C62" s="38" t="s">
        <v>275</v>
      </c>
      <c r="D62" s="24" t="s">
        <v>263</v>
      </c>
      <c r="E62" s="127">
        <v>158</v>
      </c>
      <c r="F62" s="39"/>
      <c r="G62" s="105"/>
      <c r="H62" s="105">
        <f t="shared" si="6"/>
        <v>0</v>
      </c>
      <c r="I62" s="146"/>
      <c r="J62" s="153"/>
      <c r="K62" s="108">
        <f t="shared" si="0"/>
        <v>0</v>
      </c>
      <c r="L62" s="39">
        <f t="shared" si="1"/>
        <v>0</v>
      </c>
      <c r="M62" s="105">
        <f t="shared" si="2"/>
        <v>0</v>
      </c>
      <c r="N62" s="105">
        <f t="shared" si="3"/>
        <v>0</v>
      </c>
      <c r="O62" s="105">
        <f t="shared" si="4"/>
        <v>0</v>
      </c>
      <c r="P62" s="106">
        <f t="shared" si="5"/>
        <v>0</v>
      </c>
      <c r="Q62" s="58" t="s">
        <v>46</v>
      </c>
    </row>
    <row r="63" spans="1:17" x14ac:dyDescent="0.2">
      <c r="A63" s="35">
        <v>50</v>
      </c>
      <c r="B63" s="68"/>
      <c r="C63" s="38" t="s">
        <v>276</v>
      </c>
      <c r="D63" s="24" t="s">
        <v>263</v>
      </c>
      <c r="E63" s="127">
        <v>48</v>
      </c>
      <c r="F63" s="144"/>
      <c r="G63" s="105"/>
      <c r="H63" s="105">
        <f t="shared" si="6"/>
        <v>0</v>
      </c>
      <c r="I63" s="105"/>
      <c r="J63" s="153"/>
      <c r="K63" s="108">
        <f t="shared" si="0"/>
        <v>0</v>
      </c>
      <c r="L63" s="39">
        <f t="shared" si="1"/>
        <v>0</v>
      </c>
      <c r="M63" s="105">
        <f t="shared" si="2"/>
        <v>0</v>
      </c>
      <c r="N63" s="105">
        <f t="shared" si="3"/>
        <v>0</v>
      </c>
      <c r="O63" s="105">
        <f t="shared" si="4"/>
        <v>0</v>
      </c>
      <c r="P63" s="106">
        <f t="shared" si="5"/>
        <v>0</v>
      </c>
      <c r="Q63" s="58" t="s">
        <v>46</v>
      </c>
    </row>
    <row r="64" spans="1:17" x14ac:dyDescent="0.2">
      <c r="A64" s="35">
        <v>51</v>
      </c>
      <c r="B64" s="68"/>
      <c r="C64" s="38" t="s">
        <v>277</v>
      </c>
      <c r="D64" s="24" t="s">
        <v>263</v>
      </c>
      <c r="E64" s="127">
        <v>10</v>
      </c>
      <c r="F64" s="144"/>
      <c r="G64" s="105"/>
      <c r="H64" s="105">
        <f t="shared" si="6"/>
        <v>0</v>
      </c>
      <c r="I64" s="146"/>
      <c r="J64" s="153"/>
      <c r="K64" s="108">
        <f t="shared" si="0"/>
        <v>0</v>
      </c>
      <c r="L64" s="39">
        <f t="shared" si="1"/>
        <v>0</v>
      </c>
      <c r="M64" s="105">
        <f t="shared" si="2"/>
        <v>0</v>
      </c>
      <c r="N64" s="105">
        <f t="shared" si="3"/>
        <v>0</v>
      </c>
      <c r="O64" s="105">
        <f t="shared" si="4"/>
        <v>0</v>
      </c>
      <c r="P64" s="106">
        <f t="shared" si="5"/>
        <v>0</v>
      </c>
      <c r="Q64" s="58" t="s">
        <v>46</v>
      </c>
    </row>
    <row r="65" spans="1:17" x14ac:dyDescent="0.2">
      <c r="A65" s="35">
        <v>52</v>
      </c>
      <c r="B65" s="68"/>
      <c r="C65" s="38" t="s">
        <v>278</v>
      </c>
      <c r="D65" s="24" t="s">
        <v>263</v>
      </c>
      <c r="E65" s="127">
        <v>36</v>
      </c>
      <c r="F65" s="144"/>
      <c r="G65" s="105"/>
      <c r="H65" s="105">
        <f t="shared" si="6"/>
        <v>0</v>
      </c>
      <c r="I65" s="146"/>
      <c r="J65" s="153"/>
      <c r="K65" s="108">
        <f t="shared" si="0"/>
        <v>0</v>
      </c>
      <c r="L65" s="39">
        <f t="shared" si="1"/>
        <v>0</v>
      </c>
      <c r="M65" s="105">
        <f t="shared" si="2"/>
        <v>0</v>
      </c>
      <c r="N65" s="105">
        <f t="shared" si="3"/>
        <v>0</v>
      </c>
      <c r="O65" s="105">
        <f t="shared" si="4"/>
        <v>0</v>
      </c>
      <c r="P65" s="106">
        <f t="shared" si="5"/>
        <v>0</v>
      </c>
      <c r="Q65" s="58" t="s">
        <v>46</v>
      </c>
    </row>
    <row r="66" spans="1:17" x14ac:dyDescent="0.2">
      <c r="A66" s="35">
        <v>53</v>
      </c>
      <c r="B66" s="68"/>
      <c r="C66" s="38" t="s">
        <v>279</v>
      </c>
      <c r="D66" s="24" t="s">
        <v>263</v>
      </c>
      <c r="E66" s="127">
        <v>2</v>
      </c>
      <c r="F66" s="144"/>
      <c r="G66" s="105"/>
      <c r="H66" s="105">
        <f t="shared" si="6"/>
        <v>0</v>
      </c>
      <c r="I66" s="146"/>
      <c r="J66" s="153"/>
      <c r="K66" s="108">
        <f t="shared" si="0"/>
        <v>0</v>
      </c>
      <c r="L66" s="39">
        <f t="shared" si="1"/>
        <v>0</v>
      </c>
      <c r="M66" s="105">
        <f t="shared" si="2"/>
        <v>0</v>
      </c>
      <c r="N66" s="105">
        <f t="shared" si="3"/>
        <v>0</v>
      </c>
      <c r="O66" s="105">
        <f t="shared" si="4"/>
        <v>0</v>
      </c>
      <c r="P66" s="106">
        <f t="shared" si="5"/>
        <v>0</v>
      </c>
      <c r="Q66" s="58" t="s">
        <v>46</v>
      </c>
    </row>
    <row r="67" spans="1:17" x14ac:dyDescent="0.2">
      <c r="A67" s="35">
        <v>54</v>
      </c>
      <c r="B67" s="68"/>
      <c r="C67" s="38" t="s">
        <v>280</v>
      </c>
      <c r="D67" s="24" t="s">
        <v>263</v>
      </c>
      <c r="E67" s="127">
        <v>4</v>
      </c>
      <c r="F67" s="144"/>
      <c r="G67" s="105"/>
      <c r="H67" s="105">
        <f t="shared" si="6"/>
        <v>0</v>
      </c>
      <c r="I67" s="146"/>
      <c r="J67" s="153"/>
      <c r="K67" s="108">
        <f t="shared" si="0"/>
        <v>0</v>
      </c>
      <c r="L67" s="39">
        <f t="shared" si="1"/>
        <v>0</v>
      </c>
      <c r="M67" s="105">
        <f t="shared" si="2"/>
        <v>0</v>
      </c>
      <c r="N67" s="105">
        <f t="shared" si="3"/>
        <v>0</v>
      </c>
      <c r="O67" s="105">
        <f t="shared" si="4"/>
        <v>0</v>
      </c>
      <c r="P67" s="106">
        <f t="shared" si="5"/>
        <v>0</v>
      </c>
      <c r="Q67" s="58" t="s">
        <v>46</v>
      </c>
    </row>
    <row r="68" spans="1:17" x14ac:dyDescent="0.2">
      <c r="A68" s="35">
        <v>55</v>
      </c>
      <c r="B68" s="68"/>
      <c r="C68" s="38" t="s">
        <v>281</v>
      </c>
      <c r="D68" s="24" t="s">
        <v>263</v>
      </c>
      <c r="E68" s="127">
        <v>1</v>
      </c>
      <c r="F68" s="144"/>
      <c r="G68" s="105"/>
      <c r="H68" s="105">
        <f t="shared" si="6"/>
        <v>0</v>
      </c>
      <c r="I68" s="146"/>
      <c r="J68" s="153"/>
      <c r="K68" s="108">
        <f t="shared" si="0"/>
        <v>0</v>
      </c>
      <c r="L68" s="39">
        <f t="shared" si="1"/>
        <v>0</v>
      </c>
      <c r="M68" s="105">
        <f t="shared" si="2"/>
        <v>0</v>
      </c>
      <c r="N68" s="105">
        <f t="shared" si="3"/>
        <v>0</v>
      </c>
      <c r="O68" s="105">
        <f t="shared" si="4"/>
        <v>0</v>
      </c>
      <c r="P68" s="106">
        <f t="shared" si="5"/>
        <v>0</v>
      </c>
      <c r="Q68" s="58" t="s">
        <v>46</v>
      </c>
    </row>
    <row r="69" spans="1:17" x14ac:dyDescent="0.2">
      <c r="A69" s="35">
        <v>56</v>
      </c>
      <c r="B69" s="68"/>
      <c r="C69" s="38" t="s">
        <v>282</v>
      </c>
      <c r="D69" s="24" t="s">
        <v>263</v>
      </c>
      <c r="E69" s="127">
        <v>1</v>
      </c>
      <c r="F69" s="144"/>
      <c r="G69" s="105"/>
      <c r="H69" s="105">
        <f t="shared" si="6"/>
        <v>0</v>
      </c>
      <c r="I69" s="146"/>
      <c r="J69" s="153"/>
      <c r="K69" s="108">
        <f t="shared" si="0"/>
        <v>0</v>
      </c>
      <c r="L69" s="39">
        <f t="shared" si="1"/>
        <v>0</v>
      </c>
      <c r="M69" s="105">
        <f t="shared" si="2"/>
        <v>0</v>
      </c>
      <c r="N69" s="105">
        <f t="shared" si="3"/>
        <v>0</v>
      </c>
      <c r="O69" s="105">
        <f t="shared" si="4"/>
        <v>0</v>
      </c>
      <c r="P69" s="106">
        <f t="shared" si="5"/>
        <v>0</v>
      </c>
      <c r="Q69" s="58" t="s">
        <v>46</v>
      </c>
    </row>
    <row r="70" spans="1:17" ht="22.5" x14ac:dyDescent="0.2">
      <c r="A70" s="35">
        <v>57</v>
      </c>
      <c r="B70" s="68"/>
      <c r="C70" s="38" t="s">
        <v>283</v>
      </c>
      <c r="D70" s="24" t="s">
        <v>284</v>
      </c>
      <c r="E70" s="127">
        <v>60</v>
      </c>
      <c r="F70" s="144"/>
      <c r="G70" s="105"/>
      <c r="H70" s="105">
        <f t="shared" si="6"/>
        <v>0</v>
      </c>
      <c r="I70" s="105"/>
      <c r="J70" s="153"/>
      <c r="K70" s="108">
        <f t="shared" si="0"/>
        <v>0</v>
      </c>
      <c r="L70" s="39">
        <f t="shared" si="1"/>
        <v>0</v>
      </c>
      <c r="M70" s="105">
        <f t="shared" si="2"/>
        <v>0</v>
      </c>
      <c r="N70" s="105">
        <f t="shared" si="3"/>
        <v>0</v>
      </c>
      <c r="O70" s="105">
        <f t="shared" si="4"/>
        <v>0</v>
      </c>
      <c r="P70" s="106">
        <f t="shared" si="5"/>
        <v>0</v>
      </c>
      <c r="Q70" s="58" t="s">
        <v>46</v>
      </c>
    </row>
    <row r="71" spans="1:17" ht="22.5" x14ac:dyDescent="0.2">
      <c r="A71" s="35">
        <v>58</v>
      </c>
      <c r="B71" s="68"/>
      <c r="C71" s="38" t="s">
        <v>285</v>
      </c>
      <c r="D71" s="24" t="s">
        <v>284</v>
      </c>
      <c r="E71" s="127">
        <v>50</v>
      </c>
      <c r="F71" s="144"/>
      <c r="G71" s="105"/>
      <c r="H71" s="105">
        <f t="shared" si="6"/>
        <v>0</v>
      </c>
      <c r="I71" s="105"/>
      <c r="J71" s="153"/>
      <c r="K71" s="108">
        <f t="shared" si="0"/>
        <v>0</v>
      </c>
      <c r="L71" s="39">
        <f t="shared" si="1"/>
        <v>0</v>
      </c>
      <c r="M71" s="105">
        <f t="shared" si="2"/>
        <v>0</v>
      </c>
      <c r="N71" s="105">
        <f t="shared" si="3"/>
        <v>0</v>
      </c>
      <c r="O71" s="105">
        <f t="shared" si="4"/>
        <v>0</v>
      </c>
      <c r="P71" s="106">
        <f t="shared" si="5"/>
        <v>0</v>
      </c>
      <c r="Q71" s="58" t="s">
        <v>46</v>
      </c>
    </row>
    <row r="72" spans="1:17" ht="22.5" x14ac:dyDescent="0.2">
      <c r="A72" s="35">
        <v>59</v>
      </c>
      <c r="B72" s="68"/>
      <c r="C72" s="38" t="s">
        <v>286</v>
      </c>
      <c r="D72" s="24" t="s">
        <v>284</v>
      </c>
      <c r="E72" s="127">
        <v>90</v>
      </c>
      <c r="F72" s="144"/>
      <c r="G72" s="105"/>
      <c r="H72" s="105">
        <f t="shared" si="6"/>
        <v>0</v>
      </c>
      <c r="I72" s="105"/>
      <c r="J72" s="153"/>
      <c r="K72" s="108">
        <f t="shared" si="0"/>
        <v>0</v>
      </c>
      <c r="L72" s="39">
        <f t="shared" si="1"/>
        <v>0</v>
      </c>
      <c r="M72" s="105">
        <f t="shared" si="2"/>
        <v>0</v>
      </c>
      <c r="N72" s="105">
        <f t="shared" si="3"/>
        <v>0</v>
      </c>
      <c r="O72" s="105">
        <f t="shared" si="4"/>
        <v>0</v>
      </c>
      <c r="P72" s="106">
        <f t="shared" si="5"/>
        <v>0</v>
      </c>
      <c r="Q72" s="58" t="s">
        <v>46</v>
      </c>
    </row>
    <row r="73" spans="1:17" ht="22.5" x14ac:dyDescent="0.2">
      <c r="A73" s="35">
        <v>60</v>
      </c>
      <c r="B73" s="68"/>
      <c r="C73" s="38" t="s">
        <v>287</v>
      </c>
      <c r="D73" s="24" t="s">
        <v>284</v>
      </c>
      <c r="E73" s="127">
        <v>50</v>
      </c>
      <c r="F73" s="144"/>
      <c r="G73" s="105"/>
      <c r="H73" s="105">
        <f t="shared" si="6"/>
        <v>0</v>
      </c>
      <c r="I73" s="105"/>
      <c r="J73" s="153"/>
      <c r="K73" s="108">
        <f t="shared" si="0"/>
        <v>0</v>
      </c>
      <c r="L73" s="39">
        <f t="shared" si="1"/>
        <v>0</v>
      </c>
      <c r="M73" s="105">
        <f t="shared" si="2"/>
        <v>0</v>
      </c>
      <c r="N73" s="105">
        <f t="shared" si="3"/>
        <v>0</v>
      </c>
      <c r="O73" s="105">
        <f t="shared" si="4"/>
        <v>0</v>
      </c>
      <c r="P73" s="106">
        <f t="shared" si="5"/>
        <v>0</v>
      </c>
      <c r="Q73" s="58" t="s">
        <v>46</v>
      </c>
    </row>
    <row r="74" spans="1:17" ht="22.5" x14ac:dyDescent="0.2">
      <c r="A74" s="35">
        <v>61</v>
      </c>
      <c r="B74" s="68"/>
      <c r="C74" s="38" t="s">
        <v>288</v>
      </c>
      <c r="D74" s="24" t="s">
        <v>284</v>
      </c>
      <c r="E74" s="127">
        <v>30</v>
      </c>
      <c r="F74" s="144"/>
      <c r="G74" s="105"/>
      <c r="H74" s="105">
        <f t="shared" si="6"/>
        <v>0</v>
      </c>
      <c r="I74" s="105"/>
      <c r="J74" s="153"/>
      <c r="K74" s="108">
        <f t="shared" si="0"/>
        <v>0</v>
      </c>
      <c r="L74" s="39">
        <f t="shared" si="1"/>
        <v>0</v>
      </c>
      <c r="M74" s="105">
        <f t="shared" si="2"/>
        <v>0</v>
      </c>
      <c r="N74" s="105">
        <f t="shared" si="3"/>
        <v>0</v>
      </c>
      <c r="O74" s="105">
        <f t="shared" si="4"/>
        <v>0</v>
      </c>
      <c r="P74" s="106">
        <f t="shared" si="5"/>
        <v>0</v>
      </c>
      <c r="Q74" s="58" t="s">
        <v>46</v>
      </c>
    </row>
    <row r="75" spans="1:17" ht="22.5" x14ac:dyDescent="0.2">
      <c r="A75" s="35">
        <v>62</v>
      </c>
      <c r="B75" s="68"/>
      <c r="C75" s="38" t="s">
        <v>289</v>
      </c>
      <c r="D75" s="24" t="s">
        <v>284</v>
      </c>
      <c r="E75" s="127">
        <v>15</v>
      </c>
      <c r="F75" s="144"/>
      <c r="G75" s="105"/>
      <c r="H75" s="105">
        <f t="shared" si="6"/>
        <v>0</v>
      </c>
      <c r="I75" s="105"/>
      <c r="J75" s="153"/>
      <c r="K75" s="108">
        <f t="shared" si="0"/>
        <v>0</v>
      </c>
      <c r="L75" s="39">
        <f t="shared" si="1"/>
        <v>0</v>
      </c>
      <c r="M75" s="105">
        <f t="shared" si="2"/>
        <v>0</v>
      </c>
      <c r="N75" s="105">
        <f t="shared" si="3"/>
        <v>0</v>
      </c>
      <c r="O75" s="105">
        <f t="shared" si="4"/>
        <v>0</v>
      </c>
      <c r="P75" s="106">
        <f t="shared" si="5"/>
        <v>0</v>
      </c>
      <c r="Q75" s="58" t="s">
        <v>46</v>
      </c>
    </row>
    <row r="76" spans="1:17" x14ac:dyDescent="0.2">
      <c r="A76" s="35">
        <v>63</v>
      </c>
      <c r="B76" s="68"/>
      <c r="C76" s="38" t="s">
        <v>290</v>
      </c>
      <c r="D76" s="24" t="s">
        <v>291</v>
      </c>
      <c r="E76" s="127">
        <v>1</v>
      </c>
      <c r="F76" s="144"/>
      <c r="G76" s="105"/>
      <c r="H76" s="105">
        <f t="shared" si="6"/>
        <v>0</v>
      </c>
      <c r="I76" s="105"/>
      <c r="J76" s="153"/>
      <c r="K76" s="108">
        <f t="shared" si="0"/>
        <v>0</v>
      </c>
      <c r="L76" s="39">
        <f t="shared" si="1"/>
        <v>0</v>
      </c>
      <c r="M76" s="105">
        <f t="shared" si="2"/>
        <v>0</v>
      </c>
      <c r="N76" s="105">
        <f t="shared" si="3"/>
        <v>0</v>
      </c>
      <c r="O76" s="105">
        <f t="shared" si="4"/>
        <v>0</v>
      </c>
      <c r="P76" s="106">
        <f t="shared" si="5"/>
        <v>0</v>
      </c>
      <c r="Q76" s="58" t="s">
        <v>46</v>
      </c>
    </row>
    <row r="77" spans="1:17" x14ac:dyDescent="0.2">
      <c r="A77" s="35">
        <v>64</v>
      </c>
      <c r="B77" s="68"/>
      <c r="C77" s="38" t="s">
        <v>292</v>
      </c>
      <c r="D77" s="24" t="s">
        <v>73</v>
      </c>
      <c r="E77" s="127">
        <v>295</v>
      </c>
      <c r="F77" s="144"/>
      <c r="G77" s="105"/>
      <c r="H77" s="105">
        <f t="shared" si="6"/>
        <v>0</v>
      </c>
      <c r="I77" s="105"/>
      <c r="J77" s="153"/>
      <c r="K77" s="108">
        <f t="shared" si="0"/>
        <v>0</v>
      </c>
      <c r="L77" s="39">
        <f t="shared" si="1"/>
        <v>0</v>
      </c>
      <c r="M77" s="105">
        <f t="shared" si="2"/>
        <v>0</v>
      </c>
      <c r="N77" s="105">
        <f t="shared" si="3"/>
        <v>0</v>
      </c>
      <c r="O77" s="105">
        <f t="shared" si="4"/>
        <v>0</v>
      </c>
      <c r="P77" s="106">
        <f t="shared" si="5"/>
        <v>0</v>
      </c>
      <c r="Q77" s="58" t="s">
        <v>46</v>
      </c>
    </row>
    <row r="78" spans="1:17" x14ac:dyDescent="0.2">
      <c r="A78" s="35">
        <v>65</v>
      </c>
      <c r="B78" s="68"/>
      <c r="C78" s="38" t="s">
        <v>293</v>
      </c>
      <c r="D78" s="24" t="s">
        <v>291</v>
      </c>
      <c r="E78" s="127">
        <v>1</v>
      </c>
      <c r="F78" s="144"/>
      <c r="G78" s="105"/>
      <c r="H78" s="105">
        <f t="shared" si="6"/>
        <v>0</v>
      </c>
      <c r="I78" s="105"/>
      <c r="J78" s="153"/>
      <c r="K78" s="108">
        <f t="shared" si="0"/>
        <v>0</v>
      </c>
      <c r="L78" s="39">
        <f t="shared" si="1"/>
        <v>0</v>
      </c>
      <c r="M78" s="105">
        <f t="shared" si="2"/>
        <v>0</v>
      </c>
      <c r="N78" s="105">
        <f t="shared" si="3"/>
        <v>0</v>
      </c>
      <c r="O78" s="105">
        <f t="shared" si="4"/>
        <v>0</v>
      </c>
      <c r="P78" s="106">
        <f t="shared" si="5"/>
        <v>0</v>
      </c>
      <c r="Q78" s="58" t="s">
        <v>46</v>
      </c>
    </row>
    <row r="79" spans="1:17" x14ac:dyDescent="0.2">
      <c r="A79" s="35">
        <v>66</v>
      </c>
      <c r="B79" s="68"/>
      <c r="C79" s="38" t="s">
        <v>294</v>
      </c>
      <c r="D79" s="24" t="s">
        <v>291</v>
      </c>
      <c r="E79" s="127">
        <v>1</v>
      </c>
      <c r="F79" s="144"/>
      <c r="G79" s="105"/>
      <c r="H79" s="105">
        <f t="shared" si="6"/>
        <v>0</v>
      </c>
      <c r="I79" s="105"/>
      <c r="J79" s="153"/>
      <c r="K79" s="108">
        <f t="shared" ref="K79:K92" si="7">SUM(H79:J79)</f>
        <v>0</v>
      </c>
      <c r="L79" s="39">
        <f t="shared" ref="L79:L92" si="8">E79*F79</f>
        <v>0</v>
      </c>
      <c r="M79" s="105">
        <f t="shared" ref="M79:M92" si="9">H79*E79</f>
        <v>0</v>
      </c>
      <c r="N79" s="105">
        <f t="shared" ref="N79:N92" si="10">I79*E79</f>
        <v>0</v>
      </c>
      <c r="O79" s="105">
        <f t="shared" ref="O79:O92" si="11">J79*E79</f>
        <v>0</v>
      </c>
      <c r="P79" s="106">
        <f t="shared" ref="P79:P92" si="12">SUM(M79:O79)</f>
        <v>0</v>
      </c>
      <c r="Q79" s="58" t="s">
        <v>46</v>
      </c>
    </row>
    <row r="80" spans="1:17" x14ac:dyDescent="0.2">
      <c r="A80" s="35">
        <v>67</v>
      </c>
      <c r="B80" s="68"/>
      <c r="C80" s="38" t="s">
        <v>295</v>
      </c>
      <c r="D80" s="24" t="s">
        <v>291</v>
      </c>
      <c r="E80" s="127">
        <v>1</v>
      </c>
      <c r="F80" s="144"/>
      <c r="G80" s="105"/>
      <c r="H80" s="105"/>
      <c r="I80" s="105"/>
      <c r="J80" s="153"/>
      <c r="K80" s="108">
        <f t="shared" si="7"/>
        <v>0</v>
      </c>
      <c r="L80" s="39">
        <f t="shared" si="8"/>
        <v>0</v>
      </c>
      <c r="M80" s="105">
        <f t="shared" si="9"/>
        <v>0</v>
      </c>
      <c r="N80" s="105">
        <f t="shared" si="10"/>
        <v>0</v>
      </c>
      <c r="O80" s="105">
        <f t="shared" si="11"/>
        <v>0</v>
      </c>
      <c r="P80" s="106">
        <f t="shared" si="12"/>
        <v>0</v>
      </c>
      <c r="Q80" s="58" t="s">
        <v>46</v>
      </c>
    </row>
    <row r="81" spans="1:17" ht="22.5" x14ac:dyDescent="0.2">
      <c r="A81" s="35">
        <v>68</v>
      </c>
      <c r="B81" s="68"/>
      <c r="C81" s="38" t="s">
        <v>296</v>
      </c>
      <c r="D81" s="24" t="s">
        <v>291</v>
      </c>
      <c r="E81" s="127">
        <v>1</v>
      </c>
      <c r="F81" s="144"/>
      <c r="G81" s="105"/>
      <c r="H81" s="105">
        <f t="shared" ref="H81:H92" si="13">F81*G81</f>
        <v>0</v>
      </c>
      <c r="I81" s="105"/>
      <c r="J81" s="153"/>
      <c r="K81" s="108">
        <f t="shared" si="7"/>
        <v>0</v>
      </c>
      <c r="L81" s="39">
        <f t="shared" si="8"/>
        <v>0</v>
      </c>
      <c r="M81" s="105">
        <f t="shared" si="9"/>
        <v>0</v>
      </c>
      <c r="N81" s="105">
        <f t="shared" si="10"/>
        <v>0</v>
      </c>
      <c r="O81" s="105">
        <f t="shared" si="11"/>
        <v>0</v>
      </c>
      <c r="P81" s="106">
        <f t="shared" si="12"/>
        <v>0</v>
      </c>
      <c r="Q81" s="58" t="s">
        <v>46</v>
      </c>
    </row>
    <row r="82" spans="1:17" ht="33.75" x14ac:dyDescent="0.2">
      <c r="A82" s="35">
        <v>69</v>
      </c>
      <c r="B82" s="68"/>
      <c r="C82" s="38" t="s">
        <v>297</v>
      </c>
      <c r="D82" s="24" t="s">
        <v>291</v>
      </c>
      <c r="E82" s="127">
        <v>1</v>
      </c>
      <c r="F82" s="144"/>
      <c r="G82" s="105"/>
      <c r="H82" s="105">
        <f t="shared" si="13"/>
        <v>0</v>
      </c>
      <c r="I82" s="105"/>
      <c r="J82" s="153"/>
      <c r="K82" s="108">
        <f t="shared" si="7"/>
        <v>0</v>
      </c>
      <c r="L82" s="39">
        <f t="shared" si="8"/>
        <v>0</v>
      </c>
      <c r="M82" s="105">
        <f t="shared" si="9"/>
        <v>0</v>
      </c>
      <c r="N82" s="105">
        <f t="shared" si="10"/>
        <v>0</v>
      </c>
      <c r="O82" s="105">
        <f t="shared" si="11"/>
        <v>0</v>
      </c>
      <c r="P82" s="106">
        <f t="shared" si="12"/>
        <v>0</v>
      </c>
      <c r="Q82" s="58" t="s">
        <v>46</v>
      </c>
    </row>
    <row r="83" spans="1:17" ht="22.5" x14ac:dyDescent="0.2">
      <c r="A83" s="35">
        <v>70</v>
      </c>
      <c r="B83" s="68"/>
      <c r="C83" s="38" t="s">
        <v>298</v>
      </c>
      <c r="D83" s="24" t="s">
        <v>291</v>
      </c>
      <c r="E83" s="127">
        <v>158</v>
      </c>
      <c r="F83" s="144"/>
      <c r="G83" s="105"/>
      <c r="H83" s="105">
        <f t="shared" si="13"/>
        <v>0</v>
      </c>
      <c r="I83" s="105"/>
      <c r="J83" s="153"/>
      <c r="K83" s="108">
        <f t="shared" si="7"/>
        <v>0</v>
      </c>
      <c r="L83" s="39">
        <f t="shared" si="8"/>
        <v>0</v>
      </c>
      <c r="M83" s="105">
        <f t="shared" si="9"/>
        <v>0</v>
      </c>
      <c r="N83" s="105">
        <f t="shared" si="10"/>
        <v>0</v>
      </c>
      <c r="O83" s="105">
        <f t="shared" si="11"/>
        <v>0</v>
      </c>
      <c r="P83" s="106">
        <f t="shared" si="12"/>
        <v>0</v>
      </c>
      <c r="Q83" s="58" t="s">
        <v>46</v>
      </c>
    </row>
    <row r="84" spans="1:17" x14ac:dyDescent="0.2">
      <c r="A84" s="35">
        <v>71</v>
      </c>
      <c r="B84" s="68"/>
      <c r="C84" s="38" t="s">
        <v>299</v>
      </c>
      <c r="D84" s="24" t="s">
        <v>291</v>
      </c>
      <c r="E84" s="127">
        <v>155</v>
      </c>
      <c r="F84" s="144"/>
      <c r="G84" s="105"/>
      <c r="H84" s="105">
        <f t="shared" si="13"/>
        <v>0</v>
      </c>
      <c r="I84" s="105"/>
      <c r="J84" s="153"/>
      <c r="K84" s="108">
        <f t="shared" si="7"/>
        <v>0</v>
      </c>
      <c r="L84" s="39">
        <f t="shared" si="8"/>
        <v>0</v>
      </c>
      <c r="M84" s="105">
        <f t="shared" si="9"/>
        <v>0</v>
      </c>
      <c r="N84" s="105">
        <f t="shared" si="10"/>
        <v>0</v>
      </c>
      <c r="O84" s="105">
        <f t="shared" si="11"/>
        <v>0</v>
      </c>
      <c r="P84" s="106">
        <f t="shared" si="12"/>
        <v>0</v>
      </c>
      <c r="Q84" s="58" t="s">
        <v>46</v>
      </c>
    </row>
    <row r="85" spans="1:17" x14ac:dyDescent="0.2">
      <c r="A85" s="35">
        <v>72</v>
      </c>
      <c r="B85" s="68"/>
      <c r="C85" s="38" t="s">
        <v>300</v>
      </c>
      <c r="D85" s="24" t="s">
        <v>291</v>
      </c>
      <c r="E85" s="127">
        <v>1</v>
      </c>
      <c r="F85" s="144"/>
      <c r="G85" s="105"/>
      <c r="H85" s="105">
        <f t="shared" si="13"/>
        <v>0</v>
      </c>
      <c r="I85" s="105"/>
      <c r="J85" s="153"/>
      <c r="K85" s="108">
        <f t="shared" si="7"/>
        <v>0</v>
      </c>
      <c r="L85" s="39">
        <f t="shared" si="8"/>
        <v>0</v>
      </c>
      <c r="M85" s="105">
        <f t="shared" si="9"/>
        <v>0</v>
      </c>
      <c r="N85" s="105">
        <f t="shared" si="10"/>
        <v>0</v>
      </c>
      <c r="O85" s="105">
        <f t="shared" si="11"/>
        <v>0</v>
      </c>
      <c r="P85" s="106">
        <f t="shared" si="12"/>
        <v>0</v>
      </c>
      <c r="Q85" s="58" t="s">
        <v>46</v>
      </c>
    </row>
    <row r="86" spans="1:17" x14ac:dyDescent="0.2">
      <c r="A86" s="35">
        <v>73</v>
      </c>
      <c r="B86" s="68"/>
      <c r="C86" s="38" t="s">
        <v>301</v>
      </c>
      <c r="D86" s="24" t="s">
        <v>291</v>
      </c>
      <c r="E86" s="127">
        <v>1</v>
      </c>
      <c r="F86" s="144"/>
      <c r="G86" s="105"/>
      <c r="H86" s="105">
        <f t="shared" si="13"/>
        <v>0</v>
      </c>
      <c r="I86" s="105"/>
      <c r="J86" s="153"/>
      <c r="K86" s="108">
        <f t="shared" si="7"/>
        <v>0</v>
      </c>
      <c r="L86" s="39">
        <f t="shared" si="8"/>
        <v>0</v>
      </c>
      <c r="M86" s="105">
        <f t="shared" si="9"/>
        <v>0</v>
      </c>
      <c r="N86" s="105">
        <f t="shared" si="10"/>
        <v>0</v>
      </c>
      <c r="O86" s="105">
        <f t="shared" si="11"/>
        <v>0</v>
      </c>
      <c r="P86" s="106">
        <f t="shared" si="12"/>
        <v>0</v>
      </c>
      <c r="Q86" s="58" t="s">
        <v>46</v>
      </c>
    </row>
    <row r="87" spans="1:17" ht="22.5" x14ac:dyDescent="0.2">
      <c r="A87" s="35">
        <v>74</v>
      </c>
      <c r="B87" s="68"/>
      <c r="C87" s="38" t="s">
        <v>302</v>
      </c>
      <c r="D87" s="24" t="s">
        <v>84</v>
      </c>
      <c r="E87" s="127">
        <v>83</v>
      </c>
      <c r="F87" s="144"/>
      <c r="G87" s="105"/>
      <c r="H87" s="105">
        <f t="shared" si="13"/>
        <v>0</v>
      </c>
      <c r="I87" s="105"/>
      <c r="J87" s="153"/>
      <c r="K87" s="108">
        <f t="shared" si="7"/>
        <v>0</v>
      </c>
      <c r="L87" s="39">
        <f t="shared" si="8"/>
        <v>0</v>
      </c>
      <c r="M87" s="105">
        <f t="shared" si="9"/>
        <v>0</v>
      </c>
      <c r="N87" s="105">
        <f t="shared" si="10"/>
        <v>0</v>
      </c>
      <c r="O87" s="105">
        <f t="shared" si="11"/>
        <v>0</v>
      </c>
      <c r="P87" s="106">
        <f t="shared" si="12"/>
        <v>0</v>
      </c>
      <c r="Q87" s="58" t="s">
        <v>46</v>
      </c>
    </row>
    <row r="88" spans="1:17" x14ac:dyDescent="0.2">
      <c r="A88" s="35">
        <v>75</v>
      </c>
      <c r="B88" s="68"/>
      <c r="C88" s="38" t="s">
        <v>303</v>
      </c>
      <c r="D88" s="24" t="s">
        <v>226</v>
      </c>
      <c r="E88" s="127">
        <v>1</v>
      </c>
      <c r="F88" s="144"/>
      <c r="G88" s="105"/>
      <c r="H88" s="105">
        <f t="shared" si="13"/>
        <v>0</v>
      </c>
      <c r="I88" s="105"/>
      <c r="J88" s="153"/>
      <c r="K88" s="108">
        <f t="shared" si="7"/>
        <v>0</v>
      </c>
      <c r="L88" s="39">
        <f t="shared" si="8"/>
        <v>0</v>
      </c>
      <c r="M88" s="105">
        <f t="shared" si="9"/>
        <v>0</v>
      </c>
      <c r="N88" s="105">
        <f t="shared" si="10"/>
        <v>0</v>
      </c>
      <c r="O88" s="105">
        <f t="shared" si="11"/>
        <v>0</v>
      </c>
      <c r="P88" s="106">
        <f t="shared" si="12"/>
        <v>0</v>
      </c>
      <c r="Q88" s="58" t="s">
        <v>46</v>
      </c>
    </row>
    <row r="89" spans="1:17" x14ac:dyDescent="0.2">
      <c r="A89" s="35">
        <v>76</v>
      </c>
      <c r="B89" s="68"/>
      <c r="C89" s="38" t="s">
        <v>304</v>
      </c>
      <c r="D89" s="24" t="s">
        <v>226</v>
      </c>
      <c r="E89" s="127">
        <v>1</v>
      </c>
      <c r="F89" s="144"/>
      <c r="G89" s="105"/>
      <c r="H89" s="105">
        <f t="shared" si="13"/>
        <v>0</v>
      </c>
      <c r="I89" s="105"/>
      <c r="J89" s="153"/>
      <c r="K89" s="108">
        <f t="shared" si="7"/>
        <v>0</v>
      </c>
      <c r="L89" s="39">
        <f t="shared" si="8"/>
        <v>0</v>
      </c>
      <c r="M89" s="105">
        <f t="shared" si="9"/>
        <v>0</v>
      </c>
      <c r="N89" s="105">
        <f t="shared" si="10"/>
        <v>0</v>
      </c>
      <c r="O89" s="105">
        <f t="shared" si="11"/>
        <v>0</v>
      </c>
      <c r="P89" s="106">
        <f t="shared" si="12"/>
        <v>0</v>
      </c>
      <c r="Q89" s="58" t="s">
        <v>46</v>
      </c>
    </row>
    <row r="90" spans="1:17" x14ac:dyDescent="0.2">
      <c r="A90" s="35">
        <v>77</v>
      </c>
      <c r="B90" s="68"/>
      <c r="C90" s="38" t="s">
        <v>305</v>
      </c>
      <c r="D90" s="24" t="s">
        <v>226</v>
      </c>
      <c r="E90" s="127">
        <v>1</v>
      </c>
      <c r="F90" s="144"/>
      <c r="G90" s="105"/>
      <c r="H90" s="105">
        <f t="shared" si="13"/>
        <v>0</v>
      </c>
      <c r="I90" s="105"/>
      <c r="J90" s="153"/>
      <c r="K90" s="108">
        <f t="shared" si="7"/>
        <v>0</v>
      </c>
      <c r="L90" s="39">
        <f t="shared" si="8"/>
        <v>0</v>
      </c>
      <c r="M90" s="105">
        <f t="shared" si="9"/>
        <v>0</v>
      </c>
      <c r="N90" s="105">
        <f t="shared" si="10"/>
        <v>0</v>
      </c>
      <c r="O90" s="105">
        <f t="shared" si="11"/>
        <v>0</v>
      </c>
      <c r="P90" s="106">
        <f t="shared" si="12"/>
        <v>0</v>
      </c>
      <c r="Q90" s="58" t="s">
        <v>46</v>
      </c>
    </row>
    <row r="91" spans="1:17" x14ac:dyDescent="0.2">
      <c r="A91" s="35">
        <v>78</v>
      </c>
      <c r="B91" s="68"/>
      <c r="C91" s="38" t="s">
        <v>306</v>
      </c>
      <c r="D91" s="24" t="s">
        <v>291</v>
      </c>
      <c r="E91" s="127">
        <v>1</v>
      </c>
      <c r="F91" s="144"/>
      <c r="G91" s="105"/>
      <c r="H91" s="105">
        <f t="shared" si="13"/>
        <v>0</v>
      </c>
      <c r="I91" s="105"/>
      <c r="J91" s="153"/>
      <c r="K91" s="108">
        <f t="shared" si="7"/>
        <v>0</v>
      </c>
      <c r="L91" s="39">
        <f t="shared" si="8"/>
        <v>0</v>
      </c>
      <c r="M91" s="105">
        <f t="shared" si="9"/>
        <v>0</v>
      </c>
      <c r="N91" s="105">
        <f t="shared" si="10"/>
        <v>0</v>
      </c>
      <c r="O91" s="105">
        <f t="shared" si="11"/>
        <v>0</v>
      </c>
      <c r="P91" s="106">
        <f t="shared" si="12"/>
        <v>0</v>
      </c>
      <c r="Q91" s="58" t="s">
        <v>46</v>
      </c>
    </row>
    <row r="92" spans="1:17" x14ac:dyDescent="0.2">
      <c r="A92" s="35">
        <v>79</v>
      </c>
      <c r="B92" s="68"/>
      <c r="C92" s="38" t="s">
        <v>307</v>
      </c>
      <c r="D92" s="24" t="s">
        <v>291</v>
      </c>
      <c r="E92" s="127">
        <v>1</v>
      </c>
      <c r="F92" s="144"/>
      <c r="G92" s="105"/>
      <c r="H92" s="105">
        <f t="shared" si="13"/>
        <v>0</v>
      </c>
      <c r="I92" s="105"/>
      <c r="J92" s="153"/>
      <c r="K92" s="108">
        <f t="shared" si="7"/>
        <v>0</v>
      </c>
      <c r="L92" s="39">
        <f t="shared" si="8"/>
        <v>0</v>
      </c>
      <c r="M92" s="105">
        <f t="shared" si="9"/>
        <v>0</v>
      </c>
      <c r="N92" s="105">
        <f t="shared" si="10"/>
        <v>0</v>
      </c>
      <c r="O92" s="105">
        <f t="shared" si="11"/>
        <v>0</v>
      </c>
      <c r="P92" s="106">
        <f t="shared" si="12"/>
        <v>0</v>
      </c>
      <c r="Q92" s="58" t="s">
        <v>46</v>
      </c>
    </row>
    <row r="93" spans="1:17" ht="12" customHeight="1" thickBot="1" x14ac:dyDescent="0.25">
      <c r="A93" s="229" t="s">
        <v>62</v>
      </c>
      <c r="B93" s="230"/>
      <c r="C93" s="230"/>
      <c r="D93" s="230"/>
      <c r="E93" s="230"/>
      <c r="F93" s="230"/>
      <c r="G93" s="230"/>
      <c r="H93" s="230"/>
      <c r="I93" s="230"/>
      <c r="J93" s="230"/>
      <c r="K93" s="231"/>
      <c r="L93" s="119">
        <f>SUM(L14:L92)</f>
        <v>0</v>
      </c>
      <c r="M93" s="120">
        <f>SUM(M14:M92)</f>
        <v>0</v>
      </c>
      <c r="N93" s="120">
        <f>SUM(N14:N92)</f>
        <v>0</v>
      </c>
      <c r="O93" s="120">
        <f>SUM(O14:O92)</f>
        <v>0</v>
      </c>
      <c r="P93" s="121">
        <f>SUM(P14:P92)</f>
        <v>0</v>
      </c>
    </row>
    <row r="94" spans="1:17" x14ac:dyDescent="0.2">
      <c r="A94" s="16"/>
      <c r="B94" s="16"/>
      <c r="C94" s="16"/>
      <c r="D94" s="16"/>
      <c r="E94" s="16"/>
      <c r="F94" s="16"/>
      <c r="G94" s="16"/>
      <c r="H94" s="16"/>
      <c r="I94" s="16"/>
      <c r="J94" s="16"/>
      <c r="K94" s="16"/>
      <c r="L94" s="16"/>
      <c r="M94" s="16"/>
      <c r="N94" s="16"/>
      <c r="O94" s="16"/>
      <c r="P94" s="16"/>
    </row>
    <row r="95" spans="1:17" x14ac:dyDescent="0.2">
      <c r="A95" s="16"/>
      <c r="B95" s="16"/>
      <c r="C95" s="16"/>
      <c r="D95" s="16"/>
      <c r="E95" s="16"/>
      <c r="F95" s="16"/>
      <c r="G95" s="16"/>
      <c r="H95" s="16"/>
      <c r="I95" s="16"/>
      <c r="J95" s="16"/>
      <c r="K95" s="16"/>
      <c r="L95" s="16"/>
      <c r="M95" s="16"/>
      <c r="N95" s="16"/>
      <c r="O95" s="16"/>
      <c r="P95" s="16"/>
    </row>
    <row r="96" spans="1:17" x14ac:dyDescent="0.2">
      <c r="A96" s="1" t="s">
        <v>14</v>
      </c>
      <c r="B96" s="16"/>
      <c r="C96" s="232">
        <f>'Kops n'!C28:H28</f>
        <v>0</v>
      </c>
      <c r="D96" s="232"/>
      <c r="E96" s="232"/>
      <c r="F96" s="232"/>
      <c r="G96" s="232"/>
      <c r="H96" s="232"/>
      <c r="I96" s="16"/>
      <c r="J96" s="16"/>
      <c r="K96" s="16"/>
      <c r="L96" s="16"/>
      <c r="M96" s="16"/>
      <c r="N96" s="16"/>
      <c r="O96" s="16"/>
      <c r="P96" s="16"/>
    </row>
    <row r="97" spans="1:16" x14ac:dyDescent="0.2">
      <c r="A97" s="16"/>
      <c r="B97" s="16"/>
      <c r="C97" s="160" t="s">
        <v>15</v>
      </c>
      <c r="D97" s="160"/>
      <c r="E97" s="160"/>
      <c r="F97" s="160"/>
      <c r="G97" s="160"/>
      <c r="H97" s="160"/>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78" t="str">
        <f>'Kops n'!A31:D31</f>
        <v>Tāme sastādīta 2023. gada __. _______</v>
      </c>
      <c r="B99" s="179"/>
      <c r="C99" s="179"/>
      <c r="D99" s="179"/>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2">
        <f>'Kops n'!C33:H33</f>
        <v>0</v>
      </c>
      <c r="D101" s="232"/>
      <c r="E101" s="232"/>
      <c r="F101" s="232"/>
      <c r="G101" s="232"/>
      <c r="H101" s="232"/>
      <c r="I101" s="16"/>
      <c r="J101" s="16"/>
      <c r="K101" s="16"/>
      <c r="L101" s="16"/>
      <c r="M101" s="16"/>
      <c r="N101" s="16"/>
      <c r="O101" s="16"/>
      <c r="P101" s="16"/>
    </row>
    <row r="102" spans="1:16" x14ac:dyDescent="0.2">
      <c r="A102" s="16"/>
      <c r="B102" s="16"/>
      <c r="C102" s="160" t="s">
        <v>15</v>
      </c>
      <c r="D102" s="160"/>
      <c r="E102" s="160"/>
      <c r="F102" s="160"/>
      <c r="G102" s="160"/>
      <c r="H102" s="160"/>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n'!C36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102:H102"/>
    <mergeCell ref="C4:I4"/>
    <mergeCell ref="F12:K12"/>
    <mergeCell ref="A9:F9"/>
    <mergeCell ref="J9:M9"/>
    <mergeCell ref="D8:L8"/>
    <mergeCell ref="A93:K93"/>
    <mergeCell ref="C96:H96"/>
    <mergeCell ref="C97:H97"/>
    <mergeCell ref="A99:D99"/>
    <mergeCell ref="C101:H101"/>
  </mergeCells>
  <conditionalFormatting sqref="A9:F9">
    <cfRule type="containsText" dxfId="49"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92">
    <cfRule type="cellIs" dxfId="48" priority="3" operator="equal">
      <formula>0</formula>
    </cfRule>
  </conditionalFormatting>
  <conditionalFormatting sqref="A93:K93">
    <cfRule type="containsText" dxfId="47" priority="11" operator="containsText" text="Tiešās izmaksas kopā, t. sk. darba devēja sociālais nodoklis __.__% ">
      <formula>NOT(ISERROR(SEARCH("Tiešās izmaksas kopā, t. sk. darba devēja sociālais nodoklis __.__% ",A93)))</formula>
    </cfRule>
  </conditionalFormatting>
  <conditionalFormatting sqref="C96:H96">
    <cfRule type="cellIs" dxfId="46" priority="19" operator="equal">
      <formula>0</formula>
    </cfRule>
  </conditionalFormatting>
  <conditionalFormatting sqref="C101:H101">
    <cfRule type="cellIs" dxfId="45" priority="20" operator="equal">
      <formula>0</formula>
    </cfRule>
  </conditionalFormatting>
  <conditionalFormatting sqref="C2:I2">
    <cfRule type="cellIs" dxfId="44" priority="25" operator="equal">
      <formula>0</formula>
    </cfRule>
  </conditionalFormatting>
  <conditionalFormatting sqref="C4:I4">
    <cfRule type="cellIs" dxfId="43" priority="17" operator="equal">
      <formula>0</formula>
    </cfRule>
  </conditionalFormatting>
  <conditionalFormatting sqref="D1">
    <cfRule type="cellIs" dxfId="42" priority="13" operator="equal">
      <formula>0</formula>
    </cfRule>
  </conditionalFormatting>
  <conditionalFormatting sqref="D5:L8">
    <cfRule type="cellIs" dxfId="41" priority="14" operator="equal">
      <formula>0</formula>
    </cfRule>
  </conditionalFormatting>
  <conditionalFormatting sqref="H14:H92">
    <cfRule type="cellIs" dxfId="40" priority="9" operator="equal">
      <formula>0</formula>
    </cfRule>
  </conditionalFormatting>
  <conditionalFormatting sqref="I14:J92">
    <cfRule type="cellIs" dxfId="39" priority="1" operator="equal">
      <formula>0</formula>
    </cfRule>
  </conditionalFormatting>
  <conditionalFormatting sqref="K14:P92">
    <cfRule type="cellIs" dxfId="38" priority="8" operator="equal">
      <formula>0</formula>
    </cfRule>
  </conditionalFormatting>
  <conditionalFormatting sqref="L93:P93">
    <cfRule type="cellIs" dxfId="37" priority="18" operator="equal">
      <formula>0</formula>
    </cfRule>
  </conditionalFormatting>
  <conditionalFormatting sqref="N9:O9">
    <cfRule type="cellIs" dxfId="36" priority="28" operator="equal">
      <formula>0</formula>
    </cfRule>
  </conditionalFormatting>
  <conditionalFormatting sqref="Q14:Q92">
    <cfRule type="cellIs" dxfId="35" priority="7" operator="equal">
      <formula>0</formula>
    </cfRule>
  </conditionalFormatting>
  <dataValidations count="1">
    <dataValidation type="list" allowBlank="1" showInputMessage="1" showErrorMessage="1" sqref="Q14:Q92" xr:uid="{00000000-0002-0000-1000-000000000000}">
      <formula1>$Q$9:$Q$12</formula1>
    </dataValidation>
  </dataValidation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ontainsText" priority="22" operator="containsText" id="{EB1478B1-7CEE-4166-B5AA-31180DE08C6C}">
            <xm:f>NOT(ISERROR(SEARCH("Tāme sastādīta ____. gada ___. ______________",A99)))</xm:f>
            <xm:f>"Tāme sastādīta ____. gada ___. ______________"</xm:f>
            <x14:dxf>
              <font>
                <color auto="1"/>
              </font>
              <fill>
                <patternFill>
                  <bgColor rgb="FFC6EFCE"/>
                </patternFill>
              </fill>
            </x14:dxf>
          </x14:cfRule>
          <xm:sqref>A99</xm:sqref>
        </x14:conditionalFormatting>
        <x14:conditionalFormatting xmlns:xm="http://schemas.microsoft.com/office/excel/2006/main">
          <x14:cfRule type="containsText" priority="21" operator="containsText" id="{CB0C9649-3F63-46F2-A291-D15D80BFBF7C}">
            <xm:f>NOT(ISERROR(SEARCH("Sertifikāta Nr. _________________________________",A104)))</xm:f>
            <xm:f>"Sertifikāta Nr. _________________________________"</xm:f>
            <x14:dxf>
              <font>
                <color auto="1"/>
              </font>
              <fill>
                <patternFill>
                  <bgColor rgb="FFC6EFCE"/>
                </patternFill>
              </fill>
            </x14:dxf>
          </x14:cfRule>
          <xm:sqref>A104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P105"/>
  <sheetViews>
    <sheetView topLeftCell="A76" workbookViewId="0">
      <selection activeCell="A93" sqref="A93: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'3a+c+n'!D1</f>
        <v>3</v>
      </c>
      <c r="E1" s="22"/>
      <c r="F1" s="22"/>
      <c r="G1" s="22"/>
      <c r="H1" s="22"/>
      <c r="I1" s="22"/>
      <c r="J1" s="22"/>
      <c r="N1" s="25"/>
      <c r="O1" s="26"/>
      <c r="P1" s="27"/>
    </row>
    <row r="2" spans="1:16" x14ac:dyDescent="0.2">
      <c r="A2" s="28"/>
      <c r="B2" s="28"/>
      <c r="C2" s="247" t="str">
        <f>'3a+c+n'!C2:I2</f>
        <v>Apkure</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17</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'3a+c+n'!A9</f>
        <v>Tāme sastādīta  2023. gada tirgus cenās, pamatojoties uz AVK-A daļas rasējumiem</v>
      </c>
      <c r="B9" s="244"/>
      <c r="C9" s="244"/>
      <c r="D9" s="244"/>
      <c r="E9" s="244"/>
      <c r="F9" s="244"/>
      <c r="G9" s="30"/>
      <c r="H9" s="30"/>
      <c r="I9" s="30"/>
      <c r="J9" s="245" t="s">
        <v>45</v>
      </c>
      <c r="K9" s="245"/>
      <c r="L9" s="245"/>
      <c r="M9" s="245"/>
      <c r="N9" s="246">
        <f>P93</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2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izmaksas",IF('3a+c+n'!$Q14="A",'3a+c+n'!B14,0),0)</f>
        <v>0</v>
      </c>
      <c r="C14" s="23" t="str">
        <f>IF($C$4="Attiecināmās izmaksas",IF('3a+c+n'!$Q14="A",'3a+c+n'!C14,0),0)</f>
        <v>Vecās sistēmas demontāža</v>
      </c>
      <c r="D14" s="23" t="str">
        <f>IF($C$4="Attiecināmās izmaksas",IF('3a+c+n'!$Q14="A",'3a+c+n'!D14,0),0)</f>
        <v>objekts</v>
      </c>
      <c r="E14" s="43"/>
      <c r="F14" s="60"/>
      <c r="G14" s="109"/>
      <c r="H14" s="109">
        <f>IF($C$4="Attiecināmās izmaksas",IF('3a+c+n'!$Q14="A",'3a+c+n'!H14,0),0)</f>
        <v>0</v>
      </c>
      <c r="I14" s="109"/>
      <c r="J14" s="109"/>
      <c r="K14" s="110">
        <f>IF($C$4="Attiecināmās izmaksas",IF('3a+c+n'!$Q14="A",'3a+c+n'!K14,0),0)</f>
        <v>0</v>
      </c>
      <c r="L14" s="60">
        <f>IF($C$4="Attiecināmās izmaksas",IF('3a+c+n'!$Q14="A",'3a+c+n'!L14,0),0)</f>
        <v>0</v>
      </c>
      <c r="M14" s="109">
        <f>IF($C$4="Attiecināmās izmaksas",IF('3a+c+n'!$Q14="A",'3a+c+n'!M14,0),0)</f>
        <v>0</v>
      </c>
      <c r="N14" s="109">
        <f>IF($C$4="Attiecināmās izmaksas",IF('3a+c+n'!$Q14="A",'3a+c+n'!N14,0),0)</f>
        <v>0</v>
      </c>
      <c r="O14" s="109">
        <f>IF($C$4="Attiecināmās izmaksas",IF('3a+c+n'!$Q14="A",'3a+c+n'!O14,0),0)</f>
        <v>0</v>
      </c>
      <c r="P14" s="110">
        <f>IF($C$4="Attiecināmās izmaksas",IF('3a+c+n'!$Q14="A",'3a+c+n'!P14,0),0)</f>
        <v>0</v>
      </c>
    </row>
    <row r="15" spans="1:16" x14ac:dyDescent="0.2">
      <c r="A15" s="49">
        <f>IF(P15=0,0,IF(COUNTBLANK(P15)=1,0,COUNTA($P$14:P15)))</f>
        <v>0</v>
      </c>
      <c r="B15" s="24">
        <f>IF($C$4="Attiecināmās izmaksas",IF('3a+c+n'!$Q15="A",'3a+c+n'!B15,0),0)</f>
        <v>0</v>
      </c>
      <c r="C15" s="24" t="str">
        <f>IF($C$4="Attiecināmās izmaksas",IF('3a+c+n'!$Q15="A",'3a+c+n'!C15,0),0)</f>
        <v>Tērauda presējama  caurule - apkurei 15</v>
      </c>
      <c r="D15" s="24" t="str">
        <f>IF($C$4="Attiecināmās izmaksas",IF('3a+c+n'!$Q15="A",'3a+c+n'!D15,0),0)</f>
        <v>m</v>
      </c>
      <c r="E15" s="44"/>
      <c r="F15" s="62"/>
      <c r="G15" s="111"/>
      <c r="H15" s="111">
        <f>IF($C$4="Attiecināmās izmaksas",IF('3a+c+n'!$Q15="A",'3a+c+n'!H15,0),0)</f>
        <v>0</v>
      </c>
      <c r="I15" s="111"/>
      <c r="J15" s="111"/>
      <c r="K15" s="112">
        <f>IF($C$4="Attiecināmās izmaksas",IF('3a+c+n'!$Q15="A",'3a+c+n'!K15,0),0)</f>
        <v>0</v>
      </c>
      <c r="L15" s="62">
        <f>IF($C$4="Attiecināmās izmaksas",IF('3a+c+n'!$Q15="A",'3a+c+n'!L15,0),0)</f>
        <v>0</v>
      </c>
      <c r="M15" s="111">
        <f>IF($C$4="Attiecināmās izmaksas",IF('3a+c+n'!$Q15="A",'3a+c+n'!M15,0),0)</f>
        <v>0</v>
      </c>
      <c r="N15" s="111">
        <f>IF($C$4="Attiecināmās izmaksas",IF('3a+c+n'!$Q15="A",'3a+c+n'!N15,0),0)</f>
        <v>0</v>
      </c>
      <c r="O15" s="111">
        <f>IF($C$4="Attiecināmās izmaksas",IF('3a+c+n'!$Q15="A",'3a+c+n'!O15,0),0)</f>
        <v>0</v>
      </c>
      <c r="P15" s="112">
        <f>IF($C$4="Attiecināmās izmaksas",IF('3a+c+n'!$Q15="A",'3a+c+n'!P15,0),0)</f>
        <v>0</v>
      </c>
    </row>
    <row r="16" spans="1:16" x14ac:dyDescent="0.2">
      <c r="A16" s="49">
        <f>IF(P16=0,0,IF(COUNTBLANK(P16)=1,0,COUNTA($P$14:P16)))</f>
        <v>0</v>
      </c>
      <c r="B16" s="24">
        <f>IF($C$4="Attiecināmās izmaksas",IF('3a+c+n'!$Q16="A",'3a+c+n'!B16,0),0)</f>
        <v>0</v>
      </c>
      <c r="C16" s="24" t="str">
        <f>IF($C$4="Attiecināmās izmaksas",IF('3a+c+n'!$Q16="A",'3a+c+n'!C16,0),0)</f>
        <v>Tērauda presējama  caurule - apkurei 18</v>
      </c>
      <c r="D16" s="24" t="str">
        <f>IF($C$4="Attiecināmās izmaksas",IF('3a+c+n'!$Q16="A",'3a+c+n'!D16,0),0)</f>
        <v>m</v>
      </c>
      <c r="E16" s="44"/>
      <c r="F16" s="62"/>
      <c r="G16" s="111"/>
      <c r="H16" s="111">
        <f>IF($C$4="Attiecināmās izmaksas",IF('3a+c+n'!$Q16="A",'3a+c+n'!H16,0),0)</f>
        <v>0</v>
      </c>
      <c r="I16" s="111"/>
      <c r="J16" s="111"/>
      <c r="K16" s="112">
        <f>IF($C$4="Attiecināmās izmaksas",IF('3a+c+n'!$Q16="A",'3a+c+n'!K16,0),0)</f>
        <v>0</v>
      </c>
      <c r="L16" s="62">
        <f>IF($C$4="Attiecināmās izmaksas",IF('3a+c+n'!$Q16="A",'3a+c+n'!L16,0),0)</f>
        <v>0</v>
      </c>
      <c r="M16" s="111">
        <f>IF($C$4="Attiecināmās izmaksas",IF('3a+c+n'!$Q16="A",'3a+c+n'!M16,0),0)</f>
        <v>0</v>
      </c>
      <c r="N16" s="111">
        <f>IF($C$4="Attiecināmās izmaksas",IF('3a+c+n'!$Q16="A",'3a+c+n'!N16,0),0)</f>
        <v>0</v>
      </c>
      <c r="O16" s="111">
        <f>IF($C$4="Attiecināmās izmaksas",IF('3a+c+n'!$Q16="A",'3a+c+n'!O16,0),0)</f>
        <v>0</v>
      </c>
      <c r="P16" s="112">
        <f>IF($C$4="Attiecināmās izmaksas",IF('3a+c+n'!$Q16="A",'3a+c+n'!P16,0),0)</f>
        <v>0</v>
      </c>
    </row>
    <row r="17" spans="1:16" x14ac:dyDescent="0.2">
      <c r="A17" s="49">
        <f>IF(P17=0,0,IF(COUNTBLANK(P17)=1,0,COUNTA($P$14:P17)))</f>
        <v>0</v>
      </c>
      <c r="B17" s="24">
        <f>IF($C$4="Attiecināmās izmaksas",IF('3a+c+n'!$Q17="A",'3a+c+n'!B17,0),0)</f>
        <v>0</v>
      </c>
      <c r="C17" s="24" t="str">
        <f>IF($C$4="Attiecināmās izmaksas",IF('3a+c+n'!$Q17="A",'3a+c+n'!C17,0),0)</f>
        <v>Tērauda presējama  caurule - apkurei 22</v>
      </c>
      <c r="D17" s="24" t="str">
        <f>IF($C$4="Attiecināmās izmaksas",IF('3a+c+n'!$Q17="A",'3a+c+n'!D17,0),0)</f>
        <v>m</v>
      </c>
      <c r="E17" s="44"/>
      <c r="F17" s="62"/>
      <c r="G17" s="111"/>
      <c r="H17" s="111">
        <f>IF($C$4="Attiecināmās izmaksas",IF('3a+c+n'!$Q17="A",'3a+c+n'!H17,0),0)</f>
        <v>0</v>
      </c>
      <c r="I17" s="111"/>
      <c r="J17" s="111"/>
      <c r="K17" s="112">
        <f>IF($C$4="Attiecināmās izmaksas",IF('3a+c+n'!$Q17="A",'3a+c+n'!K17,0),0)</f>
        <v>0</v>
      </c>
      <c r="L17" s="62">
        <f>IF($C$4="Attiecināmās izmaksas",IF('3a+c+n'!$Q17="A",'3a+c+n'!L17,0),0)</f>
        <v>0</v>
      </c>
      <c r="M17" s="111">
        <f>IF($C$4="Attiecināmās izmaksas",IF('3a+c+n'!$Q17="A",'3a+c+n'!M17,0),0)</f>
        <v>0</v>
      </c>
      <c r="N17" s="111">
        <f>IF($C$4="Attiecināmās izmaksas",IF('3a+c+n'!$Q17="A",'3a+c+n'!N17,0),0)</f>
        <v>0</v>
      </c>
      <c r="O17" s="111">
        <f>IF($C$4="Attiecināmās izmaksas",IF('3a+c+n'!$Q17="A",'3a+c+n'!O17,0),0)</f>
        <v>0</v>
      </c>
      <c r="P17" s="112">
        <f>IF($C$4="Attiecināmās izmaksas",IF('3a+c+n'!$Q17="A",'3a+c+n'!P17,0),0)</f>
        <v>0</v>
      </c>
    </row>
    <row r="18" spans="1:16" x14ac:dyDescent="0.2">
      <c r="A18" s="49">
        <f>IF(P18=0,0,IF(COUNTBLANK(P18)=1,0,COUNTA($P$14:P18)))</f>
        <v>0</v>
      </c>
      <c r="B18" s="24">
        <f>IF($C$4="Attiecināmās izmaksas",IF('3a+c+n'!$Q18="A",'3a+c+n'!B18,0),0)</f>
        <v>0</v>
      </c>
      <c r="C18" s="24" t="str">
        <f>IF($C$4="Attiecināmās izmaksas",IF('3a+c+n'!$Q18="A",'3a+c+n'!C18,0),0)</f>
        <v>Tērauda presējama  caurule - apkurei 28</v>
      </c>
      <c r="D18" s="24" t="str">
        <f>IF($C$4="Attiecināmās izmaksas",IF('3a+c+n'!$Q18="A",'3a+c+n'!D18,0),0)</f>
        <v>m</v>
      </c>
      <c r="E18" s="44"/>
      <c r="F18" s="62"/>
      <c r="G18" s="111"/>
      <c r="H18" s="111">
        <f>IF($C$4="Attiecināmās izmaksas",IF('3a+c+n'!$Q18="A",'3a+c+n'!H18,0),0)</f>
        <v>0</v>
      </c>
      <c r="I18" s="111"/>
      <c r="J18" s="111"/>
      <c r="K18" s="112">
        <f>IF($C$4="Attiecināmās izmaksas",IF('3a+c+n'!$Q18="A",'3a+c+n'!K18,0),0)</f>
        <v>0</v>
      </c>
      <c r="L18" s="62">
        <f>IF($C$4="Attiecināmās izmaksas",IF('3a+c+n'!$Q18="A",'3a+c+n'!L18,0),0)</f>
        <v>0</v>
      </c>
      <c r="M18" s="111">
        <f>IF($C$4="Attiecināmās izmaksas",IF('3a+c+n'!$Q18="A",'3a+c+n'!M18,0),0)</f>
        <v>0</v>
      </c>
      <c r="N18" s="111">
        <f>IF($C$4="Attiecināmās izmaksas",IF('3a+c+n'!$Q18="A",'3a+c+n'!N18,0),0)</f>
        <v>0</v>
      </c>
      <c r="O18" s="111">
        <f>IF($C$4="Attiecināmās izmaksas",IF('3a+c+n'!$Q18="A",'3a+c+n'!O18,0),0)</f>
        <v>0</v>
      </c>
      <c r="P18" s="112">
        <f>IF($C$4="Attiecināmās izmaksas",IF('3a+c+n'!$Q18="A",'3a+c+n'!P18,0),0)</f>
        <v>0</v>
      </c>
    </row>
    <row r="19" spans="1:16" x14ac:dyDescent="0.2">
      <c r="A19" s="49">
        <f>IF(P19=0,0,IF(COUNTBLANK(P19)=1,0,COUNTA($P$14:P19)))</f>
        <v>0</v>
      </c>
      <c r="B19" s="24">
        <f>IF($C$4="Attiecināmās izmaksas",IF('3a+c+n'!$Q19="A",'3a+c+n'!B19,0),0)</f>
        <v>0</v>
      </c>
      <c r="C19" s="24" t="str">
        <f>IF($C$4="Attiecināmās izmaksas",IF('3a+c+n'!$Q19="A",'3a+c+n'!C19,0),0)</f>
        <v>Tērauda presējama  caurule - apkurei 35</v>
      </c>
      <c r="D19" s="24" t="str">
        <f>IF($C$4="Attiecināmās izmaksas",IF('3a+c+n'!$Q19="A",'3a+c+n'!D19,0),0)</f>
        <v>m</v>
      </c>
      <c r="E19" s="44"/>
      <c r="F19" s="62"/>
      <c r="G19" s="111"/>
      <c r="H19" s="111">
        <f>IF($C$4="Attiecināmās izmaksas",IF('3a+c+n'!$Q19="A",'3a+c+n'!H19,0),0)</f>
        <v>0</v>
      </c>
      <c r="I19" s="111"/>
      <c r="J19" s="111"/>
      <c r="K19" s="112">
        <f>IF($C$4="Attiecināmās izmaksas",IF('3a+c+n'!$Q19="A",'3a+c+n'!K19,0),0)</f>
        <v>0</v>
      </c>
      <c r="L19" s="62">
        <f>IF($C$4="Attiecināmās izmaksas",IF('3a+c+n'!$Q19="A",'3a+c+n'!L19,0),0)</f>
        <v>0</v>
      </c>
      <c r="M19" s="111">
        <f>IF($C$4="Attiecināmās izmaksas",IF('3a+c+n'!$Q19="A",'3a+c+n'!M19,0),0)</f>
        <v>0</v>
      </c>
      <c r="N19" s="111">
        <f>IF($C$4="Attiecināmās izmaksas",IF('3a+c+n'!$Q19="A",'3a+c+n'!N19,0),0)</f>
        <v>0</v>
      </c>
      <c r="O19" s="111">
        <f>IF($C$4="Attiecināmās izmaksas",IF('3a+c+n'!$Q19="A",'3a+c+n'!O19,0),0)</f>
        <v>0</v>
      </c>
      <c r="P19" s="112">
        <f>IF($C$4="Attiecināmās izmaksas",IF('3a+c+n'!$Q19="A",'3a+c+n'!P19,0),0)</f>
        <v>0</v>
      </c>
    </row>
    <row r="20" spans="1:16" x14ac:dyDescent="0.2">
      <c r="A20" s="49">
        <f>IF(P20=0,0,IF(COUNTBLANK(P20)=1,0,COUNTA($P$14:P20)))</f>
        <v>0</v>
      </c>
      <c r="B20" s="24">
        <f>IF($C$4="Attiecināmās izmaksas",IF('3a+c+n'!$Q20="A",'3a+c+n'!B20,0),0)</f>
        <v>0</v>
      </c>
      <c r="C20" s="24" t="str">
        <f>IF($C$4="Attiecināmās izmaksas",IF('3a+c+n'!$Q20="A",'3a+c+n'!C20,0),0)</f>
        <v>Tērauda presējama  caurule - apkurei 42</v>
      </c>
      <c r="D20" s="24" t="str">
        <f>IF($C$4="Attiecināmās izmaksas",IF('3a+c+n'!$Q20="A",'3a+c+n'!D20,0),0)</f>
        <v>m</v>
      </c>
      <c r="E20" s="44"/>
      <c r="F20" s="62"/>
      <c r="G20" s="111"/>
      <c r="H20" s="111">
        <f>IF($C$4="Attiecināmās izmaksas",IF('3a+c+n'!$Q20="A",'3a+c+n'!H20,0),0)</f>
        <v>0</v>
      </c>
      <c r="I20" s="111"/>
      <c r="J20" s="111"/>
      <c r="K20" s="112">
        <f>IF($C$4="Attiecināmās izmaksas",IF('3a+c+n'!$Q20="A",'3a+c+n'!K20,0),0)</f>
        <v>0</v>
      </c>
      <c r="L20" s="62">
        <f>IF($C$4="Attiecināmās izmaksas",IF('3a+c+n'!$Q20="A",'3a+c+n'!L20,0),0)</f>
        <v>0</v>
      </c>
      <c r="M20" s="111">
        <f>IF($C$4="Attiecināmās izmaksas",IF('3a+c+n'!$Q20="A",'3a+c+n'!M20,0),0)</f>
        <v>0</v>
      </c>
      <c r="N20" s="111">
        <f>IF($C$4="Attiecināmās izmaksas",IF('3a+c+n'!$Q20="A",'3a+c+n'!N20,0),0)</f>
        <v>0</v>
      </c>
      <c r="O20" s="111">
        <f>IF($C$4="Attiecināmās izmaksas",IF('3a+c+n'!$Q20="A",'3a+c+n'!O20,0),0)</f>
        <v>0</v>
      </c>
      <c r="P20" s="112">
        <f>IF($C$4="Attiecināmās izmaksas",IF('3a+c+n'!$Q20="A",'3a+c+n'!P20,0),0)</f>
        <v>0</v>
      </c>
    </row>
    <row r="21" spans="1:16" x14ac:dyDescent="0.2">
      <c r="A21" s="49">
        <f>IF(P21=0,0,IF(COUNTBLANK(P21)=1,0,COUNTA($P$14:P21)))</f>
        <v>0</v>
      </c>
      <c r="B21" s="24">
        <f>IF($C$4="Attiecināmās izmaksas",IF('3a+c+n'!$Q21="A",'3a+c+n'!B21,0),0)</f>
        <v>0</v>
      </c>
      <c r="C21" s="24" t="str">
        <f>IF($C$4="Attiecināmās izmaksas",IF('3a+c+n'!$Q21="A",'3a+c+n'!C21,0),0)</f>
        <v>Tērauda presējama  caurule - apkurei 54</v>
      </c>
      <c r="D21" s="24" t="str">
        <f>IF($C$4="Attiecināmās izmaksas",IF('3a+c+n'!$Q21="A",'3a+c+n'!D21,0),0)</f>
        <v>m</v>
      </c>
      <c r="E21" s="44"/>
      <c r="F21" s="62"/>
      <c r="G21" s="111"/>
      <c r="H21" s="111">
        <f>IF($C$4="Attiecināmās izmaksas",IF('3a+c+n'!$Q21="A",'3a+c+n'!H21,0),0)</f>
        <v>0</v>
      </c>
      <c r="I21" s="111"/>
      <c r="J21" s="111"/>
      <c r="K21" s="112">
        <f>IF($C$4="Attiecināmās izmaksas",IF('3a+c+n'!$Q21="A",'3a+c+n'!K21,0),0)</f>
        <v>0</v>
      </c>
      <c r="L21" s="62">
        <f>IF($C$4="Attiecināmās izmaksas",IF('3a+c+n'!$Q21="A",'3a+c+n'!L21,0),0)</f>
        <v>0</v>
      </c>
      <c r="M21" s="111">
        <f>IF($C$4="Attiecināmās izmaksas",IF('3a+c+n'!$Q21="A",'3a+c+n'!M21,0),0)</f>
        <v>0</v>
      </c>
      <c r="N21" s="111">
        <f>IF($C$4="Attiecināmās izmaksas",IF('3a+c+n'!$Q21="A",'3a+c+n'!N21,0),0)</f>
        <v>0</v>
      </c>
      <c r="O21" s="111">
        <f>IF($C$4="Attiecināmās izmaksas",IF('3a+c+n'!$Q21="A",'3a+c+n'!O21,0),0)</f>
        <v>0</v>
      </c>
      <c r="P21" s="112">
        <f>IF($C$4="Attiecināmās izmaksas",IF('3a+c+n'!$Q21="A",'3a+c+n'!P21,0),0)</f>
        <v>0</v>
      </c>
    </row>
    <row r="22" spans="1:16" x14ac:dyDescent="0.2">
      <c r="A22" s="49">
        <f>IF(P22=0,0,IF(COUNTBLANK(P22)=1,0,COUNTA($P$14:P22)))</f>
        <v>0</v>
      </c>
      <c r="B22" s="24">
        <f>IF($C$4="Attiecināmās izmaksas",IF('3a+c+n'!$Q22="A",'3a+c+n'!B22,0),0)</f>
        <v>0</v>
      </c>
      <c r="C22" s="24" t="str">
        <f>IF($C$4="Attiecināmās izmaksas",IF('3a+c+n'!$Q22="A",'3a+c+n'!C22,0),0)</f>
        <v>Tērauda presējams līkums 90° -  izmērs 15</v>
      </c>
      <c r="D22" s="24" t="str">
        <f>IF($C$4="Attiecināmās izmaksas",IF('3a+c+n'!$Q22="A",'3a+c+n'!D22,0),0)</f>
        <v>gab.</v>
      </c>
      <c r="E22" s="44"/>
      <c r="F22" s="62"/>
      <c r="G22" s="111"/>
      <c r="H22" s="111">
        <f>IF($C$4="Attiecināmās izmaksas",IF('3a+c+n'!$Q22="A",'3a+c+n'!H22,0),0)</f>
        <v>0</v>
      </c>
      <c r="I22" s="111"/>
      <c r="J22" s="111"/>
      <c r="K22" s="112">
        <f>IF($C$4="Attiecināmās izmaksas",IF('3a+c+n'!$Q22="A",'3a+c+n'!K22,0),0)</f>
        <v>0</v>
      </c>
      <c r="L22" s="62">
        <f>IF($C$4="Attiecināmās izmaksas",IF('3a+c+n'!$Q22="A",'3a+c+n'!L22,0),0)</f>
        <v>0</v>
      </c>
      <c r="M22" s="111">
        <f>IF($C$4="Attiecināmās izmaksas",IF('3a+c+n'!$Q22="A",'3a+c+n'!M22,0),0)</f>
        <v>0</v>
      </c>
      <c r="N22" s="111">
        <f>IF($C$4="Attiecināmās izmaksas",IF('3a+c+n'!$Q22="A",'3a+c+n'!N22,0),0)</f>
        <v>0</v>
      </c>
      <c r="O22" s="111">
        <f>IF($C$4="Attiecināmās izmaksas",IF('3a+c+n'!$Q22="A",'3a+c+n'!O22,0),0)</f>
        <v>0</v>
      </c>
      <c r="P22" s="112">
        <f>IF($C$4="Attiecināmās izmaksas",IF('3a+c+n'!$Q22="A",'3a+c+n'!P22,0),0)</f>
        <v>0</v>
      </c>
    </row>
    <row r="23" spans="1:16" x14ac:dyDescent="0.2">
      <c r="A23" s="49">
        <f>IF(P23=0,0,IF(COUNTBLANK(P23)=1,0,COUNTA($P$14:P23)))</f>
        <v>0</v>
      </c>
      <c r="B23" s="24">
        <f>IF($C$4="Attiecināmās izmaksas",IF('3a+c+n'!$Q23="A",'3a+c+n'!B23,0),0)</f>
        <v>0</v>
      </c>
      <c r="C23" s="24" t="str">
        <f>IF($C$4="Attiecināmās izmaksas",IF('3a+c+n'!$Q23="A",'3a+c+n'!C23,0),0)</f>
        <v>Tērauda presējams līkums 90° -  izmērs 18</v>
      </c>
      <c r="D23" s="24" t="str">
        <f>IF($C$4="Attiecināmās izmaksas",IF('3a+c+n'!$Q23="A",'3a+c+n'!D23,0),0)</f>
        <v>gab.</v>
      </c>
      <c r="E23" s="44"/>
      <c r="F23" s="62"/>
      <c r="G23" s="111"/>
      <c r="H23" s="111">
        <f>IF($C$4="Attiecināmās izmaksas",IF('3a+c+n'!$Q23="A",'3a+c+n'!H23,0),0)</f>
        <v>0</v>
      </c>
      <c r="I23" s="111"/>
      <c r="J23" s="111"/>
      <c r="K23" s="112">
        <f>IF($C$4="Attiecināmās izmaksas",IF('3a+c+n'!$Q23="A",'3a+c+n'!K23,0),0)</f>
        <v>0</v>
      </c>
      <c r="L23" s="62">
        <f>IF($C$4="Attiecināmās izmaksas",IF('3a+c+n'!$Q23="A",'3a+c+n'!L23,0),0)</f>
        <v>0</v>
      </c>
      <c r="M23" s="111">
        <f>IF($C$4="Attiecināmās izmaksas",IF('3a+c+n'!$Q23="A",'3a+c+n'!M23,0),0)</f>
        <v>0</v>
      </c>
      <c r="N23" s="111">
        <f>IF($C$4="Attiecināmās izmaksas",IF('3a+c+n'!$Q23="A",'3a+c+n'!N23,0),0)</f>
        <v>0</v>
      </c>
      <c r="O23" s="111">
        <f>IF($C$4="Attiecināmās izmaksas",IF('3a+c+n'!$Q23="A",'3a+c+n'!O23,0),0)</f>
        <v>0</v>
      </c>
      <c r="P23" s="112">
        <f>IF($C$4="Attiecināmās izmaksas",IF('3a+c+n'!$Q23="A",'3a+c+n'!P23,0),0)</f>
        <v>0</v>
      </c>
    </row>
    <row r="24" spans="1:16" x14ac:dyDescent="0.2">
      <c r="A24" s="49">
        <f>IF(P24=0,0,IF(COUNTBLANK(P24)=1,0,COUNTA($P$14:P24)))</f>
        <v>0</v>
      </c>
      <c r="B24" s="24">
        <f>IF($C$4="Attiecināmās izmaksas",IF('3a+c+n'!$Q24="A",'3a+c+n'!B24,0),0)</f>
        <v>0</v>
      </c>
      <c r="C24" s="24" t="str">
        <f>IF($C$4="Attiecināmās izmaksas",IF('3a+c+n'!$Q24="A",'3a+c+n'!C24,0),0)</f>
        <v>Tērauda presējams līkums 90° -  izmērs 22</v>
      </c>
      <c r="D24" s="24" t="str">
        <f>IF($C$4="Attiecināmās izmaksas",IF('3a+c+n'!$Q24="A",'3a+c+n'!D24,0),0)</f>
        <v>gab.</v>
      </c>
      <c r="E24" s="44"/>
      <c r="F24" s="62"/>
      <c r="G24" s="111"/>
      <c r="H24" s="111">
        <f>IF($C$4="Attiecināmās izmaksas",IF('3a+c+n'!$Q24="A",'3a+c+n'!H24,0),0)</f>
        <v>0</v>
      </c>
      <c r="I24" s="111"/>
      <c r="J24" s="111"/>
      <c r="K24" s="112">
        <f>IF($C$4="Attiecināmās izmaksas",IF('3a+c+n'!$Q24="A",'3a+c+n'!K24,0),0)</f>
        <v>0</v>
      </c>
      <c r="L24" s="62">
        <f>IF($C$4="Attiecināmās izmaksas",IF('3a+c+n'!$Q24="A",'3a+c+n'!L24,0),0)</f>
        <v>0</v>
      </c>
      <c r="M24" s="111">
        <f>IF($C$4="Attiecināmās izmaksas",IF('3a+c+n'!$Q24="A",'3a+c+n'!M24,0),0)</f>
        <v>0</v>
      </c>
      <c r="N24" s="111">
        <f>IF($C$4="Attiecināmās izmaksas",IF('3a+c+n'!$Q24="A",'3a+c+n'!N24,0),0)</f>
        <v>0</v>
      </c>
      <c r="O24" s="111">
        <f>IF($C$4="Attiecināmās izmaksas",IF('3a+c+n'!$Q24="A",'3a+c+n'!O24,0),0)</f>
        <v>0</v>
      </c>
      <c r="P24" s="112">
        <f>IF($C$4="Attiecināmās izmaksas",IF('3a+c+n'!$Q24="A",'3a+c+n'!P24,0),0)</f>
        <v>0</v>
      </c>
    </row>
    <row r="25" spans="1:16" x14ac:dyDescent="0.2">
      <c r="A25" s="49">
        <f>IF(P25=0,0,IF(COUNTBLANK(P25)=1,0,COUNTA($P$14:P25)))</f>
        <v>0</v>
      </c>
      <c r="B25" s="24">
        <f>IF($C$4="Attiecināmās izmaksas",IF('3a+c+n'!$Q25="A",'3a+c+n'!B25,0),0)</f>
        <v>0</v>
      </c>
      <c r="C25" s="24" t="str">
        <f>IF($C$4="Attiecināmās izmaksas",IF('3a+c+n'!$Q25="A",'3a+c+n'!C25,0),0)</f>
        <v>Tērauda presējams T-gabals 90° - izmērs 15/15</v>
      </c>
      <c r="D25" s="24" t="str">
        <f>IF($C$4="Attiecināmās izmaksas",IF('3a+c+n'!$Q25="A",'3a+c+n'!D25,0),0)</f>
        <v>gab.</v>
      </c>
      <c r="E25" s="44"/>
      <c r="F25" s="62"/>
      <c r="G25" s="111"/>
      <c r="H25" s="111">
        <f>IF($C$4="Attiecināmās izmaksas",IF('3a+c+n'!$Q25="A",'3a+c+n'!H25,0),0)</f>
        <v>0</v>
      </c>
      <c r="I25" s="111"/>
      <c r="J25" s="111"/>
      <c r="K25" s="112">
        <f>IF($C$4="Attiecināmās izmaksas",IF('3a+c+n'!$Q25="A",'3a+c+n'!K25,0),0)</f>
        <v>0</v>
      </c>
      <c r="L25" s="62">
        <f>IF($C$4="Attiecināmās izmaksas",IF('3a+c+n'!$Q25="A",'3a+c+n'!L25,0),0)</f>
        <v>0</v>
      </c>
      <c r="M25" s="111">
        <f>IF($C$4="Attiecināmās izmaksas",IF('3a+c+n'!$Q25="A",'3a+c+n'!M25,0),0)</f>
        <v>0</v>
      </c>
      <c r="N25" s="111">
        <f>IF($C$4="Attiecināmās izmaksas",IF('3a+c+n'!$Q25="A",'3a+c+n'!N25,0),0)</f>
        <v>0</v>
      </c>
      <c r="O25" s="111">
        <f>IF($C$4="Attiecināmās izmaksas",IF('3a+c+n'!$Q25="A",'3a+c+n'!O25,0),0)</f>
        <v>0</v>
      </c>
      <c r="P25" s="112">
        <f>IF($C$4="Attiecināmās izmaksas",IF('3a+c+n'!$Q25="A",'3a+c+n'!P25,0),0)</f>
        <v>0</v>
      </c>
    </row>
    <row r="26" spans="1:16" x14ac:dyDescent="0.2">
      <c r="A26" s="49">
        <f>IF(P26=0,0,IF(COUNTBLANK(P26)=1,0,COUNTA($P$14:P26)))</f>
        <v>0</v>
      </c>
      <c r="B26" s="24">
        <f>IF($C$4="Attiecināmās izmaksas",IF('3a+c+n'!$Q26="A",'3a+c+n'!B26,0),0)</f>
        <v>0</v>
      </c>
      <c r="C26" s="24" t="str">
        <f>IF($C$4="Attiecināmās izmaksas",IF('3a+c+n'!$Q26="A",'3a+c+n'!C26,0),0)</f>
        <v>Tērauda presējams T-gabals 90° - izmērs 18/18/15</v>
      </c>
      <c r="D26" s="24" t="str">
        <f>IF($C$4="Attiecināmās izmaksas",IF('3a+c+n'!$Q26="A",'3a+c+n'!D26,0),0)</f>
        <v>gab.</v>
      </c>
      <c r="E26" s="44"/>
      <c r="F26" s="62"/>
      <c r="G26" s="111"/>
      <c r="H26" s="111">
        <f>IF($C$4="Attiecināmās izmaksas",IF('3a+c+n'!$Q26="A",'3a+c+n'!H26,0),0)</f>
        <v>0</v>
      </c>
      <c r="I26" s="111"/>
      <c r="J26" s="111"/>
      <c r="K26" s="112">
        <f>IF($C$4="Attiecināmās izmaksas",IF('3a+c+n'!$Q26="A",'3a+c+n'!K26,0),0)</f>
        <v>0</v>
      </c>
      <c r="L26" s="62">
        <f>IF($C$4="Attiecināmās izmaksas",IF('3a+c+n'!$Q26="A",'3a+c+n'!L26,0),0)</f>
        <v>0</v>
      </c>
      <c r="M26" s="111">
        <f>IF($C$4="Attiecināmās izmaksas",IF('3a+c+n'!$Q26="A",'3a+c+n'!M26,0),0)</f>
        <v>0</v>
      </c>
      <c r="N26" s="111">
        <f>IF($C$4="Attiecināmās izmaksas",IF('3a+c+n'!$Q26="A",'3a+c+n'!N26,0),0)</f>
        <v>0</v>
      </c>
      <c r="O26" s="111">
        <f>IF($C$4="Attiecināmās izmaksas",IF('3a+c+n'!$Q26="A",'3a+c+n'!O26,0),0)</f>
        <v>0</v>
      </c>
      <c r="P26" s="112">
        <f>IF($C$4="Attiecināmās izmaksas",IF('3a+c+n'!$Q26="A",'3a+c+n'!P26,0),0)</f>
        <v>0</v>
      </c>
    </row>
    <row r="27" spans="1:16" x14ac:dyDescent="0.2">
      <c r="A27" s="49">
        <f>IF(P27=0,0,IF(COUNTBLANK(P27)=1,0,COUNTA($P$14:P27)))</f>
        <v>0</v>
      </c>
      <c r="B27" s="24">
        <f>IF($C$4="Attiecināmās izmaksas",IF('3a+c+n'!$Q27="A",'3a+c+n'!B27,0),0)</f>
        <v>0</v>
      </c>
      <c r="C27" s="24" t="str">
        <f>IF($C$4="Attiecināmās izmaksas",IF('3a+c+n'!$Q27="A",'3a+c+n'!C27,0),0)</f>
        <v>Tērauda presējams T-gabals 90° - izmērs 18/18</v>
      </c>
      <c r="D27" s="24" t="str">
        <f>IF($C$4="Attiecināmās izmaksas",IF('3a+c+n'!$Q27="A",'3a+c+n'!D27,0),0)</f>
        <v>gab.</v>
      </c>
      <c r="E27" s="44"/>
      <c r="F27" s="62"/>
      <c r="G27" s="111"/>
      <c r="H27" s="111">
        <f>IF($C$4="Attiecināmās izmaksas",IF('3a+c+n'!$Q27="A",'3a+c+n'!H27,0),0)</f>
        <v>0</v>
      </c>
      <c r="I27" s="111"/>
      <c r="J27" s="111"/>
      <c r="K27" s="112">
        <f>IF($C$4="Attiecināmās izmaksas",IF('3a+c+n'!$Q27="A",'3a+c+n'!K27,0),0)</f>
        <v>0</v>
      </c>
      <c r="L27" s="62">
        <f>IF($C$4="Attiecināmās izmaksas",IF('3a+c+n'!$Q27="A",'3a+c+n'!L27,0),0)</f>
        <v>0</v>
      </c>
      <c r="M27" s="111">
        <f>IF($C$4="Attiecināmās izmaksas",IF('3a+c+n'!$Q27="A",'3a+c+n'!M27,0),0)</f>
        <v>0</v>
      </c>
      <c r="N27" s="111">
        <f>IF($C$4="Attiecināmās izmaksas",IF('3a+c+n'!$Q27="A",'3a+c+n'!N27,0),0)</f>
        <v>0</v>
      </c>
      <c r="O27" s="111">
        <f>IF($C$4="Attiecināmās izmaksas",IF('3a+c+n'!$Q27="A",'3a+c+n'!O27,0),0)</f>
        <v>0</v>
      </c>
      <c r="P27" s="112">
        <f>IF($C$4="Attiecināmās izmaksas",IF('3a+c+n'!$Q27="A",'3a+c+n'!P27,0),0)</f>
        <v>0</v>
      </c>
    </row>
    <row r="28" spans="1:16" x14ac:dyDescent="0.2">
      <c r="A28" s="49">
        <f>IF(P28=0,0,IF(COUNTBLANK(P28)=1,0,COUNTA($P$14:P28)))</f>
        <v>0</v>
      </c>
      <c r="B28" s="24">
        <f>IF($C$4="Attiecināmās izmaksas",IF('3a+c+n'!$Q28="A",'3a+c+n'!B28,0),0)</f>
        <v>0</v>
      </c>
      <c r="C28" s="24" t="str">
        <f>IF($C$4="Attiecināmās izmaksas",IF('3a+c+n'!$Q28="A",'3a+c+n'!C28,0),0)</f>
        <v>Tērauda presējams T-gabals 90° - izmērs 22/22/15</v>
      </c>
      <c r="D28" s="24" t="str">
        <f>IF($C$4="Attiecināmās izmaksas",IF('3a+c+n'!$Q28="A",'3a+c+n'!D28,0),0)</f>
        <v>gab.</v>
      </c>
      <c r="E28" s="44"/>
      <c r="F28" s="62"/>
      <c r="G28" s="111"/>
      <c r="H28" s="111">
        <f>IF($C$4="Attiecināmās izmaksas",IF('3a+c+n'!$Q28="A",'3a+c+n'!H28,0),0)</f>
        <v>0</v>
      </c>
      <c r="I28" s="111"/>
      <c r="J28" s="111"/>
      <c r="K28" s="112">
        <f>IF($C$4="Attiecināmās izmaksas",IF('3a+c+n'!$Q28="A",'3a+c+n'!K28,0),0)</f>
        <v>0</v>
      </c>
      <c r="L28" s="62">
        <f>IF($C$4="Attiecināmās izmaksas",IF('3a+c+n'!$Q28="A",'3a+c+n'!L28,0),0)</f>
        <v>0</v>
      </c>
      <c r="M28" s="111">
        <f>IF($C$4="Attiecināmās izmaksas",IF('3a+c+n'!$Q28="A",'3a+c+n'!M28,0),0)</f>
        <v>0</v>
      </c>
      <c r="N28" s="111">
        <f>IF($C$4="Attiecināmās izmaksas",IF('3a+c+n'!$Q28="A",'3a+c+n'!N28,0),0)</f>
        <v>0</v>
      </c>
      <c r="O28" s="111">
        <f>IF($C$4="Attiecināmās izmaksas",IF('3a+c+n'!$Q28="A",'3a+c+n'!O28,0),0)</f>
        <v>0</v>
      </c>
      <c r="P28" s="112">
        <f>IF($C$4="Attiecināmās izmaksas",IF('3a+c+n'!$Q28="A",'3a+c+n'!P28,0),0)</f>
        <v>0</v>
      </c>
    </row>
    <row r="29" spans="1:16" x14ac:dyDescent="0.2">
      <c r="A29" s="49">
        <f>IF(P29=0,0,IF(COUNTBLANK(P29)=1,0,COUNTA($P$14:P29)))</f>
        <v>0</v>
      </c>
      <c r="B29" s="24">
        <f>IF($C$4="Attiecināmās izmaksas",IF('3a+c+n'!$Q29="A",'3a+c+n'!B29,0),0)</f>
        <v>0</v>
      </c>
      <c r="C29" s="24" t="str">
        <f>IF($C$4="Attiecināmās izmaksas",IF('3a+c+n'!$Q29="A",'3a+c+n'!C29,0),0)</f>
        <v>Tērauda presējams T-gabals 90° - izmērs 22/22</v>
      </c>
      <c r="D29" s="24" t="str">
        <f>IF($C$4="Attiecināmās izmaksas",IF('3a+c+n'!$Q29="A",'3a+c+n'!D29,0),0)</f>
        <v>gab.</v>
      </c>
      <c r="E29" s="44"/>
      <c r="F29" s="62"/>
      <c r="G29" s="111"/>
      <c r="H29" s="111">
        <f>IF($C$4="Attiecināmās izmaksas",IF('3a+c+n'!$Q29="A",'3a+c+n'!H29,0),0)</f>
        <v>0</v>
      </c>
      <c r="I29" s="111"/>
      <c r="J29" s="111"/>
      <c r="K29" s="112">
        <f>IF($C$4="Attiecināmās izmaksas",IF('3a+c+n'!$Q29="A",'3a+c+n'!K29,0),0)</f>
        <v>0</v>
      </c>
      <c r="L29" s="62">
        <f>IF($C$4="Attiecināmās izmaksas",IF('3a+c+n'!$Q29="A",'3a+c+n'!L29,0),0)</f>
        <v>0</v>
      </c>
      <c r="M29" s="111">
        <f>IF($C$4="Attiecināmās izmaksas",IF('3a+c+n'!$Q29="A",'3a+c+n'!M29,0),0)</f>
        <v>0</v>
      </c>
      <c r="N29" s="111">
        <f>IF($C$4="Attiecināmās izmaksas",IF('3a+c+n'!$Q29="A",'3a+c+n'!N29,0),0)</f>
        <v>0</v>
      </c>
      <c r="O29" s="111">
        <f>IF($C$4="Attiecināmās izmaksas",IF('3a+c+n'!$Q29="A",'3a+c+n'!O29,0),0)</f>
        <v>0</v>
      </c>
      <c r="P29" s="112">
        <f>IF($C$4="Attiecināmās izmaksas",IF('3a+c+n'!$Q29="A",'3a+c+n'!P29,0),0)</f>
        <v>0</v>
      </c>
    </row>
    <row r="30" spans="1:16" x14ac:dyDescent="0.2">
      <c r="A30" s="49">
        <f>IF(P30=0,0,IF(COUNTBLANK(P30)=1,0,COUNTA($P$14:P30)))</f>
        <v>0</v>
      </c>
      <c r="B30" s="24">
        <f>IF($C$4="Attiecināmās izmaksas",IF('3a+c+n'!$Q30="A",'3a+c+n'!B30,0),0)</f>
        <v>0</v>
      </c>
      <c r="C30" s="24" t="str">
        <f>IF($C$4="Attiecināmās izmaksas",IF('3a+c+n'!$Q30="A",'3a+c+n'!C30,0),0)</f>
        <v>Tērauda presējams T-gabals 90° - izmērs 28/28/15</v>
      </c>
      <c r="D30" s="24" t="str">
        <f>IF($C$4="Attiecināmās izmaksas",IF('3a+c+n'!$Q30="A",'3a+c+n'!D30,0),0)</f>
        <v>gab.</v>
      </c>
      <c r="E30" s="44"/>
      <c r="F30" s="62"/>
      <c r="G30" s="111"/>
      <c r="H30" s="111">
        <f>IF($C$4="Attiecināmās izmaksas",IF('3a+c+n'!$Q30="A",'3a+c+n'!H30,0),0)</f>
        <v>0</v>
      </c>
      <c r="I30" s="111"/>
      <c r="J30" s="111"/>
      <c r="K30" s="112">
        <f>IF($C$4="Attiecināmās izmaksas",IF('3a+c+n'!$Q30="A",'3a+c+n'!K30,0),0)</f>
        <v>0</v>
      </c>
      <c r="L30" s="62">
        <f>IF($C$4="Attiecināmās izmaksas",IF('3a+c+n'!$Q30="A",'3a+c+n'!L30,0),0)</f>
        <v>0</v>
      </c>
      <c r="M30" s="111">
        <f>IF($C$4="Attiecināmās izmaksas",IF('3a+c+n'!$Q30="A",'3a+c+n'!M30,0),0)</f>
        <v>0</v>
      </c>
      <c r="N30" s="111">
        <f>IF($C$4="Attiecināmās izmaksas",IF('3a+c+n'!$Q30="A",'3a+c+n'!N30,0),0)</f>
        <v>0</v>
      </c>
      <c r="O30" s="111">
        <f>IF($C$4="Attiecināmās izmaksas",IF('3a+c+n'!$Q30="A",'3a+c+n'!O30,0),0)</f>
        <v>0</v>
      </c>
      <c r="P30" s="112">
        <f>IF($C$4="Attiecināmās izmaksas",IF('3a+c+n'!$Q30="A",'3a+c+n'!P30,0),0)</f>
        <v>0</v>
      </c>
    </row>
    <row r="31" spans="1:16" x14ac:dyDescent="0.2">
      <c r="A31" s="49">
        <f>IF(P31=0,0,IF(COUNTBLANK(P31)=1,0,COUNTA($P$14:P31)))</f>
        <v>0</v>
      </c>
      <c r="B31" s="24">
        <f>IF($C$4="Attiecināmās izmaksas",IF('3a+c+n'!$Q31="A",'3a+c+n'!B31,0),0)</f>
        <v>0</v>
      </c>
      <c r="C31" s="24" t="str">
        <f>IF($C$4="Attiecināmās izmaksas",IF('3a+c+n'!$Q31="A",'3a+c+n'!C31,0),0)</f>
        <v>Tērauda presējams T-gabals 90° - izmērs 28/28/22</v>
      </c>
      <c r="D31" s="24" t="str">
        <f>IF($C$4="Attiecināmās izmaksas",IF('3a+c+n'!$Q31="A",'3a+c+n'!D31,0),0)</f>
        <v>gab.</v>
      </c>
      <c r="E31" s="44"/>
      <c r="F31" s="62"/>
      <c r="G31" s="111"/>
      <c r="H31" s="111">
        <f>IF($C$4="Attiecināmās izmaksas",IF('3a+c+n'!$Q31="A",'3a+c+n'!H31,0),0)</f>
        <v>0</v>
      </c>
      <c r="I31" s="111"/>
      <c r="J31" s="111"/>
      <c r="K31" s="112">
        <f>IF($C$4="Attiecināmās izmaksas",IF('3a+c+n'!$Q31="A",'3a+c+n'!K31,0),0)</f>
        <v>0</v>
      </c>
      <c r="L31" s="62">
        <f>IF($C$4="Attiecināmās izmaksas",IF('3a+c+n'!$Q31="A",'3a+c+n'!L31,0),0)</f>
        <v>0</v>
      </c>
      <c r="M31" s="111">
        <f>IF($C$4="Attiecināmās izmaksas",IF('3a+c+n'!$Q31="A",'3a+c+n'!M31,0),0)</f>
        <v>0</v>
      </c>
      <c r="N31" s="111">
        <f>IF($C$4="Attiecināmās izmaksas",IF('3a+c+n'!$Q31="A",'3a+c+n'!N31,0),0)</f>
        <v>0</v>
      </c>
      <c r="O31" s="111">
        <f>IF($C$4="Attiecināmās izmaksas",IF('3a+c+n'!$Q31="A",'3a+c+n'!O31,0),0)</f>
        <v>0</v>
      </c>
      <c r="P31" s="112">
        <f>IF($C$4="Attiecināmās izmaksas",IF('3a+c+n'!$Q31="A",'3a+c+n'!P31,0),0)</f>
        <v>0</v>
      </c>
    </row>
    <row r="32" spans="1:16" x14ac:dyDescent="0.2">
      <c r="A32" s="49">
        <f>IF(P32=0,0,IF(COUNTBLANK(P32)=1,0,COUNTA($P$14:P32)))</f>
        <v>0</v>
      </c>
      <c r="B32" s="24">
        <f>IF($C$4="Attiecināmās izmaksas",IF('3a+c+n'!$Q32="A",'3a+c+n'!B32,0),0)</f>
        <v>0</v>
      </c>
      <c r="C32" s="24" t="str">
        <f>IF($C$4="Attiecināmās izmaksas",IF('3a+c+n'!$Q32="A",'3a+c+n'!C32,0),0)</f>
        <v>Tērauda presējams T-gabals 90° - izmērs 35/35/15</v>
      </c>
      <c r="D32" s="24" t="str">
        <f>IF($C$4="Attiecināmās izmaksas",IF('3a+c+n'!$Q32="A",'3a+c+n'!D32,0),0)</f>
        <v>gab.</v>
      </c>
      <c r="E32" s="44"/>
      <c r="F32" s="62"/>
      <c r="G32" s="111"/>
      <c r="H32" s="111">
        <f>IF($C$4="Attiecināmās izmaksas",IF('3a+c+n'!$Q32="A",'3a+c+n'!H32,0),0)</f>
        <v>0</v>
      </c>
      <c r="I32" s="111"/>
      <c r="J32" s="111"/>
      <c r="K32" s="112">
        <f>IF($C$4="Attiecināmās izmaksas",IF('3a+c+n'!$Q32="A",'3a+c+n'!K32,0),0)</f>
        <v>0</v>
      </c>
      <c r="L32" s="62">
        <f>IF($C$4="Attiecināmās izmaksas",IF('3a+c+n'!$Q32="A",'3a+c+n'!L32,0),0)</f>
        <v>0</v>
      </c>
      <c r="M32" s="111">
        <f>IF($C$4="Attiecināmās izmaksas",IF('3a+c+n'!$Q32="A",'3a+c+n'!M32,0),0)</f>
        <v>0</v>
      </c>
      <c r="N32" s="111">
        <f>IF($C$4="Attiecināmās izmaksas",IF('3a+c+n'!$Q32="A",'3a+c+n'!N32,0),0)</f>
        <v>0</v>
      </c>
      <c r="O32" s="111">
        <f>IF($C$4="Attiecināmās izmaksas",IF('3a+c+n'!$Q32="A",'3a+c+n'!O32,0),0)</f>
        <v>0</v>
      </c>
      <c r="P32" s="112">
        <f>IF($C$4="Attiecināmās izmaksas",IF('3a+c+n'!$Q32="A",'3a+c+n'!P32,0),0)</f>
        <v>0</v>
      </c>
    </row>
    <row r="33" spans="1:16" x14ac:dyDescent="0.2">
      <c r="A33" s="49">
        <f>IF(P33=0,0,IF(COUNTBLANK(P33)=1,0,COUNTA($P$14:P33)))</f>
        <v>0</v>
      </c>
      <c r="B33" s="24">
        <f>IF($C$4="Attiecināmās izmaksas",IF('3a+c+n'!$Q33="A",'3a+c+n'!B33,0),0)</f>
        <v>0</v>
      </c>
      <c r="C33" s="24" t="str">
        <f>IF($C$4="Attiecināmās izmaksas",IF('3a+c+n'!$Q33="A",'3a+c+n'!C33,0),0)</f>
        <v>Tērauda presējams T-gabals 90° - izmērs 35/35/18</v>
      </c>
      <c r="D33" s="24" t="str">
        <f>IF($C$4="Attiecināmās izmaksas",IF('3a+c+n'!$Q33="A",'3a+c+n'!D33,0),0)</f>
        <v>gab.</v>
      </c>
      <c r="E33" s="44"/>
      <c r="F33" s="62"/>
      <c r="G33" s="111"/>
      <c r="H33" s="111">
        <f>IF($C$4="Attiecināmās izmaksas",IF('3a+c+n'!$Q33="A",'3a+c+n'!H33,0),0)</f>
        <v>0</v>
      </c>
      <c r="I33" s="111"/>
      <c r="J33" s="111"/>
      <c r="K33" s="112">
        <f>IF($C$4="Attiecināmās izmaksas",IF('3a+c+n'!$Q33="A",'3a+c+n'!K33,0),0)</f>
        <v>0</v>
      </c>
      <c r="L33" s="62">
        <f>IF($C$4="Attiecināmās izmaksas",IF('3a+c+n'!$Q33="A",'3a+c+n'!L33,0),0)</f>
        <v>0</v>
      </c>
      <c r="M33" s="111">
        <f>IF($C$4="Attiecināmās izmaksas",IF('3a+c+n'!$Q33="A",'3a+c+n'!M33,0),0)</f>
        <v>0</v>
      </c>
      <c r="N33" s="111">
        <f>IF($C$4="Attiecināmās izmaksas",IF('3a+c+n'!$Q33="A",'3a+c+n'!N33,0),0)</f>
        <v>0</v>
      </c>
      <c r="O33" s="111">
        <f>IF($C$4="Attiecināmās izmaksas",IF('3a+c+n'!$Q33="A",'3a+c+n'!O33,0),0)</f>
        <v>0</v>
      </c>
      <c r="P33" s="112">
        <f>IF($C$4="Attiecināmās izmaksas",IF('3a+c+n'!$Q33="A",'3a+c+n'!P33,0),0)</f>
        <v>0</v>
      </c>
    </row>
    <row r="34" spans="1:16" x14ac:dyDescent="0.2">
      <c r="A34" s="49">
        <f>IF(P34=0,0,IF(COUNTBLANK(P34)=1,0,COUNTA($P$14:P34)))</f>
        <v>0</v>
      </c>
      <c r="B34" s="24">
        <f>IF($C$4="Attiecināmās izmaksas",IF('3a+c+n'!$Q34="A",'3a+c+n'!B34,0),0)</f>
        <v>0</v>
      </c>
      <c r="C34" s="24" t="str">
        <f>IF($C$4="Attiecināmās izmaksas",IF('3a+c+n'!$Q34="A",'3a+c+n'!C34,0),0)</f>
        <v>Tērauda presējams T-gabals 90° - izmērs 35/35/22</v>
      </c>
      <c r="D34" s="24" t="str">
        <f>IF($C$4="Attiecināmās izmaksas",IF('3a+c+n'!$Q34="A",'3a+c+n'!D34,0),0)</f>
        <v>gab.</v>
      </c>
      <c r="E34" s="44"/>
      <c r="F34" s="62"/>
      <c r="G34" s="111"/>
      <c r="H34" s="111">
        <f>IF($C$4="Attiecināmās izmaksas",IF('3a+c+n'!$Q34="A",'3a+c+n'!H34,0),0)</f>
        <v>0</v>
      </c>
      <c r="I34" s="111"/>
      <c r="J34" s="111"/>
      <c r="K34" s="112">
        <f>IF($C$4="Attiecināmās izmaksas",IF('3a+c+n'!$Q34="A",'3a+c+n'!K34,0),0)</f>
        <v>0</v>
      </c>
      <c r="L34" s="62">
        <f>IF($C$4="Attiecināmās izmaksas",IF('3a+c+n'!$Q34="A",'3a+c+n'!L34,0),0)</f>
        <v>0</v>
      </c>
      <c r="M34" s="111">
        <f>IF($C$4="Attiecināmās izmaksas",IF('3a+c+n'!$Q34="A",'3a+c+n'!M34,0),0)</f>
        <v>0</v>
      </c>
      <c r="N34" s="111">
        <f>IF($C$4="Attiecināmās izmaksas",IF('3a+c+n'!$Q34="A",'3a+c+n'!N34,0),0)</f>
        <v>0</v>
      </c>
      <c r="O34" s="111">
        <f>IF($C$4="Attiecināmās izmaksas",IF('3a+c+n'!$Q34="A",'3a+c+n'!O34,0),0)</f>
        <v>0</v>
      </c>
      <c r="P34" s="112">
        <f>IF($C$4="Attiecināmās izmaksas",IF('3a+c+n'!$Q34="A",'3a+c+n'!P34,0),0)</f>
        <v>0</v>
      </c>
    </row>
    <row r="35" spans="1:16" x14ac:dyDescent="0.2">
      <c r="A35" s="49">
        <f>IF(P35=0,0,IF(COUNTBLANK(P35)=1,0,COUNTA($P$14:P35)))</f>
        <v>0</v>
      </c>
      <c r="B35" s="24">
        <f>IF($C$4="Attiecināmās izmaksas",IF('3a+c+n'!$Q35="A",'3a+c+n'!B35,0),0)</f>
        <v>0</v>
      </c>
      <c r="C35" s="24" t="str">
        <f>IF($C$4="Attiecināmās izmaksas",IF('3a+c+n'!$Q35="A",'3a+c+n'!C35,0),0)</f>
        <v>Tērauda presējams T-gabals 90° - izmērs 42/42/18</v>
      </c>
      <c r="D35" s="24" t="str">
        <f>IF($C$4="Attiecināmās izmaksas",IF('3a+c+n'!$Q35="A",'3a+c+n'!D35,0),0)</f>
        <v>gab.</v>
      </c>
      <c r="E35" s="44"/>
      <c r="F35" s="62"/>
      <c r="G35" s="111"/>
      <c r="H35" s="111">
        <f>IF($C$4="Attiecināmās izmaksas",IF('3a+c+n'!$Q35="A",'3a+c+n'!H35,0),0)</f>
        <v>0</v>
      </c>
      <c r="I35" s="111"/>
      <c r="J35" s="111"/>
      <c r="K35" s="112">
        <f>IF($C$4="Attiecināmās izmaksas",IF('3a+c+n'!$Q35="A",'3a+c+n'!K35,0),0)</f>
        <v>0</v>
      </c>
      <c r="L35" s="62">
        <f>IF($C$4="Attiecināmās izmaksas",IF('3a+c+n'!$Q35="A",'3a+c+n'!L35,0),0)</f>
        <v>0</v>
      </c>
      <c r="M35" s="111">
        <f>IF($C$4="Attiecināmās izmaksas",IF('3a+c+n'!$Q35="A",'3a+c+n'!M35,0),0)</f>
        <v>0</v>
      </c>
      <c r="N35" s="111">
        <f>IF($C$4="Attiecināmās izmaksas",IF('3a+c+n'!$Q35="A",'3a+c+n'!N35,0),0)</f>
        <v>0</v>
      </c>
      <c r="O35" s="111">
        <f>IF($C$4="Attiecināmās izmaksas",IF('3a+c+n'!$Q35="A",'3a+c+n'!O35,0),0)</f>
        <v>0</v>
      </c>
      <c r="P35" s="112">
        <f>IF($C$4="Attiecināmās izmaksas",IF('3a+c+n'!$Q35="A",'3a+c+n'!P35,0),0)</f>
        <v>0</v>
      </c>
    </row>
    <row r="36" spans="1:16" x14ac:dyDescent="0.2">
      <c r="A36" s="49">
        <f>IF(P36=0,0,IF(COUNTBLANK(P36)=1,0,COUNTA($P$14:P36)))</f>
        <v>0</v>
      </c>
      <c r="B36" s="24">
        <f>IF($C$4="Attiecināmās izmaksas",IF('3a+c+n'!$Q36="A",'3a+c+n'!B36,0),0)</f>
        <v>0</v>
      </c>
      <c r="C36" s="24" t="str">
        <f>IF($C$4="Attiecināmās izmaksas",IF('3a+c+n'!$Q36="A",'3a+c+n'!C36,0),0)</f>
        <v>Tērauda presējams T-gabals 90° - izmērs 42/42/22</v>
      </c>
      <c r="D36" s="24" t="str">
        <f>IF($C$4="Attiecināmās izmaksas",IF('3a+c+n'!$Q36="A",'3a+c+n'!D36,0),0)</f>
        <v>gab.</v>
      </c>
      <c r="E36" s="44"/>
      <c r="F36" s="62"/>
      <c r="G36" s="111"/>
      <c r="H36" s="111">
        <f>IF($C$4="Attiecināmās izmaksas",IF('3a+c+n'!$Q36="A",'3a+c+n'!H36,0),0)</f>
        <v>0</v>
      </c>
      <c r="I36" s="111"/>
      <c r="J36" s="111"/>
      <c r="K36" s="112">
        <f>IF($C$4="Attiecināmās izmaksas",IF('3a+c+n'!$Q36="A",'3a+c+n'!K36,0),0)</f>
        <v>0</v>
      </c>
      <c r="L36" s="62">
        <f>IF($C$4="Attiecināmās izmaksas",IF('3a+c+n'!$Q36="A",'3a+c+n'!L36,0),0)</f>
        <v>0</v>
      </c>
      <c r="M36" s="111">
        <f>IF($C$4="Attiecināmās izmaksas",IF('3a+c+n'!$Q36="A",'3a+c+n'!M36,0),0)</f>
        <v>0</v>
      </c>
      <c r="N36" s="111">
        <f>IF($C$4="Attiecināmās izmaksas",IF('3a+c+n'!$Q36="A",'3a+c+n'!N36,0),0)</f>
        <v>0</v>
      </c>
      <c r="O36" s="111">
        <f>IF($C$4="Attiecināmās izmaksas",IF('3a+c+n'!$Q36="A",'3a+c+n'!O36,0),0)</f>
        <v>0</v>
      </c>
      <c r="P36" s="112">
        <f>IF($C$4="Attiecināmās izmaksas",IF('3a+c+n'!$Q36="A",'3a+c+n'!P36,0),0)</f>
        <v>0</v>
      </c>
    </row>
    <row r="37" spans="1:16" x14ac:dyDescent="0.2">
      <c r="A37" s="49">
        <f>IF(P37=0,0,IF(COUNTBLANK(P37)=1,0,COUNTA($P$14:P37)))</f>
        <v>0</v>
      </c>
      <c r="B37" s="24">
        <f>IF($C$4="Attiecināmās izmaksas",IF('3a+c+n'!$Q37="A",'3a+c+n'!B37,0),0)</f>
        <v>0</v>
      </c>
      <c r="C37" s="24" t="str">
        <f>IF($C$4="Attiecināmās izmaksas",IF('3a+c+n'!$Q37="A",'3a+c+n'!C37,0),0)</f>
        <v>Tērauda presējams T-gabals 90° - izmērs 42/42</v>
      </c>
      <c r="D37" s="24" t="str">
        <f>IF($C$4="Attiecināmās izmaksas",IF('3a+c+n'!$Q37="A",'3a+c+n'!D37,0),0)</f>
        <v>gab.</v>
      </c>
      <c r="E37" s="44"/>
      <c r="F37" s="62"/>
      <c r="G37" s="111"/>
      <c r="H37" s="111">
        <f>IF($C$4="Attiecināmās izmaksas",IF('3a+c+n'!$Q37="A",'3a+c+n'!H37,0),0)</f>
        <v>0</v>
      </c>
      <c r="I37" s="111"/>
      <c r="J37" s="111"/>
      <c r="K37" s="112">
        <f>IF($C$4="Attiecināmās izmaksas",IF('3a+c+n'!$Q37="A",'3a+c+n'!K37,0),0)</f>
        <v>0</v>
      </c>
      <c r="L37" s="62">
        <f>IF($C$4="Attiecināmās izmaksas",IF('3a+c+n'!$Q37="A",'3a+c+n'!L37,0),0)</f>
        <v>0</v>
      </c>
      <c r="M37" s="111">
        <f>IF($C$4="Attiecināmās izmaksas",IF('3a+c+n'!$Q37="A",'3a+c+n'!M37,0),0)</f>
        <v>0</v>
      </c>
      <c r="N37" s="111">
        <f>IF($C$4="Attiecināmās izmaksas",IF('3a+c+n'!$Q37="A",'3a+c+n'!N37,0),0)</f>
        <v>0</v>
      </c>
      <c r="O37" s="111">
        <f>IF($C$4="Attiecināmās izmaksas",IF('3a+c+n'!$Q37="A",'3a+c+n'!O37,0),0)</f>
        <v>0</v>
      </c>
      <c r="P37" s="112">
        <f>IF($C$4="Attiecināmās izmaksas",IF('3a+c+n'!$Q37="A",'3a+c+n'!P37,0),0)</f>
        <v>0</v>
      </c>
    </row>
    <row r="38" spans="1:16" x14ac:dyDescent="0.2">
      <c r="A38" s="49">
        <f>IF(P38=0,0,IF(COUNTBLANK(P38)=1,0,COUNTA($P$14:P38)))</f>
        <v>0</v>
      </c>
      <c r="B38" s="24">
        <f>IF($C$4="Attiecināmās izmaksas",IF('3a+c+n'!$Q38="A",'3a+c+n'!B38,0),0)</f>
        <v>0</v>
      </c>
      <c r="C38" s="24" t="str">
        <f>IF($C$4="Attiecināmās izmaksas",IF('3a+c+n'!$Q38="A",'3a+c+n'!C38,0),0)</f>
        <v>Tērauda presējams T-gabals 90° - izmērs 42/42/54</v>
      </c>
      <c r="D38" s="24" t="str">
        <f>IF($C$4="Attiecināmās izmaksas",IF('3a+c+n'!$Q38="A",'3a+c+n'!D38,0),0)</f>
        <v>gab.</v>
      </c>
      <c r="E38" s="44"/>
      <c r="F38" s="62"/>
      <c r="G38" s="111"/>
      <c r="H38" s="111">
        <f>IF($C$4="Attiecināmās izmaksas",IF('3a+c+n'!$Q38="A",'3a+c+n'!H38,0),0)</f>
        <v>0</v>
      </c>
      <c r="I38" s="111"/>
      <c r="J38" s="111"/>
      <c r="K38" s="112">
        <f>IF($C$4="Attiecināmās izmaksas",IF('3a+c+n'!$Q38="A",'3a+c+n'!K38,0),0)</f>
        <v>0</v>
      </c>
      <c r="L38" s="62">
        <f>IF($C$4="Attiecināmās izmaksas",IF('3a+c+n'!$Q38="A",'3a+c+n'!L38,0),0)</f>
        <v>0</v>
      </c>
      <c r="M38" s="111">
        <f>IF($C$4="Attiecināmās izmaksas",IF('3a+c+n'!$Q38="A",'3a+c+n'!M38,0),0)</f>
        <v>0</v>
      </c>
      <c r="N38" s="111">
        <f>IF($C$4="Attiecināmās izmaksas",IF('3a+c+n'!$Q38="A",'3a+c+n'!N38,0),0)</f>
        <v>0</v>
      </c>
      <c r="O38" s="111">
        <f>IF($C$4="Attiecināmās izmaksas",IF('3a+c+n'!$Q38="A",'3a+c+n'!O38,0),0)</f>
        <v>0</v>
      </c>
      <c r="P38" s="112">
        <f>IF($C$4="Attiecināmās izmaksas",IF('3a+c+n'!$Q38="A",'3a+c+n'!P38,0),0)</f>
        <v>0</v>
      </c>
    </row>
    <row r="39" spans="1:16" x14ac:dyDescent="0.2">
      <c r="A39" s="49">
        <f>IF(P39=0,0,IF(COUNTBLANK(P39)=1,0,COUNTA($P$14:P39)))</f>
        <v>0</v>
      </c>
      <c r="B39" s="24">
        <f>IF($C$4="Attiecināmās izmaksas",IF('3a+c+n'!$Q39="A",'3a+c+n'!B39,0),0)</f>
        <v>0</v>
      </c>
      <c r="C39" s="24" t="str">
        <f>IF($C$4="Attiecināmās izmaksas",IF('3a+c+n'!$Q39="A",'3a+c+n'!C39,0),0)</f>
        <v>Tērauda presējams T-gabals 90° - izmērs 54/54/15</v>
      </c>
      <c r="D39" s="24" t="str">
        <f>IF($C$4="Attiecināmās izmaksas",IF('3a+c+n'!$Q39="A",'3a+c+n'!D39,0),0)</f>
        <v>gab.</v>
      </c>
      <c r="E39" s="44"/>
      <c r="F39" s="62"/>
      <c r="G39" s="111"/>
      <c r="H39" s="111">
        <f>IF($C$4="Attiecināmās izmaksas",IF('3a+c+n'!$Q39="A",'3a+c+n'!H39,0),0)</f>
        <v>0</v>
      </c>
      <c r="I39" s="111"/>
      <c r="J39" s="111"/>
      <c r="K39" s="112">
        <f>IF($C$4="Attiecināmās izmaksas",IF('3a+c+n'!$Q39="A",'3a+c+n'!K39,0),0)</f>
        <v>0</v>
      </c>
      <c r="L39" s="62">
        <f>IF($C$4="Attiecināmās izmaksas",IF('3a+c+n'!$Q39="A",'3a+c+n'!L39,0),0)</f>
        <v>0</v>
      </c>
      <c r="M39" s="111">
        <f>IF($C$4="Attiecināmās izmaksas",IF('3a+c+n'!$Q39="A",'3a+c+n'!M39,0),0)</f>
        <v>0</v>
      </c>
      <c r="N39" s="111">
        <f>IF($C$4="Attiecināmās izmaksas",IF('3a+c+n'!$Q39="A",'3a+c+n'!N39,0),0)</f>
        <v>0</v>
      </c>
      <c r="O39" s="111">
        <f>IF($C$4="Attiecināmās izmaksas",IF('3a+c+n'!$Q39="A",'3a+c+n'!O39,0),0)</f>
        <v>0</v>
      </c>
      <c r="P39" s="112">
        <f>IF($C$4="Attiecināmās izmaksas",IF('3a+c+n'!$Q39="A",'3a+c+n'!P39,0),0)</f>
        <v>0</v>
      </c>
    </row>
    <row r="40" spans="1:16" x14ac:dyDescent="0.2">
      <c r="A40" s="49">
        <f>IF(P40=0,0,IF(COUNTBLANK(P40)=1,0,COUNTA($P$14:P40)))</f>
        <v>0</v>
      </c>
      <c r="B40" s="24">
        <f>IF($C$4="Attiecināmās izmaksas",IF('3a+c+n'!$Q40="A",'3a+c+n'!B40,0),0)</f>
        <v>0</v>
      </c>
      <c r="C40" s="24" t="str">
        <f>IF($C$4="Attiecināmās izmaksas",IF('3a+c+n'!$Q40="A",'3a+c+n'!C40,0),0)</f>
        <v>Tērauda presējams T-gabals 90° - izmērs 54/54</v>
      </c>
      <c r="D40" s="24" t="str">
        <f>IF($C$4="Attiecināmās izmaksas",IF('3a+c+n'!$Q40="A",'3a+c+n'!D40,0),0)</f>
        <v>gab.</v>
      </c>
      <c r="E40" s="44"/>
      <c r="F40" s="62"/>
      <c r="G40" s="111"/>
      <c r="H40" s="111">
        <f>IF($C$4="Attiecināmās izmaksas",IF('3a+c+n'!$Q40="A",'3a+c+n'!H40,0),0)</f>
        <v>0</v>
      </c>
      <c r="I40" s="111"/>
      <c r="J40" s="111"/>
      <c r="K40" s="112">
        <f>IF($C$4="Attiecināmās izmaksas",IF('3a+c+n'!$Q40="A",'3a+c+n'!K40,0),0)</f>
        <v>0</v>
      </c>
      <c r="L40" s="62">
        <f>IF($C$4="Attiecināmās izmaksas",IF('3a+c+n'!$Q40="A",'3a+c+n'!L40,0),0)</f>
        <v>0</v>
      </c>
      <c r="M40" s="111">
        <f>IF($C$4="Attiecināmās izmaksas",IF('3a+c+n'!$Q40="A",'3a+c+n'!M40,0),0)</f>
        <v>0</v>
      </c>
      <c r="N40" s="111">
        <f>IF($C$4="Attiecināmās izmaksas",IF('3a+c+n'!$Q40="A",'3a+c+n'!N40,0),0)</f>
        <v>0</v>
      </c>
      <c r="O40" s="111">
        <f>IF($C$4="Attiecināmās izmaksas",IF('3a+c+n'!$Q40="A",'3a+c+n'!O40,0),0)</f>
        <v>0</v>
      </c>
      <c r="P40" s="112">
        <f>IF($C$4="Attiecināmās izmaksas",IF('3a+c+n'!$Q40="A",'3a+c+n'!P40,0),0)</f>
        <v>0</v>
      </c>
    </row>
    <row r="41" spans="1:16" x14ac:dyDescent="0.2">
      <c r="A41" s="49">
        <f>IF(P41=0,0,IF(COUNTBLANK(P41)=1,0,COUNTA($P$14:P41)))</f>
        <v>0</v>
      </c>
      <c r="B41" s="24">
        <f>IF($C$4="Attiecināmās izmaksas",IF('3a+c+n'!$Q41="A",'3a+c+n'!B41,0),0)</f>
        <v>0</v>
      </c>
      <c r="C41" s="24" t="str">
        <f>IF($C$4="Attiecināmās izmaksas",IF('3a+c+n'!$Q41="A",'3a+c+n'!C41,0),0)</f>
        <v>Tērauda presējama pāreja - izmērs 18/15</v>
      </c>
      <c r="D41" s="24" t="str">
        <f>IF($C$4="Attiecināmās izmaksas",IF('3a+c+n'!$Q41="A",'3a+c+n'!D41,0),0)</f>
        <v>gab.</v>
      </c>
      <c r="E41" s="44"/>
      <c r="F41" s="62"/>
      <c r="G41" s="111"/>
      <c r="H41" s="111">
        <f>IF($C$4="Attiecināmās izmaksas",IF('3a+c+n'!$Q41="A",'3a+c+n'!H41,0),0)</f>
        <v>0</v>
      </c>
      <c r="I41" s="111"/>
      <c r="J41" s="111"/>
      <c r="K41" s="112">
        <f>IF($C$4="Attiecināmās izmaksas",IF('3a+c+n'!$Q41="A",'3a+c+n'!K41,0),0)</f>
        <v>0</v>
      </c>
      <c r="L41" s="62">
        <f>IF($C$4="Attiecināmās izmaksas",IF('3a+c+n'!$Q41="A",'3a+c+n'!L41,0),0)</f>
        <v>0</v>
      </c>
      <c r="M41" s="111">
        <f>IF($C$4="Attiecināmās izmaksas",IF('3a+c+n'!$Q41="A",'3a+c+n'!M41,0),0)</f>
        <v>0</v>
      </c>
      <c r="N41" s="111">
        <f>IF($C$4="Attiecināmās izmaksas",IF('3a+c+n'!$Q41="A",'3a+c+n'!N41,0),0)</f>
        <v>0</v>
      </c>
      <c r="O41" s="111">
        <f>IF($C$4="Attiecināmās izmaksas",IF('3a+c+n'!$Q41="A",'3a+c+n'!O41,0),0)</f>
        <v>0</v>
      </c>
      <c r="P41" s="112">
        <f>IF($C$4="Attiecināmās izmaksas",IF('3a+c+n'!$Q41="A",'3a+c+n'!P41,0),0)</f>
        <v>0</v>
      </c>
    </row>
    <row r="42" spans="1:16" x14ac:dyDescent="0.2">
      <c r="A42" s="49">
        <f>IF(P42=0,0,IF(COUNTBLANK(P42)=1,0,COUNTA($P$14:P42)))</f>
        <v>0</v>
      </c>
      <c r="B42" s="24">
        <f>IF($C$4="Attiecināmās izmaksas",IF('3a+c+n'!$Q42="A",'3a+c+n'!B42,0),0)</f>
        <v>0</v>
      </c>
      <c r="C42" s="24" t="str">
        <f>IF($C$4="Attiecināmās izmaksas",IF('3a+c+n'!$Q42="A",'3a+c+n'!C42,0),0)</f>
        <v>Tērauda presējama pāreja - izmērs 22/15</v>
      </c>
      <c r="D42" s="24" t="str">
        <f>IF($C$4="Attiecināmās izmaksas",IF('3a+c+n'!$Q42="A",'3a+c+n'!D42,0),0)</f>
        <v>gab.</v>
      </c>
      <c r="E42" s="44"/>
      <c r="F42" s="62"/>
      <c r="G42" s="111"/>
      <c r="H42" s="111">
        <f>IF($C$4="Attiecināmās izmaksas",IF('3a+c+n'!$Q42="A",'3a+c+n'!H42,0),0)</f>
        <v>0</v>
      </c>
      <c r="I42" s="111"/>
      <c r="J42" s="111"/>
      <c r="K42" s="112">
        <f>IF($C$4="Attiecināmās izmaksas",IF('3a+c+n'!$Q42="A",'3a+c+n'!K42,0),0)</f>
        <v>0</v>
      </c>
      <c r="L42" s="62">
        <f>IF($C$4="Attiecināmās izmaksas",IF('3a+c+n'!$Q42="A",'3a+c+n'!L42,0),0)</f>
        <v>0</v>
      </c>
      <c r="M42" s="111">
        <f>IF($C$4="Attiecināmās izmaksas",IF('3a+c+n'!$Q42="A",'3a+c+n'!M42,0),0)</f>
        <v>0</v>
      </c>
      <c r="N42" s="111">
        <f>IF($C$4="Attiecināmās izmaksas",IF('3a+c+n'!$Q42="A",'3a+c+n'!N42,0),0)</f>
        <v>0</v>
      </c>
      <c r="O42" s="111">
        <f>IF($C$4="Attiecināmās izmaksas",IF('3a+c+n'!$Q42="A",'3a+c+n'!O42,0),0)</f>
        <v>0</v>
      </c>
      <c r="P42" s="112">
        <f>IF($C$4="Attiecināmās izmaksas",IF('3a+c+n'!$Q42="A",'3a+c+n'!P42,0),0)</f>
        <v>0</v>
      </c>
    </row>
    <row r="43" spans="1:16" x14ac:dyDescent="0.2">
      <c r="A43" s="49">
        <f>IF(P43=0,0,IF(COUNTBLANK(P43)=1,0,COUNTA($P$14:P43)))</f>
        <v>0</v>
      </c>
      <c r="B43" s="24">
        <f>IF($C$4="Attiecināmās izmaksas",IF('3a+c+n'!$Q43="A",'3a+c+n'!B43,0),0)</f>
        <v>0</v>
      </c>
      <c r="C43" s="24" t="str">
        <f>IF($C$4="Attiecināmās izmaksas",IF('3a+c+n'!$Q43="A",'3a+c+n'!C43,0),0)</f>
        <v>Tērauda presējama pāreja - izmērs 22/18</v>
      </c>
      <c r="D43" s="24" t="str">
        <f>IF($C$4="Attiecināmās izmaksas",IF('3a+c+n'!$Q43="A",'3a+c+n'!D43,0),0)</f>
        <v>gab.</v>
      </c>
      <c r="E43" s="44"/>
      <c r="F43" s="62"/>
      <c r="G43" s="111"/>
      <c r="H43" s="111">
        <f>IF($C$4="Attiecināmās izmaksas",IF('3a+c+n'!$Q43="A",'3a+c+n'!H43,0),0)</f>
        <v>0</v>
      </c>
      <c r="I43" s="111"/>
      <c r="J43" s="111"/>
      <c r="K43" s="112">
        <f>IF($C$4="Attiecināmās izmaksas",IF('3a+c+n'!$Q43="A",'3a+c+n'!K43,0),0)</f>
        <v>0</v>
      </c>
      <c r="L43" s="62">
        <f>IF($C$4="Attiecināmās izmaksas",IF('3a+c+n'!$Q43="A",'3a+c+n'!L43,0),0)</f>
        <v>0</v>
      </c>
      <c r="M43" s="111">
        <f>IF($C$4="Attiecināmās izmaksas",IF('3a+c+n'!$Q43="A",'3a+c+n'!M43,0),0)</f>
        <v>0</v>
      </c>
      <c r="N43" s="111">
        <f>IF($C$4="Attiecināmās izmaksas",IF('3a+c+n'!$Q43="A",'3a+c+n'!N43,0),0)</f>
        <v>0</v>
      </c>
      <c r="O43" s="111">
        <f>IF($C$4="Attiecināmās izmaksas",IF('3a+c+n'!$Q43="A",'3a+c+n'!O43,0),0)</f>
        <v>0</v>
      </c>
      <c r="P43" s="112">
        <f>IF($C$4="Attiecināmās izmaksas",IF('3a+c+n'!$Q43="A",'3a+c+n'!P43,0),0)</f>
        <v>0</v>
      </c>
    </row>
    <row r="44" spans="1:16" x14ac:dyDescent="0.2">
      <c r="A44" s="49">
        <f>IF(P44=0,0,IF(COUNTBLANK(P44)=1,0,COUNTA($P$14:P44)))</f>
        <v>0</v>
      </c>
      <c r="B44" s="24">
        <f>IF($C$4="Attiecināmās izmaksas",IF('3a+c+n'!$Q44="A",'3a+c+n'!B44,0),0)</f>
        <v>0</v>
      </c>
      <c r="C44" s="24" t="str">
        <f>IF($C$4="Attiecināmās izmaksas",IF('3a+c+n'!$Q44="A",'3a+c+n'!C44,0),0)</f>
        <v>Tērauda presējama pāreja - izmērs 28/18</v>
      </c>
      <c r="D44" s="24" t="str">
        <f>IF($C$4="Attiecināmās izmaksas",IF('3a+c+n'!$Q44="A",'3a+c+n'!D44,0),0)</f>
        <v>gab.</v>
      </c>
      <c r="E44" s="44"/>
      <c r="F44" s="62"/>
      <c r="G44" s="111"/>
      <c r="H44" s="111">
        <f>IF($C$4="Attiecināmās izmaksas",IF('3a+c+n'!$Q44="A",'3a+c+n'!H44,0),0)</f>
        <v>0</v>
      </c>
      <c r="I44" s="111"/>
      <c r="J44" s="111"/>
      <c r="K44" s="112">
        <f>IF($C$4="Attiecināmās izmaksas",IF('3a+c+n'!$Q44="A",'3a+c+n'!K44,0),0)</f>
        <v>0</v>
      </c>
      <c r="L44" s="62">
        <f>IF($C$4="Attiecināmās izmaksas",IF('3a+c+n'!$Q44="A",'3a+c+n'!L44,0),0)</f>
        <v>0</v>
      </c>
      <c r="M44" s="111">
        <f>IF($C$4="Attiecināmās izmaksas",IF('3a+c+n'!$Q44="A",'3a+c+n'!M44,0),0)</f>
        <v>0</v>
      </c>
      <c r="N44" s="111">
        <f>IF($C$4="Attiecināmās izmaksas",IF('3a+c+n'!$Q44="A",'3a+c+n'!N44,0),0)</f>
        <v>0</v>
      </c>
      <c r="O44" s="111">
        <f>IF($C$4="Attiecināmās izmaksas",IF('3a+c+n'!$Q44="A",'3a+c+n'!O44,0),0)</f>
        <v>0</v>
      </c>
      <c r="P44" s="112">
        <f>IF($C$4="Attiecināmās izmaksas",IF('3a+c+n'!$Q44="A",'3a+c+n'!P44,0),0)</f>
        <v>0</v>
      </c>
    </row>
    <row r="45" spans="1:16" x14ac:dyDescent="0.2">
      <c r="A45" s="49">
        <f>IF(P45=0,0,IF(COUNTBLANK(P45)=1,0,COUNTA($P$14:P45)))</f>
        <v>0</v>
      </c>
      <c r="B45" s="24">
        <f>IF($C$4="Attiecināmās izmaksas",IF('3a+c+n'!$Q45="A",'3a+c+n'!B45,0),0)</f>
        <v>0</v>
      </c>
      <c r="C45" s="24" t="str">
        <f>IF($C$4="Attiecināmās izmaksas",IF('3a+c+n'!$Q45="A",'3a+c+n'!C45,0),0)</f>
        <v>Tērauda presējama pāreja - izmērs 28/22</v>
      </c>
      <c r="D45" s="24" t="str">
        <f>IF($C$4="Attiecināmās izmaksas",IF('3a+c+n'!$Q45="A",'3a+c+n'!D45,0),0)</f>
        <v>gab.</v>
      </c>
      <c r="E45" s="44"/>
      <c r="F45" s="62"/>
      <c r="G45" s="111"/>
      <c r="H45" s="111">
        <f>IF($C$4="Attiecināmās izmaksas",IF('3a+c+n'!$Q45="A",'3a+c+n'!H45,0),0)</f>
        <v>0</v>
      </c>
      <c r="I45" s="111"/>
      <c r="J45" s="111"/>
      <c r="K45" s="112">
        <f>IF($C$4="Attiecināmās izmaksas",IF('3a+c+n'!$Q45="A",'3a+c+n'!K45,0),0)</f>
        <v>0</v>
      </c>
      <c r="L45" s="62">
        <f>IF($C$4="Attiecināmās izmaksas",IF('3a+c+n'!$Q45="A",'3a+c+n'!L45,0),0)</f>
        <v>0</v>
      </c>
      <c r="M45" s="111">
        <f>IF($C$4="Attiecināmās izmaksas",IF('3a+c+n'!$Q45="A",'3a+c+n'!M45,0),0)</f>
        <v>0</v>
      </c>
      <c r="N45" s="111">
        <f>IF($C$4="Attiecināmās izmaksas",IF('3a+c+n'!$Q45="A",'3a+c+n'!N45,0),0)</f>
        <v>0</v>
      </c>
      <c r="O45" s="111">
        <f>IF($C$4="Attiecināmās izmaksas",IF('3a+c+n'!$Q45="A",'3a+c+n'!O45,0),0)</f>
        <v>0</v>
      </c>
      <c r="P45" s="112">
        <f>IF($C$4="Attiecināmās izmaksas",IF('3a+c+n'!$Q45="A",'3a+c+n'!P45,0),0)</f>
        <v>0</v>
      </c>
    </row>
    <row r="46" spans="1:16" x14ac:dyDescent="0.2">
      <c r="A46" s="49">
        <f>IF(P46=0,0,IF(COUNTBLANK(P46)=1,0,COUNTA($P$14:P46)))</f>
        <v>0</v>
      </c>
      <c r="B46" s="24">
        <f>IF($C$4="Attiecināmās izmaksas",IF('3a+c+n'!$Q46="A",'3a+c+n'!B46,0),0)</f>
        <v>0</v>
      </c>
      <c r="C46" s="24" t="str">
        <f>IF($C$4="Attiecināmās izmaksas",IF('3a+c+n'!$Q46="A",'3a+c+n'!C46,0),0)</f>
        <v>Tērauda presējama pāreja - izmērs 35/28</v>
      </c>
      <c r="D46" s="24" t="str">
        <f>IF($C$4="Attiecināmās izmaksas",IF('3a+c+n'!$Q46="A",'3a+c+n'!D46,0),0)</f>
        <v>gab.</v>
      </c>
      <c r="E46" s="44"/>
      <c r="F46" s="62"/>
      <c r="G46" s="111"/>
      <c r="H46" s="111">
        <f>IF($C$4="Attiecināmās izmaksas",IF('3a+c+n'!$Q46="A",'3a+c+n'!H46,0),0)</f>
        <v>0</v>
      </c>
      <c r="I46" s="111"/>
      <c r="J46" s="111"/>
      <c r="K46" s="112">
        <f>IF($C$4="Attiecināmās izmaksas",IF('3a+c+n'!$Q46="A",'3a+c+n'!K46,0),0)</f>
        <v>0</v>
      </c>
      <c r="L46" s="62">
        <f>IF($C$4="Attiecināmās izmaksas",IF('3a+c+n'!$Q46="A",'3a+c+n'!L46,0),0)</f>
        <v>0</v>
      </c>
      <c r="M46" s="111">
        <f>IF($C$4="Attiecināmās izmaksas",IF('3a+c+n'!$Q46="A",'3a+c+n'!M46,0),0)</f>
        <v>0</v>
      </c>
      <c r="N46" s="111">
        <f>IF($C$4="Attiecināmās izmaksas",IF('3a+c+n'!$Q46="A",'3a+c+n'!N46,0),0)</f>
        <v>0</v>
      </c>
      <c r="O46" s="111">
        <f>IF($C$4="Attiecināmās izmaksas",IF('3a+c+n'!$Q46="A",'3a+c+n'!O46,0),0)</f>
        <v>0</v>
      </c>
      <c r="P46" s="112">
        <f>IF($C$4="Attiecināmās izmaksas",IF('3a+c+n'!$Q46="A",'3a+c+n'!P46,0),0)</f>
        <v>0</v>
      </c>
    </row>
    <row r="47" spans="1:16" x14ac:dyDescent="0.2">
      <c r="A47" s="49">
        <f>IF(P47=0,0,IF(COUNTBLANK(P47)=1,0,COUNTA($P$14:P47)))</f>
        <v>0</v>
      </c>
      <c r="B47" s="24">
        <f>IF($C$4="Attiecināmās izmaksas",IF('3a+c+n'!$Q47="A",'3a+c+n'!B47,0),0)</f>
        <v>0</v>
      </c>
      <c r="C47" s="24" t="str">
        <f>IF($C$4="Attiecināmās izmaksas",IF('3a+c+n'!$Q47="A",'3a+c+n'!C47,0),0)</f>
        <v>Tērauda presējama pāreja - izmērs 42/28</v>
      </c>
      <c r="D47" s="24" t="str">
        <f>IF($C$4="Attiecināmās izmaksas",IF('3a+c+n'!$Q47="A",'3a+c+n'!D47,0),0)</f>
        <v>gab.</v>
      </c>
      <c r="E47" s="44"/>
      <c r="F47" s="62"/>
      <c r="G47" s="111"/>
      <c r="H47" s="111">
        <f>IF($C$4="Attiecināmās izmaksas",IF('3a+c+n'!$Q47="A",'3a+c+n'!H47,0),0)</f>
        <v>0</v>
      </c>
      <c r="I47" s="111"/>
      <c r="J47" s="111"/>
      <c r="K47" s="112">
        <f>IF($C$4="Attiecināmās izmaksas",IF('3a+c+n'!$Q47="A",'3a+c+n'!K47,0),0)</f>
        <v>0</v>
      </c>
      <c r="L47" s="62">
        <f>IF($C$4="Attiecināmās izmaksas",IF('3a+c+n'!$Q47="A",'3a+c+n'!L47,0),0)</f>
        <v>0</v>
      </c>
      <c r="M47" s="111">
        <f>IF($C$4="Attiecināmās izmaksas",IF('3a+c+n'!$Q47="A",'3a+c+n'!M47,0),0)</f>
        <v>0</v>
      </c>
      <c r="N47" s="111">
        <f>IF($C$4="Attiecināmās izmaksas",IF('3a+c+n'!$Q47="A",'3a+c+n'!N47,0),0)</f>
        <v>0</v>
      </c>
      <c r="O47" s="111">
        <f>IF($C$4="Attiecināmās izmaksas",IF('3a+c+n'!$Q47="A",'3a+c+n'!O47,0),0)</f>
        <v>0</v>
      </c>
      <c r="P47" s="112">
        <f>IF($C$4="Attiecināmās izmaksas",IF('3a+c+n'!$Q47="A",'3a+c+n'!P47,0),0)</f>
        <v>0</v>
      </c>
    </row>
    <row r="48" spans="1:16" x14ac:dyDescent="0.2">
      <c r="A48" s="49">
        <f>IF(P48=0,0,IF(COUNTBLANK(P48)=1,0,COUNTA($P$14:P48)))</f>
        <v>0</v>
      </c>
      <c r="B48" s="24">
        <f>IF($C$4="Attiecināmās izmaksas",IF('3a+c+n'!$Q48="A",'3a+c+n'!B48,0),0)</f>
        <v>0</v>
      </c>
      <c r="C48" s="24" t="str">
        <f>IF($C$4="Attiecināmās izmaksas",IF('3a+c+n'!$Q48="A",'3a+c+n'!C48,0),0)</f>
        <v>Tērauda presējama pāreja - izmērs 42/35</v>
      </c>
      <c r="D48" s="24" t="str">
        <f>IF($C$4="Attiecināmās izmaksas",IF('3a+c+n'!$Q48="A",'3a+c+n'!D48,0),0)</f>
        <v>gab.</v>
      </c>
      <c r="E48" s="44"/>
      <c r="F48" s="62"/>
      <c r="G48" s="111"/>
      <c r="H48" s="111">
        <f>IF($C$4="Attiecināmās izmaksas",IF('3a+c+n'!$Q48="A",'3a+c+n'!H48,0),0)</f>
        <v>0</v>
      </c>
      <c r="I48" s="111"/>
      <c r="J48" s="111"/>
      <c r="K48" s="112">
        <f>IF($C$4="Attiecināmās izmaksas",IF('3a+c+n'!$Q48="A",'3a+c+n'!K48,0),0)</f>
        <v>0</v>
      </c>
      <c r="L48" s="62">
        <f>IF($C$4="Attiecināmās izmaksas",IF('3a+c+n'!$Q48="A",'3a+c+n'!L48,0),0)</f>
        <v>0</v>
      </c>
      <c r="M48" s="111">
        <f>IF($C$4="Attiecināmās izmaksas",IF('3a+c+n'!$Q48="A",'3a+c+n'!M48,0),0)</f>
        <v>0</v>
      </c>
      <c r="N48" s="111">
        <f>IF($C$4="Attiecināmās izmaksas",IF('3a+c+n'!$Q48="A",'3a+c+n'!N48,0),0)</f>
        <v>0</v>
      </c>
      <c r="O48" s="111">
        <f>IF($C$4="Attiecināmās izmaksas",IF('3a+c+n'!$Q48="A",'3a+c+n'!O48,0),0)</f>
        <v>0</v>
      </c>
      <c r="P48" s="112">
        <f>IF($C$4="Attiecināmās izmaksas",IF('3a+c+n'!$Q48="A",'3a+c+n'!P48,0),0)</f>
        <v>0</v>
      </c>
    </row>
    <row r="49" spans="1:16" x14ac:dyDescent="0.2">
      <c r="A49" s="49">
        <f>IF(P49=0,0,IF(COUNTBLANK(P49)=1,0,COUNTA($P$14:P49)))</f>
        <v>0</v>
      </c>
      <c r="B49" s="24">
        <f>IF($C$4="Attiecināmās izmaksas",IF('3a+c+n'!$Q49="A",'3a+c+n'!B49,0),0)</f>
        <v>0</v>
      </c>
      <c r="C49" s="24" t="str">
        <f>IF($C$4="Attiecināmās izmaksas",IF('3a+c+n'!$Q49="A",'3a+c+n'!C49,0),0)</f>
        <v>Tērauda presējama pāreja - izmērs 54/42</v>
      </c>
      <c r="D49" s="24" t="str">
        <f>IF($C$4="Attiecināmās izmaksas",IF('3a+c+n'!$Q49="A",'3a+c+n'!D49,0),0)</f>
        <v>gab.</v>
      </c>
      <c r="E49" s="44"/>
      <c r="F49" s="62"/>
      <c r="G49" s="111"/>
      <c r="H49" s="111">
        <f>IF($C$4="Attiecināmās izmaksas",IF('3a+c+n'!$Q49="A",'3a+c+n'!H49,0),0)</f>
        <v>0</v>
      </c>
      <c r="I49" s="111"/>
      <c r="J49" s="111"/>
      <c r="K49" s="112">
        <f>IF($C$4="Attiecināmās izmaksas",IF('3a+c+n'!$Q49="A",'3a+c+n'!K49,0),0)</f>
        <v>0</v>
      </c>
      <c r="L49" s="62">
        <f>IF($C$4="Attiecināmās izmaksas",IF('3a+c+n'!$Q49="A",'3a+c+n'!L49,0),0)</f>
        <v>0</v>
      </c>
      <c r="M49" s="111">
        <f>IF($C$4="Attiecināmās izmaksas",IF('3a+c+n'!$Q49="A",'3a+c+n'!M49,0),0)</f>
        <v>0</v>
      </c>
      <c r="N49" s="111">
        <f>IF($C$4="Attiecināmās izmaksas",IF('3a+c+n'!$Q49="A",'3a+c+n'!N49,0),0)</f>
        <v>0</v>
      </c>
      <c r="O49" s="111">
        <f>IF($C$4="Attiecināmās izmaksas",IF('3a+c+n'!$Q49="A",'3a+c+n'!O49,0),0)</f>
        <v>0</v>
      </c>
      <c r="P49" s="112">
        <f>IF($C$4="Attiecināmās izmaksas",IF('3a+c+n'!$Q49="A",'3a+c+n'!P49,0),0)</f>
        <v>0</v>
      </c>
    </row>
    <row r="50" spans="1:16" ht="22.5" x14ac:dyDescent="0.2">
      <c r="A50" s="49">
        <f>IF(P50=0,0,IF(COUNTBLANK(P50)=1,0,COUNTA($P$14:P50)))</f>
        <v>0</v>
      </c>
      <c r="B50" s="24">
        <f>IF($C$4="Attiecināmās izmaksas",IF('3a+c+n'!$Q50="A",'3a+c+n'!B50,0),0)</f>
        <v>0</v>
      </c>
      <c r="C50" s="24" t="str">
        <f>IF($C$4="Attiecināmās izmaksas",IF('3a+c+n'!$Q50="A",'3a+c+n'!C50,0),0)</f>
        <v>Tērauda radiators ar sienas stiprinājumiem un atgaisotāju C33-600-800</v>
      </c>
      <c r="D50" s="24" t="str">
        <f>IF($C$4="Attiecināmās izmaksas",IF('3a+c+n'!$Q50="A",'3a+c+n'!D50,0),0)</f>
        <v>gab</v>
      </c>
      <c r="E50" s="44"/>
      <c r="F50" s="62"/>
      <c r="G50" s="111"/>
      <c r="H50" s="111">
        <f>IF($C$4="Attiecināmās izmaksas",IF('3a+c+n'!$Q50="A",'3a+c+n'!H50,0),0)</f>
        <v>0</v>
      </c>
      <c r="I50" s="111"/>
      <c r="J50" s="111"/>
      <c r="K50" s="112">
        <f>IF($C$4="Attiecināmās izmaksas",IF('3a+c+n'!$Q50="A",'3a+c+n'!K50,0),0)</f>
        <v>0</v>
      </c>
      <c r="L50" s="62">
        <f>IF($C$4="Attiecināmās izmaksas",IF('3a+c+n'!$Q50="A",'3a+c+n'!L50,0),0)</f>
        <v>0</v>
      </c>
      <c r="M50" s="111">
        <f>IF($C$4="Attiecināmās izmaksas",IF('3a+c+n'!$Q50="A",'3a+c+n'!M50,0),0)</f>
        <v>0</v>
      </c>
      <c r="N50" s="111">
        <f>IF($C$4="Attiecināmās izmaksas",IF('3a+c+n'!$Q50="A",'3a+c+n'!N50,0),0)</f>
        <v>0</v>
      </c>
      <c r="O50" s="111">
        <f>IF($C$4="Attiecināmās izmaksas",IF('3a+c+n'!$Q50="A",'3a+c+n'!O50,0),0)</f>
        <v>0</v>
      </c>
      <c r="P50" s="112">
        <f>IF($C$4="Attiecināmās izmaksas",IF('3a+c+n'!$Q50="A",'3a+c+n'!P50,0),0)</f>
        <v>0</v>
      </c>
    </row>
    <row r="51" spans="1:16" ht="22.5" x14ac:dyDescent="0.2">
      <c r="A51" s="49">
        <f>IF(P51=0,0,IF(COUNTBLANK(P51)=1,0,COUNTA($P$14:P51)))</f>
        <v>0</v>
      </c>
      <c r="B51" s="24">
        <f>IF($C$4="Attiecināmās izmaksas",IF('3a+c+n'!$Q51="A",'3a+c+n'!B51,0),0)</f>
        <v>0</v>
      </c>
      <c r="C51" s="24" t="str">
        <f>IF($C$4="Attiecināmās izmaksas",IF('3a+c+n'!$Q51="A",'3a+c+n'!C51,0),0)</f>
        <v>Tērauda radiators ar sienas stiprinājumiem un atgaisotāju C11-400-1000</v>
      </c>
      <c r="D51" s="24" t="str">
        <f>IF($C$4="Attiecināmās izmaksas",IF('3a+c+n'!$Q51="A",'3a+c+n'!D51,0),0)</f>
        <v>gab</v>
      </c>
      <c r="E51" s="44"/>
      <c r="F51" s="62"/>
      <c r="G51" s="111"/>
      <c r="H51" s="111">
        <f>IF($C$4="Attiecināmās izmaksas",IF('3a+c+n'!$Q51="A",'3a+c+n'!H51,0),0)</f>
        <v>0</v>
      </c>
      <c r="I51" s="111"/>
      <c r="J51" s="111"/>
      <c r="K51" s="112">
        <f>IF($C$4="Attiecināmās izmaksas",IF('3a+c+n'!$Q51="A",'3a+c+n'!K51,0),0)</f>
        <v>0</v>
      </c>
      <c r="L51" s="62">
        <f>IF($C$4="Attiecināmās izmaksas",IF('3a+c+n'!$Q51="A",'3a+c+n'!L51,0),0)</f>
        <v>0</v>
      </c>
      <c r="M51" s="111">
        <f>IF($C$4="Attiecināmās izmaksas",IF('3a+c+n'!$Q51="A",'3a+c+n'!M51,0),0)</f>
        <v>0</v>
      </c>
      <c r="N51" s="111">
        <f>IF($C$4="Attiecināmās izmaksas",IF('3a+c+n'!$Q51="A",'3a+c+n'!N51,0),0)</f>
        <v>0</v>
      </c>
      <c r="O51" s="111">
        <f>IF($C$4="Attiecināmās izmaksas",IF('3a+c+n'!$Q51="A",'3a+c+n'!O51,0),0)</f>
        <v>0</v>
      </c>
      <c r="P51" s="112">
        <f>IF($C$4="Attiecināmās izmaksas",IF('3a+c+n'!$Q51="A",'3a+c+n'!P51,0),0)</f>
        <v>0</v>
      </c>
    </row>
    <row r="52" spans="1:16" ht="22.5" x14ac:dyDescent="0.2">
      <c r="A52" s="49">
        <f>IF(P52=0,0,IF(COUNTBLANK(P52)=1,0,COUNTA($P$14:P52)))</f>
        <v>0</v>
      </c>
      <c r="B52" s="24">
        <f>IF($C$4="Attiecināmās izmaksas",IF('3a+c+n'!$Q52="A",'3a+c+n'!B52,0),0)</f>
        <v>0</v>
      </c>
      <c r="C52" s="24" t="str">
        <f>IF($C$4="Attiecināmās izmaksas",IF('3a+c+n'!$Q52="A",'3a+c+n'!C52,0),0)</f>
        <v>Tērauda radiators ar sienas stiprinājumiem un atgaisotāju C11-400-1200</v>
      </c>
      <c r="D52" s="24" t="str">
        <f>IF($C$4="Attiecināmās izmaksas",IF('3a+c+n'!$Q52="A",'3a+c+n'!D52,0),0)</f>
        <v>gab</v>
      </c>
      <c r="E52" s="44"/>
      <c r="F52" s="62"/>
      <c r="G52" s="111"/>
      <c r="H52" s="111">
        <f>IF($C$4="Attiecināmās izmaksas",IF('3a+c+n'!$Q52="A",'3a+c+n'!H52,0),0)</f>
        <v>0</v>
      </c>
      <c r="I52" s="111"/>
      <c r="J52" s="111"/>
      <c r="K52" s="112">
        <f>IF($C$4="Attiecināmās izmaksas",IF('3a+c+n'!$Q52="A",'3a+c+n'!K52,0),0)</f>
        <v>0</v>
      </c>
      <c r="L52" s="62">
        <f>IF($C$4="Attiecināmās izmaksas",IF('3a+c+n'!$Q52="A",'3a+c+n'!L52,0),0)</f>
        <v>0</v>
      </c>
      <c r="M52" s="111">
        <f>IF($C$4="Attiecināmās izmaksas",IF('3a+c+n'!$Q52="A",'3a+c+n'!M52,0),0)</f>
        <v>0</v>
      </c>
      <c r="N52" s="111">
        <f>IF($C$4="Attiecināmās izmaksas",IF('3a+c+n'!$Q52="A",'3a+c+n'!N52,0),0)</f>
        <v>0</v>
      </c>
      <c r="O52" s="111">
        <f>IF($C$4="Attiecināmās izmaksas",IF('3a+c+n'!$Q52="A",'3a+c+n'!O52,0),0)</f>
        <v>0</v>
      </c>
      <c r="P52" s="112">
        <f>IF($C$4="Attiecināmās izmaksas",IF('3a+c+n'!$Q52="A",'3a+c+n'!P52,0),0)</f>
        <v>0</v>
      </c>
    </row>
    <row r="53" spans="1:16" ht="22.5" x14ac:dyDescent="0.2">
      <c r="A53" s="49">
        <f>IF(P53=0,0,IF(COUNTBLANK(P53)=1,0,COUNTA($P$14:P53)))</f>
        <v>0</v>
      </c>
      <c r="B53" s="24">
        <f>IF($C$4="Attiecināmās izmaksas",IF('3a+c+n'!$Q53="A",'3a+c+n'!B53,0),0)</f>
        <v>0</v>
      </c>
      <c r="C53" s="24" t="str">
        <f>IF($C$4="Attiecināmās izmaksas",IF('3a+c+n'!$Q53="A",'3a+c+n'!C53,0),0)</f>
        <v>Tērauda radiators ar sienas stiprinājumiem un atgaisotāju C11-400-700</v>
      </c>
      <c r="D53" s="24" t="str">
        <f>IF($C$4="Attiecināmās izmaksas",IF('3a+c+n'!$Q53="A",'3a+c+n'!D53,0),0)</f>
        <v>gab</v>
      </c>
      <c r="E53" s="44"/>
      <c r="F53" s="62"/>
      <c r="G53" s="111"/>
      <c r="H53" s="111">
        <f>IF($C$4="Attiecināmās izmaksas",IF('3a+c+n'!$Q53="A",'3a+c+n'!H53,0),0)</f>
        <v>0</v>
      </c>
      <c r="I53" s="111"/>
      <c r="J53" s="111"/>
      <c r="K53" s="112">
        <f>IF($C$4="Attiecināmās izmaksas",IF('3a+c+n'!$Q53="A",'3a+c+n'!K53,0),0)</f>
        <v>0</v>
      </c>
      <c r="L53" s="62">
        <f>IF($C$4="Attiecināmās izmaksas",IF('3a+c+n'!$Q53="A",'3a+c+n'!L53,0),0)</f>
        <v>0</v>
      </c>
      <c r="M53" s="111">
        <f>IF($C$4="Attiecināmās izmaksas",IF('3a+c+n'!$Q53="A",'3a+c+n'!M53,0),0)</f>
        <v>0</v>
      </c>
      <c r="N53" s="111">
        <f>IF($C$4="Attiecināmās izmaksas",IF('3a+c+n'!$Q53="A",'3a+c+n'!N53,0),0)</f>
        <v>0</v>
      </c>
      <c r="O53" s="111">
        <f>IF($C$4="Attiecināmās izmaksas",IF('3a+c+n'!$Q53="A",'3a+c+n'!O53,0),0)</f>
        <v>0</v>
      </c>
      <c r="P53" s="112">
        <f>IF($C$4="Attiecināmās izmaksas",IF('3a+c+n'!$Q53="A",'3a+c+n'!P53,0),0)</f>
        <v>0</v>
      </c>
    </row>
    <row r="54" spans="1:16" ht="22.5" x14ac:dyDescent="0.2">
      <c r="A54" s="49">
        <f>IF(P54=0,0,IF(COUNTBLANK(P54)=1,0,COUNTA($P$14:P54)))</f>
        <v>0</v>
      </c>
      <c r="B54" s="24">
        <f>IF($C$4="Attiecināmās izmaksas",IF('3a+c+n'!$Q54="A",'3a+c+n'!B54,0),0)</f>
        <v>0</v>
      </c>
      <c r="C54" s="24" t="str">
        <f>IF($C$4="Attiecināmās izmaksas",IF('3a+c+n'!$Q54="A",'3a+c+n'!C54,0),0)</f>
        <v>Tērauda radiators ar sienas stiprinājumiem un atgaisotāju C11-400-900</v>
      </c>
      <c r="D54" s="24" t="str">
        <f>IF($C$4="Attiecināmās izmaksas",IF('3a+c+n'!$Q54="A",'3a+c+n'!D54,0),0)</f>
        <v>gab</v>
      </c>
      <c r="E54" s="44"/>
      <c r="F54" s="62"/>
      <c r="G54" s="111"/>
      <c r="H54" s="111">
        <f>IF($C$4="Attiecināmās izmaksas",IF('3a+c+n'!$Q54="A",'3a+c+n'!H54,0),0)</f>
        <v>0</v>
      </c>
      <c r="I54" s="111"/>
      <c r="J54" s="111"/>
      <c r="K54" s="112">
        <f>IF($C$4="Attiecināmās izmaksas",IF('3a+c+n'!$Q54="A",'3a+c+n'!K54,0),0)</f>
        <v>0</v>
      </c>
      <c r="L54" s="62">
        <f>IF($C$4="Attiecināmās izmaksas",IF('3a+c+n'!$Q54="A",'3a+c+n'!L54,0),0)</f>
        <v>0</v>
      </c>
      <c r="M54" s="111">
        <f>IF($C$4="Attiecināmās izmaksas",IF('3a+c+n'!$Q54="A",'3a+c+n'!M54,0),0)</f>
        <v>0</v>
      </c>
      <c r="N54" s="111">
        <f>IF($C$4="Attiecināmās izmaksas",IF('3a+c+n'!$Q54="A",'3a+c+n'!N54,0),0)</f>
        <v>0</v>
      </c>
      <c r="O54" s="111">
        <f>IF($C$4="Attiecināmās izmaksas",IF('3a+c+n'!$Q54="A",'3a+c+n'!O54,0),0)</f>
        <v>0</v>
      </c>
      <c r="P54" s="112">
        <f>IF($C$4="Attiecināmās izmaksas",IF('3a+c+n'!$Q54="A",'3a+c+n'!P54,0),0)</f>
        <v>0</v>
      </c>
    </row>
    <row r="55" spans="1:16" ht="22.5" x14ac:dyDescent="0.2">
      <c r="A55" s="49">
        <f>IF(P55=0,0,IF(COUNTBLANK(P55)=1,0,COUNTA($P$14:P55)))</f>
        <v>0</v>
      </c>
      <c r="B55" s="24">
        <f>IF($C$4="Attiecināmās izmaksas",IF('3a+c+n'!$Q55="A",'3a+c+n'!B55,0),0)</f>
        <v>0</v>
      </c>
      <c r="C55" s="24" t="str">
        <f>IF($C$4="Attiecināmās izmaksas",IF('3a+c+n'!$Q55="A",'3a+c+n'!C55,0),0)</f>
        <v>Tērauda radiators ar sienas stiprinājumiem un atgaisotāju C22-400-1000</v>
      </c>
      <c r="D55" s="24" t="str">
        <f>IF($C$4="Attiecināmās izmaksas",IF('3a+c+n'!$Q55="A",'3a+c+n'!D55,0),0)</f>
        <v>gab</v>
      </c>
      <c r="E55" s="44"/>
      <c r="F55" s="62"/>
      <c r="G55" s="111"/>
      <c r="H55" s="111">
        <f>IF($C$4="Attiecināmās izmaksas",IF('3a+c+n'!$Q55="A",'3a+c+n'!H55,0),0)</f>
        <v>0</v>
      </c>
      <c r="I55" s="111"/>
      <c r="J55" s="111"/>
      <c r="K55" s="112">
        <f>IF($C$4="Attiecināmās izmaksas",IF('3a+c+n'!$Q55="A",'3a+c+n'!K55,0),0)</f>
        <v>0</v>
      </c>
      <c r="L55" s="62">
        <f>IF($C$4="Attiecināmās izmaksas",IF('3a+c+n'!$Q55="A",'3a+c+n'!L55,0),0)</f>
        <v>0</v>
      </c>
      <c r="M55" s="111">
        <f>IF($C$4="Attiecināmās izmaksas",IF('3a+c+n'!$Q55="A",'3a+c+n'!M55,0),0)</f>
        <v>0</v>
      </c>
      <c r="N55" s="111">
        <f>IF($C$4="Attiecināmās izmaksas",IF('3a+c+n'!$Q55="A",'3a+c+n'!N55,0),0)</f>
        <v>0</v>
      </c>
      <c r="O55" s="111">
        <f>IF($C$4="Attiecināmās izmaksas",IF('3a+c+n'!$Q55="A",'3a+c+n'!O55,0),0)</f>
        <v>0</v>
      </c>
      <c r="P55" s="112">
        <f>IF($C$4="Attiecināmās izmaksas",IF('3a+c+n'!$Q55="A",'3a+c+n'!P55,0),0)</f>
        <v>0</v>
      </c>
    </row>
    <row r="56" spans="1:16" ht="22.5" x14ac:dyDescent="0.2">
      <c r="A56" s="49">
        <f>IF(P56=0,0,IF(COUNTBLANK(P56)=1,0,COUNTA($P$14:P56)))</f>
        <v>0</v>
      </c>
      <c r="B56" s="24">
        <f>IF($C$4="Attiecināmās izmaksas",IF('3a+c+n'!$Q56="A",'3a+c+n'!B56,0),0)</f>
        <v>0</v>
      </c>
      <c r="C56" s="24" t="str">
        <f>IF($C$4="Attiecināmās izmaksas",IF('3a+c+n'!$Q56="A",'3a+c+n'!C56,0),0)</f>
        <v>Tērauda radiators ar sienas stiprinājumiem un atgaisotāju C22-400-1100</v>
      </c>
      <c r="D56" s="24" t="str">
        <f>IF($C$4="Attiecināmās izmaksas",IF('3a+c+n'!$Q56="A",'3a+c+n'!D56,0),0)</f>
        <v>gab</v>
      </c>
      <c r="E56" s="44"/>
      <c r="F56" s="62"/>
      <c r="G56" s="111"/>
      <c r="H56" s="111">
        <f>IF($C$4="Attiecināmās izmaksas",IF('3a+c+n'!$Q56="A",'3a+c+n'!H56,0),0)</f>
        <v>0</v>
      </c>
      <c r="I56" s="111"/>
      <c r="J56" s="111"/>
      <c r="K56" s="112">
        <f>IF($C$4="Attiecināmās izmaksas",IF('3a+c+n'!$Q56="A",'3a+c+n'!K56,0),0)</f>
        <v>0</v>
      </c>
      <c r="L56" s="62">
        <f>IF($C$4="Attiecināmās izmaksas",IF('3a+c+n'!$Q56="A",'3a+c+n'!L56,0),0)</f>
        <v>0</v>
      </c>
      <c r="M56" s="111">
        <f>IF($C$4="Attiecināmās izmaksas",IF('3a+c+n'!$Q56="A",'3a+c+n'!M56,0),0)</f>
        <v>0</v>
      </c>
      <c r="N56" s="111">
        <f>IF($C$4="Attiecināmās izmaksas",IF('3a+c+n'!$Q56="A",'3a+c+n'!N56,0),0)</f>
        <v>0</v>
      </c>
      <c r="O56" s="111">
        <f>IF($C$4="Attiecināmās izmaksas",IF('3a+c+n'!$Q56="A",'3a+c+n'!O56,0),0)</f>
        <v>0</v>
      </c>
      <c r="P56" s="112">
        <f>IF($C$4="Attiecināmās izmaksas",IF('3a+c+n'!$Q56="A",'3a+c+n'!P56,0),0)</f>
        <v>0</v>
      </c>
    </row>
    <row r="57" spans="1:16" ht="22.5" x14ac:dyDescent="0.2">
      <c r="A57" s="49">
        <f>IF(P57=0,0,IF(COUNTBLANK(P57)=1,0,COUNTA($P$14:P57)))</f>
        <v>0</v>
      </c>
      <c r="B57" s="24">
        <f>IF($C$4="Attiecināmās izmaksas",IF('3a+c+n'!$Q57="A",'3a+c+n'!B57,0),0)</f>
        <v>0</v>
      </c>
      <c r="C57" s="24" t="str">
        <f>IF($C$4="Attiecināmās izmaksas",IF('3a+c+n'!$Q57="A",'3a+c+n'!C57,0),0)</f>
        <v>Tērauda radiators ar sienas stiprinājumiem un atgaisotāju C22-400-700</v>
      </c>
      <c r="D57" s="24" t="str">
        <f>IF($C$4="Attiecināmās izmaksas",IF('3a+c+n'!$Q57="A",'3a+c+n'!D57,0),0)</f>
        <v>gab</v>
      </c>
      <c r="E57" s="44"/>
      <c r="F57" s="62"/>
      <c r="G57" s="111"/>
      <c r="H57" s="111">
        <f>IF($C$4="Attiecināmās izmaksas",IF('3a+c+n'!$Q57="A",'3a+c+n'!H57,0),0)</f>
        <v>0</v>
      </c>
      <c r="I57" s="111"/>
      <c r="J57" s="111"/>
      <c r="K57" s="112">
        <f>IF($C$4="Attiecināmās izmaksas",IF('3a+c+n'!$Q57="A",'3a+c+n'!K57,0),0)</f>
        <v>0</v>
      </c>
      <c r="L57" s="62">
        <f>IF($C$4="Attiecināmās izmaksas",IF('3a+c+n'!$Q57="A",'3a+c+n'!L57,0),0)</f>
        <v>0</v>
      </c>
      <c r="M57" s="111">
        <f>IF($C$4="Attiecināmās izmaksas",IF('3a+c+n'!$Q57="A",'3a+c+n'!M57,0),0)</f>
        <v>0</v>
      </c>
      <c r="N57" s="111">
        <f>IF($C$4="Attiecināmās izmaksas",IF('3a+c+n'!$Q57="A",'3a+c+n'!N57,0),0)</f>
        <v>0</v>
      </c>
      <c r="O57" s="111">
        <f>IF($C$4="Attiecināmās izmaksas",IF('3a+c+n'!$Q57="A",'3a+c+n'!O57,0),0)</f>
        <v>0</v>
      </c>
      <c r="P57" s="112">
        <f>IF($C$4="Attiecināmās izmaksas",IF('3a+c+n'!$Q57="A",'3a+c+n'!P57,0),0)</f>
        <v>0</v>
      </c>
    </row>
    <row r="58" spans="1:16" ht="22.5" x14ac:dyDescent="0.2">
      <c r="A58" s="49">
        <f>IF(P58=0,0,IF(COUNTBLANK(P58)=1,0,COUNTA($P$14:P58)))</f>
        <v>0</v>
      </c>
      <c r="B58" s="24">
        <f>IF($C$4="Attiecināmās izmaksas",IF('3a+c+n'!$Q58="A",'3a+c+n'!B58,0),0)</f>
        <v>0</v>
      </c>
      <c r="C58" s="24" t="str">
        <f>IF($C$4="Attiecināmās izmaksas",IF('3a+c+n'!$Q58="A",'3a+c+n'!C58,0),0)</f>
        <v>Tērauda radiators ar sienas stiprinājumiem un atgaisotāju C22-400-800</v>
      </c>
      <c r="D58" s="24" t="str">
        <f>IF($C$4="Attiecināmās izmaksas",IF('3a+c+n'!$Q58="A",'3a+c+n'!D58,0),0)</f>
        <v>gab</v>
      </c>
      <c r="E58" s="44"/>
      <c r="F58" s="62"/>
      <c r="G58" s="111"/>
      <c r="H58" s="111">
        <f>IF($C$4="Attiecināmās izmaksas",IF('3a+c+n'!$Q58="A",'3a+c+n'!H58,0),0)</f>
        <v>0</v>
      </c>
      <c r="I58" s="111"/>
      <c r="J58" s="111"/>
      <c r="K58" s="112">
        <f>IF($C$4="Attiecināmās izmaksas",IF('3a+c+n'!$Q58="A",'3a+c+n'!K58,0),0)</f>
        <v>0</v>
      </c>
      <c r="L58" s="62">
        <f>IF($C$4="Attiecināmās izmaksas",IF('3a+c+n'!$Q58="A",'3a+c+n'!L58,0),0)</f>
        <v>0</v>
      </c>
      <c r="M58" s="111">
        <f>IF($C$4="Attiecināmās izmaksas",IF('3a+c+n'!$Q58="A",'3a+c+n'!M58,0),0)</f>
        <v>0</v>
      </c>
      <c r="N58" s="111">
        <f>IF($C$4="Attiecināmās izmaksas",IF('3a+c+n'!$Q58="A",'3a+c+n'!N58,0),0)</f>
        <v>0</v>
      </c>
      <c r="O58" s="111">
        <f>IF($C$4="Attiecināmās izmaksas",IF('3a+c+n'!$Q58="A",'3a+c+n'!O58,0),0)</f>
        <v>0</v>
      </c>
      <c r="P58" s="112">
        <f>IF($C$4="Attiecināmās izmaksas",IF('3a+c+n'!$Q58="A",'3a+c+n'!P58,0),0)</f>
        <v>0</v>
      </c>
    </row>
    <row r="59" spans="1:16" ht="22.5" x14ac:dyDescent="0.2">
      <c r="A59" s="49">
        <f>IF(P59=0,0,IF(COUNTBLANK(P59)=1,0,COUNTA($P$14:P59)))</f>
        <v>0</v>
      </c>
      <c r="B59" s="24">
        <f>IF($C$4="Attiecināmās izmaksas",IF('3a+c+n'!$Q59="A",'3a+c+n'!B59,0),0)</f>
        <v>0</v>
      </c>
      <c r="C59" s="24" t="str">
        <f>IF($C$4="Attiecināmās izmaksas",IF('3a+c+n'!$Q59="A",'3a+c+n'!C59,0),0)</f>
        <v>Tērauda radiators ar sienas stiprinājumiem un atgaisotāju C22-400-900</v>
      </c>
      <c r="D59" s="24" t="str">
        <f>IF($C$4="Attiecināmās izmaksas",IF('3a+c+n'!$Q59="A",'3a+c+n'!D59,0),0)</f>
        <v>gab</v>
      </c>
      <c r="E59" s="44"/>
      <c r="F59" s="62"/>
      <c r="G59" s="111"/>
      <c r="H59" s="111">
        <f>IF($C$4="Attiecināmās izmaksas",IF('3a+c+n'!$Q59="A",'3a+c+n'!H59,0),0)</f>
        <v>0</v>
      </c>
      <c r="I59" s="111"/>
      <c r="J59" s="111"/>
      <c r="K59" s="112">
        <f>IF($C$4="Attiecināmās izmaksas",IF('3a+c+n'!$Q59="A",'3a+c+n'!K59,0),0)</f>
        <v>0</v>
      </c>
      <c r="L59" s="62">
        <f>IF($C$4="Attiecināmās izmaksas",IF('3a+c+n'!$Q59="A",'3a+c+n'!L59,0),0)</f>
        <v>0</v>
      </c>
      <c r="M59" s="111">
        <f>IF($C$4="Attiecināmās izmaksas",IF('3a+c+n'!$Q59="A",'3a+c+n'!M59,0),0)</f>
        <v>0</v>
      </c>
      <c r="N59" s="111">
        <f>IF($C$4="Attiecināmās izmaksas",IF('3a+c+n'!$Q59="A",'3a+c+n'!N59,0),0)</f>
        <v>0</v>
      </c>
      <c r="O59" s="111">
        <f>IF($C$4="Attiecināmās izmaksas",IF('3a+c+n'!$Q59="A",'3a+c+n'!O59,0),0)</f>
        <v>0</v>
      </c>
      <c r="P59" s="112">
        <f>IF($C$4="Attiecināmās izmaksas",IF('3a+c+n'!$Q59="A",'3a+c+n'!P59,0),0)</f>
        <v>0</v>
      </c>
    </row>
    <row r="60" spans="1:16" ht="22.5" x14ac:dyDescent="0.2">
      <c r="A60" s="49">
        <f>IF(P60=0,0,IF(COUNTBLANK(P60)=1,0,COUNTA($P$14:P60)))</f>
        <v>0</v>
      </c>
      <c r="B60" s="24">
        <f>IF($C$4="Attiecināmās izmaksas",IF('3a+c+n'!$Q60="A",'3a+c+n'!B60,0),0)</f>
        <v>0</v>
      </c>
      <c r="C60" s="24" t="str">
        <f>IF($C$4="Attiecināmās izmaksas",IF('3a+c+n'!$Q60="A",'3a+c+n'!C60,0),0)</f>
        <v>Radiatora termogalva ar vārstu komplekts RA-DV Dn15, RA 2000 ar tempratūras ierobežojumu +16 °C</v>
      </c>
      <c r="D60" s="24" t="str">
        <f>IF($C$4="Attiecināmās izmaksas",IF('3a+c+n'!$Q60="A",'3a+c+n'!D60,0),0)</f>
        <v>gab</v>
      </c>
      <c r="E60" s="44"/>
      <c r="F60" s="62"/>
      <c r="G60" s="111"/>
      <c r="H60" s="111">
        <f>IF($C$4="Attiecināmās izmaksas",IF('3a+c+n'!$Q60="A",'3a+c+n'!H60,0),0)</f>
        <v>0</v>
      </c>
      <c r="I60" s="111"/>
      <c r="J60" s="111"/>
      <c r="K60" s="112">
        <f>IF($C$4="Attiecināmās izmaksas",IF('3a+c+n'!$Q60="A",'3a+c+n'!K60,0),0)</f>
        <v>0</v>
      </c>
      <c r="L60" s="62">
        <f>IF($C$4="Attiecināmās izmaksas",IF('3a+c+n'!$Q60="A",'3a+c+n'!L60,0),0)</f>
        <v>0</v>
      </c>
      <c r="M60" s="111">
        <f>IF($C$4="Attiecināmās izmaksas",IF('3a+c+n'!$Q60="A",'3a+c+n'!M60,0),0)</f>
        <v>0</v>
      </c>
      <c r="N60" s="111">
        <f>IF($C$4="Attiecināmās izmaksas",IF('3a+c+n'!$Q60="A",'3a+c+n'!N60,0),0)</f>
        <v>0</v>
      </c>
      <c r="O60" s="111">
        <f>IF($C$4="Attiecināmās izmaksas",IF('3a+c+n'!$Q60="A",'3a+c+n'!O60,0),0)</f>
        <v>0</v>
      </c>
      <c r="P60" s="112">
        <f>IF($C$4="Attiecināmās izmaksas",IF('3a+c+n'!$Q60="A",'3a+c+n'!P60,0),0)</f>
        <v>0</v>
      </c>
    </row>
    <row r="61" spans="1:16" ht="22.5" x14ac:dyDescent="0.2">
      <c r="A61" s="49">
        <f>IF(P61=0,0,IF(COUNTBLANK(P61)=1,0,COUNTA($P$14:P61)))</f>
        <v>0</v>
      </c>
      <c r="B61" s="24">
        <f>IF($C$4="Attiecināmās izmaksas",IF('3a+c+n'!$Q61="A",'3a+c+n'!B61,0),0)</f>
        <v>0</v>
      </c>
      <c r="C61" s="24" t="str">
        <f>IF($C$4="Attiecināmās izmaksas",IF('3a+c+n'!$Q61="A",'3a+c+n'!C61,0),0)</f>
        <v>Radiatora noslēgvārsts ar priekšiestādījumu RA-DV Dn15, RA 2000 pret zādzību</v>
      </c>
      <c r="D61" s="24" t="str">
        <f>IF($C$4="Attiecināmās izmaksas",IF('3a+c+n'!$Q61="A",'3a+c+n'!D61,0),0)</f>
        <v>gab</v>
      </c>
      <c r="E61" s="44"/>
      <c r="F61" s="62"/>
      <c r="G61" s="111"/>
      <c r="H61" s="111">
        <f>IF($C$4="Attiecināmās izmaksas",IF('3a+c+n'!$Q61="A",'3a+c+n'!H61,0),0)</f>
        <v>0</v>
      </c>
      <c r="I61" s="111"/>
      <c r="J61" s="111"/>
      <c r="K61" s="112">
        <f>IF($C$4="Attiecināmās izmaksas",IF('3a+c+n'!$Q61="A",'3a+c+n'!K61,0),0)</f>
        <v>0</v>
      </c>
      <c r="L61" s="62">
        <f>IF($C$4="Attiecināmās izmaksas",IF('3a+c+n'!$Q61="A",'3a+c+n'!L61,0),0)</f>
        <v>0</v>
      </c>
      <c r="M61" s="111">
        <f>IF($C$4="Attiecināmās izmaksas",IF('3a+c+n'!$Q61="A",'3a+c+n'!M61,0),0)</f>
        <v>0</v>
      </c>
      <c r="N61" s="111">
        <f>IF($C$4="Attiecināmās izmaksas",IF('3a+c+n'!$Q61="A",'3a+c+n'!N61,0),0)</f>
        <v>0</v>
      </c>
      <c r="O61" s="111">
        <f>IF($C$4="Attiecināmās izmaksas",IF('3a+c+n'!$Q61="A",'3a+c+n'!O61,0),0)</f>
        <v>0</v>
      </c>
      <c r="P61" s="112">
        <f>IF($C$4="Attiecināmās izmaksas",IF('3a+c+n'!$Q61="A",'3a+c+n'!P61,0),0)</f>
        <v>0</v>
      </c>
    </row>
    <row r="62" spans="1:16" ht="22.5" x14ac:dyDescent="0.2">
      <c r="A62" s="49">
        <f>IF(P62=0,0,IF(COUNTBLANK(P62)=1,0,COUNTA($P$14:P62)))</f>
        <v>0</v>
      </c>
      <c r="B62" s="24">
        <f>IF($C$4="Attiecināmās izmaksas",IF('3a+c+n'!$Q62="A",'3a+c+n'!B62,0),0)</f>
        <v>0</v>
      </c>
      <c r="C62" s="24" t="str">
        <f>IF($C$4="Attiecināmās izmaksas",IF('3a+c+n'!$Q62="A",'3a+c+n'!C62,0),0)</f>
        <v>Radiatora noslēgvārsts ar priekšiestādījumu  RLV Dn15</v>
      </c>
      <c r="D62" s="24" t="str">
        <f>IF($C$4="Attiecināmās izmaksas",IF('3a+c+n'!$Q62="A",'3a+c+n'!D62,0),0)</f>
        <v>gab</v>
      </c>
      <c r="E62" s="44"/>
      <c r="F62" s="62"/>
      <c r="G62" s="111"/>
      <c r="H62" s="111">
        <f>IF($C$4="Attiecināmās izmaksas",IF('3a+c+n'!$Q62="A",'3a+c+n'!H62,0),0)</f>
        <v>0</v>
      </c>
      <c r="I62" s="111"/>
      <c r="J62" s="111"/>
      <c r="K62" s="112">
        <f>IF($C$4="Attiecināmās izmaksas",IF('3a+c+n'!$Q62="A",'3a+c+n'!K62,0),0)</f>
        <v>0</v>
      </c>
      <c r="L62" s="62">
        <f>IF($C$4="Attiecināmās izmaksas",IF('3a+c+n'!$Q62="A",'3a+c+n'!L62,0),0)</f>
        <v>0</v>
      </c>
      <c r="M62" s="111">
        <f>IF($C$4="Attiecināmās izmaksas",IF('3a+c+n'!$Q62="A",'3a+c+n'!M62,0),0)</f>
        <v>0</v>
      </c>
      <c r="N62" s="111">
        <f>IF($C$4="Attiecināmās izmaksas",IF('3a+c+n'!$Q62="A",'3a+c+n'!N62,0),0)</f>
        <v>0</v>
      </c>
      <c r="O62" s="111">
        <f>IF($C$4="Attiecināmās izmaksas",IF('3a+c+n'!$Q62="A",'3a+c+n'!O62,0),0)</f>
        <v>0</v>
      </c>
      <c r="P62" s="112">
        <f>IF($C$4="Attiecināmās izmaksas",IF('3a+c+n'!$Q62="A",'3a+c+n'!P62,0),0)</f>
        <v>0</v>
      </c>
    </row>
    <row r="63" spans="1:16" x14ac:dyDescent="0.2">
      <c r="A63" s="49">
        <f>IF(P63=0,0,IF(COUNTBLANK(P63)=1,0,COUNTA($P$14:P63)))</f>
        <v>0</v>
      </c>
      <c r="B63" s="24">
        <f>IF($C$4="Attiecināmās izmaksas",IF('3a+c+n'!$Q63="A",'3a+c+n'!B63,0),0)</f>
        <v>0</v>
      </c>
      <c r="C63" s="24" t="str">
        <f>IF($C$4="Attiecināmās izmaksas",IF('3a+c+n'!$Q63="A",'3a+c+n'!C63,0),0)</f>
        <v>Izlaides vārsts t=110˚; P=8 bar DN15</v>
      </c>
      <c r="D63" s="24" t="str">
        <f>IF($C$4="Attiecināmās izmaksas",IF('3a+c+n'!$Q63="A",'3a+c+n'!D63,0),0)</f>
        <v>gab</v>
      </c>
      <c r="E63" s="44"/>
      <c r="F63" s="62"/>
      <c r="G63" s="111"/>
      <c r="H63" s="111">
        <f>IF($C$4="Attiecināmās izmaksas",IF('3a+c+n'!$Q63="A",'3a+c+n'!H63,0),0)</f>
        <v>0</v>
      </c>
      <c r="I63" s="111"/>
      <c r="J63" s="111"/>
      <c r="K63" s="112">
        <f>IF($C$4="Attiecināmās izmaksas",IF('3a+c+n'!$Q63="A",'3a+c+n'!K63,0),0)</f>
        <v>0</v>
      </c>
      <c r="L63" s="62">
        <f>IF($C$4="Attiecināmās izmaksas",IF('3a+c+n'!$Q63="A",'3a+c+n'!L63,0),0)</f>
        <v>0</v>
      </c>
      <c r="M63" s="111">
        <f>IF($C$4="Attiecināmās izmaksas",IF('3a+c+n'!$Q63="A",'3a+c+n'!M63,0),0)</f>
        <v>0</v>
      </c>
      <c r="N63" s="111">
        <f>IF($C$4="Attiecināmās izmaksas",IF('3a+c+n'!$Q63="A",'3a+c+n'!N63,0),0)</f>
        <v>0</v>
      </c>
      <c r="O63" s="111">
        <f>IF($C$4="Attiecināmās izmaksas",IF('3a+c+n'!$Q63="A",'3a+c+n'!O63,0),0)</f>
        <v>0</v>
      </c>
      <c r="P63" s="112">
        <f>IF($C$4="Attiecināmās izmaksas",IF('3a+c+n'!$Q63="A",'3a+c+n'!P63,0),0)</f>
        <v>0</v>
      </c>
    </row>
    <row r="64" spans="1:16" x14ac:dyDescent="0.2">
      <c r="A64" s="49">
        <f>IF(P64=0,0,IF(COUNTBLANK(P64)=1,0,COUNTA($P$14:P64)))</f>
        <v>0</v>
      </c>
      <c r="B64" s="24">
        <f>IF($C$4="Attiecināmās izmaksas",IF('3a+c+n'!$Q64="A",'3a+c+n'!B64,0),0)</f>
        <v>0</v>
      </c>
      <c r="C64" s="24" t="str">
        <f>IF($C$4="Attiecināmās izmaksas",IF('3a+c+n'!$Q64="A",'3a+c+n'!C64,0),0)</f>
        <v>Lodveida ventilis t=110˚; P=8 bar DN15</v>
      </c>
      <c r="D64" s="24" t="str">
        <f>IF($C$4="Attiecināmās izmaksas",IF('3a+c+n'!$Q64="A",'3a+c+n'!D64,0),0)</f>
        <v>gab</v>
      </c>
      <c r="E64" s="44"/>
      <c r="F64" s="62"/>
      <c r="G64" s="111"/>
      <c r="H64" s="111">
        <f>IF($C$4="Attiecināmās izmaksas",IF('3a+c+n'!$Q64="A",'3a+c+n'!H64,0),0)</f>
        <v>0</v>
      </c>
      <c r="I64" s="111"/>
      <c r="J64" s="111"/>
      <c r="K64" s="112">
        <f>IF($C$4="Attiecināmās izmaksas",IF('3a+c+n'!$Q64="A",'3a+c+n'!K64,0),0)</f>
        <v>0</v>
      </c>
      <c r="L64" s="62">
        <f>IF($C$4="Attiecināmās izmaksas",IF('3a+c+n'!$Q64="A",'3a+c+n'!L64,0),0)</f>
        <v>0</v>
      </c>
      <c r="M64" s="111">
        <f>IF($C$4="Attiecināmās izmaksas",IF('3a+c+n'!$Q64="A",'3a+c+n'!M64,0),0)</f>
        <v>0</v>
      </c>
      <c r="N64" s="111">
        <f>IF($C$4="Attiecināmās izmaksas",IF('3a+c+n'!$Q64="A",'3a+c+n'!N64,0),0)</f>
        <v>0</v>
      </c>
      <c r="O64" s="111">
        <f>IF($C$4="Attiecināmās izmaksas",IF('3a+c+n'!$Q64="A",'3a+c+n'!O64,0),0)</f>
        <v>0</v>
      </c>
      <c r="P64" s="112">
        <f>IF($C$4="Attiecināmās izmaksas",IF('3a+c+n'!$Q64="A",'3a+c+n'!P64,0),0)</f>
        <v>0</v>
      </c>
    </row>
    <row r="65" spans="1:16" x14ac:dyDescent="0.2">
      <c r="A65" s="49">
        <f>IF(P65=0,0,IF(COUNTBLANK(P65)=1,0,COUNTA($P$14:P65)))</f>
        <v>0</v>
      </c>
      <c r="B65" s="24">
        <f>IF($C$4="Attiecināmās izmaksas",IF('3a+c+n'!$Q65="A",'3a+c+n'!B65,0),0)</f>
        <v>0</v>
      </c>
      <c r="C65" s="24" t="str">
        <f>IF($C$4="Attiecināmās izmaksas",IF('3a+c+n'!$Q65="A",'3a+c+n'!C65,0),0)</f>
        <v>Lodveida ventilis t=110˚; P=8 bar DN20</v>
      </c>
      <c r="D65" s="24" t="str">
        <f>IF($C$4="Attiecināmās izmaksas",IF('3a+c+n'!$Q65="A",'3a+c+n'!D65,0),0)</f>
        <v>gab</v>
      </c>
      <c r="E65" s="44"/>
      <c r="F65" s="62"/>
      <c r="G65" s="111"/>
      <c r="H65" s="111">
        <f>IF($C$4="Attiecināmās izmaksas",IF('3a+c+n'!$Q65="A",'3a+c+n'!H65,0),0)</f>
        <v>0</v>
      </c>
      <c r="I65" s="111"/>
      <c r="J65" s="111"/>
      <c r="K65" s="112">
        <f>IF($C$4="Attiecināmās izmaksas",IF('3a+c+n'!$Q65="A",'3a+c+n'!K65,0),0)</f>
        <v>0</v>
      </c>
      <c r="L65" s="62">
        <f>IF($C$4="Attiecināmās izmaksas",IF('3a+c+n'!$Q65="A",'3a+c+n'!L65,0),0)</f>
        <v>0</v>
      </c>
      <c r="M65" s="111">
        <f>IF($C$4="Attiecināmās izmaksas",IF('3a+c+n'!$Q65="A",'3a+c+n'!M65,0),0)</f>
        <v>0</v>
      </c>
      <c r="N65" s="111">
        <f>IF($C$4="Attiecināmās izmaksas",IF('3a+c+n'!$Q65="A",'3a+c+n'!N65,0),0)</f>
        <v>0</v>
      </c>
      <c r="O65" s="111">
        <f>IF($C$4="Attiecināmās izmaksas",IF('3a+c+n'!$Q65="A",'3a+c+n'!O65,0),0)</f>
        <v>0</v>
      </c>
      <c r="P65" s="112">
        <f>IF($C$4="Attiecināmās izmaksas",IF('3a+c+n'!$Q65="A",'3a+c+n'!P65,0),0)</f>
        <v>0</v>
      </c>
    </row>
    <row r="66" spans="1:16" x14ac:dyDescent="0.2">
      <c r="A66" s="49">
        <f>IF(P66=0,0,IF(COUNTBLANK(P66)=1,0,COUNTA($P$14:P66)))</f>
        <v>0</v>
      </c>
      <c r="B66" s="24">
        <f>IF($C$4="Attiecināmās izmaksas",IF('3a+c+n'!$Q66="A",'3a+c+n'!B66,0),0)</f>
        <v>0</v>
      </c>
      <c r="C66" s="24" t="str">
        <f>IF($C$4="Attiecināmās izmaksas",IF('3a+c+n'!$Q66="A",'3a+c+n'!C66,0),0)</f>
        <v>Lodveida ventilis t=110˚; P=8 bar DN40</v>
      </c>
      <c r="D66" s="24" t="str">
        <f>IF($C$4="Attiecināmās izmaksas",IF('3a+c+n'!$Q66="A",'3a+c+n'!D66,0),0)</f>
        <v>gab</v>
      </c>
      <c r="E66" s="44"/>
      <c r="F66" s="62"/>
      <c r="G66" s="111"/>
      <c r="H66" s="111">
        <f>IF($C$4="Attiecināmās izmaksas",IF('3a+c+n'!$Q66="A",'3a+c+n'!H66,0),0)</f>
        <v>0</v>
      </c>
      <c r="I66" s="111"/>
      <c r="J66" s="111"/>
      <c r="K66" s="112">
        <f>IF($C$4="Attiecināmās izmaksas",IF('3a+c+n'!$Q66="A",'3a+c+n'!K66,0),0)</f>
        <v>0</v>
      </c>
      <c r="L66" s="62">
        <f>IF($C$4="Attiecināmās izmaksas",IF('3a+c+n'!$Q66="A",'3a+c+n'!L66,0),0)</f>
        <v>0</v>
      </c>
      <c r="M66" s="111">
        <f>IF($C$4="Attiecināmās izmaksas",IF('3a+c+n'!$Q66="A",'3a+c+n'!M66,0),0)</f>
        <v>0</v>
      </c>
      <c r="N66" s="111">
        <f>IF($C$4="Attiecināmās izmaksas",IF('3a+c+n'!$Q66="A",'3a+c+n'!N66,0),0)</f>
        <v>0</v>
      </c>
      <c r="O66" s="111">
        <f>IF($C$4="Attiecināmās izmaksas",IF('3a+c+n'!$Q66="A",'3a+c+n'!O66,0),0)</f>
        <v>0</v>
      </c>
      <c r="P66" s="112">
        <f>IF($C$4="Attiecināmās izmaksas",IF('3a+c+n'!$Q66="A",'3a+c+n'!P66,0),0)</f>
        <v>0</v>
      </c>
    </row>
    <row r="67" spans="1:16" x14ac:dyDescent="0.2">
      <c r="A67" s="49">
        <f>IF(P67=0,0,IF(COUNTBLANK(P67)=1,0,COUNTA($P$14:P67)))</f>
        <v>0</v>
      </c>
      <c r="B67" s="24">
        <f>IF($C$4="Attiecināmās izmaksas",IF('3a+c+n'!$Q67="A",'3a+c+n'!B67,0),0)</f>
        <v>0</v>
      </c>
      <c r="C67" s="24" t="str">
        <f>IF($C$4="Attiecināmās izmaksas",IF('3a+c+n'!$Q67="A",'3a+c+n'!C67,0),0)</f>
        <v>Lodveida ventilis t=110˚; P=8 bar DN50</v>
      </c>
      <c r="D67" s="24" t="str">
        <f>IF($C$4="Attiecināmās izmaksas",IF('3a+c+n'!$Q67="A",'3a+c+n'!D67,0),0)</f>
        <v>gab</v>
      </c>
      <c r="E67" s="44"/>
      <c r="F67" s="62"/>
      <c r="G67" s="111"/>
      <c r="H67" s="111">
        <f>IF($C$4="Attiecināmās izmaksas",IF('3a+c+n'!$Q67="A",'3a+c+n'!H67,0),0)</f>
        <v>0</v>
      </c>
      <c r="I67" s="111"/>
      <c r="J67" s="111"/>
      <c r="K67" s="112">
        <f>IF($C$4="Attiecināmās izmaksas",IF('3a+c+n'!$Q67="A",'3a+c+n'!K67,0),0)</f>
        <v>0</v>
      </c>
      <c r="L67" s="62">
        <f>IF($C$4="Attiecināmās izmaksas",IF('3a+c+n'!$Q67="A",'3a+c+n'!L67,0),0)</f>
        <v>0</v>
      </c>
      <c r="M67" s="111">
        <f>IF($C$4="Attiecināmās izmaksas",IF('3a+c+n'!$Q67="A",'3a+c+n'!M67,0),0)</f>
        <v>0</v>
      </c>
      <c r="N67" s="111">
        <f>IF($C$4="Attiecināmās izmaksas",IF('3a+c+n'!$Q67="A",'3a+c+n'!N67,0),0)</f>
        <v>0</v>
      </c>
      <c r="O67" s="111">
        <f>IF($C$4="Attiecināmās izmaksas",IF('3a+c+n'!$Q67="A",'3a+c+n'!O67,0),0)</f>
        <v>0</v>
      </c>
      <c r="P67" s="112">
        <f>IF($C$4="Attiecināmās izmaksas",IF('3a+c+n'!$Q67="A",'3a+c+n'!P67,0),0)</f>
        <v>0</v>
      </c>
    </row>
    <row r="68" spans="1:16" x14ac:dyDescent="0.2">
      <c r="A68" s="49">
        <f>IF(P68=0,0,IF(COUNTBLANK(P68)=1,0,COUNTA($P$14:P68)))</f>
        <v>0</v>
      </c>
      <c r="B68" s="24">
        <f>IF($C$4="Attiecināmās izmaksas",IF('3a+c+n'!$Q68="A",'3a+c+n'!B68,0),0)</f>
        <v>0</v>
      </c>
      <c r="C68" s="24" t="str">
        <f>IF($C$4="Attiecināmās izmaksas",IF('3a+c+n'!$Q68="A",'3a+c+n'!C68,0),0)</f>
        <v>Balansēšanas vārsts t=110˚; P=8 bar DN40</v>
      </c>
      <c r="D68" s="24" t="str">
        <f>IF($C$4="Attiecināmās izmaksas",IF('3a+c+n'!$Q68="A",'3a+c+n'!D68,0),0)</f>
        <v>gab</v>
      </c>
      <c r="E68" s="44"/>
      <c r="F68" s="62"/>
      <c r="G68" s="111"/>
      <c r="H68" s="111">
        <f>IF($C$4="Attiecināmās izmaksas",IF('3a+c+n'!$Q68="A",'3a+c+n'!H68,0),0)</f>
        <v>0</v>
      </c>
      <c r="I68" s="111"/>
      <c r="J68" s="111"/>
      <c r="K68" s="112">
        <f>IF($C$4="Attiecināmās izmaksas",IF('3a+c+n'!$Q68="A",'3a+c+n'!K68,0),0)</f>
        <v>0</v>
      </c>
      <c r="L68" s="62">
        <f>IF($C$4="Attiecināmās izmaksas",IF('3a+c+n'!$Q68="A",'3a+c+n'!L68,0),0)</f>
        <v>0</v>
      </c>
      <c r="M68" s="111">
        <f>IF($C$4="Attiecināmās izmaksas",IF('3a+c+n'!$Q68="A",'3a+c+n'!M68,0),0)</f>
        <v>0</v>
      </c>
      <c r="N68" s="111">
        <f>IF($C$4="Attiecināmās izmaksas",IF('3a+c+n'!$Q68="A",'3a+c+n'!N68,0),0)</f>
        <v>0</v>
      </c>
      <c r="O68" s="111">
        <f>IF($C$4="Attiecināmās izmaksas",IF('3a+c+n'!$Q68="A",'3a+c+n'!O68,0),0)</f>
        <v>0</v>
      </c>
      <c r="P68" s="112">
        <f>IF($C$4="Attiecināmās izmaksas",IF('3a+c+n'!$Q68="A",'3a+c+n'!P68,0),0)</f>
        <v>0</v>
      </c>
    </row>
    <row r="69" spans="1:16" x14ac:dyDescent="0.2">
      <c r="A69" s="49">
        <f>IF(P69=0,0,IF(COUNTBLANK(P69)=1,0,COUNTA($P$14:P69)))</f>
        <v>0</v>
      </c>
      <c r="B69" s="24">
        <f>IF($C$4="Attiecināmās izmaksas",IF('3a+c+n'!$Q69="A",'3a+c+n'!B69,0),0)</f>
        <v>0</v>
      </c>
      <c r="C69" s="24" t="str">
        <f>IF($C$4="Attiecināmās izmaksas",IF('3a+c+n'!$Q69="A",'3a+c+n'!C69,0),0)</f>
        <v>Balansēšanas vārsts t=110˚; P=8 bar DN50</v>
      </c>
      <c r="D69" s="24" t="str">
        <f>IF($C$4="Attiecināmās izmaksas",IF('3a+c+n'!$Q69="A",'3a+c+n'!D69,0),0)</f>
        <v>gab</v>
      </c>
      <c r="E69" s="44"/>
      <c r="F69" s="62"/>
      <c r="G69" s="111"/>
      <c r="H69" s="111">
        <f>IF($C$4="Attiecināmās izmaksas",IF('3a+c+n'!$Q69="A",'3a+c+n'!H69,0),0)</f>
        <v>0</v>
      </c>
      <c r="I69" s="111"/>
      <c r="J69" s="111"/>
      <c r="K69" s="112">
        <f>IF($C$4="Attiecināmās izmaksas",IF('3a+c+n'!$Q69="A",'3a+c+n'!K69,0),0)</f>
        <v>0</v>
      </c>
      <c r="L69" s="62">
        <f>IF($C$4="Attiecināmās izmaksas",IF('3a+c+n'!$Q69="A",'3a+c+n'!L69,0),0)</f>
        <v>0</v>
      </c>
      <c r="M69" s="111">
        <f>IF($C$4="Attiecināmās izmaksas",IF('3a+c+n'!$Q69="A",'3a+c+n'!M69,0),0)</f>
        <v>0</v>
      </c>
      <c r="N69" s="111">
        <f>IF($C$4="Attiecināmās izmaksas",IF('3a+c+n'!$Q69="A",'3a+c+n'!N69,0),0)</f>
        <v>0</v>
      </c>
      <c r="O69" s="111">
        <f>IF($C$4="Attiecināmās izmaksas",IF('3a+c+n'!$Q69="A",'3a+c+n'!O69,0),0)</f>
        <v>0</v>
      </c>
      <c r="P69" s="112">
        <f>IF($C$4="Attiecināmās izmaksas",IF('3a+c+n'!$Q69="A",'3a+c+n'!P69,0),0)</f>
        <v>0</v>
      </c>
    </row>
    <row r="70" spans="1:16" ht="22.5" x14ac:dyDescent="0.2">
      <c r="A70" s="49">
        <f>IF(P70=0,0,IF(COUNTBLANK(P70)=1,0,COUNTA($P$14:P70)))</f>
        <v>0</v>
      </c>
      <c r="B70" s="24">
        <f>IF($C$4="Attiecināmās izmaksas",IF('3a+c+n'!$Q70="A",'3a+c+n'!B70,0),0)</f>
        <v>0</v>
      </c>
      <c r="C70" s="24" t="str">
        <f>IF($C$4="Attiecināmās izmaksas",IF('3a+c+n'!$Q70="A",'3a+c+n'!C70,0),0)</f>
        <v>Akmensvates izolācijas čaula, ar alum. atstarojošo slāni; b=50mm 18/50 (λD=0,045 W/m*K)</v>
      </c>
      <c r="D70" s="24" t="str">
        <f>IF($C$4="Attiecināmās izmaksas",IF('3a+c+n'!$Q70="A",'3a+c+n'!D70,0),0)</f>
        <v>t.m.</v>
      </c>
      <c r="E70" s="44"/>
      <c r="F70" s="62"/>
      <c r="G70" s="111"/>
      <c r="H70" s="111">
        <f>IF($C$4="Attiecināmās izmaksas",IF('3a+c+n'!$Q70="A",'3a+c+n'!H70,0),0)</f>
        <v>0</v>
      </c>
      <c r="I70" s="111"/>
      <c r="J70" s="111"/>
      <c r="K70" s="112">
        <f>IF($C$4="Attiecināmās izmaksas",IF('3a+c+n'!$Q70="A",'3a+c+n'!K70,0),0)</f>
        <v>0</v>
      </c>
      <c r="L70" s="62">
        <f>IF($C$4="Attiecināmās izmaksas",IF('3a+c+n'!$Q70="A",'3a+c+n'!L70,0),0)</f>
        <v>0</v>
      </c>
      <c r="M70" s="111">
        <f>IF($C$4="Attiecināmās izmaksas",IF('3a+c+n'!$Q70="A",'3a+c+n'!M70,0),0)</f>
        <v>0</v>
      </c>
      <c r="N70" s="111">
        <f>IF($C$4="Attiecināmās izmaksas",IF('3a+c+n'!$Q70="A",'3a+c+n'!N70,0),0)</f>
        <v>0</v>
      </c>
      <c r="O70" s="111">
        <f>IF($C$4="Attiecināmās izmaksas",IF('3a+c+n'!$Q70="A",'3a+c+n'!O70,0),0)</f>
        <v>0</v>
      </c>
      <c r="P70" s="112">
        <f>IF($C$4="Attiecināmās izmaksas",IF('3a+c+n'!$Q70="A",'3a+c+n'!P70,0),0)</f>
        <v>0</v>
      </c>
    </row>
    <row r="71" spans="1:16" ht="22.5" x14ac:dyDescent="0.2">
      <c r="A71" s="49">
        <f>IF(P71=0,0,IF(COUNTBLANK(P71)=1,0,COUNTA($P$14:P71)))</f>
        <v>0</v>
      </c>
      <c r="B71" s="24">
        <f>IF($C$4="Attiecināmās izmaksas",IF('3a+c+n'!$Q71="A",'3a+c+n'!B71,0),0)</f>
        <v>0</v>
      </c>
      <c r="C71" s="24" t="str">
        <f>IF($C$4="Attiecināmās izmaksas",IF('3a+c+n'!$Q71="A",'3a+c+n'!C71,0),0)</f>
        <v>Akmensvates izolācijas čaula, ar alum. atstarojošo slāni; b=50mm 22/50 (λD=0,045 W/m*K)</v>
      </c>
      <c r="D71" s="24" t="str">
        <f>IF($C$4="Attiecināmās izmaksas",IF('3a+c+n'!$Q71="A",'3a+c+n'!D71,0),0)</f>
        <v>t.m.</v>
      </c>
      <c r="E71" s="44"/>
      <c r="F71" s="62"/>
      <c r="G71" s="111"/>
      <c r="H71" s="111">
        <f>IF($C$4="Attiecināmās izmaksas",IF('3a+c+n'!$Q71="A",'3a+c+n'!H71,0),0)</f>
        <v>0</v>
      </c>
      <c r="I71" s="111"/>
      <c r="J71" s="111"/>
      <c r="K71" s="112">
        <f>IF($C$4="Attiecināmās izmaksas",IF('3a+c+n'!$Q71="A",'3a+c+n'!K71,0),0)</f>
        <v>0</v>
      </c>
      <c r="L71" s="62">
        <f>IF($C$4="Attiecināmās izmaksas",IF('3a+c+n'!$Q71="A",'3a+c+n'!L71,0),0)</f>
        <v>0</v>
      </c>
      <c r="M71" s="111">
        <f>IF($C$4="Attiecināmās izmaksas",IF('3a+c+n'!$Q71="A",'3a+c+n'!M71,0),0)</f>
        <v>0</v>
      </c>
      <c r="N71" s="111">
        <f>IF($C$4="Attiecināmās izmaksas",IF('3a+c+n'!$Q71="A",'3a+c+n'!N71,0),0)</f>
        <v>0</v>
      </c>
      <c r="O71" s="111">
        <f>IF($C$4="Attiecināmās izmaksas",IF('3a+c+n'!$Q71="A",'3a+c+n'!O71,0),0)</f>
        <v>0</v>
      </c>
      <c r="P71" s="112">
        <f>IF($C$4="Attiecināmās izmaksas",IF('3a+c+n'!$Q71="A",'3a+c+n'!P71,0),0)</f>
        <v>0</v>
      </c>
    </row>
    <row r="72" spans="1:16" ht="22.5" x14ac:dyDescent="0.2">
      <c r="A72" s="49">
        <f>IF(P72=0,0,IF(COUNTBLANK(P72)=1,0,COUNTA($P$14:P72)))</f>
        <v>0</v>
      </c>
      <c r="B72" s="24">
        <f>IF($C$4="Attiecināmās izmaksas",IF('3a+c+n'!$Q72="A",'3a+c+n'!B72,0),0)</f>
        <v>0</v>
      </c>
      <c r="C72" s="24" t="str">
        <f>IF($C$4="Attiecināmās izmaksas",IF('3a+c+n'!$Q72="A",'3a+c+n'!C72,0),0)</f>
        <v>Akmensvates izolācijas čaula, ar alum. atstarojošo slāni; b=50mm 28/50 (λD=0,045 W/m*K)</v>
      </c>
      <c r="D72" s="24" t="str">
        <f>IF($C$4="Attiecināmās izmaksas",IF('3a+c+n'!$Q72="A",'3a+c+n'!D72,0),0)</f>
        <v>t.m.</v>
      </c>
      <c r="E72" s="44"/>
      <c r="F72" s="62"/>
      <c r="G72" s="111"/>
      <c r="H72" s="111">
        <f>IF($C$4="Attiecināmās izmaksas",IF('3a+c+n'!$Q72="A",'3a+c+n'!H72,0),0)</f>
        <v>0</v>
      </c>
      <c r="I72" s="111"/>
      <c r="J72" s="111"/>
      <c r="K72" s="112">
        <f>IF($C$4="Attiecināmās izmaksas",IF('3a+c+n'!$Q72="A",'3a+c+n'!K72,0),0)</f>
        <v>0</v>
      </c>
      <c r="L72" s="62">
        <f>IF($C$4="Attiecināmās izmaksas",IF('3a+c+n'!$Q72="A",'3a+c+n'!L72,0),0)</f>
        <v>0</v>
      </c>
      <c r="M72" s="111">
        <f>IF($C$4="Attiecināmās izmaksas",IF('3a+c+n'!$Q72="A",'3a+c+n'!M72,0),0)</f>
        <v>0</v>
      </c>
      <c r="N72" s="111">
        <f>IF($C$4="Attiecināmās izmaksas",IF('3a+c+n'!$Q72="A",'3a+c+n'!N72,0),0)</f>
        <v>0</v>
      </c>
      <c r="O72" s="111">
        <f>IF($C$4="Attiecināmās izmaksas",IF('3a+c+n'!$Q72="A",'3a+c+n'!O72,0),0)</f>
        <v>0</v>
      </c>
      <c r="P72" s="112">
        <f>IF($C$4="Attiecināmās izmaksas",IF('3a+c+n'!$Q72="A",'3a+c+n'!P72,0),0)</f>
        <v>0</v>
      </c>
    </row>
    <row r="73" spans="1:16" ht="22.5" x14ac:dyDescent="0.2">
      <c r="A73" s="49">
        <f>IF(P73=0,0,IF(COUNTBLANK(P73)=1,0,COUNTA($P$14:P73)))</f>
        <v>0</v>
      </c>
      <c r="B73" s="24">
        <f>IF($C$4="Attiecināmās izmaksas",IF('3a+c+n'!$Q73="A",'3a+c+n'!B73,0),0)</f>
        <v>0</v>
      </c>
      <c r="C73" s="24" t="str">
        <f>IF($C$4="Attiecināmās izmaksas",IF('3a+c+n'!$Q73="A",'3a+c+n'!C73,0),0)</f>
        <v>Akmensvates izolācijas čaula, ar alum. atstarojošo slāni; b=50mm 35/50 (λD=0,045 W/m*K)</v>
      </c>
      <c r="D73" s="24" t="str">
        <f>IF($C$4="Attiecināmās izmaksas",IF('3a+c+n'!$Q73="A",'3a+c+n'!D73,0),0)</f>
        <v>t.m.</v>
      </c>
      <c r="E73" s="44"/>
      <c r="F73" s="62"/>
      <c r="G73" s="111"/>
      <c r="H73" s="111">
        <f>IF($C$4="Attiecināmās izmaksas",IF('3a+c+n'!$Q73="A",'3a+c+n'!H73,0),0)</f>
        <v>0</v>
      </c>
      <c r="I73" s="111"/>
      <c r="J73" s="111"/>
      <c r="K73" s="112">
        <f>IF($C$4="Attiecināmās izmaksas",IF('3a+c+n'!$Q73="A",'3a+c+n'!K73,0),0)</f>
        <v>0</v>
      </c>
      <c r="L73" s="62">
        <f>IF($C$4="Attiecināmās izmaksas",IF('3a+c+n'!$Q73="A",'3a+c+n'!L73,0),0)</f>
        <v>0</v>
      </c>
      <c r="M73" s="111">
        <f>IF($C$4="Attiecināmās izmaksas",IF('3a+c+n'!$Q73="A",'3a+c+n'!M73,0),0)</f>
        <v>0</v>
      </c>
      <c r="N73" s="111">
        <f>IF($C$4="Attiecināmās izmaksas",IF('3a+c+n'!$Q73="A",'3a+c+n'!N73,0),0)</f>
        <v>0</v>
      </c>
      <c r="O73" s="111">
        <f>IF($C$4="Attiecināmās izmaksas",IF('3a+c+n'!$Q73="A",'3a+c+n'!O73,0),0)</f>
        <v>0</v>
      </c>
      <c r="P73" s="112">
        <f>IF($C$4="Attiecināmās izmaksas",IF('3a+c+n'!$Q73="A",'3a+c+n'!P73,0),0)</f>
        <v>0</v>
      </c>
    </row>
    <row r="74" spans="1:16" ht="22.5" x14ac:dyDescent="0.2">
      <c r="A74" s="49">
        <f>IF(P74=0,0,IF(COUNTBLANK(P74)=1,0,COUNTA($P$14:P74)))</f>
        <v>0</v>
      </c>
      <c r="B74" s="24">
        <f>IF($C$4="Attiecināmās izmaksas",IF('3a+c+n'!$Q74="A",'3a+c+n'!B74,0),0)</f>
        <v>0</v>
      </c>
      <c r="C74" s="24" t="str">
        <f>IF($C$4="Attiecināmās izmaksas",IF('3a+c+n'!$Q74="A",'3a+c+n'!C74,0),0)</f>
        <v>Akmensvates izolācijas čaula, ar alum. atstarojošo slāni; b=50mm 42/50 (λD=0,045 W/m*K)</v>
      </c>
      <c r="D74" s="24" t="str">
        <f>IF($C$4="Attiecināmās izmaksas",IF('3a+c+n'!$Q74="A",'3a+c+n'!D74,0),0)</f>
        <v>t.m.</v>
      </c>
      <c r="E74" s="44"/>
      <c r="F74" s="62"/>
      <c r="G74" s="111"/>
      <c r="H74" s="111">
        <f>IF($C$4="Attiecināmās izmaksas",IF('3a+c+n'!$Q74="A",'3a+c+n'!H74,0),0)</f>
        <v>0</v>
      </c>
      <c r="I74" s="111"/>
      <c r="J74" s="111"/>
      <c r="K74" s="112">
        <f>IF($C$4="Attiecināmās izmaksas",IF('3a+c+n'!$Q74="A",'3a+c+n'!K74,0),0)</f>
        <v>0</v>
      </c>
      <c r="L74" s="62">
        <f>IF($C$4="Attiecināmās izmaksas",IF('3a+c+n'!$Q74="A",'3a+c+n'!L74,0),0)</f>
        <v>0</v>
      </c>
      <c r="M74" s="111">
        <f>IF($C$4="Attiecināmās izmaksas",IF('3a+c+n'!$Q74="A",'3a+c+n'!M74,0),0)</f>
        <v>0</v>
      </c>
      <c r="N74" s="111">
        <f>IF($C$4="Attiecināmās izmaksas",IF('3a+c+n'!$Q74="A",'3a+c+n'!N74,0),0)</f>
        <v>0</v>
      </c>
      <c r="O74" s="111">
        <f>IF($C$4="Attiecināmās izmaksas",IF('3a+c+n'!$Q74="A",'3a+c+n'!O74,0),0)</f>
        <v>0</v>
      </c>
      <c r="P74" s="112">
        <f>IF($C$4="Attiecināmās izmaksas",IF('3a+c+n'!$Q74="A",'3a+c+n'!P74,0),0)</f>
        <v>0</v>
      </c>
    </row>
    <row r="75" spans="1:16" ht="22.5" x14ac:dyDescent="0.2">
      <c r="A75" s="49">
        <f>IF(P75=0,0,IF(COUNTBLANK(P75)=1,0,COUNTA($P$14:P75)))</f>
        <v>0</v>
      </c>
      <c r="B75" s="24">
        <f>IF($C$4="Attiecināmās izmaksas",IF('3a+c+n'!$Q75="A",'3a+c+n'!B75,0),0)</f>
        <v>0</v>
      </c>
      <c r="C75" s="24" t="str">
        <f>IF($C$4="Attiecināmās izmaksas",IF('3a+c+n'!$Q75="A",'3a+c+n'!C75,0),0)</f>
        <v>Akmensvates izolācijas čaula, ar alum. atstarojošo slāni; b=60mm 54/60 (λD=0,045 W/m*K)</v>
      </c>
      <c r="D75" s="24" t="str">
        <f>IF($C$4="Attiecināmās izmaksas",IF('3a+c+n'!$Q75="A",'3a+c+n'!D75,0),0)</f>
        <v>t.m.</v>
      </c>
      <c r="E75" s="44"/>
      <c r="F75" s="62"/>
      <c r="G75" s="111"/>
      <c r="H75" s="111">
        <f>IF($C$4="Attiecināmās izmaksas",IF('3a+c+n'!$Q75="A",'3a+c+n'!H75,0),0)</f>
        <v>0</v>
      </c>
      <c r="I75" s="111"/>
      <c r="J75" s="111"/>
      <c r="K75" s="112">
        <f>IF($C$4="Attiecināmās izmaksas",IF('3a+c+n'!$Q75="A",'3a+c+n'!K75,0),0)</f>
        <v>0</v>
      </c>
      <c r="L75" s="62">
        <f>IF($C$4="Attiecināmās izmaksas",IF('3a+c+n'!$Q75="A",'3a+c+n'!L75,0),0)</f>
        <v>0</v>
      </c>
      <c r="M75" s="111">
        <f>IF($C$4="Attiecināmās izmaksas",IF('3a+c+n'!$Q75="A",'3a+c+n'!M75,0),0)</f>
        <v>0</v>
      </c>
      <c r="N75" s="111">
        <f>IF($C$4="Attiecināmās izmaksas",IF('3a+c+n'!$Q75="A",'3a+c+n'!N75,0),0)</f>
        <v>0</v>
      </c>
      <c r="O75" s="111">
        <f>IF($C$4="Attiecināmās izmaksas",IF('3a+c+n'!$Q75="A",'3a+c+n'!O75,0),0)</f>
        <v>0</v>
      </c>
      <c r="P75" s="112">
        <f>IF($C$4="Attiecināmās izmaksas",IF('3a+c+n'!$Q75="A",'3a+c+n'!P75,0),0)</f>
        <v>0</v>
      </c>
    </row>
    <row r="76" spans="1:16" x14ac:dyDescent="0.2">
      <c r="A76" s="49">
        <f>IF(P76=0,0,IF(COUNTBLANK(P76)=1,0,COUNTA($P$14:P76)))</f>
        <v>0</v>
      </c>
      <c r="B76" s="24">
        <f>IF($C$4="Attiecināmās izmaksas",IF('3a+c+n'!$Q76="A",'3a+c+n'!B76,0),0)</f>
        <v>0</v>
      </c>
      <c r="C76" s="24" t="str">
        <f>IF($C$4="Attiecināmās izmaksas",IF('3a+c+n'!$Q76="A",'3a+c+n'!C76,0),0)</f>
        <v>Siltumizolācijas fasondaļas</v>
      </c>
      <c r="D76" s="24" t="str">
        <f>IF($C$4="Attiecināmās izmaksas",IF('3a+c+n'!$Q76="A",'3a+c+n'!D76,0),0)</f>
        <v>kompl.</v>
      </c>
      <c r="E76" s="44"/>
      <c r="F76" s="62"/>
      <c r="G76" s="111"/>
      <c r="H76" s="111">
        <f>IF($C$4="Attiecināmās izmaksas",IF('3a+c+n'!$Q76="A",'3a+c+n'!H76,0),0)</f>
        <v>0</v>
      </c>
      <c r="I76" s="111"/>
      <c r="J76" s="111"/>
      <c r="K76" s="112">
        <f>IF($C$4="Attiecināmās izmaksas",IF('3a+c+n'!$Q76="A",'3a+c+n'!K76,0),0)</f>
        <v>0</v>
      </c>
      <c r="L76" s="62">
        <f>IF($C$4="Attiecināmās izmaksas",IF('3a+c+n'!$Q76="A",'3a+c+n'!L76,0),0)</f>
        <v>0</v>
      </c>
      <c r="M76" s="111">
        <f>IF($C$4="Attiecināmās izmaksas",IF('3a+c+n'!$Q76="A",'3a+c+n'!M76,0),0)</f>
        <v>0</v>
      </c>
      <c r="N76" s="111">
        <f>IF($C$4="Attiecināmās izmaksas",IF('3a+c+n'!$Q76="A",'3a+c+n'!N76,0),0)</f>
        <v>0</v>
      </c>
      <c r="O76" s="111">
        <f>IF($C$4="Attiecināmās izmaksas",IF('3a+c+n'!$Q76="A",'3a+c+n'!O76,0),0)</f>
        <v>0</v>
      </c>
      <c r="P76" s="112">
        <f>IF($C$4="Attiecināmās izmaksas",IF('3a+c+n'!$Q76="A",'3a+c+n'!P76,0),0)</f>
        <v>0</v>
      </c>
    </row>
    <row r="77" spans="1:16" x14ac:dyDescent="0.2">
      <c r="A77" s="49">
        <f>IF(P77=0,0,IF(COUNTBLANK(P77)=1,0,COUNTA($P$14:P77)))</f>
        <v>0</v>
      </c>
      <c r="B77" s="24">
        <f>IF($C$4="Attiecināmās izmaksas",IF('3a+c+n'!$Q77="A",'3a+c+n'!B77,0),0)</f>
        <v>0</v>
      </c>
      <c r="C77" s="24" t="str">
        <f>IF($C$4="Attiecināmās izmaksas",IF('3a+c+n'!$Q77="A",'3a+c+n'!C77,0),0)</f>
        <v>PVC pārklājums</v>
      </c>
      <c r="D77" s="24" t="str">
        <f>IF($C$4="Attiecināmās izmaksas",IF('3a+c+n'!$Q77="A",'3a+c+n'!D77,0),0)</f>
        <v>m</v>
      </c>
      <c r="E77" s="44"/>
      <c r="F77" s="62"/>
      <c r="G77" s="111"/>
      <c r="H77" s="111">
        <f>IF($C$4="Attiecināmās izmaksas",IF('3a+c+n'!$Q77="A",'3a+c+n'!H77,0),0)</f>
        <v>0</v>
      </c>
      <c r="I77" s="111"/>
      <c r="J77" s="111"/>
      <c r="K77" s="112">
        <f>IF($C$4="Attiecināmās izmaksas",IF('3a+c+n'!$Q77="A",'3a+c+n'!K77,0),0)</f>
        <v>0</v>
      </c>
      <c r="L77" s="62">
        <f>IF($C$4="Attiecināmās izmaksas",IF('3a+c+n'!$Q77="A",'3a+c+n'!L77,0),0)</f>
        <v>0</v>
      </c>
      <c r="M77" s="111">
        <f>IF($C$4="Attiecināmās izmaksas",IF('3a+c+n'!$Q77="A",'3a+c+n'!M77,0),0)</f>
        <v>0</v>
      </c>
      <c r="N77" s="111">
        <f>IF($C$4="Attiecināmās izmaksas",IF('3a+c+n'!$Q77="A",'3a+c+n'!N77,0),0)</f>
        <v>0</v>
      </c>
      <c r="O77" s="111">
        <f>IF($C$4="Attiecināmās izmaksas",IF('3a+c+n'!$Q77="A",'3a+c+n'!O77,0),0)</f>
        <v>0</v>
      </c>
      <c r="P77" s="112">
        <f>IF($C$4="Attiecināmās izmaksas",IF('3a+c+n'!$Q77="A",'3a+c+n'!P77,0),0)</f>
        <v>0</v>
      </c>
    </row>
    <row r="78" spans="1:16" x14ac:dyDescent="0.2">
      <c r="A78" s="49">
        <f>IF(P78=0,0,IF(COUNTBLANK(P78)=1,0,COUNTA($P$14:P78)))</f>
        <v>0</v>
      </c>
      <c r="B78" s="24">
        <f>IF($C$4="Attiecināmās izmaksas",IF('3a+c+n'!$Q78="A",'3a+c+n'!B78,0),0)</f>
        <v>0</v>
      </c>
      <c r="C78" s="24" t="str">
        <f>IF($C$4="Attiecināmās izmaksas",IF('3a+c+n'!$Q78="A",'3a+c+n'!C78,0),0)</f>
        <v>Kompensātori</v>
      </c>
      <c r="D78" s="24" t="str">
        <f>IF($C$4="Attiecināmās izmaksas",IF('3a+c+n'!$Q78="A",'3a+c+n'!D78,0),0)</f>
        <v>kompl.</v>
      </c>
      <c r="E78" s="44"/>
      <c r="F78" s="62"/>
      <c r="G78" s="111"/>
      <c r="H78" s="111">
        <f>IF($C$4="Attiecināmās izmaksas",IF('3a+c+n'!$Q78="A",'3a+c+n'!H78,0),0)</f>
        <v>0</v>
      </c>
      <c r="I78" s="111"/>
      <c r="J78" s="111"/>
      <c r="K78" s="112">
        <f>IF($C$4="Attiecināmās izmaksas",IF('3a+c+n'!$Q78="A",'3a+c+n'!K78,0),0)</f>
        <v>0</v>
      </c>
      <c r="L78" s="62">
        <f>IF($C$4="Attiecināmās izmaksas",IF('3a+c+n'!$Q78="A",'3a+c+n'!L78,0),0)</f>
        <v>0</v>
      </c>
      <c r="M78" s="111">
        <f>IF($C$4="Attiecināmās izmaksas",IF('3a+c+n'!$Q78="A",'3a+c+n'!M78,0),0)</f>
        <v>0</v>
      </c>
      <c r="N78" s="111">
        <f>IF($C$4="Attiecināmās izmaksas",IF('3a+c+n'!$Q78="A",'3a+c+n'!N78,0),0)</f>
        <v>0</v>
      </c>
      <c r="O78" s="111">
        <f>IF($C$4="Attiecināmās izmaksas",IF('3a+c+n'!$Q78="A",'3a+c+n'!O78,0),0)</f>
        <v>0</v>
      </c>
      <c r="P78" s="112">
        <f>IF($C$4="Attiecināmās izmaksas",IF('3a+c+n'!$Q78="A",'3a+c+n'!P78,0),0)</f>
        <v>0</v>
      </c>
    </row>
    <row r="79" spans="1:16" x14ac:dyDescent="0.2">
      <c r="A79" s="49">
        <f>IF(P79=0,0,IF(COUNTBLANK(P79)=1,0,COUNTA($P$14:P79)))</f>
        <v>0</v>
      </c>
      <c r="B79" s="24">
        <f>IF($C$4="Attiecināmās izmaksas",IF('3a+c+n'!$Q79="A",'3a+c+n'!B79,0),0)</f>
        <v>0</v>
      </c>
      <c r="C79" s="24" t="str">
        <f>IF($C$4="Attiecināmās izmaksas",IF('3a+c+n'!$Q79="A",'3a+c+n'!C79,0),0)</f>
        <v>Nekustīgie balsti</v>
      </c>
      <c r="D79" s="24" t="str">
        <f>IF($C$4="Attiecināmās izmaksas",IF('3a+c+n'!$Q79="A",'3a+c+n'!D79,0),0)</f>
        <v>kompl.</v>
      </c>
      <c r="E79" s="44"/>
      <c r="F79" s="62"/>
      <c r="G79" s="111"/>
      <c r="H79" s="111">
        <f>IF($C$4="Attiecināmās izmaksas",IF('3a+c+n'!$Q79="A",'3a+c+n'!H79,0),0)</f>
        <v>0</v>
      </c>
      <c r="I79" s="111"/>
      <c r="J79" s="111"/>
      <c r="K79" s="112">
        <f>IF($C$4="Attiecināmās izmaksas",IF('3a+c+n'!$Q79="A",'3a+c+n'!K79,0),0)</f>
        <v>0</v>
      </c>
      <c r="L79" s="62">
        <f>IF($C$4="Attiecināmās izmaksas",IF('3a+c+n'!$Q79="A",'3a+c+n'!L79,0),0)</f>
        <v>0</v>
      </c>
      <c r="M79" s="111">
        <f>IF($C$4="Attiecināmās izmaksas",IF('3a+c+n'!$Q79="A",'3a+c+n'!M79,0),0)</f>
        <v>0</v>
      </c>
      <c r="N79" s="111">
        <f>IF($C$4="Attiecināmās izmaksas",IF('3a+c+n'!$Q79="A",'3a+c+n'!N79,0),0)</f>
        <v>0</v>
      </c>
      <c r="O79" s="111">
        <f>IF($C$4="Attiecināmās izmaksas",IF('3a+c+n'!$Q79="A",'3a+c+n'!O79,0),0)</f>
        <v>0</v>
      </c>
      <c r="P79" s="112">
        <f>IF($C$4="Attiecināmās izmaksas",IF('3a+c+n'!$Q79="A",'3a+c+n'!P79,0),0)</f>
        <v>0</v>
      </c>
    </row>
    <row r="80" spans="1:16" x14ac:dyDescent="0.2">
      <c r="A80" s="49">
        <f>IF(P80=0,0,IF(COUNTBLANK(P80)=1,0,COUNTA($P$14:P80)))</f>
        <v>0</v>
      </c>
      <c r="B80" s="24">
        <f>IF($C$4="Attiecināmās izmaksas",IF('3a+c+n'!$Q80="A",'3a+c+n'!B80,0),0)</f>
        <v>0</v>
      </c>
      <c r="C80" s="24" t="str">
        <f>IF($C$4="Attiecināmās izmaksas",IF('3a+c+n'!$Q80="A",'3a+c+n'!C80,0),0)</f>
        <v>Stiprinājumi un palīgmateriāli</v>
      </c>
      <c r="D80" s="24" t="str">
        <f>IF($C$4="Attiecināmās izmaksas",IF('3a+c+n'!$Q80="A",'3a+c+n'!D80,0),0)</f>
        <v>kompl.</v>
      </c>
      <c r="E80" s="44"/>
      <c r="F80" s="62"/>
      <c r="G80" s="111"/>
      <c r="H80" s="111">
        <f>IF($C$4="Attiecināmās izmaksas",IF('3a+c+n'!$Q80="A",'3a+c+n'!H80,0),0)</f>
        <v>0</v>
      </c>
      <c r="I80" s="111"/>
      <c r="J80" s="111"/>
      <c r="K80" s="112">
        <f>IF($C$4="Attiecināmās izmaksas",IF('3a+c+n'!$Q80="A",'3a+c+n'!K80,0),0)</f>
        <v>0</v>
      </c>
      <c r="L80" s="62">
        <f>IF($C$4="Attiecināmās izmaksas",IF('3a+c+n'!$Q80="A",'3a+c+n'!L80,0),0)</f>
        <v>0</v>
      </c>
      <c r="M80" s="111">
        <f>IF($C$4="Attiecināmās izmaksas",IF('3a+c+n'!$Q80="A",'3a+c+n'!M80,0),0)</f>
        <v>0</v>
      </c>
      <c r="N80" s="111">
        <f>IF($C$4="Attiecināmās izmaksas",IF('3a+c+n'!$Q80="A",'3a+c+n'!N80,0),0)</f>
        <v>0</v>
      </c>
      <c r="O80" s="111">
        <f>IF($C$4="Attiecināmās izmaksas",IF('3a+c+n'!$Q80="A",'3a+c+n'!O80,0),0)</f>
        <v>0</v>
      </c>
      <c r="P80" s="112">
        <f>IF($C$4="Attiecināmās izmaksas",IF('3a+c+n'!$Q80="A",'3a+c+n'!P80,0),0)</f>
        <v>0</v>
      </c>
    </row>
    <row r="81" spans="1:16" ht="22.5" x14ac:dyDescent="0.2">
      <c r="A81" s="49">
        <f>IF(P81=0,0,IF(COUNTBLANK(P81)=1,0,COUNTA($P$14:P81)))</f>
        <v>0</v>
      </c>
      <c r="B81" s="24">
        <f>IF($C$4="Attiecināmās izmaksas",IF('3a+c+n'!$Q81="A",'3a+c+n'!B81,0),0)</f>
        <v>0</v>
      </c>
      <c r="C81" s="24" t="str">
        <f>IF($C$4="Attiecināmās izmaksas",IF('3a+c+n'!$Q81="A",'3a+c+n'!C81,0),0)</f>
        <v>Montāžas komplekts ieskaitot ugunsdrošības risinājumus</v>
      </c>
      <c r="D81" s="24" t="str">
        <f>IF($C$4="Attiecināmās izmaksas",IF('3a+c+n'!$Q81="A",'3a+c+n'!D81,0),0)</f>
        <v>kompl.</v>
      </c>
      <c r="E81" s="44"/>
      <c r="F81" s="62"/>
      <c r="G81" s="111"/>
      <c r="H81" s="111">
        <f>IF($C$4="Attiecināmās izmaksas",IF('3a+c+n'!$Q81="A",'3a+c+n'!H81,0),0)</f>
        <v>0</v>
      </c>
      <c r="I81" s="111"/>
      <c r="J81" s="111"/>
      <c r="K81" s="112">
        <f>IF($C$4="Attiecināmās izmaksas",IF('3a+c+n'!$Q81="A",'3a+c+n'!K81,0),0)</f>
        <v>0</v>
      </c>
      <c r="L81" s="62">
        <f>IF($C$4="Attiecināmās izmaksas",IF('3a+c+n'!$Q81="A",'3a+c+n'!L81,0),0)</f>
        <v>0</v>
      </c>
      <c r="M81" s="111">
        <f>IF($C$4="Attiecināmās izmaksas",IF('3a+c+n'!$Q81="A",'3a+c+n'!M81,0),0)</f>
        <v>0</v>
      </c>
      <c r="N81" s="111">
        <f>IF($C$4="Attiecināmās izmaksas",IF('3a+c+n'!$Q81="A",'3a+c+n'!N81,0),0)</f>
        <v>0</v>
      </c>
      <c r="O81" s="111">
        <f>IF($C$4="Attiecināmās izmaksas",IF('3a+c+n'!$Q81="A",'3a+c+n'!O81,0),0)</f>
        <v>0</v>
      </c>
      <c r="P81" s="112">
        <f>IF($C$4="Attiecināmās izmaksas",IF('3a+c+n'!$Q81="A",'3a+c+n'!P81,0),0)</f>
        <v>0</v>
      </c>
    </row>
    <row r="82" spans="1:16" ht="33.75" x14ac:dyDescent="0.2">
      <c r="A82" s="49">
        <f>IF(P82=0,0,IF(COUNTBLANK(P82)=1,0,COUNTA($P$14:P82)))</f>
        <v>0</v>
      </c>
      <c r="B82" s="24">
        <f>IF($C$4="Attiecināmās izmaksas",IF('3a+c+n'!$Q82="A",'3a+c+n'!B82,0),0)</f>
        <v>0</v>
      </c>
      <c r="C82" s="24" t="str">
        <f>IF($C$4="Attiecināmās izmaksas",IF('3a+c+n'!$Q82="A",'3a+c+n'!C82,0),0)</f>
        <v>Apkures  hidrauliskās pārbaude un sistēmas skalošana , balansēšana un balansēšanas aktu sastādīšana</v>
      </c>
      <c r="D82" s="24" t="str">
        <f>IF($C$4="Attiecināmās izmaksas",IF('3a+c+n'!$Q82="A",'3a+c+n'!D82,0),0)</f>
        <v>kompl.</v>
      </c>
      <c r="E82" s="44"/>
      <c r="F82" s="62"/>
      <c r="G82" s="111"/>
      <c r="H82" s="111">
        <f>IF($C$4="Attiecināmās izmaksas",IF('3a+c+n'!$Q82="A",'3a+c+n'!H82,0),0)</f>
        <v>0</v>
      </c>
      <c r="I82" s="111"/>
      <c r="J82" s="111"/>
      <c r="K82" s="112">
        <f>IF($C$4="Attiecināmās izmaksas",IF('3a+c+n'!$Q82="A",'3a+c+n'!K82,0),0)</f>
        <v>0</v>
      </c>
      <c r="L82" s="62">
        <f>IF($C$4="Attiecināmās izmaksas",IF('3a+c+n'!$Q82="A",'3a+c+n'!L82,0),0)</f>
        <v>0</v>
      </c>
      <c r="M82" s="111">
        <f>IF($C$4="Attiecināmās izmaksas",IF('3a+c+n'!$Q82="A",'3a+c+n'!M82,0),0)</f>
        <v>0</v>
      </c>
      <c r="N82" s="111">
        <f>IF($C$4="Attiecināmās izmaksas",IF('3a+c+n'!$Q82="A",'3a+c+n'!N82,0),0)</f>
        <v>0</v>
      </c>
      <c r="O82" s="111">
        <f>IF($C$4="Attiecināmās izmaksas",IF('3a+c+n'!$Q82="A",'3a+c+n'!O82,0),0)</f>
        <v>0</v>
      </c>
      <c r="P82" s="112">
        <f>IF($C$4="Attiecināmās izmaksas",IF('3a+c+n'!$Q82="A",'3a+c+n'!P82,0),0)</f>
        <v>0</v>
      </c>
    </row>
    <row r="83" spans="1:16" ht="22.5" x14ac:dyDescent="0.2">
      <c r="A83" s="49">
        <f>IF(P83=0,0,IF(COUNTBLANK(P83)=1,0,COUNTA($P$14:P83)))</f>
        <v>0</v>
      </c>
      <c r="B83" s="24">
        <f>IF($C$4="Attiecināmās izmaksas",IF('3a+c+n'!$Q83="A",'3a+c+n'!B83,0),0)</f>
        <v>0</v>
      </c>
      <c r="C83" s="24" t="str">
        <f>IF($C$4="Attiecināmās izmaksas",IF('3a+c+n'!$Q83="A",'3a+c+n'!C83,0),0)</f>
        <v xml:space="preserve">Radiatoru vietas uzlabošana (špaktelēšana, krāsošana) </v>
      </c>
      <c r="D83" s="24" t="str">
        <f>IF($C$4="Attiecināmās izmaksas",IF('3a+c+n'!$Q83="A",'3a+c+n'!D83,0),0)</f>
        <v>kompl.</v>
      </c>
      <c r="E83" s="44"/>
      <c r="F83" s="62"/>
      <c r="G83" s="111"/>
      <c r="H83" s="111">
        <f>IF($C$4="Attiecināmās izmaksas",IF('3a+c+n'!$Q83="A",'3a+c+n'!H83,0),0)</f>
        <v>0</v>
      </c>
      <c r="I83" s="111"/>
      <c r="J83" s="111"/>
      <c r="K83" s="112">
        <f>IF($C$4="Attiecināmās izmaksas",IF('3a+c+n'!$Q83="A",'3a+c+n'!K83,0),0)</f>
        <v>0</v>
      </c>
      <c r="L83" s="62">
        <f>IF($C$4="Attiecināmās izmaksas",IF('3a+c+n'!$Q83="A",'3a+c+n'!L83,0),0)</f>
        <v>0</v>
      </c>
      <c r="M83" s="111">
        <f>IF($C$4="Attiecināmās izmaksas",IF('3a+c+n'!$Q83="A",'3a+c+n'!M83,0),0)</f>
        <v>0</v>
      </c>
      <c r="N83" s="111">
        <f>IF($C$4="Attiecināmās izmaksas",IF('3a+c+n'!$Q83="A",'3a+c+n'!N83,0),0)</f>
        <v>0</v>
      </c>
      <c r="O83" s="111">
        <f>IF($C$4="Attiecināmās izmaksas",IF('3a+c+n'!$Q83="A",'3a+c+n'!O83,0),0)</f>
        <v>0</v>
      </c>
      <c r="P83" s="112">
        <f>IF($C$4="Attiecināmās izmaksas",IF('3a+c+n'!$Q83="A",'3a+c+n'!P83,0),0)</f>
        <v>0</v>
      </c>
    </row>
    <row r="84" spans="1:16" x14ac:dyDescent="0.2">
      <c r="A84" s="49">
        <f>IF(P84=0,0,IF(COUNTBLANK(P84)=1,0,COUNTA($P$14:P84)))</f>
        <v>0</v>
      </c>
      <c r="B84" s="24">
        <f>IF($C$4="Attiecināmās izmaksas",IF('3a+c+n'!$Q84="A",'3a+c+n'!B84,0),0)</f>
        <v>0</v>
      </c>
      <c r="C84" s="24" t="str">
        <f>IF($C$4="Attiecināmās izmaksas",IF('3a+c+n'!$Q84="A",'3a+c+n'!C84,0),0)</f>
        <v>Individuālais siltuma sadalītājs (alokātors)</v>
      </c>
      <c r="D84" s="24" t="str">
        <f>IF($C$4="Attiecināmās izmaksas",IF('3a+c+n'!$Q84="A",'3a+c+n'!D84,0),0)</f>
        <v>kompl.</v>
      </c>
      <c r="E84" s="44"/>
      <c r="F84" s="62"/>
      <c r="G84" s="111"/>
      <c r="H84" s="111">
        <f>IF($C$4="Attiecināmās izmaksas",IF('3a+c+n'!$Q84="A",'3a+c+n'!H84,0),0)</f>
        <v>0</v>
      </c>
      <c r="I84" s="111"/>
      <c r="J84" s="111"/>
      <c r="K84" s="112">
        <f>IF($C$4="Attiecināmās izmaksas",IF('3a+c+n'!$Q84="A",'3a+c+n'!K84,0),0)</f>
        <v>0</v>
      </c>
      <c r="L84" s="62">
        <f>IF($C$4="Attiecināmās izmaksas",IF('3a+c+n'!$Q84="A",'3a+c+n'!L84,0),0)</f>
        <v>0</v>
      </c>
      <c r="M84" s="111">
        <f>IF($C$4="Attiecināmās izmaksas",IF('3a+c+n'!$Q84="A",'3a+c+n'!M84,0),0)</f>
        <v>0</v>
      </c>
      <c r="N84" s="111">
        <f>IF($C$4="Attiecināmās izmaksas",IF('3a+c+n'!$Q84="A",'3a+c+n'!N84,0),0)</f>
        <v>0</v>
      </c>
      <c r="O84" s="111">
        <f>IF($C$4="Attiecināmās izmaksas",IF('3a+c+n'!$Q84="A",'3a+c+n'!O84,0),0)</f>
        <v>0</v>
      </c>
      <c r="P84" s="112">
        <f>IF($C$4="Attiecināmās izmaksas",IF('3a+c+n'!$Q84="A",'3a+c+n'!P84,0),0)</f>
        <v>0</v>
      </c>
    </row>
    <row r="85" spans="1:16" x14ac:dyDescent="0.2">
      <c r="A85" s="49">
        <f>IF(P85=0,0,IF(COUNTBLANK(P85)=1,0,COUNTA($P$14:P85)))</f>
        <v>0</v>
      </c>
      <c r="B85" s="24">
        <f>IF($C$4="Attiecināmās izmaksas",IF('3a+c+n'!$Q85="A",'3a+c+n'!B85,0),0)</f>
        <v>0</v>
      </c>
      <c r="C85" s="24" t="str">
        <f>IF($C$4="Attiecināmās izmaksas",IF('3a+c+n'!$Q85="A",'3a+c+n'!C85,0),0)</f>
        <v>Siltuma sadalītāja datu savācējs</v>
      </c>
      <c r="D85" s="24" t="str">
        <f>IF($C$4="Attiecināmās izmaksas",IF('3a+c+n'!$Q85="A",'3a+c+n'!D85,0),0)</f>
        <v>kompl.</v>
      </c>
      <c r="E85" s="44"/>
      <c r="F85" s="62"/>
      <c r="G85" s="111"/>
      <c r="H85" s="111">
        <f>IF($C$4="Attiecināmās izmaksas",IF('3a+c+n'!$Q85="A",'3a+c+n'!H85,0),0)</f>
        <v>0</v>
      </c>
      <c r="I85" s="111"/>
      <c r="J85" s="111"/>
      <c r="K85" s="112">
        <f>IF($C$4="Attiecināmās izmaksas",IF('3a+c+n'!$Q85="A",'3a+c+n'!K85,0),0)</f>
        <v>0</v>
      </c>
      <c r="L85" s="62">
        <f>IF($C$4="Attiecināmās izmaksas",IF('3a+c+n'!$Q85="A",'3a+c+n'!L85,0),0)</f>
        <v>0</v>
      </c>
      <c r="M85" s="111">
        <f>IF($C$4="Attiecināmās izmaksas",IF('3a+c+n'!$Q85="A",'3a+c+n'!M85,0),0)</f>
        <v>0</v>
      </c>
      <c r="N85" s="111">
        <f>IF($C$4="Attiecināmās izmaksas",IF('3a+c+n'!$Q85="A",'3a+c+n'!N85,0),0)</f>
        <v>0</v>
      </c>
      <c r="O85" s="111">
        <f>IF($C$4="Attiecināmās izmaksas",IF('3a+c+n'!$Q85="A",'3a+c+n'!O85,0),0)</f>
        <v>0</v>
      </c>
      <c r="P85" s="112">
        <f>IF($C$4="Attiecināmās izmaksas",IF('3a+c+n'!$Q85="A",'3a+c+n'!P85,0),0)</f>
        <v>0</v>
      </c>
    </row>
    <row r="86" spans="1:16" x14ac:dyDescent="0.2">
      <c r="A86" s="49">
        <f>IF(P86=0,0,IF(COUNTBLANK(P86)=1,0,COUNTA($P$14:P86)))</f>
        <v>0</v>
      </c>
      <c r="B86" s="24">
        <f>IF($C$4="Attiecināmās izmaksas",IF('3a+c+n'!$Q86="A",'3a+c+n'!B86,0),0)</f>
        <v>0</v>
      </c>
      <c r="C86" s="24" t="str">
        <f>IF($C$4="Attiecināmās izmaksas",IF('3a+c+n'!$Q86="A",'3a+c+n'!C86,0),0)</f>
        <v>Noslēgarmatūras marķēšana</v>
      </c>
      <c r="D86" s="24" t="str">
        <f>IF($C$4="Attiecināmās izmaksas",IF('3a+c+n'!$Q86="A",'3a+c+n'!D86,0),0)</f>
        <v>kompl.</v>
      </c>
      <c r="E86" s="44"/>
      <c r="F86" s="62"/>
      <c r="G86" s="111"/>
      <c r="H86" s="111">
        <f>IF($C$4="Attiecināmās izmaksas",IF('3a+c+n'!$Q86="A",'3a+c+n'!H86,0),0)</f>
        <v>0</v>
      </c>
      <c r="I86" s="111"/>
      <c r="J86" s="111"/>
      <c r="K86" s="112">
        <f>IF($C$4="Attiecināmās izmaksas",IF('3a+c+n'!$Q86="A",'3a+c+n'!K86,0),0)</f>
        <v>0</v>
      </c>
      <c r="L86" s="62">
        <f>IF($C$4="Attiecināmās izmaksas",IF('3a+c+n'!$Q86="A",'3a+c+n'!L86,0),0)</f>
        <v>0</v>
      </c>
      <c r="M86" s="111">
        <f>IF($C$4="Attiecināmās izmaksas",IF('3a+c+n'!$Q86="A",'3a+c+n'!M86,0),0)</f>
        <v>0</v>
      </c>
      <c r="N86" s="111">
        <f>IF($C$4="Attiecināmās izmaksas",IF('3a+c+n'!$Q86="A",'3a+c+n'!N86,0),0)</f>
        <v>0</v>
      </c>
      <c r="O86" s="111">
        <f>IF($C$4="Attiecināmās izmaksas",IF('3a+c+n'!$Q86="A",'3a+c+n'!O86,0),0)</f>
        <v>0</v>
      </c>
      <c r="P86" s="112">
        <f>IF($C$4="Attiecināmās izmaksas",IF('3a+c+n'!$Q86="A",'3a+c+n'!P86,0),0)</f>
        <v>0</v>
      </c>
    </row>
    <row r="87" spans="1:16" ht="22.5" x14ac:dyDescent="0.2">
      <c r="A87" s="49">
        <f>IF(P87=0,0,IF(COUNTBLANK(P87)=1,0,COUNTA($P$14:P87)))</f>
        <v>0</v>
      </c>
      <c r="B87" s="24">
        <f>IF($C$4="Attiecināmās izmaksas",IF('3a+c+n'!$Q87="A",'3a+c+n'!B87,0),0)</f>
        <v>0</v>
      </c>
      <c r="C87" s="24" t="str">
        <f>IF($C$4="Attiecināmās izmaksas",IF('3a+c+n'!$Q87="A",'3a+c+n'!C87,0),0)</f>
        <v xml:space="preserve">Pārsegumu šķērsošanas vietas uzlabošana (špaktelēšana, krāsošana) </v>
      </c>
      <c r="D87" s="24" t="str">
        <f>IF($C$4="Attiecināmās izmaksas",IF('3a+c+n'!$Q87="A",'3a+c+n'!D87,0),0)</f>
        <v>gab.</v>
      </c>
      <c r="E87" s="44"/>
      <c r="F87" s="62"/>
      <c r="G87" s="111"/>
      <c r="H87" s="111">
        <f>IF($C$4="Attiecināmās izmaksas",IF('3a+c+n'!$Q87="A",'3a+c+n'!H87,0),0)</f>
        <v>0</v>
      </c>
      <c r="I87" s="111"/>
      <c r="J87" s="111"/>
      <c r="K87" s="112">
        <f>IF($C$4="Attiecināmās izmaksas",IF('3a+c+n'!$Q87="A",'3a+c+n'!K87,0),0)</f>
        <v>0</v>
      </c>
      <c r="L87" s="62">
        <f>IF($C$4="Attiecināmās izmaksas",IF('3a+c+n'!$Q87="A",'3a+c+n'!L87,0),0)</f>
        <v>0</v>
      </c>
      <c r="M87" s="111">
        <f>IF($C$4="Attiecināmās izmaksas",IF('3a+c+n'!$Q87="A",'3a+c+n'!M87,0),0)</f>
        <v>0</v>
      </c>
      <c r="N87" s="111">
        <f>IF($C$4="Attiecināmās izmaksas",IF('3a+c+n'!$Q87="A",'3a+c+n'!N87,0),0)</f>
        <v>0</v>
      </c>
      <c r="O87" s="111">
        <f>IF($C$4="Attiecināmās izmaksas",IF('3a+c+n'!$Q87="A",'3a+c+n'!O87,0),0)</f>
        <v>0</v>
      </c>
      <c r="P87" s="112">
        <f>IF($C$4="Attiecināmās izmaksas",IF('3a+c+n'!$Q87="A",'3a+c+n'!P87,0),0)</f>
        <v>0</v>
      </c>
    </row>
    <row r="88" spans="1:16" x14ac:dyDescent="0.2">
      <c r="A88" s="49">
        <f>IF(P88=0,0,IF(COUNTBLANK(P88)=1,0,COUNTA($P$14:P88)))</f>
        <v>0</v>
      </c>
      <c r="B88" s="24">
        <f>IF($C$4="Attiecināmās izmaksas",IF('3a+c+n'!$Q88="A",'3a+c+n'!B88,0),0)</f>
        <v>0</v>
      </c>
      <c r="C88" s="24" t="str">
        <f>IF($C$4="Attiecināmās izmaksas",IF('3a+c+n'!$Q88="A",'3a+c+n'!C88,0),0)</f>
        <v>Apkures sistēmas palaišanu un ieregulēšanu</v>
      </c>
      <c r="D88" s="24" t="str">
        <f>IF($C$4="Attiecināmās izmaksas",IF('3a+c+n'!$Q88="A",'3a+c+n'!D88,0),0)</f>
        <v>objekts</v>
      </c>
      <c r="E88" s="44"/>
      <c r="F88" s="62"/>
      <c r="G88" s="111"/>
      <c r="H88" s="111">
        <f>IF($C$4="Attiecināmās izmaksas",IF('3a+c+n'!$Q88="A",'3a+c+n'!H88,0),0)</f>
        <v>0</v>
      </c>
      <c r="I88" s="111"/>
      <c r="J88" s="111"/>
      <c r="K88" s="112">
        <f>IF($C$4="Attiecināmās izmaksas",IF('3a+c+n'!$Q88="A",'3a+c+n'!K88,0),0)</f>
        <v>0</v>
      </c>
      <c r="L88" s="62">
        <f>IF($C$4="Attiecināmās izmaksas",IF('3a+c+n'!$Q88="A",'3a+c+n'!L88,0),0)</f>
        <v>0</v>
      </c>
      <c r="M88" s="111">
        <f>IF($C$4="Attiecināmās izmaksas",IF('3a+c+n'!$Q88="A",'3a+c+n'!M88,0),0)</f>
        <v>0</v>
      </c>
      <c r="N88" s="111">
        <f>IF($C$4="Attiecināmās izmaksas",IF('3a+c+n'!$Q88="A",'3a+c+n'!N88,0),0)</f>
        <v>0</v>
      </c>
      <c r="O88" s="111">
        <f>IF($C$4="Attiecināmās izmaksas",IF('3a+c+n'!$Q88="A",'3a+c+n'!O88,0),0)</f>
        <v>0</v>
      </c>
      <c r="P88" s="112">
        <f>IF($C$4="Attiecināmās izmaksas",IF('3a+c+n'!$Q88="A",'3a+c+n'!P88,0),0)</f>
        <v>0</v>
      </c>
    </row>
    <row r="89" spans="1:16" x14ac:dyDescent="0.2">
      <c r="A89" s="49">
        <f>IF(P89=0,0,IF(COUNTBLANK(P89)=1,0,COUNTA($P$14:P89)))</f>
        <v>0</v>
      </c>
      <c r="B89" s="24">
        <f>IF($C$4="Attiecināmās izmaksas",IF('3a+c+n'!$Q89="A",'3a+c+n'!B89,0),0)</f>
        <v>0</v>
      </c>
      <c r="C89" s="24" t="str">
        <f>IF($C$4="Attiecināmās izmaksas",IF('3a+c+n'!$Q89="A",'3a+c+n'!C89,0),0)</f>
        <v>Armatūras marķēšana</v>
      </c>
      <c r="D89" s="24" t="str">
        <f>IF($C$4="Attiecināmās izmaksas",IF('3a+c+n'!$Q89="A",'3a+c+n'!D89,0),0)</f>
        <v>objekts</v>
      </c>
      <c r="E89" s="44"/>
      <c r="F89" s="62"/>
      <c r="G89" s="111"/>
      <c r="H89" s="111">
        <f>IF($C$4="Attiecināmās izmaksas",IF('3a+c+n'!$Q89="A",'3a+c+n'!H89,0),0)</f>
        <v>0</v>
      </c>
      <c r="I89" s="111"/>
      <c r="J89" s="111"/>
      <c r="K89" s="112">
        <f>IF($C$4="Attiecināmās izmaksas",IF('3a+c+n'!$Q89="A",'3a+c+n'!K89,0),0)</f>
        <v>0</v>
      </c>
      <c r="L89" s="62">
        <f>IF($C$4="Attiecināmās izmaksas",IF('3a+c+n'!$Q89="A",'3a+c+n'!L89,0),0)</f>
        <v>0</v>
      </c>
      <c r="M89" s="111">
        <f>IF($C$4="Attiecināmās izmaksas",IF('3a+c+n'!$Q89="A",'3a+c+n'!M89,0),0)</f>
        <v>0</v>
      </c>
      <c r="N89" s="111">
        <f>IF($C$4="Attiecināmās izmaksas",IF('3a+c+n'!$Q89="A",'3a+c+n'!N89,0),0)</f>
        <v>0</v>
      </c>
      <c r="O89" s="111">
        <f>IF($C$4="Attiecināmās izmaksas",IF('3a+c+n'!$Q89="A",'3a+c+n'!O89,0),0)</f>
        <v>0</v>
      </c>
      <c r="P89" s="112">
        <f>IF($C$4="Attiecināmās izmaksas",IF('3a+c+n'!$Q89="A",'3a+c+n'!P89,0),0)</f>
        <v>0</v>
      </c>
    </row>
    <row r="90" spans="1:16" x14ac:dyDescent="0.2">
      <c r="A90" s="49">
        <f>IF(P90=0,0,IF(COUNTBLANK(P90)=1,0,COUNTA($P$14:P90)))</f>
        <v>0</v>
      </c>
      <c r="B90" s="24">
        <f>IF($C$4="Attiecināmās izmaksas",IF('3a+c+n'!$Q90="A",'3a+c+n'!B90,0),0)</f>
        <v>0</v>
      </c>
      <c r="C90" s="24" t="str">
        <f>IF($C$4="Attiecināmās izmaksas",IF('3a+c+n'!$Q90="A",'3a+c+n'!C90,0),0)</f>
        <v>Pieslēgums SM</v>
      </c>
      <c r="D90" s="24" t="str">
        <f>IF($C$4="Attiecināmās izmaksas",IF('3a+c+n'!$Q90="A",'3a+c+n'!D90,0),0)</f>
        <v>objekts</v>
      </c>
      <c r="E90" s="44"/>
      <c r="F90" s="62"/>
      <c r="G90" s="111"/>
      <c r="H90" s="111">
        <f>IF($C$4="Attiecināmās izmaksas",IF('3a+c+n'!$Q90="A",'3a+c+n'!H90,0),0)</f>
        <v>0</v>
      </c>
      <c r="I90" s="111"/>
      <c r="J90" s="111"/>
      <c r="K90" s="112">
        <f>IF($C$4="Attiecināmās izmaksas",IF('3a+c+n'!$Q90="A",'3a+c+n'!K90,0),0)</f>
        <v>0</v>
      </c>
      <c r="L90" s="62">
        <f>IF($C$4="Attiecināmās izmaksas",IF('3a+c+n'!$Q90="A",'3a+c+n'!L90,0),0)</f>
        <v>0</v>
      </c>
      <c r="M90" s="111">
        <f>IF($C$4="Attiecināmās izmaksas",IF('3a+c+n'!$Q90="A",'3a+c+n'!M90,0),0)</f>
        <v>0</v>
      </c>
      <c r="N90" s="111">
        <f>IF($C$4="Attiecināmās izmaksas",IF('3a+c+n'!$Q90="A",'3a+c+n'!N90,0),0)</f>
        <v>0</v>
      </c>
      <c r="O90" s="111">
        <f>IF($C$4="Attiecināmās izmaksas",IF('3a+c+n'!$Q90="A",'3a+c+n'!O90,0),0)</f>
        <v>0</v>
      </c>
      <c r="P90" s="112">
        <f>IF($C$4="Attiecināmās izmaksas",IF('3a+c+n'!$Q90="A",'3a+c+n'!P90,0),0)</f>
        <v>0</v>
      </c>
    </row>
    <row r="91" spans="1:16" x14ac:dyDescent="0.2">
      <c r="A91" s="49">
        <f>IF(P91=0,0,IF(COUNTBLANK(P91)=1,0,COUNTA($P$14:P91)))</f>
        <v>0</v>
      </c>
      <c r="B91" s="24">
        <f>IF($C$4="Attiecināmās izmaksas",IF('3a+c+n'!$Q91="A",'3a+c+n'!B91,0),0)</f>
        <v>0</v>
      </c>
      <c r="C91" s="24" t="str">
        <f>IF($C$4="Attiecināmās izmaksas",IF('3a+c+n'!$Q91="A",'3a+c+n'!C91,0),0)</f>
        <v>Stratos MAXO 25/0,5-8</v>
      </c>
      <c r="D91" s="24" t="str">
        <f>IF($C$4="Attiecināmās izmaksas",IF('3a+c+n'!$Q91="A",'3a+c+n'!D91,0),0)</f>
        <v>kompl.</v>
      </c>
      <c r="E91" s="44"/>
      <c r="F91" s="62"/>
      <c r="G91" s="111"/>
      <c r="H91" s="111">
        <f>IF($C$4="Attiecināmās izmaksas",IF('3a+c+n'!$Q91="A",'3a+c+n'!H91,0),0)</f>
        <v>0</v>
      </c>
      <c r="I91" s="111"/>
      <c r="J91" s="111"/>
      <c r="K91" s="112">
        <f>IF($C$4="Attiecināmās izmaksas",IF('3a+c+n'!$Q91="A",'3a+c+n'!K91,0),0)</f>
        <v>0</v>
      </c>
      <c r="L91" s="62">
        <f>IF($C$4="Attiecināmās izmaksas",IF('3a+c+n'!$Q91="A",'3a+c+n'!L91,0),0)</f>
        <v>0</v>
      </c>
      <c r="M91" s="111">
        <f>IF($C$4="Attiecināmās izmaksas",IF('3a+c+n'!$Q91="A",'3a+c+n'!M91,0),0)</f>
        <v>0</v>
      </c>
      <c r="N91" s="111">
        <f>IF($C$4="Attiecināmās izmaksas",IF('3a+c+n'!$Q91="A",'3a+c+n'!N91,0),0)</f>
        <v>0</v>
      </c>
      <c r="O91" s="111">
        <f>IF($C$4="Attiecināmās izmaksas",IF('3a+c+n'!$Q91="A",'3a+c+n'!O91,0),0)</f>
        <v>0</v>
      </c>
      <c r="P91" s="112">
        <f>IF($C$4="Attiecināmās izmaksas",IF('3a+c+n'!$Q91="A",'3a+c+n'!P91,0),0)</f>
        <v>0</v>
      </c>
    </row>
    <row r="92" spans="1:16" x14ac:dyDescent="0.2">
      <c r="A92" s="49">
        <f>IF(P92=0,0,IF(COUNTBLANK(P92)=1,0,COUNTA($P$14:P92)))</f>
        <v>0</v>
      </c>
      <c r="B92" s="24">
        <f>IF($C$4="Attiecināmās izmaksas",IF('3a+c+n'!$Q92="A",'3a+c+n'!B92,0),0)</f>
        <v>0</v>
      </c>
      <c r="C92" s="24" t="str">
        <f>IF($C$4="Attiecināmās izmaksas",IF('3a+c+n'!$Q92="A",'3a+c+n'!C92,0),0)</f>
        <v>Apkures siltummainis 82,85 kW</v>
      </c>
      <c r="D92" s="24" t="str">
        <f>IF($C$4="Attiecināmās izmaksas",IF('3a+c+n'!$Q92="A",'3a+c+n'!D92,0),0)</f>
        <v>kompl.</v>
      </c>
      <c r="E92" s="44"/>
      <c r="F92" s="62"/>
      <c r="G92" s="111"/>
      <c r="H92" s="111">
        <f>IF($C$4="Attiecināmās izmaksas",IF('3a+c+n'!$Q92="A",'3a+c+n'!H92,0),0)</f>
        <v>0</v>
      </c>
      <c r="I92" s="111"/>
      <c r="J92" s="111"/>
      <c r="K92" s="112">
        <f>IF($C$4="Attiecināmās izmaksas",IF('3a+c+n'!$Q92="A",'3a+c+n'!K92,0),0)</f>
        <v>0</v>
      </c>
      <c r="L92" s="62">
        <f>IF($C$4="Attiecināmās izmaksas",IF('3a+c+n'!$Q92="A",'3a+c+n'!L92,0),0)</f>
        <v>0</v>
      </c>
      <c r="M92" s="111">
        <f>IF($C$4="Attiecināmās izmaksas",IF('3a+c+n'!$Q92="A",'3a+c+n'!M92,0),0)</f>
        <v>0</v>
      </c>
      <c r="N92" s="111">
        <f>IF($C$4="Attiecināmās izmaksas",IF('3a+c+n'!$Q92="A",'3a+c+n'!N92,0),0)</f>
        <v>0</v>
      </c>
      <c r="O92" s="111">
        <f>IF($C$4="Attiecināmās izmaksas",IF('3a+c+n'!$Q92="A",'3a+c+n'!O92,0),0)</f>
        <v>0</v>
      </c>
      <c r="P92" s="112">
        <f>IF($C$4="Attiecināmās izmaksas",IF('3a+c+n'!$Q92="A",'3a+c+n'!P92,0),0)</f>
        <v>0</v>
      </c>
    </row>
    <row r="93" spans="1:16" ht="12" customHeight="1" thickBot="1" x14ac:dyDescent="0.25">
      <c r="A93" s="229" t="s">
        <v>62</v>
      </c>
      <c r="B93" s="230"/>
      <c r="C93" s="230"/>
      <c r="D93" s="230"/>
      <c r="E93" s="230"/>
      <c r="F93" s="230"/>
      <c r="G93" s="230"/>
      <c r="H93" s="230"/>
      <c r="I93" s="230"/>
      <c r="J93" s="230"/>
      <c r="K93" s="231"/>
      <c r="L93" s="119">
        <f>SUM(L14:L92)</f>
        <v>0</v>
      </c>
      <c r="M93" s="120">
        <f>SUM(M14:M92)</f>
        <v>0</v>
      </c>
      <c r="N93" s="120">
        <f>SUM(N14:N92)</f>
        <v>0</v>
      </c>
      <c r="O93" s="120">
        <f>SUM(O14:O92)</f>
        <v>0</v>
      </c>
      <c r="P93" s="121">
        <f>SUM(P14:P92)</f>
        <v>0</v>
      </c>
    </row>
    <row r="94" spans="1:16" x14ac:dyDescent="0.2">
      <c r="A94" s="16"/>
      <c r="B94" s="16"/>
      <c r="C94" s="16"/>
      <c r="D94" s="16"/>
      <c r="E94" s="16"/>
      <c r="F94" s="16"/>
      <c r="G94" s="16"/>
      <c r="H94" s="16"/>
      <c r="I94" s="16"/>
      <c r="J94" s="16"/>
      <c r="K94" s="16"/>
      <c r="L94" s="16"/>
      <c r="M94" s="16"/>
      <c r="N94" s="16"/>
      <c r="O94" s="16"/>
      <c r="P94" s="16"/>
    </row>
    <row r="95" spans="1:16" x14ac:dyDescent="0.2">
      <c r="A95" s="16"/>
      <c r="B95" s="16"/>
      <c r="C95" s="16"/>
      <c r="D95" s="16"/>
      <c r="E95" s="16"/>
      <c r="F95" s="16"/>
      <c r="G95" s="16"/>
      <c r="H95" s="16"/>
      <c r="I95" s="16"/>
      <c r="J95" s="16"/>
      <c r="K95" s="16"/>
      <c r="L95" s="16"/>
      <c r="M95" s="16"/>
      <c r="N95" s="16"/>
      <c r="O95" s="16"/>
      <c r="P95" s="16"/>
    </row>
    <row r="96" spans="1:16" x14ac:dyDescent="0.2">
      <c r="A96" s="1" t="s">
        <v>14</v>
      </c>
      <c r="B96" s="16"/>
      <c r="C96" s="232">
        <f>'Kops n'!C28:H28</f>
        <v>0</v>
      </c>
      <c r="D96" s="232"/>
      <c r="E96" s="232"/>
      <c r="F96" s="232"/>
      <c r="G96" s="232"/>
      <c r="H96" s="232"/>
      <c r="I96" s="16"/>
      <c r="J96" s="16"/>
      <c r="K96" s="16"/>
      <c r="L96" s="16"/>
      <c r="M96" s="16"/>
      <c r="N96" s="16"/>
      <c r="O96" s="16"/>
      <c r="P96" s="16"/>
    </row>
    <row r="97" spans="1:16" x14ac:dyDescent="0.2">
      <c r="A97" s="16"/>
      <c r="B97" s="16"/>
      <c r="C97" s="160" t="s">
        <v>15</v>
      </c>
      <c r="D97" s="160"/>
      <c r="E97" s="160"/>
      <c r="F97" s="160"/>
      <c r="G97" s="160"/>
      <c r="H97" s="160"/>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78" t="str">
        <f>'Kops n'!A31:D31</f>
        <v>Tāme sastādīta 2023. gada __. _______</v>
      </c>
      <c r="B99" s="179"/>
      <c r="C99" s="179"/>
      <c r="D99" s="179"/>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2">
        <f>'Kops n'!C33:H33</f>
        <v>0</v>
      </c>
      <c r="D101" s="232"/>
      <c r="E101" s="232"/>
      <c r="F101" s="232"/>
      <c r="G101" s="232"/>
      <c r="H101" s="232"/>
      <c r="I101" s="16"/>
      <c r="J101" s="16"/>
      <c r="K101" s="16"/>
      <c r="L101" s="16"/>
      <c r="M101" s="16"/>
      <c r="N101" s="16"/>
      <c r="O101" s="16"/>
      <c r="P101" s="16"/>
    </row>
    <row r="102" spans="1:16" x14ac:dyDescent="0.2">
      <c r="A102" s="16"/>
      <c r="B102" s="16"/>
      <c r="C102" s="160" t="s">
        <v>15</v>
      </c>
      <c r="D102" s="160"/>
      <c r="E102" s="160"/>
      <c r="F102" s="160"/>
      <c r="G102" s="160"/>
      <c r="H102" s="160"/>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n'!C36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C2:I2"/>
    <mergeCell ref="C3:I3"/>
    <mergeCell ref="C4:I4"/>
    <mergeCell ref="D5:L5"/>
    <mergeCell ref="D6:L6"/>
    <mergeCell ref="D8:L8"/>
    <mergeCell ref="A9:F9"/>
    <mergeCell ref="J9:M9"/>
    <mergeCell ref="N9:O9"/>
    <mergeCell ref="D7:L7"/>
    <mergeCell ref="C102:H102"/>
    <mergeCell ref="L12:P12"/>
    <mergeCell ref="A93:K93"/>
    <mergeCell ref="C96:H96"/>
    <mergeCell ref="C97:H97"/>
    <mergeCell ref="A99:D99"/>
    <mergeCell ref="C101:H101"/>
    <mergeCell ref="A12:A13"/>
    <mergeCell ref="B12:B13"/>
    <mergeCell ref="C12:C13"/>
    <mergeCell ref="D12:D13"/>
    <mergeCell ref="E12:E13"/>
    <mergeCell ref="F12:K12"/>
  </mergeCells>
  <conditionalFormatting sqref="A93:K93">
    <cfRule type="containsText" dxfId="34" priority="3" operator="containsText" text="Tiešās izmaksas kopā, t. sk. darba devēja sociālais nodoklis __.__% ">
      <formula>NOT(ISERROR(SEARCH("Tiešās izmaksas kopā, t. sk. darba devēja sociālais nodoklis __.__% ",A93)))</formula>
    </cfRule>
  </conditionalFormatting>
  <conditionalFormatting sqref="A14:P92">
    <cfRule type="cellIs" dxfId="33" priority="1" operator="equal">
      <formula>0</formula>
    </cfRule>
  </conditionalFormatting>
  <conditionalFormatting sqref="C2:I2 D5:L8 N9:O9 L93:P93 C96:H96 C101:H101 C104">
    <cfRule type="cellIs" dxfId="32"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P105"/>
  <sheetViews>
    <sheetView topLeftCell="A71" workbookViewId="0">
      <selection activeCell="N102" sqref="N10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'3a+c+n'!D1</f>
        <v>3</v>
      </c>
      <c r="E1" s="22"/>
      <c r="F1" s="22"/>
      <c r="G1" s="22"/>
      <c r="H1" s="22"/>
      <c r="I1" s="22"/>
      <c r="J1" s="22"/>
      <c r="N1" s="25"/>
      <c r="O1" s="26"/>
      <c r="P1" s="27"/>
    </row>
    <row r="2" spans="1:16" x14ac:dyDescent="0.2">
      <c r="A2" s="28"/>
      <c r="B2" s="28"/>
      <c r="C2" s="247" t="str">
        <f>'3a+c+n'!C2:I2</f>
        <v>Apkure</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18</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'3a+c+n'!A9</f>
        <v>Tāme sastādīta  2023. gada tirgus cenās, pamatojoties uz AVK-A daļas rasējumiem</v>
      </c>
      <c r="B9" s="244"/>
      <c r="C9" s="244"/>
      <c r="D9" s="244"/>
      <c r="E9" s="244"/>
      <c r="F9" s="244"/>
      <c r="G9" s="30"/>
      <c r="H9" s="30"/>
      <c r="I9" s="30"/>
      <c r="J9" s="245" t="s">
        <v>45</v>
      </c>
      <c r="K9" s="245"/>
      <c r="L9" s="245"/>
      <c r="M9" s="245"/>
      <c r="N9" s="246">
        <f>P93</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IF($C$4="citu pasākumu izmaksas",IF('3a+c+n'!$Q14="C",'3a+c+n'!B14,0))</f>
        <v>0</v>
      </c>
      <c r="C14" s="23">
        <f>IF($C$4="citu pasākumu izmaksas",IF('3a+c+n'!$Q14="C",'3a+c+n'!C14,0))</f>
        <v>0</v>
      </c>
      <c r="D14" s="23">
        <f>IF($C$4="citu pasākumu izmaksas",IF('3a+c+n'!$Q14="C",'3a+c+n'!D14,0))</f>
        <v>0</v>
      </c>
      <c r="E14" s="43"/>
      <c r="F14" s="60"/>
      <c r="G14" s="109"/>
      <c r="H14" s="109">
        <f>IF($C$4="citu pasākumu izmaksas",IF('3a+c+n'!$Q14="C",'3a+c+n'!H14,0))</f>
        <v>0</v>
      </c>
      <c r="I14" s="109"/>
      <c r="J14" s="109"/>
      <c r="K14" s="110">
        <f>IF($C$4="citu pasākumu izmaksas",IF('3a+c+n'!$Q14="C",'3a+c+n'!K14,0))</f>
        <v>0</v>
      </c>
      <c r="L14" s="77">
        <f>IF($C$4="citu pasākumu izmaksas",IF('3a+c+n'!$Q14="C",'3a+c+n'!L14,0))</f>
        <v>0</v>
      </c>
      <c r="M14" s="109">
        <f>IF($C$4="citu pasākumu izmaksas",IF('3a+c+n'!$Q14="C",'3a+c+n'!M14,0))</f>
        <v>0</v>
      </c>
      <c r="N14" s="109">
        <f>IF($C$4="citu pasākumu izmaksas",IF('3a+c+n'!$Q14="C",'3a+c+n'!N14,0))</f>
        <v>0</v>
      </c>
      <c r="O14" s="109">
        <f>IF($C$4="citu pasākumu izmaksas",IF('3a+c+n'!$Q14="C",'3a+c+n'!O14,0))</f>
        <v>0</v>
      </c>
      <c r="P14" s="110">
        <f>IF($C$4="citu pasākumu izmaksas",IF('3a+c+n'!$Q14="C",'3a+c+n'!P14,0))</f>
        <v>0</v>
      </c>
    </row>
    <row r="15" spans="1:16" x14ac:dyDescent="0.2">
      <c r="A15" s="49">
        <f>IF(P15=0,0,IF(COUNTBLANK(P15)=1,0,COUNTA($P$14:P15)))</f>
        <v>0</v>
      </c>
      <c r="B15" s="24">
        <f>IF($C$4="citu pasākumu izmaksas",IF('3a+c+n'!$Q15="C",'3a+c+n'!B15,0))</f>
        <v>0</v>
      </c>
      <c r="C15" s="24">
        <f>IF($C$4="citu pasākumu izmaksas",IF('3a+c+n'!$Q15="C",'3a+c+n'!C15,0))</f>
        <v>0</v>
      </c>
      <c r="D15" s="24">
        <f>IF($C$4="citu pasākumu izmaksas",IF('3a+c+n'!$Q15="C",'3a+c+n'!D15,0))</f>
        <v>0</v>
      </c>
      <c r="E15" s="44"/>
      <c r="F15" s="62"/>
      <c r="G15" s="111"/>
      <c r="H15" s="111">
        <f>IF($C$4="citu pasākumu izmaksas",IF('3a+c+n'!$Q15="C",'3a+c+n'!H15,0))</f>
        <v>0</v>
      </c>
      <c r="I15" s="111"/>
      <c r="J15" s="111"/>
      <c r="K15" s="112">
        <f>IF($C$4="citu pasākumu izmaksas",IF('3a+c+n'!$Q15="C",'3a+c+n'!K15,0))</f>
        <v>0</v>
      </c>
      <c r="L15" s="78">
        <f>IF($C$4="citu pasākumu izmaksas",IF('3a+c+n'!$Q15="C",'3a+c+n'!L15,0))</f>
        <v>0</v>
      </c>
      <c r="M15" s="111">
        <f>IF($C$4="citu pasākumu izmaksas",IF('3a+c+n'!$Q15="C",'3a+c+n'!M15,0))</f>
        <v>0</v>
      </c>
      <c r="N15" s="111">
        <f>IF($C$4="citu pasākumu izmaksas",IF('3a+c+n'!$Q15="C",'3a+c+n'!N15,0))</f>
        <v>0</v>
      </c>
      <c r="O15" s="111">
        <f>IF($C$4="citu pasākumu izmaksas",IF('3a+c+n'!$Q15="C",'3a+c+n'!O15,0))</f>
        <v>0</v>
      </c>
      <c r="P15" s="112">
        <f>IF($C$4="citu pasākumu izmaksas",IF('3a+c+n'!$Q15="C",'3a+c+n'!P15,0))</f>
        <v>0</v>
      </c>
    </row>
    <row r="16" spans="1:16" x14ac:dyDescent="0.2">
      <c r="A16" s="49">
        <f>IF(P16=0,0,IF(COUNTBLANK(P16)=1,0,COUNTA($P$14:P16)))</f>
        <v>0</v>
      </c>
      <c r="B16" s="24">
        <f>IF($C$4="citu pasākumu izmaksas",IF('3a+c+n'!$Q16="C",'3a+c+n'!B16,0))</f>
        <v>0</v>
      </c>
      <c r="C16" s="24">
        <f>IF($C$4="citu pasākumu izmaksas",IF('3a+c+n'!$Q16="C",'3a+c+n'!C16,0))</f>
        <v>0</v>
      </c>
      <c r="D16" s="24">
        <f>IF($C$4="citu pasākumu izmaksas",IF('3a+c+n'!$Q16="C",'3a+c+n'!D16,0))</f>
        <v>0</v>
      </c>
      <c r="E16" s="44"/>
      <c r="F16" s="62"/>
      <c r="G16" s="111"/>
      <c r="H16" s="111">
        <f>IF($C$4="citu pasākumu izmaksas",IF('3a+c+n'!$Q16="C",'3a+c+n'!H16,0))</f>
        <v>0</v>
      </c>
      <c r="I16" s="111"/>
      <c r="J16" s="111"/>
      <c r="K16" s="112">
        <f>IF($C$4="citu pasākumu izmaksas",IF('3a+c+n'!$Q16="C",'3a+c+n'!K16,0))</f>
        <v>0</v>
      </c>
      <c r="L16" s="78">
        <f>IF($C$4="citu pasākumu izmaksas",IF('3a+c+n'!$Q16="C",'3a+c+n'!L16,0))</f>
        <v>0</v>
      </c>
      <c r="M16" s="111">
        <f>IF($C$4="citu pasākumu izmaksas",IF('3a+c+n'!$Q16="C",'3a+c+n'!M16,0))</f>
        <v>0</v>
      </c>
      <c r="N16" s="111">
        <f>IF($C$4="citu pasākumu izmaksas",IF('3a+c+n'!$Q16="C",'3a+c+n'!N16,0))</f>
        <v>0</v>
      </c>
      <c r="O16" s="111">
        <f>IF($C$4="citu pasākumu izmaksas",IF('3a+c+n'!$Q16="C",'3a+c+n'!O16,0))</f>
        <v>0</v>
      </c>
      <c r="P16" s="112">
        <f>IF($C$4="citu pasākumu izmaksas",IF('3a+c+n'!$Q16="C",'3a+c+n'!P16,0))</f>
        <v>0</v>
      </c>
    </row>
    <row r="17" spans="1:16" x14ac:dyDescent="0.2">
      <c r="A17" s="49">
        <f>IF(P17=0,0,IF(COUNTBLANK(P17)=1,0,COUNTA($P$14:P17)))</f>
        <v>0</v>
      </c>
      <c r="B17" s="24">
        <f>IF($C$4="citu pasākumu izmaksas",IF('3a+c+n'!$Q17="C",'3a+c+n'!B17,0))</f>
        <v>0</v>
      </c>
      <c r="C17" s="24">
        <f>IF($C$4="citu pasākumu izmaksas",IF('3a+c+n'!$Q17="C",'3a+c+n'!C17,0))</f>
        <v>0</v>
      </c>
      <c r="D17" s="24">
        <f>IF($C$4="citu pasākumu izmaksas",IF('3a+c+n'!$Q17="C",'3a+c+n'!D17,0))</f>
        <v>0</v>
      </c>
      <c r="E17" s="44"/>
      <c r="F17" s="62"/>
      <c r="G17" s="111"/>
      <c r="H17" s="111">
        <f>IF($C$4="citu pasākumu izmaksas",IF('3a+c+n'!$Q17="C",'3a+c+n'!H17,0))</f>
        <v>0</v>
      </c>
      <c r="I17" s="111"/>
      <c r="J17" s="111"/>
      <c r="K17" s="112">
        <f>IF($C$4="citu pasākumu izmaksas",IF('3a+c+n'!$Q17="C",'3a+c+n'!K17,0))</f>
        <v>0</v>
      </c>
      <c r="L17" s="78">
        <f>IF($C$4="citu pasākumu izmaksas",IF('3a+c+n'!$Q17="C",'3a+c+n'!L17,0))</f>
        <v>0</v>
      </c>
      <c r="M17" s="111">
        <f>IF($C$4="citu pasākumu izmaksas",IF('3a+c+n'!$Q17="C",'3a+c+n'!M17,0))</f>
        <v>0</v>
      </c>
      <c r="N17" s="111">
        <f>IF($C$4="citu pasākumu izmaksas",IF('3a+c+n'!$Q17="C",'3a+c+n'!N17,0))</f>
        <v>0</v>
      </c>
      <c r="O17" s="111">
        <f>IF($C$4="citu pasākumu izmaksas",IF('3a+c+n'!$Q17="C",'3a+c+n'!O17,0))</f>
        <v>0</v>
      </c>
      <c r="P17" s="112">
        <f>IF($C$4="citu pasākumu izmaksas",IF('3a+c+n'!$Q17="C",'3a+c+n'!P17,0))</f>
        <v>0</v>
      </c>
    </row>
    <row r="18" spans="1:16" x14ac:dyDescent="0.2">
      <c r="A18" s="49">
        <f>IF(P18=0,0,IF(COUNTBLANK(P18)=1,0,COUNTA($P$14:P18)))</f>
        <v>0</v>
      </c>
      <c r="B18" s="24">
        <f>IF($C$4="citu pasākumu izmaksas",IF('3a+c+n'!$Q18="C",'3a+c+n'!B18,0))</f>
        <v>0</v>
      </c>
      <c r="C18" s="24">
        <f>IF($C$4="citu pasākumu izmaksas",IF('3a+c+n'!$Q18="C",'3a+c+n'!C18,0))</f>
        <v>0</v>
      </c>
      <c r="D18" s="24">
        <f>IF($C$4="citu pasākumu izmaksas",IF('3a+c+n'!$Q18="C",'3a+c+n'!D18,0))</f>
        <v>0</v>
      </c>
      <c r="E18" s="44"/>
      <c r="F18" s="62"/>
      <c r="G18" s="111"/>
      <c r="H18" s="111">
        <f>IF($C$4="citu pasākumu izmaksas",IF('3a+c+n'!$Q18="C",'3a+c+n'!H18,0))</f>
        <v>0</v>
      </c>
      <c r="I18" s="111"/>
      <c r="J18" s="111"/>
      <c r="K18" s="112">
        <f>IF($C$4="citu pasākumu izmaksas",IF('3a+c+n'!$Q18="C",'3a+c+n'!K18,0))</f>
        <v>0</v>
      </c>
      <c r="L18" s="78">
        <f>IF($C$4="citu pasākumu izmaksas",IF('3a+c+n'!$Q18="C",'3a+c+n'!L18,0))</f>
        <v>0</v>
      </c>
      <c r="M18" s="111">
        <f>IF($C$4="citu pasākumu izmaksas",IF('3a+c+n'!$Q18="C",'3a+c+n'!M18,0))</f>
        <v>0</v>
      </c>
      <c r="N18" s="111">
        <f>IF($C$4="citu pasākumu izmaksas",IF('3a+c+n'!$Q18="C",'3a+c+n'!N18,0))</f>
        <v>0</v>
      </c>
      <c r="O18" s="111">
        <f>IF($C$4="citu pasākumu izmaksas",IF('3a+c+n'!$Q18="C",'3a+c+n'!O18,0))</f>
        <v>0</v>
      </c>
      <c r="P18" s="112">
        <f>IF($C$4="citu pasākumu izmaksas",IF('3a+c+n'!$Q18="C",'3a+c+n'!P18,0))</f>
        <v>0</v>
      </c>
    </row>
    <row r="19" spans="1:16" x14ac:dyDescent="0.2">
      <c r="A19" s="49">
        <f>IF(P19=0,0,IF(COUNTBLANK(P19)=1,0,COUNTA($P$14:P19)))</f>
        <v>0</v>
      </c>
      <c r="B19" s="24">
        <f>IF($C$4="citu pasākumu izmaksas",IF('3a+c+n'!$Q19="C",'3a+c+n'!B19,0))</f>
        <v>0</v>
      </c>
      <c r="C19" s="24">
        <f>IF($C$4="citu pasākumu izmaksas",IF('3a+c+n'!$Q19="C",'3a+c+n'!C19,0))</f>
        <v>0</v>
      </c>
      <c r="D19" s="24">
        <f>IF($C$4="citu pasākumu izmaksas",IF('3a+c+n'!$Q19="C",'3a+c+n'!D19,0))</f>
        <v>0</v>
      </c>
      <c r="E19" s="44"/>
      <c r="F19" s="62"/>
      <c r="G19" s="111"/>
      <c r="H19" s="111">
        <f>IF($C$4="citu pasākumu izmaksas",IF('3a+c+n'!$Q19="C",'3a+c+n'!H19,0))</f>
        <v>0</v>
      </c>
      <c r="I19" s="111"/>
      <c r="J19" s="111"/>
      <c r="K19" s="112">
        <f>IF($C$4="citu pasākumu izmaksas",IF('3a+c+n'!$Q19="C",'3a+c+n'!K19,0))</f>
        <v>0</v>
      </c>
      <c r="L19" s="78">
        <f>IF($C$4="citu pasākumu izmaksas",IF('3a+c+n'!$Q19="C",'3a+c+n'!L19,0))</f>
        <v>0</v>
      </c>
      <c r="M19" s="111">
        <f>IF($C$4="citu pasākumu izmaksas",IF('3a+c+n'!$Q19="C",'3a+c+n'!M19,0))</f>
        <v>0</v>
      </c>
      <c r="N19" s="111">
        <f>IF($C$4="citu pasākumu izmaksas",IF('3a+c+n'!$Q19="C",'3a+c+n'!N19,0))</f>
        <v>0</v>
      </c>
      <c r="O19" s="111">
        <f>IF($C$4="citu pasākumu izmaksas",IF('3a+c+n'!$Q19="C",'3a+c+n'!O19,0))</f>
        <v>0</v>
      </c>
      <c r="P19" s="112">
        <f>IF($C$4="citu pasākumu izmaksas",IF('3a+c+n'!$Q19="C",'3a+c+n'!P19,0))</f>
        <v>0</v>
      </c>
    </row>
    <row r="20" spans="1:16" x14ac:dyDescent="0.2">
      <c r="A20" s="49">
        <f>IF(P20=0,0,IF(COUNTBLANK(P20)=1,0,COUNTA($P$14:P20)))</f>
        <v>0</v>
      </c>
      <c r="B20" s="24">
        <f>IF($C$4="citu pasākumu izmaksas",IF('3a+c+n'!$Q20="C",'3a+c+n'!B20,0))</f>
        <v>0</v>
      </c>
      <c r="C20" s="24">
        <f>IF($C$4="citu pasākumu izmaksas",IF('3a+c+n'!$Q20="C",'3a+c+n'!C20,0))</f>
        <v>0</v>
      </c>
      <c r="D20" s="24">
        <f>IF($C$4="citu pasākumu izmaksas",IF('3a+c+n'!$Q20="C",'3a+c+n'!D20,0))</f>
        <v>0</v>
      </c>
      <c r="E20" s="44"/>
      <c r="F20" s="62"/>
      <c r="G20" s="111"/>
      <c r="H20" s="111">
        <f>IF($C$4="citu pasākumu izmaksas",IF('3a+c+n'!$Q20="C",'3a+c+n'!H20,0))</f>
        <v>0</v>
      </c>
      <c r="I20" s="111"/>
      <c r="J20" s="111"/>
      <c r="K20" s="112">
        <f>IF($C$4="citu pasākumu izmaksas",IF('3a+c+n'!$Q20="C",'3a+c+n'!K20,0))</f>
        <v>0</v>
      </c>
      <c r="L20" s="78">
        <f>IF($C$4="citu pasākumu izmaksas",IF('3a+c+n'!$Q20="C",'3a+c+n'!L20,0))</f>
        <v>0</v>
      </c>
      <c r="M20" s="111">
        <f>IF($C$4="citu pasākumu izmaksas",IF('3a+c+n'!$Q20="C",'3a+c+n'!M20,0))</f>
        <v>0</v>
      </c>
      <c r="N20" s="111">
        <f>IF($C$4="citu pasākumu izmaksas",IF('3a+c+n'!$Q20="C",'3a+c+n'!N20,0))</f>
        <v>0</v>
      </c>
      <c r="O20" s="111">
        <f>IF($C$4="citu pasākumu izmaksas",IF('3a+c+n'!$Q20="C",'3a+c+n'!O20,0))</f>
        <v>0</v>
      </c>
      <c r="P20" s="112">
        <f>IF($C$4="citu pasākumu izmaksas",IF('3a+c+n'!$Q20="C",'3a+c+n'!P20,0))</f>
        <v>0</v>
      </c>
    </row>
    <row r="21" spans="1:16" x14ac:dyDescent="0.2">
      <c r="A21" s="49">
        <f>IF(P21=0,0,IF(COUNTBLANK(P21)=1,0,COUNTA($P$14:P21)))</f>
        <v>0</v>
      </c>
      <c r="B21" s="24">
        <f>IF($C$4="citu pasākumu izmaksas",IF('3a+c+n'!$Q21="C",'3a+c+n'!B21,0))</f>
        <v>0</v>
      </c>
      <c r="C21" s="24">
        <f>IF($C$4="citu pasākumu izmaksas",IF('3a+c+n'!$Q21="C",'3a+c+n'!C21,0))</f>
        <v>0</v>
      </c>
      <c r="D21" s="24">
        <f>IF($C$4="citu pasākumu izmaksas",IF('3a+c+n'!$Q21="C",'3a+c+n'!D21,0))</f>
        <v>0</v>
      </c>
      <c r="E21" s="44"/>
      <c r="F21" s="62"/>
      <c r="G21" s="111"/>
      <c r="H21" s="111">
        <f>IF($C$4="citu pasākumu izmaksas",IF('3a+c+n'!$Q21="C",'3a+c+n'!H21,0))</f>
        <v>0</v>
      </c>
      <c r="I21" s="111"/>
      <c r="J21" s="111"/>
      <c r="K21" s="112">
        <f>IF($C$4="citu pasākumu izmaksas",IF('3a+c+n'!$Q21="C",'3a+c+n'!K21,0))</f>
        <v>0</v>
      </c>
      <c r="L21" s="78">
        <f>IF($C$4="citu pasākumu izmaksas",IF('3a+c+n'!$Q21="C",'3a+c+n'!L21,0))</f>
        <v>0</v>
      </c>
      <c r="M21" s="111">
        <f>IF($C$4="citu pasākumu izmaksas",IF('3a+c+n'!$Q21="C",'3a+c+n'!M21,0))</f>
        <v>0</v>
      </c>
      <c r="N21" s="111">
        <f>IF($C$4="citu pasākumu izmaksas",IF('3a+c+n'!$Q21="C",'3a+c+n'!N21,0))</f>
        <v>0</v>
      </c>
      <c r="O21" s="111">
        <f>IF($C$4="citu pasākumu izmaksas",IF('3a+c+n'!$Q21="C",'3a+c+n'!O21,0))</f>
        <v>0</v>
      </c>
      <c r="P21" s="112">
        <f>IF($C$4="citu pasākumu izmaksas",IF('3a+c+n'!$Q21="C",'3a+c+n'!P21,0))</f>
        <v>0</v>
      </c>
    </row>
    <row r="22" spans="1:16" x14ac:dyDescent="0.2">
      <c r="A22" s="49">
        <f>IF(P22=0,0,IF(COUNTBLANK(P22)=1,0,COUNTA($P$14:P22)))</f>
        <v>0</v>
      </c>
      <c r="B22" s="24">
        <f>IF($C$4="citu pasākumu izmaksas",IF('3a+c+n'!$Q22="C",'3a+c+n'!B22,0))</f>
        <v>0</v>
      </c>
      <c r="C22" s="24">
        <f>IF($C$4="citu pasākumu izmaksas",IF('3a+c+n'!$Q22="C",'3a+c+n'!C22,0))</f>
        <v>0</v>
      </c>
      <c r="D22" s="24">
        <f>IF($C$4="citu pasākumu izmaksas",IF('3a+c+n'!$Q22="C",'3a+c+n'!D22,0))</f>
        <v>0</v>
      </c>
      <c r="E22" s="44"/>
      <c r="F22" s="62"/>
      <c r="G22" s="111"/>
      <c r="H22" s="111">
        <f>IF($C$4="citu pasākumu izmaksas",IF('3a+c+n'!$Q22="C",'3a+c+n'!H22,0))</f>
        <v>0</v>
      </c>
      <c r="I22" s="111"/>
      <c r="J22" s="111"/>
      <c r="K22" s="112">
        <f>IF($C$4="citu pasākumu izmaksas",IF('3a+c+n'!$Q22="C",'3a+c+n'!K22,0))</f>
        <v>0</v>
      </c>
      <c r="L22" s="78">
        <f>IF($C$4="citu pasākumu izmaksas",IF('3a+c+n'!$Q22="C",'3a+c+n'!L22,0))</f>
        <v>0</v>
      </c>
      <c r="M22" s="111">
        <f>IF($C$4="citu pasākumu izmaksas",IF('3a+c+n'!$Q22="C",'3a+c+n'!M22,0))</f>
        <v>0</v>
      </c>
      <c r="N22" s="111">
        <f>IF($C$4="citu pasākumu izmaksas",IF('3a+c+n'!$Q22="C",'3a+c+n'!N22,0))</f>
        <v>0</v>
      </c>
      <c r="O22" s="111">
        <f>IF($C$4="citu pasākumu izmaksas",IF('3a+c+n'!$Q22="C",'3a+c+n'!O22,0))</f>
        <v>0</v>
      </c>
      <c r="P22" s="112">
        <f>IF($C$4="citu pasākumu izmaksas",IF('3a+c+n'!$Q22="C",'3a+c+n'!P22,0))</f>
        <v>0</v>
      </c>
    </row>
    <row r="23" spans="1:16" x14ac:dyDescent="0.2">
      <c r="A23" s="49">
        <f>IF(P23=0,0,IF(COUNTBLANK(P23)=1,0,COUNTA($P$14:P23)))</f>
        <v>0</v>
      </c>
      <c r="B23" s="24">
        <f>IF($C$4="citu pasākumu izmaksas",IF('3a+c+n'!$Q23="C",'3a+c+n'!B23,0))</f>
        <v>0</v>
      </c>
      <c r="C23" s="24">
        <f>IF($C$4="citu pasākumu izmaksas",IF('3a+c+n'!$Q23="C",'3a+c+n'!C23,0))</f>
        <v>0</v>
      </c>
      <c r="D23" s="24">
        <f>IF($C$4="citu pasākumu izmaksas",IF('3a+c+n'!$Q23="C",'3a+c+n'!D23,0))</f>
        <v>0</v>
      </c>
      <c r="E23" s="44"/>
      <c r="F23" s="62"/>
      <c r="G23" s="111"/>
      <c r="H23" s="111">
        <f>IF($C$4="citu pasākumu izmaksas",IF('3a+c+n'!$Q23="C",'3a+c+n'!H23,0))</f>
        <v>0</v>
      </c>
      <c r="I23" s="111"/>
      <c r="J23" s="111"/>
      <c r="K23" s="112">
        <f>IF($C$4="citu pasākumu izmaksas",IF('3a+c+n'!$Q23="C",'3a+c+n'!K23,0))</f>
        <v>0</v>
      </c>
      <c r="L23" s="78">
        <f>IF($C$4="citu pasākumu izmaksas",IF('3a+c+n'!$Q23="C",'3a+c+n'!L23,0))</f>
        <v>0</v>
      </c>
      <c r="M23" s="111">
        <f>IF($C$4="citu pasākumu izmaksas",IF('3a+c+n'!$Q23="C",'3a+c+n'!M23,0))</f>
        <v>0</v>
      </c>
      <c r="N23" s="111">
        <f>IF($C$4="citu pasākumu izmaksas",IF('3a+c+n'!$Q23="C",'3a+c+n'!N23,0))</f>
        <v>0</v>
      </c>
      <c r="O23" s="111">
        <f>IF($C$4="citu pasākumu izmaksas",IF('3a+c+n'!$Q23="C",'3a+c+n'!O23,0))</f>
        <v>0</v>
      </c>
      <c r="P23" s="112">
        <f>IF($C$4="citu pasākumu izmaksas",IF('3a+c+n'!$Q23="C",'3a+c+n'!P23,0))</f>
        <v>0</v>
      </c>
    </row>
    <row r="24" spans="1:16" x14ac:dyDescent="0.2">
      <c r="A24" s="49">
        <f>IF(P24=0,0,IF(COUNTBLANK(P24)=1,0,COUNTA($P$14:P24)))</f>
        <v>0</v>
      </c>
      <c r="B24" s="24">
        <f>IF($C$4="citu pasākumu izmaksas",IF('3a+c+n'!$Q24="C",'3a+c+n'!B24,0))</f>
        <v>0</v>
      </c>
      <c r="C24" s="24">
        <f>IF($C$4="citu pasākumu izmaksas",IF('3a+c+n'!$Q24="C",'3a+c+n'!C24,0))</f>
        <v>0</v>
      </c>
      <c r="D24" s="24">
        <f>IF($C$4="citu pasākumu izmaksas",IF('3a+c+n'!$Q24="C",'3a+c+n'!D24,0))</f>
        <v>0</v>
      </c>
      <c r="E24" s="44"/>
      <c r="F24" s="62"/>
      <c r="G24" s="111"/>
      <c r="H24" s="111">
        <f>IF($C$4="citu pasākumu izmaksas",IF('3a+c+n'!$Q24="C",'3a+c+n'!H24,0))</f>
        <v>0</v>
      </c>
      <c r="I24" s="111"/>
      <c r="J24" s="111"/>
      <c r="K24" s="112">
        <f>IF($C$4="citu pasākumu izmaksas",IF('3a+c+n'!$Q24="C",'3a+c+n'!K24,0))</f>
        <v>0</v>
      </c>
      <c r="L24" s="78">
        <f>IF($C$4="citu pasākumu izmaksas",IF('3a+c+n'!$Q24="C",'3a+c+n'!L24,0))</f>
        <v>0</v>
      </c>
      <c r="M24" s="111">
        <f>IF($C$4="citu pasākumu izmaksas",IF('3a+c+n'!$Q24="C",'3a+c+n'!M24,0))</f>
        <v>0</v>
      </c>
      <c r="N24" s="111">
        <f>IF($C$4="citu pasākumu izmaksas",IF('3a+c+n'!$Q24="C",'3a+c+n'!N24,0))</f>
        <v>0</v>
      </c>
      <c r="O24" s="111">
        <f>IF($C$4="citu pasākumu izmaksas",IF('3a+c+n'!$Q24="C",'3a+c+n'!O24,0))</f>
        <v>0</v>
      </c>
      <c r="P24" s="112">
        <f>IF($C$4="citu pasākumu izmaksas",IF('3a+c+n'!$Q24="C",'3a+c+n'!P24,0))</f>
        <v>0</v>
      </c>
    </row>
    <row r="25" spans="1:16" x14ac:dyDescent="0.2">
      <c r="A25" s="49">
        <f>IF(P25=0,0,IF(COUNTBLANK(P25)=1,0,COUNTA($P$14:P25)))</f>
        <v>0</v>
      </c>
      <c r="B25" s="24">
        <f>IF($C$4="citu pasākumu izmaksas",IF('3a+c+n'!$Q25="C",'3a+c+n'!B25,0))</f>
        <v>0</v>
      </c>
      <c r="C25" s="24">
        <f>IF($C$4="citu pasākumu izmaksas",IF('3a+c+n'!$Q25="C",'3a+c+n'!C25,0))</f>
        <v>0</v>
      </c>
      <c r="D25" s="24">
        <f>IF($C$4="citu pasākumu izmaksas",IF('3a+c+n'!$Q25="C",'3a+c+n'!D25,0))</f>
        <v>0</v>
      </c>
      <c r="E25" s="44"/>
      <c r="F25" s="62"/>
      <c r="G25" s="111"/>
      <c r="H25" s="111">
        <f>IF($C$4="citu pasākumu izmaksas",IF('3a+c+n'!$Q25="C",'3a+c+n'!H25,0))</f>
        <v>0</v>
      </c>
      <c r="I25" s="111"/>
      <c r="J25" s="111"/>
      <c r="K25" s="112">
        <f>IF($C$4="citu pasākumu izmaksas",IF('3a+c+n'!$Q25="C",'3a+c+n'!K25,0))</f>
        <v>0</v>
      </c>
      <c r="L25" s="78">
        <f>IF($C$4="citu pasākumu izmaksas",IF('3a+c+n'!$Q25="C",'3a+c+n'!L25,0))</f>
        <v>0</v>
      </c>
      <c r="M25" s="111">
        <f>IF($C$4="citu pasākumu izmaksas",IF('3a+c+n'!$Q25="C",'3a+c+n'!M25,0))</f>
        <v>0</v>
      </c>
      <c r="N25" s="111">
        <f>IF($C$4="citu pasākumu izmaksas",IF('3a+c+n'!$Q25="C",'3a+c+n'!N25,0))</f>
        <v>0</v>
      </c>
      <c r="O25" s="111">
        <f>IF($C$4="citu pasākumu izmaksas",IF('3a+c+n'!$Q25="C",'3a+c+n'!O25,0))</f>
        <v>0</v>
      </c>
      <c r="P25" s="112">
        <f>IF($C$4="citu pasākumu izmaksas",IF('3a+c+n'!$Q25="C",'3a+c+n'!P25,0))</f>
        <v>0</v>
      </c>
    </row>
    <row r="26" spans="1:16" x14ac:dyDescent="0.2">
      <c r="A26" s="49">
        <f>IF(P26=0,0,IF(COUNTBLANK(P26)=1,0,COUNTA($P$14:P26)))</f>
        <v>0</v>
      </c>
      <c r="B26" s="24">
        <f>IF($C$4="citu pasākumu izmaksas",IF('3a+c+n'!$Q26="C",'3a+c+n'!B26,0))</f>
        <v>0</v>
      </c>
      <c r="C26" s="24">
        <f>IF($C$4="citu pasākumu izmaksas",IF('3a+c+n'!$Q26="C",'3a+c+n'!C26,0))</f>
        <v>0</v>
      </c>
      <c r="D26" s="24">
        <f>IF($C$4="citu pasākumu izmaksas",IF('3a+c+n'!$Q26="C",'3a+c+n'!D26,0))</f>
        <v>0</v>
      </c>
      <c r="E26" s="44"/>
      <c r="F26" s="62"/>
      <c r="G26" s="111"/>
      <c r="H26" s="111">
        <f>IF($C$4="citu pasākumu izmaksas",IF('3a+c+n'!$Q26="C",'3a+c+n'!H26,0))</f>
        <v>0</v>
      </c>
      <c r="I26" s="111"/>
      <c r="J26" s="111"/>
      <c r="K26" s="112">
        <f>IF($C$4="citu pasākumu izmaksas",IF('3a+c+n'!$Q26="C",'3a+c+n'!K26,0))</f>
        <v>0</v>
      </c>
      <c r="L26" s="78">
        <f>IF($C$4="citu pasākumu izmaksas",IF('3a+c+n'!$Q26="C",'3a+c+n'!L26,0))</f>
        <v>0</v>
      </c>
      <c r="M26" s="111">
        <f>IF($C$4="citu pasākumu izmaksas",IF('3a+c+n'!$Q26="C",'3a+c+n'!M26,0))</f>
        <v>0</v>
      </c>
      <c r="N26" s="111">
        <f>IF($C$4="citu pasākumu izmaksas",IF('3a+c+n'!$Q26="C",'3a+c+n'!N26,0))</f>
        <v>0</v>
      </c>
      <c r="O26" s="111">
        <f>IF($C$4="citu pasākumu izmaksas",IF('3a+c+n'!$Q26="C",'3a+c+n'!O26,0))</f>
        <v>0</v>
      </c>
      <c r="P26" s="112">
        <f>IF($C$4="citu pasākumu izmaksas",IF('3a+c+n'!$Q26="C",'3a+c+n'!P26,0))</f>
        <v>0</v>
      </c>
    </row>
    <row r="27" spans="1:16" x14ac:dyDescent="0.2">
      <c r="A27" s="49">
        <f>IF(P27=0,0,IF(COUNTBLANK(P27)=1,0,COUNTA($P$14:P27)))</f>
        <v>0</v>
      </c>
      <c r="B27" s="24">
        <f>IF($C$4="citu pasākumu izmaksas",IF('3a+c+n'!$Q27="C",'3a+c+n'!B27,0))</f>
        <v>0</v>
      </c>
      <c r="C27" s="24">
        <f>IF($C$4="citu pasākumu izmaksas",IF('3a+c+n'!$Q27="C",'3a+c+n'!C27,0))</f>
        <v>0</v>
      </c>
      <c r="D27" s="24">
        <f>IF($C$4="citu pasākumu izmaksas",IF('3a+c+n'!$Q27="C",'3a+c+n'!D27,0))</f>
        <v>0</v>
      </c>
      <c r="E27" s="44"/>
      <c r="F27" s="62"/>
      <c r="G27" s="111"/>
      <c r="H27" s="111">
        <f>IF($C$4="citu pasākumu izmaksas",IF('3a+c+n'!$Q27="C",'3a+c+n'!H27,0))</f>
        <v>0</v>
      </c>
      <c r="I27" s="111"/>
      <c r="J27" s="111"/>
      <c r="K27" s="112">
        <f>IF($C$4="citu pasākumu izmaksas",IF('3a+c+n'!$Q27="C",'3a+c+n'!K27,0))</f>
        <v>0</v>
      </c>
      <c r="L27" s="78">
        <f>IF($C$4="citu pasākumu izmaksas",IF('3a+c+n'!$Q27="C",'3a+c+n'!L27,0))</f>
        <v>0</v>
      </c>
      <c r="M27" s="111">
        <f>IF($C$4="citu pasākumu izmaksas",IF('3a+c+n'!$Q27="C",'3a+c+n'!M27,0))</f>
        <v>0</v>
      </c>
      <c r="N27" s="111">
        <f>IF($C$4="citu pasākumu izmaksas",IF('3a+c+n'!$Q27="C",'3a+c+n'!N27,0))</f>
        <v>0</v>
      </c>
      <c r="O27" s="111">
        <f>IF($C$4="citu pasākumu izmaksas",IF('3a+c+n'!$Q27="C",'3a+c+n'!O27,0))</f>
        <v>0</v>
      </c>
      <c r="P27" s="112">
        <f>IF($C$4="citu pasākumu izmaksas",IF('3a+c+n'!$Q27="C",'3a+c+n'!P27,0))</f>
        <v>0</v>
      </c>
    </row>
    <row r="28" spans="1:16" x14ac:dyDescent="0.2">
      <c r="A28" s="49">
        <f>IF(P28=0,0,IF(COUNTBLANK(P28)=1,0,COUNTA($P$14:P28)))</f>
        <v>0</v>
      </c>
      <c r="B28" s="24">
        <f>IF($C$4="citu pasākumu izmaksas",IF('3a+c+n'!$Q28="C",'3a+c+n'!B28,0))</f>
        <v>0</v>
      </c>
      <c r="C28" s="24">
        <f>IF($C$4="citu pasākumu izmaksas",IF('3a+c+n'!$Q28="C",'3a+c+n'!C28,0))</f>
        <v>0</v>
      </c>
      <c r="D28" s="24">
        <f>IF($C$4="citu pasākumu izmaksas",IF('3a+c+n'!$Q28="C",'3a+c+n'!D28,0))</f>
        <v>0</v>
      </c>
      <c r="E28" s="44"/>
      <c r="F28" s="62"/>
      <c r="G28" s="111"/>
      <c r="H28" s="111">
        <f>IF($C$4="citu pasākumu izmaksas",IF('3a+c+n'!$Q28="C",'3a+c+n'!H28,0))</f>
        <v>0</v>
      </c>
      <c r="I28" s="111"/>
      <c r="J28" s="111"/>
      <c r="K28" s="112">
        <f>IF($C$4="citu pasākumu izmaksas",IF('3a+c+n'!$Q28="C",'3a+c+n'!K28,0))</f>
        <v>0</v>
      </c>
      <c r="L28" s="78">
        <f>IF($C$4="citu pasākumu izmaksas",IF('3a+c+n'!$Q28="C",'3a+c+n'!L28,0))</f>
        <v>0</v>
      </c>
      <c r="M28" s="111">
        <f>IF($C$4="citu pasākumu izmaksas",IF('3a+c+n'!$Q28="C",'3a+c+n'!M28,0))</f>
        <v>0</v>
      </c>
      <c r="N28" s="111">
        <f>IF($C$4="citu pasākumu izmaksas",IF('3a+c+n'!$Q28="C",'3a+c+n'!N28,0))</f>
        <v>0</v>
      </c>
      <c r="O28" s="111">
        <f>IF($C$4="citu pasākumu izmaksas",IF('3a+c+n'!$Q28="C",'3a+c+n'!O28,0))</f>
        <v>0</v>
      </c>
      <c r="P28" s="112">
        <f>IF($C$4="citu pasākumu izmaksas",IF('3a+c+n'!$Q28="C",'3a+c+n'!P28,0))</f>
        <v>0</v>
      </c>
    </row>
    <row r="29" spans="1:16" x14ac:dyDescent="0.2">
      <c r="A29" s="49">
        <f>IF(P29=0,0,IF(COUNTBLANK(P29)=1,0,COUNTA($P$14:P29)))</f>
        <v>0</v>
      </c>
      <c r="B29" s="24">
        <f>IF($C$4="citu pasākumu izmaksas",IF('3a+c+n'!$Q29="C",'3a+c+n'!B29,0))</f>
        <v>0</v>
      </c>
      <c r="C29" s="24">
        <f>IF($C$4="citu pasākumu izmaksas",IF('3a+c+n'!$Q29="C",'3a+c+n'!C29,0))</f>
        <v>0</v>
      </c>
      <c r="D29" s="24">
        <f>IF($C$4="citu pasākumu izmaksas",IF('3a+c+n'!$Q29="C",'3a+c+n'!D29,0))</f>
        <v>0</v>
      </c>
      <c r="E29" s="44"/>
      <c r="F29" s="62"/>
      <c r="G29" s="111"/>
      <c r="H29" s="111">
        <f>IF($C$4="citu pasākumu izmaksas",IF('3a+c+n'!$Q29="C",'3a+c+n'!H29,0))</f>
        <v>0</v>
      </c>
      <c r="I29" s="111"/>
      <c r="J29" s="111"/>
      <c r="K29" s="112">
        <f>IF($C$4="citu pasākumu izmaksas",IF('3a+c+n'!$Q29="C",'3a+c+n'!K29,0))</f>
        <v>0</v>
      </c>
      <c r="L29" s="78">
        <f>IF($C$4="citu pasākumu izmaksas",IF('3a+c+n'!$Q29="C",'3a+c+n'!L29,0))</f>
        <v>0</v>
      </c>
      <c r="M29" s="111">
        <f>IF($C$4="citu pasākumu izmaksas",IF('3a+c+n'!$Q29="C",'3a+c+n'!M29,0))</f>
        <v>0</v>
      </c>
      <c r="N29" s="111">
        <f>IF($C$4="citu pasākumu izmaksas",IF('3a+c+n'!$Q29="C",'3a+c+n'!N29,0))</f>
        <v>0</v>
      </c>
      <c r="O29" s="111">
        <f>IF($C$4="citu pasākumu izmaksas",IF('3a+c+n'!$Q29="C",'3a+c+n'!O29,0))</f>
        <v>0</v>
      </c>
      <c r="P29" s="112">
        <f>IF($C$4="citu pasākumu izmaksas",IF('3a+c+n'!$Q29="C",'3a+c+n'!P29,0))</f>
        <v>0</v>
      </c>
    </row>
    <row r="30" spans="1:16" x14ac:dyDescent="0.2">
      <c r="A30" s="49">
        <f>IF(P30=0,0,IF(COUNTBLANK(P30)=1,0,COUNTA($P$14:P30)))</f>
        <v>0</v>
      </c>
      <c r="B30" s="24">
        <f>IF($C$4="citu pasākumu izmaksas",IF('3a+c+n'!$Q30="C",'3a+c+n'!B30,0))</f>
        <v>0</v>
      </c>
      <c r="C30" s="24">
        <f>IF($C$4="citu pasākumu izmaksas",IF('3a+c+n'!$Q30="C",'3a+c+n'!C30,0))</f>
        <v>0</v>
      </c>
      <c r="D30" s="24">
        <f>IF($C$4="citu pasākumu izmaksas",IF('3a+c+n'!$Q30="C",'3a+c+n'!D30,0))</f>
        <v>0</v>
      </c>
      <c r="E30" s="44"/>
      <c r="F30" s="62"/>
      <c r="G30" s="111"/>
      <c r="H30" s="111">
        <f>IF($C$4="citu pasākumu izmaksas",IF('3a+c+n'!$Q30="C",'3a+c+n'!H30,0))</f>
        <v>0</v>
      </c>
      <c r="I30" s="111"/>
      <c r="J30" s="111"/>
      <c r="K30" s="112">
        <f>IF($C$4="citu pasākumu izmaksas",IF('3a+c+n'!$Q30="C",'3a+c+n'!K30,0))</f>
        <v>0</v>
      </c>
      <c r="L30" s="78">
        <f>IF($C$4="citu pasākumu izmaksas",IF('3a+c+n'!$Q30="C",'3a+c+n'!L30,0))</f>
        <v>0</v>
      </c>
      <c r="M30" s="111">
        <f>IF($C$4="citu pasākumu izmaksas",IF('3a+c+n'!$Q30="C",'3a+c+n'!M30,0))</f>
        <v>0</v>
      </c>
      <c r="N30" s="111">
        <f>IF($C$4="citu pasākumu izmaksas",IF('3a+c+n'!$Q30="C",'3a+c+n'!N30,0))</f>
        <v>0</v>
      </c>
      <c r="O30" s="111">
        <f>IF($C$4="citu pasākumu izmaksas",IF('3a+c+n'!$Q30="C",'3a+c+n'!O30,0))</f>
        <v>0</v>
      </c>
      <c r="P30" s="112">
        <f>IF($C$4="citu pasākumu izmaksas",IF('3a+c+n'!$Q30="C",'3a+c+n'!P30,0))</f>
        <v>0</v>
      </c>
    </row>
    <row r="31" spans="1:16" x14ac:dyDescent="0.2">
      <c r="A31" s="49">
        <f>IF(P31=0,0,IF(COUNTBLANK(P31)=1,0,COUNTA($P$14:P31)))</f>
        <v>0</v>
      </c>
      <c r="B31" s="24">
        <f>IF($C$4="citu pasākumu izmaksas",IF('3a+c+n'!$Q31="C",'3a+c+n'!B31,0))</f>
        <v>0</v>
      </c>
      <c r="C31" s="24">
        <f>IF($C$4="citu pasākumu izmaksas",IF('3a+c+n'!$Q31="C",'3a+c+n'!C31,0))</f>
        <v>0</v>
      </c>
      <c r="D31" s="24">
        <f>IF($C$4="citu pasākumu izmaksas",IF('3a+c+n'!$Q31="C",'3a+c+n'!D31,0))</f>
        <v>0</v>
      </c>
      <c r="E31" s="44"/>
      <c r="F31" s="62"/>
      <c r="G31" s="111"/>
      <c r="H31" s="111">
        <f>IF($C$4="citu pasākumu izmaksas",IF('3a+c+n'!$Q31="C",'3a+c+n'!H31,0))</f>
        <v>0</v>
      </c>
      <c r="I31" s="111"/>
      <c r="J31" s="111"/>
      <c r="K31" s="112">
        <f>IF($C$4="citu pasākumu izmaksas",IF('3a+c+n'!$Q31="C",'3a+c+n'!K31,0))</f>
        <v>0</v>
      </c>
      <c r="L31" s="78">
        <f>IF($C$4="citu pasākumu izmaksas",IF('3a+c+n'!$Q31="C",'3a+c+n'!L31,0))</f>
        <v>0</v>
      </c>
      <c r="M31" s="111">
        <f>IF($C$4="citu pasākumu izmaksas",IF('3a+c+n'!$Q31="C",'3a+c+n'!M31,0))</f>
        <v>0</v>
      </c>
      <c r="N31" s="111">
        <f>IF($C$4="citu pasākumu izmaksas",IF('3a+c+n'!$Q31="C",'3a+c+n'!N31,0))</f>
        <v>0</v>
      </c>
      <c r="O31" s="111">
        <f>IF($C$4="citu pasākumu izmaksas",IF('3a+c+n'!$Q31="C",'3a+c+n'!O31,0))</f>
        <v>0</v>
      </c>
      <c r="P31" s="112">
        <f>IF($C$4="citu pasākumu izmaksas",IF('3a+c+n'!$Q31="C",'3a+c+n'!P31,0))</f>
        <v>0</v>
      </c>
    </row>
    <row r="32" spans="1:16" x14ac:dyDescent="0.2">
      <c r="A32" s="49">
        <f>IF(P32=0,0,IF(COUNTBLANK(P32)=1,0,COUNTA($P$14:P32)))</f>
        <v>0</v>
      </c>
      <c r="B32" s="24">
        <f>IF($C$4="citu pasākumu izmaksas",IF('3a+c+n'!$Q32="C",'3a+c+n'!B32,0))</f>
        <v>0</v>
      </c>
      <c r="C32" s="24">
        <f>IF($C$4="citu pasākumu izmaksas",IF('3a+c+n'!$Q32="C",'3a+c+n'!C32,0))</f>
        <v>0</v>
      </c>
      <c r="D32" s="24">
        <f>IF($C$4="citu pasākumu izmaksas",IF('3a+c+n'!$Q32="C",'3a+c+n'!D32,0))</f>
        <v>0</v>
      </c>
      <c r="E32" s="44"/>
      <c r="F32" s="62"/>
      <c r="G32" s="111"/>
      <c r="H32" s="111">
        <f>IF($C$4="citu pasākumu izmaksas",IF('3a+c+n'!$Q32="C",'3a+c+n'!H32,0))</f>
        <v>0</v>
      </c>
      <c r="I32" s="111"/>
      <c r="J32" s="111"/>
      <c r="K32" s="112">
        <f>IF($C$4="citu pasākumu izmaksas",IF('3a+c+n'!$Q32="C",'3a+c+n'!K32,0))</f>
        <v>0</v>
      </c>
      <c r="L32" s="78">
        <f>IF($C$4="citu pasākumu izmaksas",IF('3a+c+n'!$Q32="C",'3a+c+n'!L32,0))</f>
        <v>0</v>
      </c>
      <c r="M32" s="111">
        <f>IF($C$4="citu pasākumu izmaksas",IF('3a+c+n'!$Q32="C",'3a+c+n'!M32,0))</f>
        <v>0</v>
      </c>
      <c r="N32" s="111">
        <f>IF($C$4="citu pasākumu izmaksas",IF('3a+c+n'!$Q32="C",'3a+c+n'!N32,0))</f>
        <v>0</v>
      </c>
      <c r="O32" s="111">
        <f>IF($C$4="citu pasākumu izmaksas",IF('3a+c+n'!$Q32="C",'3a+c+n'!O32,0))</f>
        <v>0</v>
      </c>
      <c r="P32" s="112">
        <f>IF($C$4="citu pasākumu izmaksas",IF('3a+c+n'!$Q32="C",'3a+c+n'!P32,0))</f>
        <v>0</v>
      </c>
    </row>
    <row r="33" spans="1:16" x14ac:dyDescent="0.2">
      <c r="A33" s="49">
        <f>IF(P33=0,0,IF(COUNTBLANK(P33)=1,0,COUNTA($P$14:P33)))</f>
        <v>0</v>
      </c>
      <c r="B33" s="24">
        <f>IF($C$4="citu pasākumu izmaksas",IF('3a+c+n'!$Q33="C",'3a+c+n'!B33,0))</f>
        <v>0</v>
      </c>
      <c r="C33" s="24">
        <f>IF($C$4="citu pasākumu izmaksas",IF('3a+c+n'!$Q33="C",'3a+c+n'!C33,0))</f>
        <v>0</v>
      </c>
      <c r="D33" s="24">
        <f>IF($C$4="citu pasākumu izmaksas",IF('3a+c+n'!$Q33="C",'3a+c+n'!D33,0))</f>
        <v>0</v>
      </c>
      <c r="E33" s="44"/>
      <c r="F33" s="62"/>
      <c r="G33" s="111"/>
      <c r="H33" s="111">
        <f>IF($C$4="citu pasākumu izmaksas",IF('3a+c+n'!$Q33="C",'3a+c+n'!H33,0))</f>
        <v>0</v>
      </c>
      <c r="I33" s="111"/>
      <c r="J33" s="111"/>
      <c r="K33" s="112">
        <f>IF($C$4="citu pasākumu izmaksas",IF('3a+c+n'!$Q33="C",'3a+c+n'!K33,0))</f>
        <v>0</v>
      </c>
      <c r="L33" s="78">
        <f>IF($C$4="citu pasākumu izmaksas",IF('3a+c+n'!$Q33="C",'3a+c+n'!L33,0))</f>
        <v>0</v>
      </c>
      <c r="M33" s="111">
        <f>IF($C$4="citu pasākumu izmaksas",IF('3a+c+n'!$Q33="C",'3a+c+n'!M33,0))</f>
        <v>0</v>
      </c>
      <c r="N33" s="111">
        <f>IF($C$4="citu pasākumu izmaksas",IF('3a+c+n'!$Q33="C",'3a+c+n'!N33,0))</f>
        <v>0</v>
      </c>
      <c r="O33" s="111">
        <f>IF($C$4="citu pasākumu izmaksas",IF('3a+c+n'!$Q33="C",'3a+c+n'!O33,0))</f>
        <v>0</v>
      </c>
      <c r="P33" s="112">
        <f>IF($C$4="citu pasākumu izmaksas",IF('3a+c+n'!$Q33="C",'3a+c+n'!P33,0))</f>
        <v>0</v>
      </c>
    </row>
    <row r="34" spans="1:16" x14ac:dyDescent="0.2">
      <c r="A34" s="49">
        <f>IF(P34=0,0,IF(COUNTBLANK(P34)=1,0,COUNTA($P$14:P34)))</f>
        <v>0</v>
      </c>
      <c r="B34" s="24">
        <f>IF($C$4="citu pasākumu izmaksas",IF('3a+c+n'!$Q34="C",'3a+c+n'!B34,0))</f>
        <v>0</v>
      </c>
      <c r="C34" s="24">
        <f>IF($C$4="citu pasākumu izmaksas",IF('3a+c+n'!$Q34="C",'3a+c+n'!C34,0))</f>
        <v>0</v>
      </c>
      <c r="D34" s="24">
        <f>IF($C$4="citu pasākumu izmaksas",IF('3a+c+n'!$Q34="C",'3a+c+n'!D34,0))</f>
        <v>0</v>
      </c>
      <c r="E34" s="44"/>
      <c r="F34" s="62"/>
      <c r="G34" s="111"/>
      <c r="H34" s="111">
        <f>IF($C$4="citu pasākumu izmaksas",IF('3a+c+n'!$Q34="C",'3a+c+n'!H34,0))</f>
        <v>0</v>
      </c>
      <c r="I34" s="111"/>
      <c r="J34" s="111"/>
      <c r="K34" s="112">
        <f>IF($C$4="citu pasākumu izmaksas",IF('3a+c+n'!$Q34="C",'3a+c+n'!K34,0))</f>
        <v>0</v>
      </c>
      <c r="L34" s="78">
        <f>IF($C$4="citu pasākumu izmaksas",IF('3a+c+n'!$Q34="C",'3a+c+n'!L34,0))</f>
        <v>0</v>
      </c>
      <c r="M34" s="111">
        <f>IF($C$4="citu pasākumu izmaksas",IF('3a+c+n'!$Q34="C",'3a+c+n'!M34,0))</f>
        <v>0</v>
      </c>
      <c r="N34" s="111">
        <f>IF($C$4="citu pasākumu izmaksas",IF('3a+c+n'!$Q34="C",'3a+c+n'!N34,0))</f>
        <v>0</v>
      </c>
      <c r="O34" s="111">
        <f>IF($C$4="citu pasākumu izmaksas",IF('3a+c+n'!$Q34="C",'3a+c+n'!O34,0))</f>
        <v>0</v>
      </c>
      <c r="P34" s="112">
        <f>IF($C$4="citu pasākumu izmaksas",IF('3a+c+n'!$Q34="C",'3a+c+n'!P34,0))</f>
        <v>0</v>
      </c>
    </row>
    <row r="35" spans="1:16" x14ac:dyDescent="0.2">
      <c r="A35" s="49">
        <f>IF(P35=0,0,IF(COUNTBLANK(P35)=1,0,COUNTA($P$14:P35)))</f>
        <v>0</v>
      </c>
      <c r="B35" s="24">
        <f>IF($C$4="citu pasākumu izmaksas",IF('3a+c+n'!$Q35="C",'3a+c+n'!B35,0))</f>
        <v>0</v>
      </c>
      <c r="C35" s="24">
        <f>IF($C$4="citu pasākumu izmaksas",IF('3a+c+n'!$Q35="C",'3a+c+n'!C35,0))</f>
        <v>0</v>
      </c>
      <c r="D35" s="24">
        <f>IF($C$4="citu pasākumu izmaksas",IF('3a+c+n'!$Q35="C",'3a+c+n'!D35,0))</f>
        <v>0</v>
      </c>
      <c r="E35" s="44"/>
      <c r="F35" s="62"/>
      <c r="G35" s="111"/>
      <c r="H35" s="111">
        <f>IF($C$4="citu pasākumu izmaksas",IF('3a+c+n'!$Q35="C",'3a+c+n'!H35,0))</f>
        <v>0</v>
      </c>
      <c r="I35" s="111"/>
      <c r="J35" s="111"/>
      <c r="K35" s="112">
        <f>IF($C$4="citu pasākumu izmaksas",IF('3a+c+n'!$Q35="C",'3a+c+n'!K35,0))</f>
        <v>0</v>
      </c>
      <c r="L35" s="78">
        <f>IF($C$4="citu pasākumu izmaksas",IF('3a+c+n'!$Q35="C",'3a+c+n'!L35,0))</f>
        <v>0</v>
      </c>
      <c r="M35" s="111">
        <f>IF($C$4="citu pasākumu izmaksas",IF('3a+c+n'!$Q35="C",'3a+c+n'!M35,0))</f>
        <v>0</v>
      </c>
      <c r="N35" s="111">
        <f>IF($C$4="citu pasākumu izmaksas",IF('3a+c+n'!$Q35="C",'3a+c+n'!N35,0))</f>
        <v>0</v>
      </c>
      <c r="O35" s="111">
        <f>IF($C$4="citu pasākumu izmaksas",IF('3a+c+n'!$Q35="C",'3a+c+n'!O35,0))</f>
        <v>0</v>
      </c>
      <c r="P35" s="112">
        <f>IF($C$4="citu pasākumu izmaksas",IF('3a+c+n'!$Q35="C",'3a+c+n'!P35,0))</f>
        <v>0</v>
      </c>
    </row>
    <row r="36" spans="1:16" x14ac:dyDescent="0.2">
      <c r="A36" s="49">
        <f>IF(P36=0,0,IF(COUNTBLANK(P36)=1,0,COUNTA($P$14:P36)))</f>
        <v>0</v>
      </c>
      <c r="B36" s="24">
        <f>IF($C$4="citu pasākumu izmaksas",IF('3a+c+n'!$Q36="C",'3a+c+n'!B36,0))</f>
        <v>0</v>
      </c>
      <c r="C36" s="24">
        <f>IF($C$4="citu pasākumu izmaksas",IF('3a+c+n'!$Q36="C",'3a+c+n'!C36,0))</f>
        <v>0</v>
      </c>
      <c r="D36" s="24">
        <f>IF($C$4="citu pasākumu izmaksas",IF('3a+c+n'!$Q36="C",'3a+c+n'!D36,0))</f>
        <v>0</v>
      </c>
      <c r="E36" s="44"/>
      <c r="F36" s="62"/>
      <c r="G36" s="111"/>
      <c r="H36" s="111">
        <f>IF($C$4="citu pasākumu izmaksas",IF('3a+c+n'!$Q36="C",'3a+c+n'!H36,0))</f>
        <v>0</v>
      </c>
      <c r="I36" s="111"/>
      <c r="J36" s="111"/>
      <c r="K36" s="112">
        <f>IF($C$4="citu pasākumu izmaksas",IF('3a+c+n'!$Q36="C",'3a+c+n'!K36,0))</f>
        <v>0</v>
      </c>
      <c r="L36" s="78">
        <f>IF($C$4="citu pasākumu izmaksas",IF('3a+c+n'!$Q36="C",'3a+c+n'!L36,0))</f>
        <v>0</v>
      </c>
      <c r="M36" s="111">
        <f>IF($C$4="citu pasākumu izmaksas",IF('3a+c+n'!$Q36="C",'3a+c+n'!M36,0))</f>
        <v>0</v>
      </c>
      <c r="N36" s="111">
        <f>IF($C$4="citu pasākumu izmaksas",IF('3a+c+n'!$Q36="C",'3a+c+n'!N36,0))</f>
        <v>0</v>
      </c>
      <c r="O36" s="111">
        <f>IF($C$4="citu pasākumu izmaksas",IF('3a+c+n'!$Q36="C",'3a+c+n'!O36,0))</f>
        <v>0</v>
      </c>
      <c r="P36" s="112">
        <f>IF($C$4="citu pasākumu izmaksas",IF('3a+c+n'!$Q36="C",'3a+c+n'!P36,0))</f>
        <v>0</v>
      </c>
    </row>
    <row r="37" spans="1:16" x14ac:dyDescent="0.2">
      <c r="A37" s="49">
        <f>IF(P37=0,0,IF(COUNTBLANK(P37)=1,0,COUNTA($P$14:P37)))</f>
        <v>0</v>
      </c>
      <c r="B37" s="24">
        <f>IF($C$4="citu pasākumu izmaksas",IF('3a+c+n'!$Q37="C",'3a+c+n'!B37,0))</f>
        <v>0</v>
      </c>
      <c r="C37" s="24">
        <f>IF($C$4="citu pasākumu izmaksas",IF('3a+c+n'!$Q37="C",'3a+c+n'!C37,0))</f>
        <v>0</v>
      </c>
      <c r="D37" s="24">
        <f>IF($C$4="citu pasākumu izmaksas",IF('3a+c+n'!$Q37="C",'3a+c+n'!D37,0))</f>
        <v>0</v>
      </c>
      <c r="E37" s="44"/>
      <c r="F37" s="62"/>
      <c r="G37" s="111"/>
      <c r="H37" s="111">
        <f>IF($C$4="citu pasākumu izmaksas",IF('3a+c+n'!$Q37="C",'3a+c+n'!H37,0))</f>
        <v>0</v>
      </c>
      <c r="I37" s="111"/>
      <c r="J37" s="111"/>
      <c r="K37" s="112">
        <f>IF($C$4="citu pasākumu izmaksas",IF('3a+c+n'!$Q37="C",'3a+c+n'!K37,0))</f>
        <v>0</v>
      </c>
      <c r="L37" s="78">
        <f>IF($C$4="citu pasākumu izmaksas",IF('3a+c+n'!$Q37="C",'3a+c+n'!L37,0))</f>
        <v>0</v>
      </c>
      <c r="M37" s="111">
        <f>IF($C$4="citu pasākumu izmaksas",IF('3a+c+n'!$Q37="C",'3a+c+n'!M37,0))</f>
        <v>0</v>
      </c>
      <c r="N37" s="111">
        <f>IF($C$4="citu pasākumu izmaksas",IF('3a+c+n'!$Q37="C",'3a+c+n'!N37,0))</f>
        <v>0</v>
      </c>
      <c r="O37" s="111">
        <f>IF($C$4="citu pasākumu izmaksas",IF('3a+c+n'!$Q37="C",'3a+c+n'!O37,0))</f>
        <v>0</v>
      </c>
      <c r="P37" s="112">
        <f>IF($C$4="citu pasākumu izmaksas",IF('3a+c+n'!$Q37="C",'3a+c+n'!P37,0))</f>
        <v>0</v>
      </c>
    </row>
    <row r="38" spans="1:16" x14ac:dyDescent="0.2">
      <c r="A38" s="49">
        <f>IF(P38=0,0,IF(COUNTBLANK(P38)=1,0,COUNTA($P$14:P38)))</f>
        <v>0</v>
      </c>
      <c r="B38" s="24">
        <f>IF($C$4="citu pasākumu izmaksas",IF('3a+c+n'!$Q38="C",'3a+c+n'!B38,0))</f>
        <v>0</v>
      </c>
      <c r="C38" s="24">
        <f>IF($C$4="citu pasākumu izmaksas",IF('3a+c+n'!$Q38="C",'3a+c+n'!C38,0))</f>
        <v>0</v>
      </c>
      <c r="D38" s="24">
        <f>IF($C$4="citu pasākumu izmaksas",IF('3a+c+n'!$Q38="C",'3a+c+n'!D38,0))</f>
        <v>0</v>
      </c>
      <c r="E38" s="44"/>
      <c r="F38" s="62"/>
      <c r="G38" s="111"/>
      <c r="H38" s="111">
        <f>IF($C$4="citu pasākumu izmaksas",IF('3a+c+n'!$Q38="C",'3a+c+n'!H38,0))</f>
        <v>0</v>
      </c>
      <c r="I38" s="111"/>
      <c r="J38" s="111"/>
      <c r="K38" s="112">
        <f>IF($C$4="citu pasākumu izmaksas",IF('3a+c+n'!$Q38="C",'3a+c+n'!K38,0))</f>
        <v>0</v>
      </c>
      <c r="L38" s="78">
        <f>IF($C$4="citu pasākumu izmaksas",IF('3a+c+n'!$Q38="C",'3a+c+n'!L38,0))</f>
        <v>0</v>
      </c>
      <c r="M38" s="111">
        <f>IF($C$4="citu pasākumu izmaksas",IF('3a+c+n'!$Q38="C",'3a+c+n'!M38,0))</f>
        <v>0</v>
      </c>
      <c r="N38" s="111">
        <f>IF($C$4="citu pasākumu izmaksas",IF('3a+c+n'!$Q38="C",'3a+c+n'!N38,0))</f>
        <v>0</v>
      </c>
      <c r="O38" s="111">
        <f>IF($C$4="citu pasākumu izmaksas",IF('3a+c+n'!$Q38="C",'3a+c+n'!O38,0))</f>
        <v>0</v>
      </c>
      <c r="P38" s="112">
        <f>IF($C$4="citu pasākumu izmaksas",IF('3a+c+n'!$Q38="C",'3a+c+n'!P38,0))</f>
        <v>0</v>
      </c>
    </row>
    <row r="39" spans="1:16" x14ac:dyDescent="0.2">
      <c r="A39" s="49">
        <f>IF(P39=0,0,IF(COUNTBLANK(P39)=1,0,COUNTA($P$14:P39)))</f>
        <v>0</v>
      </c>
      <c r="B39" s="24">
        <f>IF($C$4="citu pasākumu izmaksas",IF('3a+c+n'!$Q39="C",'3a+c+n'!B39,0))</f>
        <v>0</v>
      </c>
      <c r="C39" s="24">
        <f>IF($C$4="citu pasākumu izmaksas",IF('3a+c+n'!$Q39="C",'3a+c+n'!C39,0))</f>
        <v>0</v>
      </c>
      <c r="D39" s="24">
        <f>IF($C$4="citu pasākumu izmaksas",IF('3a+c+n'!$Q39="C",'3a+c+n'!D39,0))</f>
        <v>0</v>
      </c>
      <c r="E39" s="44"/>
      <c r="F39" s="62"/>
      <c r="G39" s="111"/>
      <c r="H39" s="111">
        <f>IF($C$4="citu pasākumu izmaksas",IF('3a+c+n'!$Q39="C",'3a+c+n'!H39,0))</f>
        <v>0</v>
      </c>
      <c r="I39" s="111"/>
      <c r="J39" s="111"/>
      <c r="K39" s="112">
        <f>IF($C$4="citu pasākumu izmaksas",IF('3a+c+n'!$Q39="C",'3a+c+n'!K39,0))</f>
        <v>0</v>
      </c>
      <c r="L39" s="78">
        <f>IF($C$4="citu pasākumu izmaksas",IF('3a+c+n'!$Q39="C",'3a+c+n'!L39,0))</f>
        <v>0</v>
      </c>
      <c r="M39" s="111">
        <f>IF($C$4="citu pasākumu izmaksas",IF('3a+c+n'!$Q39="C",'3a+c+n'!M39,0))</f>
        <v>0</v>
      </c>
      <c r="N39" s="111">
        <f>IF($C$4="citu pasākumu izmaksas",IF('3a+c+n'!$Q39="C",'3a+c+n'!N39,0))</f>
        <v>0</v>
      </c>
      <c r="O39" s="111">
        <f>IF($C$4="citu pasākumu izmaksas",IF('3a+c+n'!$Q39="C",'3a+c+n'!O39,0))</f>
        <v>0</v>
      </c>
      <c r="P39" s="112">
        <f>IF($C$4="citu pasākumu izmaksas",IF('3a+c+n'!$Q39="C",'3a+c+n'!P39,0))</f>
        <v>0</v>
      </c>
    </row>
    <row r="40" spans="1:16" x14ac:dyDescent="0.2">
      <c r="A40" s="49">
        <f>IF(P40=0,0,IF(COUNTBLANK(P40)=1,0,COUNTA($P$14:P40)))</f>
        <v>0</v>
      </c>
      <c r="B40" s="24">
        <f>IF($C$4="citu pasākumu izmaksas",IF('3a+c+n'!$Q40="C",'3a+c+n'!B40,0))</f>
        <v>0</v>
      </c>
      <c r="C40" s="24">
        <f>IF($C$4="citu pasākumu izmaksas",IF('3a+c+n'!$Q40="C",'3a+c+n'!C40,0))</f>
        <v>0</v>
      </c>
      <c r="D40" s="24">
        <f>IF($C$4="citu pasākumu izmaksas",IF('3a+c+n'!$Q40="C",'3a+c+n'!D40,0))</f>
        <v>0</v>
      </c>
      <c r="E40" s="44"/>
      <c r="F40" s="62"/>
      <c r="G40" s="111"/>
      <c r="H40" s="111">
        <f>IF($C$4="citu pasākumu izmaksas",IF('3a+c+n'!$Q40="C",'3a+c+n'!H40,0))</f>
        <v>0</v>
      </c>
      <c r="I40" s="111"/>
      <c r="J40" s="111"/>
      <c r="K40" s="112">
        <f>IF($C$4="citu pasākumu izmaksas",IF('3a+c+n'!$Q40="C",'3a+c+n'!K40,0))</f>
        <v>0</v>
      </c>
      <c r="L40" s="78">
        <f>IF($C$4="citu pasākumu izmaksas",IF('3a+c+n'!$Q40="C",'3a+c+n'!L40,0))</f>
        <v>0</v>
      </c>
      <c r="M40" s="111">
        <f>IF($C$4="citu pasākumu izmaksas",IF('3a+c+n'!$Q40="C",'3a+c+n'!M40,0))</f>
        <v>0</v>
      </c>
      <c r="N40" s="111">
        <f>IF($C$4="citu pasākumu izmaksas",IF('3a+c+n'!$Q40="C",'3a+c+n'!N40,0))</f>
        <v>0</v>
      </c>
      <c r="O40" s="111">
        <f>IF($C$4="citu pasākumu izmaksas",IF('3a+c+n'!$Q40="C",'3a+c+n'!O40,0))</f>
        <v>0</v>
      </c>
      <c r="P40" s="112">
        <f>IF($C$4="citu pasākumu izmaksas",IF('3a+c+n'!$Q40="C",'3a+c+n'!P40,0))</f>
        <v>0</v>
      </c>
    </row>
    <row r="41" spans="1:16" x14ac:dyDescent="0.2">
      <c r="A41" s="49">
        <f>IF(P41=0,0,IF(COUNTBLANK(P41)=1,0,COUNTA($P$14:P41)))</f>
        <v>0</v>
      </c>
      <c r="B41" s="24">
        <f>IF($C$4="citu pasākumu izmaksas",IF('3a+c+n'!$Q41="C",'3a+c+n'!B41,0))</f>
        <v>0</v>
      </c>
      <c r="C41" s="24">
        <f>IF($C$4="citu pasākumu izmaksas",IF('3a+c+n'!$Q41="C",'3a+c+n'!C41,0))</f>
        <v>0</v>
      </c>
      <c r="D41" s="24">
        <f>IF($C$4="citu pasākumu izmaksas",IF('3a+c+n'!$Q41="C",'3a+c+n'!D41,0))</f>
        <v>0</v>
      </c>
      <c r="E41" s="44"/>
      <c r="F41" s="62"/>
      <c r="G41" s="111"/>
      <c r="H41" s="111">
        <f>IF($C$4="citu pasākumu izmaksas",IF('3a+c+n'!$Q41="C",'3a+c+n'!H41,0))</f>
        <v>0</v>
      </c>
      <c r="I41" s="111"/>
      <c r="J41" s="111"/>
      <c r="K41" s="112">
        <f>IF($C$4="citu pasākumu izmaksas",IF('3a+c+n'!$Q41="C",'3a+c+n'!K41,0))</f>
        <v>0</v>
      </c>
      <c r="L41" s="78">
        <f>IF($C$4="citu pasākumu izmaksas",IF('3a+c+n'!$Q41="C",'3a+c+n'!L41,0))</f>
        <v>0</v>
      </c>
      <c r="M41" s="111">
        <f>IF($C$4="citu pasākumu izmaksas",IF('3a+c+n'!$Q41="C",'3a+c+n'!M41,0))</f>
        <v>0</v>
      </c>
      <c r="N41" s="111">
        <f>IF($C$4="citu pasākumu izmaksas",IF('3a+c+n'!$Q41="C",'3a+c+n'!N41,0))</f>
        <v>0</v>
      </c>
      <c r="O41" s="111">
        <f>IF($C$4="citu pasākumu izmaksas",IF('3a+c+n'!$Q41="C",'3a+c+n'!O41,0))</f>
        <v>0</v>
      </c>
      <c r="P41" s="112">
        <f>IF($C$4="citu pasākumu izmaksas",IF('3a+c+n'!$Q41="C",'3a+c+n'!P41,0))</f>
        <v>0</v>
      </c>
    </row>
    <row r="42" spans="1:16" x14ac:dyDescent="0.2">
      <c r="A42" s="49">
        <f>IF(P42=0,0,IF(COUNTBLANK(P42)=1,0,COUNTA($P$14:P42)))</f>
        <v>0</v>
      </c>
      <c r="B42" s="24">
        <f>IF($C$4="citu pasākumu izmaksas",IF('3a+c+n'!$Q42="C",'3a+c+n'!B42,0))</f>
        <v>0</v>
      </c>
      <c r="C42" s="24">
        <f>IF($C$4="citu pasākumu izmaksas",IF('3a+c+n'!$Q42="C",'3a+c+n'!C42,0))</f>
        <v>0</v>
      </c>
      <c r="D42" s="24">
        <f>IF($C$4="citu pasākumu izmaksas",IF('3a+c+n'!$Q42="C",'3a+c+n'!D42,0))</f>
        <v>0</v>
      </c>
      <c r="E42" s="44"/>
      <c r="F42" s="62"/>
      <c r="G42" s="111"/>
      <c r="H42" s="111">
        <f>IF($C$4="citu pasākumu izmaksas",IF('3a+c+n'!$Q42="C",'3a+c+n'!H42,0))</f>
        <v>0</v>
      </c>
      <c r="I42" s="111"/>
      <c r="J42" s="111"/>
      <c r="K42" s="112">
        <f>IF($C$4="citu pasākumu izmaksas",IF('3a+c+n'!$Q42="C",'3a+c+n'!K42,0))</f>
        <v>0</v>
      </c>
      <c r="L42" s="78">
        <f>IF($C$4="citu pasākumu izmaksas",IF('3a+c+n'!$Q42="C",'3a+c+n'!L42,0))</f>
        <v>0</v>
      </c>
      <c r="M42" s="111">
        <f>IF($C$4="citu pasākumu izmaksas",IF('3a+c+n'!$Q42="C",'3a+c+n'!M42,0))</f>
        <v>0</v>
      </c>
      <c r="N42" s="111">
        <f>IF($C$4="citu pasākumu izmaksas",IF('3a+c+n'!$Q42="C",'3a+c+n'!N42,0))</f>
        <v>0</v>
      </c>
      <c r="O42" s="111">
        <f>IF($C$4="citu pasākumu izmaksas",IF('3a+c+n'!$Q42="C",'3a+c+n'!O42,0))</f>
        <v>0</v>
      </c>
      <c r="P42" s="112">
        <f>IF($C$4="citu pasākumu izmaksas",IF('3a+c+n'!$Q42="C",'3a+c+n'!P42,0))</f>
        <v>0</v>
      </c>
    </row>
    <row r="43" spans="1:16" x14ac:dyDescent="0.2">
      <c r="A43" s="49">
        <f>IF(P43=0,0,IF(COUNTBLANK(P43)=1,0,COUNTA($P$14:P43)))</f>
        <v>0</v>
      </c>
      <c r="B43" s="24">
        <f>IF($C$4="citu pasākumu izmaksas",IF('3a+c+n'!$Q43="C",'3a+c+n'!B43,0))</f>
        <v>0</v>
      </c>
      <c r="C43" s="24">
        <f>IF($C$4="citu pasākumu izmaksas",IF('3a+c+n'!$Q43="C",'3a+c+n'!C43,0))</f>
        <v>0</v>
      </c>
      <c r="D43" s="24">
        <f>IF($C$4="citu pasākumu izmaksas",IF('3a+c+n'!$Q43="C",'3a+c+n'!D43,0))</f>
        <v>0</v>
      </c>
      <c r="E43" s="44"/>
      <c r="F43" s="62"/>
      <c r="G43" s="111"/>
      <c r="H43" s="111">
        <f>IF($C$4="citu pasākumu izmaksas",IF('3a+c+n'!$Q43="C",'3a+c+n'!H43,0))</f>
        <v>0</v>
      </c>
      <c r="I43" s="111"/>
      <c r="J43" s="111"/>
      <c r="K43" s="112">
        <f>IF($C$4="citu pasākumu izmaksas",IF('3a+c+n'!$Q43="C",'3a+c+n'!K43,0))</f>
        <v>0</v>
      </c>
      <c r="L43" s="78">
        <f>IF($C$4="citu pasākumu izmaksas",IF('3a+c+n'!$Q43="C",'3a+c+n'!L43,0))</f>
        <v>0</v>
      </c>
      <c r="M43" s="111">
        <f>IF($C$4="citu pasākumu izmaksas",IF('3a+c+n'!$Q43="C",'3a+c+n'!M43,0))</f>
        <v>0</v>
      </c>
      <c r="N43" s="111">
        <f>IF($C$4="citu pasākumu izmaksas",IF('3a+c+n'!$Q43="C",'3a+c+n'!N43,0))</f>
        <v>0</v>
      </c>
      <c r="O43" s="111">
        <f>IF($C$4="citu pasākumu izmaksas",IF('3a+c+n'!$Q43="C",'3a+c+n'!O43,0))</f>
        <v>0</v>
      </c>
      <c r="P43" s="112">
        <f>IF($C$4="citu pasākumu izmaksas",IF('3a+c+n'!$Q43="C",'3a+c+n'!P43,0))</f>
        <v>0</v>
      </c>
    </row>
    <row r="44" spans="1:16" x14ac:dyDescent="0.2">
      <c r="A44" s="49">
        <f>IF(P44=0,0,IF(COUNTBLANK(P44)=1,0,COUNTA($P$14:P44)))</f>
        <v>0</v>
      </c>
      <c r="B44" s="24">
        <f>IF($C$4="citu pasākumu izmaksas",IF('3a+c+n'!$Q44="C",'3a+c+n'!B44,0))</f>
        <v>0</v>
      </c>
      <c r="C44" s="24">
        <f>IF($C$4="citu pasākumu izmaksas",IF('3a+c+n'!$Q44="C",'3a+c+n'!C44,0))</f>
        <v>0</v>
      </c>
      <c r="D44" s="24">
        <f>IF($C$4="citu pasākumu izmaksas",IF('3a+c+n'!$Q44="C",'3a+c+n'!D44,0))</f>
        <v>0</v>
      </c>
      <c r="E44" s="44"/>
      <c r="F44" s="62"/>
      <c r="G44" s="111"/>
      <c r="H44" s="111">
        <f>IF($C$4="citu pasākumu izmaksas",IF('3a+c+n'!$Q44="C",'3a+c+n'!H44,0))</f>
        <v>0</v>
      </c>
      <c r="I44" s="111"/>
      <c r="J44" s="111"/>
      <c r="K44" s="112">
        <f>IF($C$4="citu pasākumu izmaksas",IF('3a+c+n'!$Q44="C",'3a+c+n'!K44,0))</f>
        <v>0</v>
      </c>
      <c r="L44" s="78">
        <f>IF($C$4="citu pasākumu izmaksas",IF('3a+c+n'!$Q44="C",'3a+c+n'!L44,0))</f>
        <v>0</v>
      </c>
      <c r="M44" s="111">
        <f>IF($C$4="citu pasākumu izmaksas",IF('3a+c+n'!$Q44="C",'3a+c+n'!M44,0))</f>
        <v>0</v>
      </c>
      <c r="N44" s="111">
        <f>IF($C$4="citu pasākumu izmaksas",IF('3a+c+n'!$Q44="C",'3a+c+n'!N44,0))</f>
        <v>0</v>
      </c>
      <c r="O44" s="111">
        <f>IF($C$4="citu pasākumu izmaksas",IF('3a+c+n'!$Q44="C",'3a+c+n'!O44,0))</f>
        <v>0</v>
      </c>
      <c r="P44" s="112">
        <f>IF($C$4="citu pasākumu izmaksas",IF('3a+c+n'!$Q44="C",'3a+c+n'!P44,0))</f>
        <v>0</v>
      </c>
    </row>
    <row r="45" spans="1:16" x14ac:dyDescent="0.2">
      <c r="A45" s="49">
        <f>IF(P45=0,0,IF(COUNTBLANK(P45)=1,0,COUNTA($P$14:P45)))</f>
        <v>0</v>
      </c>
      <c r="B45" s="24">
        <f>IF($C$4="citu pasākumu izmaksas",IF('3a+c+n'!$Q45="C",'3a+c+n'!B45,0))</f>
        <v>0</v>
      </c>
      <c r="C45" s="24">
        <f>IF($C$4="citu pasākumu izmaksas",IF('3a+c+n'!$Q45="C",'3a+c+n'!C45,0))</f>
        <v>0</v>
      </c>
      <c r="D45" s="24">
        <f>IF($C$4="citu pasākumu izmaksas",IF('3a+c+n'!$Q45="C",'3a+c+n'!D45,0))</f>
        <v>0</v>
      </c>
      <c r="E45" s="44"/>
      <c r="F45" s="62"/>
      <c r="G45" s="111"/>
      <c r="H45" s="111">
        <f>IF($C$4="citu pasākumu izmaksas",IF('3a+c+n'!$Q45="C",'3a+c+n'!H45,0))</f>
        <v>0</v>
      </c>
      <c r="I45" s="111"/>
      <c r="J45" s="111"/>
      <c r="K45" s="112">
        <f>IF($C$4="citu pasākumu izmaksas",IF('3a+c+n'!$Q45="C",'3a+c+n'!K45,0))</f>
        <v>0</v>
      </c>
      <c r="L45" s="78">
        <f>IF($C$4="citu pasākumu izmaksas",IF('3a+c+n'!$Q45="C",'3a+c+n'!L45,0))</f>
        <v>0</v>
      </c>
      <c r="M45" s="111">
        <f>IF($C$4="citu pasākumu izmaksas",IF('3a+c+n'!$Q45="C",'3a+c+n'!M45,0))</f>
        <v>0</v>
      </c>
      <c r="N45" s="111">
        <f>IF($C$4="citu pasākumu izmaksas",IF('3a+c+n'!$Q45="C",'3a+c+n'!N45,0))</f>
        <v>0</v>
      </c>
      <c r="O45" s="111">
        <f>IF($C$4="citu pasākumu izmaksas",IF('3a+c+n'!$Q45="C",'3a+c+n'!O45,0))</f>
        <v>0</v>
      </c>
      <c r="P45" s="112">
        <f>IF($C$4="citu pasākumu izmaksas",IF('3a+c+n'!$Q45="C",'3a+c+n'!P45,0))</f>
        <v>0</v>
      </c>
    </row>
    <row r="46" spans="1:16" x14ac:dyDescent="0.2">
      <c r="A46" s="49">
        <f>IF(P46=0,0,IF(COUNTBLANK(P46)=1,0,COUNTA($P$14:P46)))</f>
        <v>0</v>
      </c>
      <c r="B46" s="24">
        <f>IF($C$4="citu pasākumu izmaksas",IF('3a+c+n'!$Q46="C",'3a+c+n'!B46,0))</f>
        <v>0</v>
      </c>
      <c r="C46" s="24">
        <f>IF($C$4="citu pasākumu izmaksas",IF('3a+c+n'!$Q46="C",'3a+c+n'!C46,0))</f>
        <v>0</v>
      </c>
      <c r="D46" s="24">
        <f>IF($C$4="citu pasākumu izmaksas",IF('3a+c+n'!$Q46="C",'3a+c+n'!D46,0))</f>
        <v>0</v>
      </c>
      <c r="E46" s="44"/>
      <c r="F46" s="62"/>
      <c r="G46" s="111"/>
      <c r="H46" s="111">
        <f>IF($C$4="citu pasākumu izmaksas",IF('3a+c+n'!$Q46="C",'3a+c+n'!H46,0))</f>
        <v>0</v>
      </c>
      <c r="I46" s="111"/>
      <c r="J46" s="111"/>
      <c r="K46" s="112">
        <f>IF($C$4="citu pasākumu izmaksas",IF('3a+c+n'!$Q46="C",'3a+c+n'!K46,0))</f>
        <v>0</v>
      </c>
      <c r="L46" s="78">
        <f>IF($C$4="citu pasākumu izmaksas",IF('3a+c+n'!$Q46="C",'3a+c+n'!L46,0))</f>
        <v>0</v>
      </c>
      <c r="M46" s="111">
        <f>IF($C$4="citu pasākumu izmaksas",IF('3a+c+n'!$Q46="C",'3a+c+n'!M46,0))</f>
        <v>0</v>
      </c>
      <c r="N46" s="111">
        <f>IF($C$4="citu pasākumu izmaksas",IF('3a+c+n'!$Q46="C",'3a+c+n'!N46,0))</f>
        <v>0</v>
      </c>
      <c r="O46" s="111">
        <f>IF($C$4="citu pasākumu izmaksas",IF('3a+c+n'!$Q46="C",'3a+c+n'!O46,0))</f>
        <v>0</v>
      </c>
      <c r="P46" s="112">
        <f>IF($C$4="citu pasākumu izmaksas",IF('3a+c+n'!$Q46="C",'3a+c+n'!P46,0))</f>
        <v>0</v>
      </c>
    </row>
    <row r="47" spans="1:16" x14ac:dyDescent="0.2">
      <c r="A47" s="49">
        <f>IF(P47=0,0,IF(COUNTBLANK(P47)=1,0,COUNTA($P$14:P47)))</f>
        <v>0</v>
      </c>
      <c r="B47" s="24">
        <f>IF($C$4="citu pasākumu izmaksas",IF('3a+c+n'!$Q47="C",'3a+c+n'!B47,0))</f>
        <v>0</v>
      </c>
      <c r="C47" s="24">
        <f>IF($C$4="citu pasākumu izmaksas",IF('3a+c+n'!$Q47="C",'3a+c+n'!C47,0))</f>
        <v>0</v>
      </c>
      <c r="D47" s="24">
        <f>IF($C$4="citu pasākumu izmaksas",IF('3a+c+n'!$Q47="C",'3a+c+n'!D47,0))</f>
        <v>0</v>
      </c>
      <c r="E47" s="44"/>
      <c r="F47" s="62"/>
      <c r="G47" s="111"/>
      <c r="H47" s="111">
        <f>IF($C$4="citu pasākumu izmaksas",IF('3a+c+n'!$Q47="C",'3a+c+n'!H47,0))</f>
        <v>0</v>
      </c>
      <c r="I47" s="111"/>
      <c r="J47" s="111"/>
      <c r="K47" s="112">
        <f>IF($C$4="citu pasākumu izmaksas",IF('3a+c+n'!$Q47="C",'3a+c+n'!K47,0))</f>
        <v>0</v>
      </c>
      <c r="L47" s="78">
        <f>IF($C$4="citu pasākumu izmaksas",IF('3a+c+n'!$Q47="C",'3a+c+n'!L47,0))</f>
        <v>0</v>
      </c>
      <c r="M47" s="111">
        <f>IF($C$4="citu pasākumu izmaksas",IF('3a+c+n'!$Q47="C",'3a+c+n'!M47,0))</f>
        <v>0</v>
      </c>
      <c r="N47" s="111">
        <f>IF($C$4="citu pasākumu izmaksas",IF('3a+c+n'!$Q47="C",'3a+c+n'!N47,0))</f>
        <v>0</v>
      </c>
      <c r="O47" s="111">
        <f>IF($C$4="citu pasākumu izmaksas",IF('3a+c+n'!$Q47="C",'3a+c+n'!O47,0))</f>
        <v>0</v>
      </c>
      <c r="P47" s="112">
        <f>IF($C$4="citu pasākumu izmaksas",IF('3a+c+n'!$Q47="C",'3a+c+n'!P47,0))</f>
        <v>0</v>
      </c>
    </row>
    <row r="48" spans="1:16" x14ac:dyDescent="0.2">
      <c r="A48" s="49">
        <f>IF(P48=0,0,IF(COUNTBLANK(P48)=1,0,COUNTA($P$14:P48)))</f>
        <v>0</v>
      </c>
      <c r="B48" s="24">
        <f>IF($C$4="citu pasākumu izmaksas",IF('3a+c+n'!$Q48="C",'3a+c+n'!B48,0))</f>
        <v>0</v>
      </c>
      <c r="C48" s="24">
        <f>IF($C$4="citu pasākumu izmaksas",IF('3a+c+n'!$Q48="C",'3a+c+n'!C48,0))</f>
        <v>0</v>
      </c>
      <c r="D48" s="24">
        <f>IF($C$4="citu pasākumu izmaksas",IF('3a+c+n'!$Q48="C",'3a+c+n'!D48,0))</f>
        <v>0</v>
      </c>
      <c r="E48" s="44"/>
      <c r="F48" s="62"/>
      <c r="G48" s="111"/>
      <c r="H48" s="111">
        <f>IF($C$4="citu pasākumu izmaksas",IF('3a+c+n'!$Q48="C",'3a+c+n'!H48,0))</f>
        <v>0</v>
      </c>
      <c r="I48" s="111"/>
      <c r="J48" s="111"/>
      <c r="K48" s="112">
        <f>IF($C$4="citu pasākumu izmaksas",IF('3a+c+n'!$Q48="C",'3a+c+n'!K48,0))</f>
        <v>0</v>
      </c>
      <c r="L48" s="78">
        <f>IF($C$4="citu pasākumu izmaksas",IF('3a+c+n'!$Q48="C",'3a+c+n'!L48,0))</f>
        <v>0</v>
      </c>
      <c r="M48" s="111">
        <f>IF($C$4="citu pasākumu izmaksas",IF('3a+c+n'!$Q48="C",'3a+c+n'!M48,0))</f>
        <v>0</v>
      </c>
      <c r="N48" s="111">
        <f>IF($C$4="citu pasākumu izmaksas",IF('3a+c+n'!$Q48="C",'3a+c+n'!N48,0))</f>
        <v>0</v>
      </c>
      <c r="O48" s="111">
        <f>IF($C$4="citu pasākumu izmaksas",IF('3a+c+n'!$Q48="C",'3a+c+n'!O48,0))</f>
        <v>0</v>
      </c>
      <c r="P48" s="112">
        <f>IF($C$4="citu pasākumu izmaksas",IF('3a+c+n'!$Q48="C",'3a+c+n'!P48,0))</f>
        <v>0</v>
      </c>
    </row>
    <row r="49" spans="1:16" x14ac:dyDescent="0.2">
      <c r="A49" s="49">
        <f>IF(P49=0,0,IF(COUNTBLANK(P49)=1,0,COUNTA($P$14:P49)))</f>
        <v>0</v>
      </c>
      <c r="B49" s="24">
        <f>IF($C$4="citu pasākumu izmaksas",IF('3a+c+n'!$Q49="C",'3a+c+n'!B49,0))</f>
        <v>0</v>
      </c>
      <c r="C49" s="24">
        <f>IF($C$4="citu pasākumu izmaksas",IF('3a+c+n'!$Q49="C",'3a+c+n'!C49,0))</f>
        <v>0</v>
      </c>
      <c r="D49" s="24">
        <f>IF($C$4="citu pasākumu izmaksas",IF('3a+c+n'!$Q49="C",'3a+c+n'!D49,0))</f>
        <v>0</v>
      </c>
      <c r="E49" s="44"/>
      <c r="F49" s="62"/>
      <c r="G49" s="111"/>
      <c r="H49" s="111">
        <f>IF($C$4="citu pasākumu izmaksas",IF('3a+c+n'!$Q49="C",'3a+c+n'!H49,0))</f>
        <v>0</v>
      </c>
      <c r="I49" s="111"/>
      <c r="J49" s="111"/>
      <c r="K49" s="112">
        <f>IF($C$4="citu pasākumu izmaksas",IF('3a+c+n'!$Q49="C",'3a+c+n'!K49,0))</f>
        <v>0</v>
      </c>
      <c r="L49" s="78">
        <f>IF($C$4="citu pasākumu izmaksas",IF('3a+c+n'!$Q49="C",'3a+c+n'!L49,0))</f>
        <v>0</v>
      </c>
      <c r="M49" s="111">
        <f>IF($C$4="citu pasākumu izmaksas",IF('3a+c+n'!$Q49="C",'3a+c+n'!M49,0))</f>
        <v>0</v>
      </c>
      <c r="N49" s="111">
        <f>IF($C$4="citu pasākumu izmaksas",IF('3a+c+n'!$Q49="C",'3a+c+n'!N49,0))</f>
        <v>0</v>
      </c>
      <c r="O49" s="111">
        <f>IF($C$4="citu pasākumu izmaksas",IF('3a+c+n'!$Q49="C",'3a+c+n'!O49,0))</f>
        <v>0</v>
      </c>
      <c r="P49" s="112">
        <f>IF($C$4="citu pasākumu izmaksas",IF('3a+c+n'!$Q49="C",'3a+c+n'!P49,0))</f>
        <v>0</v>
      </c>
    </row>
    <row r="50" spans="1:16" x14ac:dyDescent="0.2">
      <c r="A50" s="49">
        <f>IF(P50=0,0,IF(COUNTBLANK(P50)=1,0,COUNTA($P$14:P50)))</f>
        <v>0</v>
      </c>
      <c r="B50" s="24">
        <f>IF($C$4="citu pasākumu izmaksas",IF('3a+c+n'!$Q50="C",'3a+c+n'!B50,0))</f>
        <v>0</v>
      </c>
      <c r="C50" s="24">
        <f>IF($C$4="citu pasākumu izmaksas",IF('3a+c+n'!$Q50="C",'3a+c+n'!C50,0))</f>
        <v>0</v>
      </c>
      <c r="D50" s="24">
        <f>IF($C$4="citu pasākumu izmaksas",IF('3a+c+n'!$Q50="C",'3a+c+n'!D50,0))</f>
        <v>0</v>
      </c>
      <c r="E50" s="44"/>
      <c r="F50" s="62"/>
      <c r="G50" s="111"/>
      <c r="H50" s="111">
        <f>IF($C$4="citu pasākumu izmaksas",IF('3a+c+n'!$Q50="C",'3a+c+n'!H50,0))</f>
        <v>0</v>
      </c>
      <c r="I50" s="111"/>
      <c r="J50" s="111"/>
      <c r="K50" s="112">
        <f>IF($C$4="citu pasākumu izmaksas",IF('3a+c+n'!$Q50="C",'3a+c+n'!K50,0))</f>
        <v>0</v>
      </c>
      <c r="L50" s="78">
        <f>IF($C$4="citu pasākumu izmaksas",IF('3a+c+n'!$Q50="C",'3a+c+n'!L50,0))</f>
        <v>0</v>
      </c>
      <c r="M50" s="111">
        <f>IF($C$4="citu pasākumu izmaksas",IF('3a+c+n'!$Q50="C",'3a+c+n'!M50,0))</f>
        <v>0</v>
      </c>
      <c r="N50" s="111">
        <f>IF($C$4="citu pasākumu izmaksas",IF('3a+c+n'!$Q50="C",'3a+c+n'!N50,0))</f>
        <v>0</v>
      </c>
      <c r="O50" s="111">
        <f>IF($C$4="citu pasākumu izmaksas",IF('3a+c+n'!$Q50="C",'3a+c+n'!O50,0))</f>
        <v>0</v>
      </c>
      <c r="P50" s="112">
        <f>IF($C$4="citu pasākumu izmaksas",IF('3a+c+n'!$Q50="C",'3a+c+n'!P50,0))</f>
        <v>0</v>
      </c>
    </row>
    <row r="51" spans="1:16" x14ac:dyDescent="0.2">
      <c r="A51" s="49">
        <f>IF(P51=0,0,IF(COUNTBLANK(P51)=1,0,COUNTA($P$14:P51)))</f>
        <v>0</v>
      </c>
      <c r="B51" s="24">
        <f>IF($C$4="citu pasākumu izmaksas",IF('3a+c+n'!$Q51="C",'3a+c+n'!B51,0))</f>
        <v>0</v>
      </c>
      <c r="C51" s="24">
        <f>IF($C$4="citu pasākumu izmaksas",IF('3a+c+n'!$Q51="C",'3a+c+n'!C51,0))</f>
        <v>0</v>
      </c>
      <c r="D51" s="24">
        <f>IF($C$4="citu pasākumu izmaksas",IF('3a+c+n'!$Q51="C",'3a+c+n'!D51,0))</f>
        <v>0</v>
      </c>
      <c r="E51" s="44"/>
      <c r="F51" s="62"/>
      <c r="G51" s="111"/>
      <c r="H51" s="111">
        <f>IF($C$4="citu pasākumu izmaksas",IF('3a+c+n'!$Q51="C",'3a+c+n'!H51,0))</f>
        <v>0</v>
      </c>
      <c r="I51" s="111"/>
      <c r="J51" s="111"/>
      <c r="K51" s="112">
        <f>IF($C$4="citu pasākumu izmaksas",IF('3a+c+n'!$Q51="C",'3a+c+n'!K51,0))</f>
        <v>0</v>
      </c>
      <c r="L51" s="78">
        <f>IF($C$4="citu pasākumu izmaksas",IF('3a+c+n'!$Q51="C",'3a+c+n'!L51,0))</f>
        <v>0</v>
      </c>
      <c r="M51" s="111">
        <f>IF($C$4="citu pasākumu izmaksas",IF('3a+c+n'!$Q51="C",'3a+c+n'!M51,0))</f>
        <v>0</v>
      </c>
      <c r="N51" s="111">
        <f>IF($C$4="citu pasākumu izmaksas",IF('3a+c+n'!$Q51="C",'3a+c+n'!N51,0))</f>
        <v>0</v>
      </c>
      <c r="O51" s="111">
        <f>IF($C$4="citu pasākumu izmaksas",IF('3a+c+n'!$Q51="C",'3a+c+n'!O51,0))</f>
        <v>0</v>
      </c>
      <c r="P51" s="112">
        <f>IF($C$4="citu pasākumu izmaksas",IF('3a+c+n'!$Q51="C",'3a+c+n'!P51,0))</f>
        <v>0</v>
      </c>
    </row>
    <row r="52" spans="1:16" x14ac:dyDescent="0.2">
      <c r="A52" s="49">
        <f>IF(P52=0,0,IF(COUNTBLANK(P52)=1,0,COUNTA($P$14:P52)))</f>
        <v>0</v>
      </c>
      <c r="B52" s="24">
        <f>IF($C$4="citu pasākumu izmaksas",IF('3a+c+n'!$Q52="C",'3a+c+n'!B52,0))</f>
        <v>0</v>
      </c>
      <c r="C52" s="24">
        <f>IF($C$4="citu pasākumu izmaksas",IF('3a+c+n'!$Q52="C",'3a+c+n'!C52,0))</f>
        <v>0</v>
      </c>
      <c r="D52" s="24">
        <f>IF($C$4="citu pasākumu izmaksas",IF('3a+c+n'!$Q52="C",'3a+c+n'!D52,0))</f>
        <v>0</v>
      </c>
      <c r="E52" s="44"/>
      <c r="F52" s="62"/>
      <c r="G52" s="111"/>
      <c r="H52" s="111">
        <f>IF($C$4="citu pasākumu izmaksas",IF('3a+c+n'!$Q52="C",'3a+c+n'!H52,0))</f>
        <v>0</v>
      </c>
      <c r="I52" s="111"/>
      <c r="J52" s="111"/>
      <c r="K52" s="112">
        <f>IF($C$4="citu pasākumu izmaksas",IF('3a+c+n'!$Q52="C",'3a+c+n'!K52,0))</f>
        <v>0</v>
      </c>
      <c r="L52" s="78">
        <f>IF($C$4="citu pasākumu izmaksas",IF('3a+c+n'!$Q52="C",'3a+c+n'!L52,0))</f>
        <v>0</v>
      </c>
      <c r="M52" s="111">
        <f>IF($C$4="citu pasākumu izmaksas",IF('3a+c+n'!$Q52="C",'3a+c+n'!M52,0))</f>
        <v>0</v>
      </c>
      <c r="N52" s="111">
        <f>IF($C$4="citu pasākumu izmaksas",IF('3a+c+n'!$Q52="C",'3a+c+n'!N52,0))</f>
        <v>0</v>
      </c>
      <c r="O52" s="111">
        <f>IF($C$4="citu pasākumu izmaksas",IF('3a+c+n'!$Q52="C",'3a+c+n'!O52,0))</f>
        <v>0</v>
      </c>
      <c r="P52" s="112">
        <f>IF($C$4="citu pasākumu izmaksas",IF('3a+c+n'!$Q52="C",'3a+c+n'!P52,0))</f>
        <v>0</v>
      </c>
    </row>
    <row r="53" spans="1:16" x14ac:dyDescent="0.2">
      <c r="A53" s="49">
        <f>IF(P53=0,0,IF(COUNTBLANK(P53)=1,0,COUNTA($P$14:P53)))</f>
        <v>0</v>
      </c>
      <c r="B53" s="24">
        <f>IF($C$4="citu pasākumu izmaksas",IF('3a+c+n'!$Q53="C",'3a+c+n'!B53,0))</f>
        <v>0</v>
      </c>
      <c r="C53" s="24">
        <f>IF($C$4="citu pasākumu izmaksas",IF('3a+c+n'!$Q53="C",'3a+c+n'!C53,0))</f>
        <v>0</v>
      </c>
      <c r="D53" s="24">
        <f>IF($C$4="citu pasākumu izmaksas",IF('3a+c+n'!$Q53="C",'3a+c+n'!D53,0))</f>
        <v>0</v>
      </c>
      <c r="E53" s="44"/>
      <c r="F53" s="62"/>
      <c r="G53" s="111"/>
      <c r="H53" s="111">
        <f>IF($C$4="citu pasākumu izmaksas",IF('3a+c+n'!$Q53="C",'3a+c+n'!H53,0))</f>
        <v>0</v>
      </c>
      <c r="I53" s="111"/>
      <c r="J53" s="111"/>
      <c r="K53" s="112">
        <f>IF($C$4="citu pasākumu izmaksas",IF('3a+c+n'!$Q53="C",'3a+c+n'!K53,0))</f>
        <v>0</v>
      </c>
      <c r="L53" s="78">
        <f>IF($C$4="citu pasākumu izmaksas",IF('3a+c+n'!$Q53="C",'3a+c+n'!L53,0))</f>
        <v>0</v>
      </c>
      <c r="M53" s="111">
        <f>IF($C$4="citu pasākumu izmaksas",IF('3a+c+n'!$Q53="C",'3a+c+n'!M53,0))</f>
        <v>0</v>
      </c>
      <c r="N53" s="111">
        <f>IF($C$4="citu pasākumu izmaksas",IF('3a+c+n'!$Q53="C",'3a+c+n'!N53,0))</f>
        <v>0</v>
      </c>
      <c r="O53" s="111">
        <f>IF($C$4="citu pasākumu izmaksas",IF('3a+c+n'!$Q53="C",'3a+c+n'!O53,0))</f>
        <v>0</v>
      </c>
      <c r="P53" s="112">
        <f>IF($C$4="citu pasākumu izmaksas",IF('3a+c+n'!$Q53="C",'3a+c+n'!P53,0))</f>
        <v>0</v>
      </c>
    </row>
    <row r="54" spans="1:16" x14ac:dyDescent="0.2">
      <c r="A54" s="49">
        <f>IF(P54=0,0,IF(COUNTBLANK(P54)=1,0,COUNTA($P$14:P54)))</f>
        <v>0</v>
      </c>
      <c r="B54" s="24">
        <f>IF($C$4="citu pasākumu izmaksas",IF('3a+c+n'!$Q54="C",'3a+c+n'!B54,0))</f>
        <v>0</v>
      </c>
      <c r="C54" s="24">
        <f>IF($C$4="citu pasākumu izmaksas",IF('3a+c+n'!$Q54="C",'3a+c+n'!C54,0))</f>
        <v>0</v>
      </c>
      <c r="D54" s="24">
        <f>IF($C$4="citu pasākumu izmaksas",IF('3a+c+n'!$Q54="C",'3a+c+n'!D54,0))</f>
        <v>0</v>
      </c>
      <c r="E54" s="44"/>
      <c r="F54" s="62"/>
      <c r="G54" s="111"/>
      <c r="H54" s="111">
        <f>IF($C$4="citu pasākumu izmaksas",IF('3a+c+n'!$Q54="C",'3a+c+n'!H54,0))</f>
        <v>0</v>
      </c>
      <c r="I54" s="111"/>
      <c r="J54" s="111"/>
      <c r="K54" s="112">
        <f>IF($C$4="citu pasākumu izmaksas",IF('3a+c+n'!$Q54="C",'3a+c+n'!K54,0))</f>
        <v>0</v>
      </c>
      <c r="L54" s="78">
        <f>IF($C$4="citu pasākumu izmaksas",IF('3a+c+n'!$Q54="C",'3a+c+n'!L54,0))</f>
        <v>0</v>
      </c>
      <c r="M54" s="111">
        <f>IF($C$4="citu pasākumu izmaksas",IF('3a+c+n'!$Q54="C",'3a+c+n'!M54,0))</f>
        <v>0</v>
      </c>
      <c r="N54" s="111">
        <f>IF($C$4="citu pasākumu izmaksas",IF('3a+c+n'!$Q54="C",'3a+c+n'!N54,0))</f>
        <v>0</v>
      </c>
      <c r="O54" s="111">
        <f>IF($C$4="citu pasākumu izmaksas",IF('3a+c+n'!$Q54="C",'3a+c+n'!O54,0))</f>
        <v>0</v>
      </c>
      <c r="P54" s="112">
        <f>IF($C$4="citu pasākumu izmaksas",IF('3a+c+n'!$Q54="C",'3a+c+n'!P54,0))</f>
        <v>0</v>
      </c>
    </row>
    <row r="55" spans="1:16" x14ac:dyDescent="0.2">
      <c r="A55" s="49">
        <f>IF(P55=0,0,IF(COUNTBLANK(P55)=1,0,COUNTA($P$14:P55)))</f>
        <v>0</v>
      </c>
      <c r="B55" s="24">
        <f>IF($C$4="citu pasākumu izmaksas",IF('3a+c+n'!$Q55="C",'3a+c+n'!B55,0))</f>
        <v>0</v>
      </c>
      <c r="C55" s="24">
        <f>IF($C$4="citu pasākumu izmaksas",IF('3a+c+n'!$Q55="C",'3a+c+n'!C55,0))</f>
        <v>0</v>
      </c>
      <c r="D55" s="24">
        <f>IF($C$4="citu pasākumu izmaksas",IF('3a+c+n'!$Q55="C",'3a+c+n'!D55,0))</f>
        <v>0</v>
      </c>
      <c r="E55" s="44"/>
      <c r="F55" s="62"/>
      <c r="G55" s="111"/>
      <c r="H55" s="111">
        <f>IF($C$4="citu pasākumu izmaksas",IF('3a+c+n'!$Q55="C",'3a+c+n'!H55,0))</f>
        <v>0</v>
      </c>
      <c r="I55" s="111"/>
      <c r="J55" s="111"/>
      <c r="K55" s="112">
        <f>IF($C$4="citu pasākumu izmaksas",IF('3a+c+n'!$Q55="C",'3a+c+n'!K55,0))</f>
        <v>0</v>
      </c>
      <c r="L55" s="78">
        <f>IF($C$4="citu pasākumu izmaksas",IF('3a+c+n'!$Q55="C",'3a+c+n'!L55,0))</f>
        <v>0</v>
      </c>
      <c r="M55" s="111">
        <f>IF($C$4="citu pasākumu izmaksas",IF('3a+c+n'!$Q55="C",'3a+c+n'!M55,0))</f>
        <v>0</v>
      </c>
      <c r="N55" s="111">
        <f>IF($C$4="citu pasākumu izmaksas",IF('3a+c+n'!$Q55="C",'3a+c+n'!N55,0))</f>
        <v>0</v>
      </c>
      <c r="O55" s="111">
        <f>IF($C$4="citu pasākumu izmaksas",IF('3a+c+n'!$Q55="C",'3a+c+n'!O55,0))</f>
        <v>0</v>
      </c>
      <c r="P55" s="112">
        <f>IF($C$4="citu pasākumu izmaksas",IF('3a+c+n'!$Q55="C",'3a+c+n'!P55,0))</f>
        <v>0</v>
      </c>
    </row>
    <row r="56" spans="1:16" x14ac:dyDescent="0.2">
      <c r="A56" s="49">
        <f>IF(P56=0,0,IF(COUNTBLANK(P56)=1,0,COUNTA($P$14:P56)))</f>
        <v>0</v>
      </c>
      <c r="B56" s="24">
        <f>IF($C$4="citu pasākumu izmaksas",IF('3a+c+n'!$Q56="C",'3a+c+n'!B56,0))</f>
        <v>0</v>
      </c>
      <c r="C56" s="24">
        <f>IF($C$4="citu pasākumu izmaksas",IF('3a+c+n'!$Q56="C",'3a+c+n'!C56,0))</f>
        <v>0</v>
      </c>
      <c r="D56" s="24">
        <f>IF($C$4="citu pasākumu izmaksas",IF('3a+c+n'!$Q56="C",'3a+c+n'!D56,0))</f>
        <v>0</v>
      </c>
      <c r="E56" s="44"/>
      <c r="F56" s="62"/>
      <c r="G56" s="111"/>
      <c r="H56" s="111">
        <f>IF($C$4="citu pasākumu izmaksas",IF('3a+c+n'!$Q56="C",'3a+c+n'!H56,0))</f>
        <v>0</v>
      </c>
      <c r="I56" s="111"/>
      <c r="J56" s="111"/>
      <c r="K56" s="112">
        <f>IF($C$4="citu pasākumu izmaksas",IF('3a+c+n'!$Q56="C",'3a+c+n'!K56,0))</f>
        <v>0</v>
      </c>
      <c r="L56" s="78">
        <f>IF($C$4="citu pasākumu izmaksas",IF('3a+c+n'!$Q56="C",'3a+c+n'!L56,0))</f>
        <v>0</v>
      </c>
      <c r="M56" s="111">
        <f>IF($C$4="citu pasākumu izmaksas",IF('3a+c+n'!$Q56="C",'3a+c+n'!M56,0))</f>
        <v>0</v>
      </c>
      <c r="N56" s="111">
        <f>IF($C$4="citu pasākumu izmaksas",IF('3a+c+n'!$Q56="C",'3a+c+n'!N56,0))</f>
        <v>0</v>
      </c>
      <c r="O56" s="111">
        <f>IF($C$4="citu pasākumu izmaksas",IF('3a+c+n'!$Q56="C",'3a+c+n'!O56,0))</f>
        <v>0</v>
      </c>
      <c r="P56" s="112">
        <f>IF($C$4="citu pasākumu izmaksas",IF('3a+c+n'!$Q56="C",'3a+c+n'!P56,0))</f>
        <v>0</v>
      </c>
    </row>
    <row r="57" spans="1:16" x14ac:dyDescent="0.2">
      <c r="A57" s="49">
        <f>IF(P57=0,0,IF(COUNTBLANK(P57)=1,0,COUNTA($P$14:P57)))</f>
        <v>0</v>
      </c>
      <c r="B57" s="24">
        <f>IF($C$4="citu pasākumu izmaksas",IF('3a+c+n'!$Q57="C",'3a+c+n'!B57,0))</f>
        <v>0</v>
      </c>
      <c r="C57" s="24">
        <f>IF($C$4="citu pasākumu izmaksas",IF('3a+c+n'!$Q57="C",'3a+c+n'!C57,0))</f>
        <v>0</v>
      </c>
      <c r="D57" s="24">
        <f>IF($C$4="citu pasākumu izmaksas",IF('3a+c+n'!$Q57="C",'3a+c+n'!D57,0))</f>
        <v>0</v>
      </c>
      <c r="E57" s="44"/>
      <c r="F57" s="62"/>
      <c r="G57" s="111"/>
      <c r="H57" s="111">
        <f>IF($C$4="citu pasākumu izmaksas",IF('3a+c+n'!$Q57="C",'3a+c+n'!H57,0))</f>
        <v>0</v>
      </c>
      <c r="I57" s="111"/>
      <c r="J57" s="111"/>
      <c r="K57" s="112">
        <f>IF($C$4="citu pasākumu izmaksas",IF('3a+c+n'!$Q57="C",'3a+c+n'!K57,0))</f>
        <v>0</v>
      </c>
      <c r="L57" s="78">
        <f>IF($C$4="citu pasākumu izmaksas",IF('3a+c+n'!$Q57="C",'3a+c+n'!L57,0))</f>
        <v>0</v>
      </c>
      <c r="M57" s="111">
        <f>IF($C$4="citu pasākumu izmaksas",IF('3a+c+n'!$Q57="C",'3a+c+n'!M57,0))</f>
        <v>0</v>
      </c>
      <c r="N57" s="111">
        <f>IF($C$4="citu pasākumu izmaksas",IF('3a+c+n'!$Q57="C",'3a+c+n'!N57,0))</f>
        <v>0</v>
      </c>
      <c r="O57" s="111">
        <f>IF($C$4="citu pasākumu izmaksas",IF('3a+c+n'!$Q57="C",'3a+c+n'!O57,0))</f>
        <v>0</v>
      </c>
      <c r="P57" s="112">
        <f>IF($C$4="citu pasākumu izmaksas",IF('3a+c+n'!$Q57="C",'3a+c+n'!P57,0))</f>
        <v>0</v>
      </c>
    </row>
    <row r="58" spans="1:16" x14ac:dyDescent="0.2">
      <c r="A58" s="49">
        <f>IF(P58=0,0,IF(COUNTBLANK(P58)=1,0,COUNTA($P$14:P58)))</f>
        <v>0</v>
      </c>
      <c r="B58" s="24">
        <f>IF($C$4="citu pasākumu izmaksas",IF('3a+c+n'!$Q58="C",'3a+c+n'!B58,0))</f>
        <v>0</v>
      </c>
      <c r="C58" s="24">
        <f>IF($C$4="citu pasākumu izmaksas",IF('3a+c+n'!$Q58="C",'3a+c+n'!C58,0))</f>
        <v>0</v>
      </c>
      <c r="D58" s="24">
        <f>IF($C$4="citu pasākumu izmaksas",IF('3a+c+n'!$Q58="C",'3a+c+n'!D58,0))</f>
        <v>0</v>
      </c>
      <c r="E58" s="44"/>
      <c r="F58" s="62"/>
      <c r="G58" s="111"/>
      <c r="H58" s="111">
        <f>IF($C$4="citu pasākumu izmaksas",IF('3a+c+n'!$Q58="C",'3a+c+n'!H58,0))</f>
        <v>0</v>
      </c>
      <c r="I58" s="111"/>
      <c r="J58" s="111"/>
      <c r="K58" s="112">
        <f>IF($C$4="citu pasākumu izmaksas",IF('3a+c+n'!$Q58="C",'3a+c+n'!K58,0))</f>
        <v>0</v>
      </c>
      <c r="L58" s="78">
        <f>IF($C$4="citu pasākumu izmaksas",IF('3a+c+n'!$Q58="C",'3a+c+n'!L58,0))</f>
        <v>0</v>
      </c>
      <c r="M58" s="111">
        <f>IF($C$4="citu pasākumu izmaksas",IF('3a+c+n'!$Q58="C",'3a+c+n'!M58,0))</f>
        <v>0</v>
      </c>
      <c r="N58" s="111">
        <f>IF($C$4="citu pasākumu izmaksas",IF('3a+c+n'!$Q58="C",'3a+c+n'!N58,0))</f>
        <v>0</v>
      </c>
      <c r="O58" s="111">
        <f>IF($C$4="citu pasākumu izmaksas",IF('3a+c+n'!$Q58="C",'3a+c+n'!O58,0))</f>
        <v>0</v>
      </c>
      <c r="P58" s="112">
        <f>IF($C$4="citu pasākumu izmaksas",IF('3a+c+n'!$Q58="C",'3a+c+n'!P58,0))</f>
        <v>0</v>
      </c>
    </row>
    <row r="59" spans="1:16" x14ac:dyDescent="0.2">
      <c r="A59" s="49">
        <f>IF(P59=0,0,IF(COUNTBLANK(P59)=1,0,COUNTA($P$14:P59)))</f>
        <v>0</v>
      </c>
      <c r="B59" s="24">
        <f>IF($C$4="citu pasākumu izmaksas",IF('3a+c+n'!$Q59="C",'3a+c+n'!B59,0))</f>
        <v>0</v>
      </c>
      <c r="C59" s="24">
        <f>IF($C$4="citu pasākumu izmaksas",IF('3a+c+n'!$Q59="C",'3a+c+n'!C59,0))</f>
        <v>0</v>
      </c>
      <c r="D59" s="24">
        <f>IF($C$4="citu pasākumu izmaksas",IF('3a+c+n'!$Q59="C",'3a+c+n'!D59,0))</f>
        <v>0</v>
      </c>
      <c r="E59" s="44"/>
      <c r="F59" s="62"/>
      <c r="G59" s="111"/>
      <c r="H59" s="111">
        <f>IF($C$4="citu pasākumu izmaksas",IF('3a+c+n'!$Q59="C",'3a+c+n'!H59,0))</f>
        <v>0</v>
      </c>
      <c r="I59" s="111"/>
      <c r="J59" s="111"/>
      <c r="K59" s="112">
        <f>IF($C$4="citu pasākumu izmaksas",IF('3a+c+n'!$Q59="C",'3a+c+n'!K59,0))</f>
        <v>0</v>
      </c>
      <c r="L59" s="78">
        <f>IF($C$4="citu pasākumu izmaksas",IF('3a+c+n'!$Q59="C",'3a+c+n'!L59,0))</f>
        <v>0</v>
      </c>
      <c r="M59" s="111">
        <f>IF($C$4="citu pasākumu izmaksas",IF('3a+c+n'!$Q59="C",'3a+c+n'!M59,0))</f>
        <v>0</v>
      </c>
      <c r="N59" s="111">
        <f>IF($C$4="citu pasākumu izmaksas",IF('3a+c+n'!$Q59="C",'3a+c+n'!N59,0))</f>
        <v>0</v>
      </c>
      <c r="O59" s="111">
        <f>IF($C$4="citu pasākumu izmaksas",IF('3a+c+n'!$Q59="C",'3a+c+n'!O59,0))</f>
        <v>0</v>
      </c>
      <c r="P59" s="112">
        <f>IF($C$4="citu pasākumu izmaksas",IF('3a+c+n'!$Q59="C",'3a+c+n'!P59,0))</f>
        <v>0</v>
      </c>
    </row>
    <row r="60" spans="1:16" x14ac:dyDescent="0.2">
      <c r="A60" s="49">
        <f>IF(P60=0,0,IF(COUNTBLANK(P60)=1,0,COUNTA($P$14:P60)))</f>
        <v>0</v>
      </c>
      <c r="B60" s="24">
        <f>IF($C$4="citu pasākumu izmaksas",IF('3a+c+n'!$Q60="C",'3a+c+n'!B60,0))</f>
        <v>0</v>
      </c>
      <c r="C60" s="24">
        <f>IF($C$4="citu pasākumu izmaksas",IF('3a+c+n'!$Q60="C",'3a+c+n'!C60,0))</f>
        <v>0</v>
      </c>
      <c r="D60" s="24">
        <f>IF($C$4="citu pasākumu izmaksas",IF('3a+c+n'!$Q60="C",'3a+c+n'!D60,0))</f>
        <v>0</v>
      </c>
      <c r="E60" s="44"/>
      <c r="F60" s="62"/>
      <c r="G60" s="111"/>
      <c r="H60" s="111">
        <f>IF($C$4="citu pasākumu izmaksas",IF('3a+c+n'!$Q60="C",'3a+c+n'!H60,0))</f>
        <v>0</v>
      </c>
      <c r="I60" s="111"/>
      <c r="J60" s="111"/>
      <c r="K60" s="112">
        <f>IF($C$4="citu pasākumu izmaksas",IF('3a+c+n'!$Q60="C",'3a+c+n'!K60,0))</f>
        <v>0</v>
      </c>
      <c r="L60" s="78">
        <f>IF($C$4="citu pasākumu izmaksas",IF('3a+c+n'!$Q60="C",'3a+c+n'!L60,0))</f>
        <v>0</v>
      </c>
      <c r="M60" s="111">
        <f>IF($C$4="citu pasākumu izmaksas",IF('3a+c+n'!$Q60="C",'3a+c+n'!M60,0))</f>
        <v>0</v>
      </c>
      <c r="N60" s="111">
        <f>IF($C$4="citu pasākumu izmaksas",IF('3a+c+n'!$Q60="C",'3a+c+n'!N60,0))</f>
        <v>0</v>
      </c>
      <c r="O60" s="111">
        <f>IF($C$4="citu pasākumu izmaksas",IF('3a+c+n'!$Q60="C",'3a+c+n'!O60,0))</f>
        <v>0</v>
      </c>
      <c r="P60" s="112">
        <f>IF($C$4="citu pasākumu izmaksas",IF('3a+c+n'!$Q60="C",'3a+c+n'!P60,0))</f>
        <v>0</v>
      </c>
    </row>
    <row r="61" spans="1:16" x14ac:dyDescent="0.2">
      <c r="A61" s="49">
        <f>IF(P61=0,0,IF(COUNTBLANK(P61)=1,0,COUNTA($P$14:P61)))</f>
        <v>0</v>
      </c>
      <c r="B61" s="24">
        <f>IF($C$4="citu pasākumu izmaksas",IF('3a+c+n'!$Q61="C",'3a+c+n'!B61,0))</f>
        <v>0</v>
      </c>
      <c r="C61" s="24">
        <f>IF($C$4="citu pasākumu izmaksas",IF('3a+c+n'!$Q61="C",'3a+c+n'!C61,0))</f>
        <v>0</v>
      </c>
      <c r="D61" s="24">
        <f>IF($C$4="citu pasākumu izmaksas",IF('3a+c+n'!$Q61="C",'3a+c+n'!D61,0))</f>
        <v>0</v>
      </c>
      <c r="E61" s="44"/>
      <c r="F61" s="62"/>
      <c r="G61" s="111"/>
      <c r="H61" s="111">
        <f>IF($C$4="citu pasākumu izmaksas",IF('3a+c+n'!$Q61="C",'3a+c+n'!H61,0))</f>
        <v>0</v>
      </c>
      <c r="I61" s="111"/>
      <c r="J61" s="111"/>
      <c r="K61" s="112">
        <f>IF($C$4="citu pasākumu izmaksas",IF('3a+c+n'!$Q61="C",'3a+c+n'!K61,0))</f>
        <v>0</v>
      </c>
      <c r="L61" s="78">
        <f>IF($C$4="citu pasākumu izmaksas",IF('3a+c+n'!$Q61="C",'3a+c+n'!L61,0))</f>
        <v>0</v>
      </c>
      <c r="M61" s="111">
        <f>IF($C$4="citu pasākumu izmaksas",IF('3a+c+n'!$Q61="C",'3a+c+n'!M61,0))</f>
        <v>0</v>
      </c>
      <c r="N61" s="111">
        <f>IF($C$4="citu pasākumu izmaksas",IF('3a+c+n'!$Q61="C",'3a+c+n'!N61,0))</f>
        <v>0</v>
      </c>
      <c r="O61" s="111">
        <f>IF($C$4="citu pasākumu izmaksas",IF('3a+c+n'!$Q61="C",'3a+c+n'!O61,0))</f>
        <v>0</v>
      </c>
      <c r="P61" s="112">
        <f>IF($C$4="citu pasākumu izmaksas",IF('3a+c+n'!$Q61="C",'3a+c+n'!P61,0))</f>
        <v>0</v>
      </c>
    </row>
    <row r="62" spans="1:16" x14ac:dyDescent="0.2">
      <c r="A62" s="49">
        <f>IF(P62=0,0,IF(COUNTBLANK(P62)=1,0,COUNTA($P$14:P62)))</f>
        <v>0</v>
      </c>
      <c r="B62" s="24">
        <f>IF($C$4="citu pasākumu izmaksas",IF('3a+c+n'!$Q62="C",'3a+c+n'!B62,0))</f>
        <v>0</v>
      </c>
      <c r="C62" s="24">
        <f>IF($C$4="citu pasākumu izmaksas",IF('3a+c+n'!$Q62="C",'3a+c+n'!C62,0))</f>
        <v>0</v>
      </c>
      <c r="D62" s="24">
        <f>IF($C$4="citu pasākumu izmaksas",IF('3a+c+n'!$Q62="C",'3a+c+n'!D62,0))</f>
        <v>0</v>
      </c>
      <c r="E62" s="44"/>
      <c r="F62" s="62"/>
      <c r="G62" s="111"/>
      <c r="H62" s="111">
        <f>IF($C$4="citu pasākumu izmaksas",IF('3a+c+n'!$Q62="C",'3a+c+n'!H62,0))</f>
        <v>0</v>
      </c>
      <c r="I62" s="111"/>
      <c r="J62" s="111"/>
      <c r="K62" s="112">
        <f>IF($C$4="citu pasākumu izmaksas",IF('3a+c+n'!$Q62="C",'3a+c+n'!K62,0))</f>
        <v>0</v>
      </c>
      <c r="L62" s="78">
        <f>IF($C$4="citu pasākumu izmaksas",IF('3a+c+n'!$Q62="C",'3a+c+n'!L62,0))</f>
        <v>0</v>
      </c>
      <c r="M62" s="111">
        <f>IF($C$4="citu pasākumu izmaksas",IF('3a+c+n'!$Q62="C",'3a+c+n'!M62,0))</f>
        <v>0</v>
      </c>
      <c r="N62" s="111">
        <f>IF($C$4="citu pasākumu izmaksas",IF('3a+c+n'!$Q62="C",'3a+c+n'!N62,0))</f>
        <v>0</v>
      </c>
      <c r="O62" s="111">
        <f>IF($C$4="citu pasākumu izmaksas",IF('3a+c+n'!$Q62="C",'3a+c+n'!O62,0))</f>
        <v>0</v>
      </c>
      <c r="P62" s="112">
        <f>IF($C$4="citu pasākumu izmaksas",IF('3a+c+n'!$Q62="C",'3a+c+n'!P62,0))</f>
        <v>0</v>
      </c>
    </row>
    <row r="63" spans="1:16" x14ac:dyDescent="0.2">
      <c r="A63" s="49">
        <f>IF(P63=0,0,IF(COUNTBLANK(P63)=1,0,COUNTA($P$14:P63)))</f>
        <v>0</v>
      </c>
      <c r="B63" s="24">
        <f>IF($C$4="citu pasākumu izmaksas",IF('3a+c+n'!$Q63="C",'3a+c+n'!B63,0))</f>
        <v>0</v>
      </c>
      <c r="C63" s="24">
        <f>IF($C$4="citu pasākumu izmaksas",IF('3a+c+n'!$Q63="C",'3a+c+n'!C63,0))</f>
        <v>0</v>
      </c>
      <c r="D63" s="24">
        <f>IF($C$4="citu pasākumu izmaksas",IF('3a+c+n'!$Q63="C",'3a+c+n'!D63,0))</f>
        <v>0</v>
      </c>
      <c r="E63" s="44"/>
      <c r="F63" s="62"/>
      <c r="G63" s="111"/>
      <c r="H63" s="111">
        <f>IF($C$4="citu pasākumu izmaksas",IF('3a+c+n'!$Q63="C",'3a+c+n'!H63,0))</f>
        <v>0</v>
      </c>
      <c r="I63" s="111"/>
      <c r="J63" s="111"/>
      <c r="K63" s="112">
        <f>IF($C$4="citu pasākumu izmaksas",IF('3a+c+n'!$Q63="C",'3a+c+n'!K63,0))</f>
        <v>0</v>
      </c>
      <c r="L63" s="78">
        <f>IF($C$4="citu pasākumu izmaksas",IF('3a+c+n'!$Q63="C",'3a+c+n'!L63,0))</f>
        <v>0</v>
      </c>
      <c r="M63" s="111">
        <f>IF($C$4="citu pasākumu izmaksas",IF('3a+c+n'!$Q63="C",'3a+c+n'!M63,0))</f>
        <v>0</v>
      </c>
      <c r="N63" s="111">
        <f>IF($C$4="citu pasākumu izmaksas",IF('3a+c+n'!$Q63="C",'3a+c+n'!N63,0))</f>
        <v>0</v>
      </c>
      <c r="O63" s="111">
        <f>IF($C$4="citu pasākumu izmaksas",IF('3a+c+n'!$Q63="C",'3a+c+n'!O63,0))</f>
        <v>0</v>
      </c>
      <c r="P63" s="112">
        <f>IF($C$4="citu pasākumu izmaksas",IF('3a+c+n'!$Q63="C",'3a+c+n'!P63,0))</f>
        <v>0</v>
      </c>
    </row>
    <row r="64" spans="1:16" x14ac:dyDescent="0.2">
      <c r="A64" s="49">
        <f>IF(P64=0,0,IF(COUNTBLANK(P64)=1,0,COUNTA($P$14:P64)))</f>
        <v>0</v>
      </c>
      <c r="B64" s="24">
        <f>IF($C$4="citu pasākumu izmaksas",IF('3a+c+n'!$Q64="C",'3a+c+n'!B64,0))</f>
        <v>0</v>
      </c>
      <c r="C64" s="24">
        <f>IF($C$4="citu pasākumu izmaksas",IF('3a+c+n'!$Q64="C",'3a+c+n'!C64,0))</f>
        <v>0</v>
      </c>
      <c r="D64" s="24">
        <f>IF($C$4="citu pasākumu izmaksas",IF('3a+c+n'!$Q64="C",'3a+c+n'!D64,0))</f>
        <v>0</v>
      </c>
      <c r="E64" s="44"/>
      <c r="F64" s="62"/>
      <c r="G64" s="111"/>
      <c r="H64" s="111">
        <f>IF($C$4="citu pasākumu izmaksas",IF('3a+c+n'!$Q64="C",'3a+c+n'!H64,0))</f>
        <v>0</v>
      </c>
      <c r="I64" s="111"/>
      <c r="J64" s="111"/>
      <c r="K64" s="112">
        <f>IF($C$4="citu pasākumu izmaksas",IF('3a+c+n'!$Q64="C",'3a+c+n'!K64,0))</f>
        <v>0</v>
      </c>
      <c r="L64" s="78">
        <f>IF($C$4="citu pasākumu izmaksas",IF('3a+c+n'!$Q64="C",'3a+c+n'!L64,0))</f>
        <v>0</v>
      </c>
      <c r="M64" s="111">
        <f>IF($C$4="citu pasākumu izmaksas",IF('3a+c+n'!$Q64="C",'3a+c+n'!M64,0))</f>
        <v>0</v>
      </c>
      <c r="N64" s="111">
        <f>IF($C$4="citu pasākumu izmaksas",IF('3a+c+n'!$Q64="C",'3a+c+n'!N64,0))</f>
        <v>0</v>
      </c>
      <c r="O64" s="111">
        <f>IF($C$4="citu pasākumu izmaksas",IF('3a+c+n'!$Q64="C",'3a+c+n'!O64,0))</f>
        <v>0</v>
      </c>
      <c r="P64" s="112">
        <f>IF($C$4="citu pasākumu izmaksas",IF('3a+c+n'!$Q64="C",'3a+c+n'!P64,0))</f>
        <v>0</v>
      </c>
    </row>
    <row r="65" spans="1:16" x14ac:dyDescent="0.2">
      <c r="A65" s="49">
        <f>IF(P65=0,0,IF(COUNTBLANK(P65)=1,0,COUNTA($P$14:P65)))</f>
        <v>0</v>
      </c>
      <c r="B65" s="24">
        <f>IF($C$4="citu pasākumu izmaksas",IF('3a+c+n'!$Q65="C",'3a+c+n'!B65,0))</f>
        <v>0</v>
      </c>
      <c r="C65" s="24">
        <f>IF($C$4="citu pasākumu izmaksas",IF('3a+c+n'!$Q65="C",'3a+c+n'!C65,0))</f>
        <v>0</v>
      </c>
      <c r="D65" s="24">
        <f>IF($C$4="citu pasākumu izmaksas",IF('3a+c+n'!$Q65="C",'3a+c+n'!D65,0))</f>
        <v>0</v>
      </c>
      <c r="E65" s="44"/>
      <c r="F65" s="62"/>
      <c r="G65" s="111"/>
      <c r="H65" s="111">
        <f>IF($C$4="citu pasākumu izmaksas",IF('3a+c+n'!$Q65="C",'3a+c+n'!H65,0))</f>
        <v>0</v>
      </c>
      <c r="I65" s="111"/>
      <c r="J65" s="111"/>
      <c r="K65" s="112">
        <f>IF($C$4="citu pasākumu izmaksas",IF('3a+c+n'!$Q65="C",'3a+c+n'!K65,0))</f>
        <v>0</v>
      </c>
      <c r="L65" s="78">
        <f>IF($C$4="citu pasākumu izmaksas",IF('3a+c+n'!$Q65="C",'3a+c+n'!L65,0))</f>
        <v>0</v>
      </c>
      <c r="M65" s="111">
        <f>IF($C$4="citu pasākumu izmaksas",IF('3a+c+n'!$Q65="C",'3a+c+n'!M65,0))</f>
        <v>0</v>
      </c>
      <c r="N65" s="111">
        <f>IF($C$4="citu pasākumu izmaksas",IF('3a+c+n'!$Q65="C",'3a+c+n'!N65,0))</f>
        <v>0</v>
      </c>
      <c r="O65" s="111">
        <f>IF($C$4="citu pasākumu izmaksas",IF('3a+c+n'!$Q65="C",'3a+c+n'!O65,0))</f>
        <v>0</v>
      </c>
      <c r="P65" s="112">
        <f>IF($C$4="citu pasākumu izmaksas",IF('3a+c+n'!$Q65="C",'3a+c+n'!P65,0))</f>
        <v>0</v>
      </c>
    </row>
    <row r="66" spans="1:16" x14ac:dyDescent="0.2">
      <c r="A66" s="49">
        <f>IF(P66=0,0,IF(COUNTBLANK(P66)=1,0,COUNTA($P$14:P66)))</f>
        <v>0</v>
      </c>
      <c r="B66" s="24">
        <f>IF($C$4="citu pasākumu izmaksas",IF('3a+c+n'!$Q66="C",'3a+c+n'!B66,0))</f>
        <v>0</v>
      </c>
      <c r="C66" s="24">
        <f>IF($C$4="citu pasākumu izmaksas",IF('3a+c+n'!$Q66="C",'3a+c+n'!C66,0))</f>
        <v>0</v>
      </c>
      <c r="D66" s="24">
        <f>IF($C$4="citu pasākumu izmaksas",IF('3a+c+n'!$Q66="C",'3a+c+n'!D66,0))</f>
        <v>0</v>
      </c>
      <c r="E66" s="44"/>
      <c r="F66" s="62"/>
      <c r="G66" s="111"/>
      <c r="H66" s="111">
        <f>IF($C$4="citu pasākumu izmaksas",IF('3a+c+n'!$Q66="C",'3a+c+n'!H66,0))</f>
        <v>0</v>
      </c>
      <c r="I66" s="111"/>
      <c r="J66" s="111"/>
      <c r="K66" s="112">
        <f>IF($C$4="citu pasākumu izmaksas",IF('3a+c+n'!$Q66="C",'3a+c+n'!K66,0))</f>
        <v>0</v>
      </c>
      <c r="L66" s="78">
        <f>IF($C$4="citu pasākumu izmaksas",IF('3a+c+n'!$Q66="C",'3a+c+n'!L66,0))</f>
        <v>0</v>
      </c>
      <c r="M66" s="111">
        <f>IF($C$4="citu pasākumu izmaksas",IF('3a+c+n'!$Q66="C",'3a+c+n'!M66,0))</f>
        <v>0</v>
      </c>
      <c r="N66" s="111">
        <f>IF($C$4="citu pasākumu izmaksas",IF('3a+c+n'!$Q66="C",'3a+c+n'!N66,0))</f>
        <v>0</v>
      </c>
      <c r="O66" s="111">
        <f>IF($C$4="citu pasākumu izmaksas",IF('3a+c+n'!$Q66="C",'3a+c+n'!O66,0))</f>
        <v>0</v>
      </c>
      <c r="P66" s="112">
        <f>IF($C$4="citu pasākumu izmaksas",IF('3a+c+n'!$Q66="C",'3a+c+n'!P66,0))</f>
        <v>0</v>
      </c>
    </row>
    <row r="67" spans="1:16" x14ac:dyDescent="0.2">
      <c r="A67" s="49">
        <f>IF(P67=0,0,IF(COUNTBLANK(P67)=1,0,COUNTA($P$14:P67)))</f>
        <v>0</v>
      </c>
      <c r="B67" s="24">
        <f>IF($C$4="citu pasākumu izmaksas",IF('3a+c+n'!$Q67="C",'3a+c+n'!B67,0))</f>
        <v>0</v>
      </c>
      <c r="C67" s="24">
        <f>IF($C$4="citu pasākumu izmaksas",IF('3a+c+n'!$Q67="C",'3a+c+n'!C67,0))</f>
        <v>0</v>
      </c>
      <c r="D67" s="24">
        <f>IF($C$4="citu pasākumu izmaksas",IF('3a+c+n'!$Q67="C",'3a+c+n'!D67,0))</f>
        <v>0</v>
      </c>
      <c r="E67" s="44"/>
      <c r="F67" s="62"/>
      <c r="G67" s="111"/>
      <c r="H67" s="111">
        <f>IF($C$4="citu pasākumu izmaksas",IF('3a+c+n'!$Q67="C",'3a+c+n'!H67,0))</f>
        <v>0</v>
      </c>
      <c r="I67" s="111"/>
      <c r="J67" s="111"/>
      <c r="K67" s="112">
        <f>IF($C$4="citu pasākumu izmaksas",IF('3a+c+n'!$Q67="C",'3a+c+n'!K67,0))</f>
        <v>0</v>
      </c>
      <c r="L67" s="78">
        <f>IF($C$4="citu pasākumu izmaksas",IF('3a+c+n'!$Q67="C",'3a+c+n'!L67,0))</f>
        <v>0</v>
      </c>
      <c r="M67" s="111">
        <f>IF($C$4="citu pasākumu izmaksas",IF('3a+c+n'!$Q67="C",'3a+c+n'!M67,0))</f>
        <v>0</v>
      </c>
      <c r="N67" s="111">
        <f>IF($C$4="citu pasākumu izmaksas",IF('3a+c+n'!$Q67="C",'3a+c+n'!N67,0))</f>
        <v>0</v>
      </c>
      <c r="O67" s="111">
        <f>IF($C$4="citu pasākumu izmaksas",IF('3a+c+n'!$Q67="C",'3a+c+n'!O67,0))</f>
        <v>0</v>
      </c>
      <c r="P67" s="112">
        <f>IF($C$4="citu pasākumu izmaksas",IF('3a+c+n'!$Q67="C",'3a+c+n'!P67,0))</f>
        <v>0</v>
      </c>
    </row>
    <row r="68" spans="1:16" x14ac:dyDescent="0.2">
      <c r="A68" s="49">
        <f>IF(P68=0,0,IF(COUNTBLANK(P68)=1,0,COUNTA($P$14:P68)))</f>
        <v>0</v>
      </c>
      <c r="B68" s="24">
        <f>IF($C$4="citu pasākumu izmaksas",IF('3a+c+n'!$Q68="C",'3a+c+n'!B68,0))</f>
        <v>0</v>
      </c>
      <c r="C68" s="24">
        <f>IF($C$4="citu pasākumu izmaksas",IF('3a+c+n'!$Q68="C",'3a+c+n'!C68,0))</f>
        <v>0</v>
      </c>
      <c r="D68" s="24">
        <f>IF($C$4="citu pasākumu izmaksas",IF('3a+c+n'!$Q68="C",'3a+c+n'!D68,0))</f>
        <v>0</v>
      </c>
      <c r="E68" s="44"/>
      <c r="F68" s="62"/>
      <c r="G68" s="111"/>
      <c r="H68" s="111">
        <f>IF($C$4="citu pasākumu izmaksas",IF('3a+c+n'!$Q68="C",'3a+c+n'!H68,0))</f>
        <v>0</v>
      </c>
      <c r="I68" s="111"/>
      <c r="J68" s="111"/>
      <c r="K68" s="112">
        <f>IF($C$4="citu pasākumu izmaksas",IF('3a+c+n'!$Q68="C",'3a+c+n'!K68,0))</f>
        <v>0</v>
      </c>
      <c r="L68" s="78">
        <f>IF($C$4="citu pasākumu izmaksas",IF('3a+c+n'!$Q68="C",'3a+c+n'!L68,0))</f>
        <v>0</v>
      </c>
      <c r="M68" s="111">
        <f>IF($C$4="citu pasākumu izmaksas",IF('3a+c+n'!$Q68="C",'3a+c+n'!M68,0))</f>
        <v>0</v>
      </c>
      <c r="N68" s="111">
        <f>IF($C$4="citu pasākumu izmaksas",IF('3a+c+n'!$Q68="C",'3a+c+n'!N68,0))</f>
        <v>0</v>
      </c>
      <c r="O68" s="111">
        <f>IF($C$4="citu pasākumu izmaksas",IF('3a+c+n'!$Q68="C",'3a+c+n'!O68,0))</f>
        <v>0</v>
      </c>
      <c r="P68" s="112">
        <f>IF($C$4="citu pasākumu izmaksas",IF('3a+c+n'!$Q68="C",'3a+c+n'!P68,0))</f>
        <v>0</v>
      </c>
    </row>
    <row r="69" spans="1:16" x14ac:dyDescent="0.2">
      <c r="A69" s="49">
        <f>IF(P69=0,0,IF(COUNTBLANK(P69)=1,0,COUNTA($P$14:P69)))</f>
        <v>0</v>
      </c>
      <c r="B69" s="24">
        <f>IF($C$4="citu pasākumu izmaksas",IF('3a+c+n'!$Q69="C",'3a+c+n'!B69,0))</f>
        <v>0</v>
      </c>
      <c r="C69" s="24">
        <f>IF($C$4="citu pasākumu izmaksas",IF('3a+c+n'!$Q69="C",'3a+c+n'!C69,0))</f>
        <v>0</v>
      </c>
      <c r="D69" s="24">
        <f>IF($C$4="citu pasākumu izmaksas",IF('3a+c+n'!$Q69="C",'3a+c+n'!D69,0))</f>
        <v>0</v>
      </c>
      <c r="E69" s="44"/>
      <c r="F69" s="62"/>
      <c r="G69" s="111"/>
      <c r="H69" s="111">
        <f>IF($C$4="citu pasākumu izmaksas",IF('3a+c+n'!$Q69="C",'3a+c+n'!H69,0))</f>
        <v>0</v>
      </c>
      <c r="I69" s="111"/>
      <c r="J69" s="111"/>
      <c r="K69" s="112">
        <f>IF($C$4="citu pasākumu izmaksas",IF('3a+c+n'!$Q69="C",'3a+c+n'!K69,0))</f>
        <v>0</v>
      </c>
      <c r="L69" s="78">
        <f>IF($C$4="citu pasākumu izmaksas",IF('3a+c+n'!$Q69="C",'3a+c+n'!L69,0))</f>
        <v>0</v>
      </c>
      <c r="M69" s="111">
        <f>IF($C$4="citu pasākumu izmaksas",IF('3a+c+n'!$Q69="C",'3a+c+n'!M69,0))</f>
        <v>0</v>
      </c>
      <c r="N69" s="111">
        <f>IF($C$4="citu pasākumu izmaksas",IF('3a+c+n'!$Q69="C",'3a+c+n'!N69,0))</f>
        <v>0</v>
      </c>
      <c r="O69" s="111">
        <f>IF($C$4="citu pasākumu izmaksas",IF('3a+c+n'!$Q69="C",'3a+c+n'!O69,0))</f>
        <v>0</v>
      </c>
      <c r="P69" s="112">
        <f>IF($C$4="citu pasākumu izmaksas",IF('3a+c+n'!$Q69="C",'3a+c+n'!P69,0))</f>
        <v>0</v>
      </c>
    </row>
    <row r="70" spans="1:16" x14ac:dyDescent="0.2">
      <c r="A70" s="49">
        <f>IF(P70=0,0,IF(COUNTBLANK(P70)=1,0,COUNTA($P$14:P70)))</f>
        <v>0</v>
      </c>
      <c r="B70" s="24">
        <f>IF($C$4="citu pasākumu izmaksas",IF('3a+c+n'!$Q70="C",'3a+c+n'!B70,0))</f>
        <v>0</v>
      </c>
      <c r="C70" s="24">
        <f>IF($C$4="citu pasākumu izmaksas",IF('3a+c+n'!$Q70="C",'3a+c+n'!C70,0))</f>
        <v>0</v>
      </c>
      <c r="D70" s="24">
        <f>IF($C$4="citu pasākumu izmaksas",IF('3a+c+n'!$Q70="C",'3a+c+n'!D70,0))</f>
        <v>0</v>
      </c>
      <c r="E70" s="44"/>
      <c r="F70" s="62"/>
      <c r="G70" s="111"/>
      <c r="H70" s="111">
        <f>IF($C$4="citu pasākumu izmaksas",IF('3a+c+n'!$Q70="C",'3a+c+n'!H70,0))</f>
        <v>0</v>
      </c>
      <c r="I70" s="111"/>
      <c r="J70" s="111"/>
      <c r="K70" s="112">
        <f>IF($C$4="citu pasākumu izmaksas",IF('3a+c+n'!$Q70="C",'3a+c+n'!K70,0))</f>
        <v>0</v>
      </c>
      <c r="L70" s="78">
        <f>IF($C$4="citu pasākumu izmaksas",IF('3a+c+n'!$Q70="C",'3a+c+n'!L70,0))</f>
        <v>0</v>
      </c>
      <c r="M70" s="111">
        <f>IF($C$4="citu pasākumu izmaksas",IF('3a+c+n'!$Q70="C",'3a+c+n'!M70,0))</f>
        <v>0</v>
      </c>
      <c r="N70" s="111">
        <f>IF($C$4="citu pasākumu izmaksas",IF('3a+c+n'!$Q70="C",'3a+c+n'!N70,0))</f>
        <v>0</v>
      </c>
      <c r="O70" s="111">
        <f>IF($C$4="citu pasākumu izmaksas",IF('3a+c+n'!$Q70="C",'3a+c+n'!O70,0))</f>
        <v>0</v>
      </c>
      <c r="P70" s="112">
        <f>IF($C$4="citu pasākumu izmaksas",IF('3a+c+n'!$Q70="C",'3a+c+n'!P70,0))</f>
        <v>0</v>
      </c>
    </row>
    <row r="71" spans="1:16" x14ac:dyDescent="0.2">
      <c r="A71" s="49">
        <f>IF(P71=0,0,IF(COUNTBLANK(P71)=1,0,COUNTA($P$14:P71)))</f>
        <v>0</v>
      </c>
      <c r="B71" s="24">
        <f>IF($C$4="citu pasākumu izmaksas",IF('3a+c+n'!$Q71="C",'3a+c+n'!B71,0))</f>
        <v>0</v>
      </c>
      <c r="C71" s="24">
        <f>IF($C$4="citu pasākumu izmaksas",IF('3a+c+n'!$Q71="C",'3a+c+n'!C71,0))</f>
        <v>0</v>
      </c>
      <c r="D71" s="24">
        <f>IF($C$4="citu pasākumu izmaksas",IF('3a+c+n'!$Q71="C",'3a+c+n'!D71,0))</f>
        <v>0</v>
      </c>
      <c r="E71" s="44"/>
      <c r="F71" s="62"/>
      <c r="G71" s="111"/>
      <c r="H71" s="111">
        <f>IF($C$4="citu pasākumu izmaksas",IF('3a+c+n'!$Q71="C",'3a+c+n'!H71,0))</f>
        <v>0</v>
      </c>
      <c r="I71" s="111"/>
      <c r="J71" s="111"/>
      <c r="K71" s="112">
        <f>IF($C$4="citu pasākumu izmaksas",IF('3a+c+n'!$Q71="C",'3a+c+n'!K71,0))</f>
        <v>0</v>
      </c>
      <c r="L71" s="78">
        <f>IF($C$4="citu pasākumu izmaksas",IF('3a+c+n'!$Q71="C",'3a+c+n'!L71,0))</f>
        <v>0</v>
      </c>
      <c r="M71" s="111">
        <f>IF($C$4="citu pasākumu izmaksas",IF('3a+c+n'!$Q71="C",'3a+c+n'!M71,0))</f>
        <v>0</v>
      </c>
      <c r="N71" s="111">
        <f>IF($C$4="citu pasākumu izmaksas",IF('3a+c+n'!$Q71="C",'3a+c+n'!N71,0))</f>
        <v>0</v>
      </c>
      <c r="O71" s="111">
        <f>IF($C$4="citu pasākumu izmaksas",IF('3a+c+n'!$Q71="C",'3a+c+n'!O71,0))</f>
        <v>0</v>
      </c>
      <c r="P71" s="112">
        <f>IF($C$4="citu pasākumu izmaksas",IF('3a+c+n'!$Q71="C",'3a+c+n'!P71,0))</f>
        <v>0</v>
      </c>
    </row>
    <row r="72" spans="1:16" x14ac:dyDescent="0.2">
      <c r="A72" s="49">
        <f>IF(P72=0,0,IF(COUNTBLANK(P72)=1,0,COUNTA($P$14:P72)))</f>
        <v>0</v>
      </c>
      <c r="B72" s="24">
        <f>IF($C$4="citu pasākumu izmaksas",IF('3a+c+n'!$Q72="C",'3a+c+n'!B72,0))</f>
        <v>0</v>
      </c>
      <c r="C72" s="24">
        <f>IF($C$4="citu pasākumu izmaksas",IF('3a+c+n'!$Q72="C",'3a+c+n'!C72,0))</f>
        <v>0</v>
      </c>
      <c r="D72" s="24">
        <f>IF($C$4="citu pasākumu izmaksas",IF('3a+c+n'!$Q72="C",'3a+c+n'!D72,0))</f>
        <v>0</v>
      </c>
      <c r="E72" s="44"/>
      <c r="F72" s="62"/>
      <c r="G72" s="111"/>
      <c r="H72" s="111">
        <f>IF($C$4="citu pasākumu izmaksas",IF('3a+c+n'!$Q72="C",'3a+c+n'!H72,0))</f>
        <v>0</v>
      </c>
      <c r="I72" s="111"/>
      <c r="J72" s="111"/>
      <c r="K72" s="112">
        <f>IF($C$4="citu pasākumu izmaksas",IF('3a+c+n'!$Q72="C",'3a+c+n'!K72,0))</f>
        <v>0</v>
      </c>
      <c r="L72" s="78">
        <f>IF($C$4="citu pasākumu izmaksas",IF('3a+c+n'!$Q72="C",'3a+c+n'!L72,0))</f>
        <v>0</v>
      </c>
      <c r="M72" s="111">
        <f>IF($C$4="citu pasākumu izmaksas",IF('3a+c+n'!$Q72="C",'3a+c+n'!M72,0))</f>
        <v>0</v>
      </c>
      <c r="N72" s="111">
        <f>IF($C$4="citu pasākumu izmaksas",IF('3a+c+n'!$Q72="C",'3a+c+n'!N72,0))</f>
        <v>0</v>
      </c>
      <c r="O72" s="111">
        <f>IF($C$4="citu pasākumu izmaksas",IF('3a+c+n'!$Q72="C",'3a+c+n'!O72,0))</f>
        <v>0</v>
      </c>
      <c r="P72" s="112">
        <f>IF($C$4="citu pasākumu izmaksas",IF('3a+c+n'!$Q72="C",'3a+c+n'!P72,0))</f>
        <v>0</v>
      </c>
    </row>
    <row r="73" spans="1:16" x14ac:dyDescent="0.2">
      <c r="A73" s="49">
        <f>IF(P73=0,0,IF(COUNTBLANK(P73)=1,0,COUNTA($P$14:P73)))</f>
        <v>0</v>
      </c>
      <c r="B73" s="24">
        <f>IF($C$4="citu pasākumu izmaksas",IF('3a+c+n'!$Q73="C",'3a+c+n'!B73,0))</f>
        <v>0</v>
      </c>
      <c r="C73" s="24">
        <f>IF($C$4="citu pasākumu izmaksas",IF('3a+c+n'!$Q73="C",'3a+c+n'!C73,0))</f>
        <v>0</v>
      </c>
      <c r="D73" s="24">
        <f>IF($C$4="citu pasākumu izmaksas",IF('3a+c+n'!$Q73="C",'3a+c+n'!D73,0))</f>
        <v>0</v>
      </c>
      <c r="E73" s="44"/>
      <c r="F73" s="62"/>
      <c r="G73" s="111"/>
      <c r="H73" s="111">
        <f>IF($C$4="citu pasākumu izmaksas",IF('3a+c+n'!$Q73="C",'3a+c+n'!H73,0))</f>
        <v>0</v>
      </c>
      <c r="I73" s="111"/>
      <c r="J73" s="111"/>
      <c r="K73" s="112">
        <f>IF($C$4="citu pasākumu izmaksas",IF('3a+c+n'!$Q73="C",'3a+c+n'!K73,0))</f>
        <v>0</v>
      </c>
      <c r="L73" s="78">
        <f>IF($C$4="citu pasākumu izmaksas",IF('3a+c+n'!$Q73="C",'3a+c+n'!L73,0))</f>
        <v>0</v>
      </c>
      <c r="M73" s="111">
        <f>IF($C$4="citu pasākumu izmaksas",IF('3a+c+n'!$Q73="C",'3a+c+n'!M73,0))</f>
        <v>0</v>
      </c>
      <c r="N73" s="111">
        <f>IF($C$4="citu pasākumu izmaksas",IF('3a+c+n'!$Q73="C",'3a+c+n'!N73,0))</f>
        <v>0</v>
      </c>
      <c r="O73" s="111">
        <f>IF($C$4="citu pasākumu izmaksas",IF('3a+c+n'!$Q73="C",'3a+c+n'!O73,0))</f>
        <v>0</v>
      </c>
      <c r="P73" s="112">
        <f>IF($C$4="citu pasākumu izmaksas",IF('3a+c+n'!$Q73="C",'3a+c+n'!P73,0))</f>
        <v>0</v>
      </c>
    </row>
    <row r="74" spans="1:16" x14ac:dyDescent="0.2">
      <c r="A74" s="49">
        <f>IF(P74=0,0,IF(COUNTBLANK(P74)=1,0,COUNTA($P$14:P74)))</f>
        <v>0</v>
      </c>
      <c r="B74" s="24">
        <f>IF($C$4="citu pasākumu izmaksas",IF('3a+c+n'!$Q74="C",'3a+c+n'!B74,0))</f>
        <v>0</v>
      </c>
      <c r="C74" s="24">
        <f>IF($C$4="citu pasākumu izmaksas",IF('3a+c+n'!$Q74="C",'3a+c+n'!C74,0))</f>
        <v>0</v>
      </c>
      <c r="D74" s="24">
        <f>IF($C$4="citu pasākumu izmaksas",IF('3a+c+n'!$Q74="C",'3a+c+n'!D74,0))</f>
        <v>0</v>
      </c>
      <c r="E74" s="44"/>
      <c r="F74" s="62"/>
      <c r="G74" s="111"/>
      <c r="H74" s="111">
        <f>IF($C$4="citu pasākumu izmaksas",IF('3a+c+n'!$Q74="C",'3a+c+n'!H74,0))</f>
        <v>0</v>
      </c>
      <c r="I74" s="111"/>
      <c r="J74" s="111"/>
      <c r="K74" s="112">
        <f>IF($C$4="citu pasākumu izmaksas",IF('3a+c+n'!$Q74="C",'3a+c+n'!K74,0))</f>
        <v>0</v>
      </c>
      <c r="L74" s="78">
        <f>IF($C$4="citu pasākumu izmaksas",IF('3a+c+n'!$Q74="C",'3a+c+n'!L74,0))</f>
        <v>0</v>
      </c>
      <c r="M74" s="111">
        <f>IF($C$4="citu pasākumu izmaksas",IF('3a+c+n'!$Q74="C",'3a+c+n'!M74,0))</f>
        <v>0</v>
      </c>
      <c r="N74" s="111">
        <f>IF($C$4="citu pasākumu izmaksas",IF('3a+c+n'!$Q74="C",'3a+c+n'!N74,0))</f>
        <v>0</v>
      </c>
      <c r="O74" s="111">
        <f>IF($C$4="citu pasākumu izmaksas",IF('3a+c+n'!$Q74="C",'3a+c+n'!O74,0))</f>
        <v>0</v>
      </c>
      <c r="P74" s="112">
        <f>IF($C$4="citu pasākumu izmaksas",IF('3a+c+n'!$Q74="C",'3a+c+n'!P74,0))</f>
        <v>0</v>
      </c>
    </row>
    <row r="75" spans="1:16" x14ac:dyDescent="0.2">
      <c r="A75" s="49">
        <f>IF(P75=0,0,IF(COUNTBLANK(P75)=1,0,COUNTA($P$14:P75)))</f>
        <v>0</v>
      </c>
      <c r="B75" s="24">
        <f>IF($C$4="citu pasākumu izmaksas",IF('3a+c+n'!$Q75="C",'3a+c+n'!B75,0))</f>
        <v>0</v>
      </c>
      <c r="C75" s="24">
        <f>IF($C$4="citu pasākumu izmaksas",IF('3a+c+n'!$Q75="C",'3a+c+n'!C75,0))</f>
        <v>0</v>
      </c>
      <c r="D75" s="24">
        <f>IF($C$4="citu pasākumu izmaksas",IF('3a+c+n'!$Q75="C",'3a+c+n'!D75,0))</f>
        <v>0</v>
      </c>
      <c r="E75" s="44"/>
      <c r="F75" s="62"/>
      <c r="G75" s="111"/>
      <c r="H75" s="111">
        <f>IF($C$4="citu pasākumu izmaksas",IF('3a+c+n'!$Q75="C",'3a+c+n'!H75,0))</f>
        <v>0</v>
      </c>
      <c r="I75" s="111"/>
      <c r="J75" s="111"/>
      <c r="K75" s="112">
        <f>IF($C$4="citu pasākumu izmaksas",IF('3a+c+n'!$Q75="C",'3a+c+n'!K75,0))</f>
        <v>0</v>
      </c>
      <c r="L75" s="78">
        <f>IF($C$4="citu pasākumu izmaksas",IF('3a+c+n'!$Q75="C",'3a+c+n'!L75,0))</f>
        <v>0</v>
      </c>
      <c r="M75" s="111">
        <f>IF($C$4="citu pasākumu izmaksas",IF('3a+c+n'!$Q75="C",'3a+c+n'!M75,0))</f>
        <v>0</v>
      </c>
      <c r="N75" s="111">
        <f>IF($C$4="citu pasākumu izmaksas",IF('3a+c+n'!$Q75="C",'3a+c+n'!N75,0))</f>
        <v>0</v>
      </c>
      <c r="O75" s="111">
        <f>IF($C$4="citu pasākumu izmaksas",IF('3a+c+n'!$Q75="C",'3a+c+n'!O75,0))</f>
        <v>0</v>
      </c>
      <c r="P75" s="112">
        <f>IF($C$4="citu pasākumu izmaksas",IF('3a+c+n'!$Q75="C",'3a+c+n'!P75,0))</f>
        <v>0</v>
      </c>
    </row>
    <row r="76" spans="1:16" x14ac:dyDescent="0.2">
      <c r="A76" s="49">
        <f>IF(P76=0,0,IF(COUNTBLANK(P76)=1,0,COUNTA($P$14:P76)))</f>
        <v>0</v>
      </c>
      <c r="B76" s="24">
        <f>IF($C$4="citu pasākumu izmaksas",IF('3a+c+n'!$Q76="C",'3a+c+n'!B76,0))</f>
        <v>0</v>
      </c>
      <c r="C76" s="24">
        <f>IF($C$4="citu pasākumu izmaksas",IF('3a+c+n'!$Q76="C",'3a+c+n'!C76,0))</f>
        <v>0</v>
      </c>
      <c r="D76" s="24">
        <f>IF($C$4="citu pasākumu izmaksas",IF('3a+c+n'!$Q76="C",'3a+c+n'!D76,0))</f>
        <v>0</v>
      </c>
      <c r="E76" s="44"/>
      <c r="F76" s="62"/>
      <c r="G76" s="111"/>
      <c r="H76" s="111">
        <f>IF($C$4="citu pasākumu izmaksas",IF('3a+c+n'!$Q76="C",'3a+c+n'!H76,0))</f>
        <v>0</v>
      </c>
      <c r="I76" s="111"/>
      <c r="J76" s="111"/>
      <c r="K76" s="112">
        <f>IF($C$4="citu pasākumu izmaksas",IF('3a+c+n'!$Q76="C",'3a+c+n'!K76,0))</f>
        <v>0</v>
      </c>
      <c r="L76" s="78">
        <f>IF($C$4="citu pasākumu izmaksas",IF('3a+c+n'!$Q76="C",'3a+c+n'!L76,0))</f>
        <v>0</v>
      </c>
      <c r="M76" s="111">
        <f>IF($C$4="citu pasākumu izmaksas",IF('3a+c+n'!$Q76="C",'3a+c+n'!M76,0))</f>
        <v>0</v>
      </c>
      <c r="N76" s="111">
        <f>IF($C$4="citu pasākumu izmaksas",IF('3a+c+n'!$Q76="C",'3a+c+n'!N76,0))</f>
        <v>0</v>
      </c>
      <c r="O76" s="111">
        <f>IF($C$4="citu pasākumu izmaksas",IF('3a+c+n'!$Q76="C",'3a+c+n'!O76,0))</f>
        <v>0</v>
      </c>
      <c r="P76" s="112">
        <f>IF($C$4="citu pasākumu izmaksas",IF('3a+c+n'!$Q76="C",'3a+c+n'!P76,0))</f>
        <v>0</v>
      </c>
    </row>
    <row r="77" spans="1:16" x14ac:dyDescent="0.2">
      <c r="A77" s="49">
        <f>IF(P77=0,0,IF(COUNTBLANK(P77)=1,0,COUNTA($P$14:P77)))</f>
        <v>0</v>
      </c>
      <c r="B77" s="24">
        <f>IF($C$4="citu pasākumu izmaksas",IF('3a+c+n'!$Q77="C",'3a+c+n'!B77,0))</f>
        <v>0</v>
      </c>
      <c r="C77" s="24">
        <f>IF($C$4="citu pasākumu izmaksas",IF('3a+c+n'!$Q77="C",'3a+c+n'!C77,0))</f>
        <v>0</v>
      </c>
      <c r="D77" s="24">
        <f>IF($C$4="citu pasākumu izmaksas",IF('3a+c+n'!$Q77="C",'3a+c+n'!D77,0))</f>
        <v>0</v>
      </c>
      <c r="E77" s="44"/>
      <c r="F77" s="62"/>
      <c r="G77" s="111"/>
      <c r="H77" s="111">
        <f>IF($C$4="citu pasākumu izmaksas",IF('3a+c+n'!$Q77="C",'3a+c+n'!H77,0))</f>
        <v>0</v>
      </c>
      <c r="I77" s="111"/>
      <c r="J77" s="111"/>
      <c r="K77" s="112">
        <f>IF($C$4="citu pasākumu izmaksas",IF('3a+c+n'!$Q77="C",'3a+c+n'!K77,0))</f>
        <v>0</v>
      </c>
      <c r="L77" s="78">
        <f>IF($C$4="citu pasākumu izmaksas",IF('3a+c+n'!$Q77="C",'3a+c+n'!L77,0))</f>
        <v>0</v>
      </c>
      <c r="M77" s="111">
        <f>IF($C$4="citu pasākumu izmaksas",IF('3a+c+n'!$Q77="C",'3a+c+n'!M77,0))</f>
        <v>0</v>
      </c>
      <c r="N77" s="111">
        <f>IF($C$4="citu pasākumu izmaksas",IF('3a+c+n'!$Q77="C",'3a+c+n'!N77,0))</f>
        <v>0</v>
      </c>
      <c r="O77" s="111">
        <f>IF($C$4="citu pasākumu izmaksas",IF('3a+c+n'!$Q77="C",'3a+c+n'!O77,0))</f>
        <v>0</v>
      </c>
      <c r="P77" s="112">
        <f>IF($C$4="citu pasākumu izmaksas",IF('3a+c+n'!$Q77="C",'3a+c+n'!P77,0))</f>
        <v>0</v>
      </c>
    </row>
    <row r="78" spans="1:16" x14ac:dyDescent="0.2">
      <c r="A78" s="49">
        <f>IF(P78=0,0,IF(COUNTBLANK(P78)=1,0,COUNTA($P$14:P78)))</f>
        <v>0</v>
      </c>
      <c r="B78" s="24">
        <f>IF($C$4="citu pasākumu izmaksas",IF('3a+c+n'!$Q78="C",'3a+c+n'!B78,0))</f>
        <v>0</v>
      </c>
      <c r="C78" s="24">
        <f>IF($C$4="citu pasākumu izmaksas",IF('3a+c+n'!$Q78="C",'3a+c+n'!C78,0))</f>
        <v>0</v>
      </c>
      <c r="D78" s="24">
        <f>IF($C$4="citu pasākumu izmaksas",IF('3a+c+n'!$Q78="C",'3a+c+n'!D78,0))</f>
        <v>0</v>
      </c>
      <c r="E78" s="44"/>
      <c r="F78" s="62"/>
      <c r="G78" s="111"/>
      <c r="H78" s="111">
        <f>IF($C$4="citu pasākumu izmaksas",IF('3a+c+n'!$Q78="C",'3a+c+n'!H78,0))</f>
        <v>0</v>
      </c>
      <c r="I78" s="111"/>
      <c r="J78" s="111"/>
      <c r="K78" s="112">
        <f>IF($C$4="citu pasākumu izmaksas",IF('3a+c+n'!$Q78="C",'3a+c+n'!K78,0))</f>
        <v>0</v>
      </c>
      <c r="L78" s="78">
        <f>IF($C$4="citu pasākumu izmaksas",IF('3a+c+n'!$Q78="C",'3a+c+n'!L78,0))</f>
        <v>0</v>
      </c>
      <c r="M78" s="111">
        <f>IF($C$4="citu pasākumu izmaksas",IF('3a+c+n'!$Q78="C",'3a+c+n'!M78,0))</f>
        <v>0</v>
      </c>
      <c r="N78" s="111">
        <f>IF($C$4="citu pasākumu izmaksas",IF('3a+c+n'!$Q78="C",'3a+c+n'!N78,0))</f>
        <v>0</v>
      </c>
      <c r="O78" s="111">
        <f>IF($C$4="citu pasākumu izmaksas",IF('3a+c+n'!$Q78="C",'3a+c+n'!O78,0))</f>
        <v>0</v>
      </c>
      <c r="P78" s="112">
        <f>IF($C$4="citu pasākumu izmaksas",IF('3a+c+n'!$Q78="C",'3a+c+n'!P78,0))</f>
        <v>0</v>
      </c>
    </row>
    <row r="79" spans="1:16" x14ac:dyDescent="0.2">
      <c r="A79" s="49">
        <f>IF(P79=0,0,IF(COUNTBLANK(P79)=1,0,COUNTA($P$14:P79)))</f>
        <v>0</v>
      </c>
      <c r="B79" s="24">
        <f>IF($C$4="citu pasākumu izmaksas",IF('3a+c+n'!$Q79="C",'3a+c+n'!B79,0))</f>
        <v>0</v>
      </c>
      <c r="C79" s="24">
        <f>IF($C$4="citu pasākumu izmaksas",IF('3a+c+n'!$Q79="C",'3a+c+n'!C79,0))</f>
        <v>0</v>
      </c>
      <c r="D79" s="24">
        <f>IF($C$4="citu pasākumu izmaksas",IF('3a+c+n'!$Q79="C",'3a+c+n'!D79,0))</f>
        <v>0</v>
      </c>
      <c r="E79" s="44"/>
      <c r="F79" s="62"/>
      <c r="G79" s="111"/>
      <c r="H79" s="111">
        <f>IF($C$4="citu pasākumu izmaksas",IF('3a+c+n'!$Q79="C",'3a+c+n'!H79,0))</f>
        <v>0</v>
      </c>
      <c r="I79" s="111"/>
      <c r="J79" s="111"/>
      <c r="K79" s="112">
        <f>IF($C$4="citu pasākumu izmaksas",IF('3a+c+n'!$Q79="C",'3a+c+n'!K79,0))</f>
        <v>0</v>
      </c>
      <c r="L79" s="78">
        <f>IF($C$4="citu pasākumu izmaksas",IF('3a+c+n'!$Q79="C",'3a+c+n'!L79,0))</f>
        <v>0</v>
      </c>
      <c r="M79" s="111">
        <f>IF($C$4="citu pasākumu izmaksas",IF('3a+c+n'!$Q79="C",'3a+c+n'!M79,0))</f>
        <v>0</v>
      </c>
      <c r="N79" s="111">
        <f>IF($C$4="citu pasākumu izmaksas",IF('3a+c+n'!$Q79="C",'3a+c+n'!N79,0))</f>
        <v>0</v>
      </c>
      <c r="O79" s="111">
        <f>IF($C$4="citu pasākumu izmaksas",IF('3a+c+n'!$Q79="C",'3a+c+n'!O79,0))</f>
        <v>0</v>
      </c>
      <c r="P79" s="112">
        <f>IF($C$4="citu pasākumu izmaksas",IF('3a+c+n'!$Q79="C",'3a+c+n'!P79,0))</f>
        <v>0</v>
      </c>
    </row>
    <row r="80" spans="1:16" x14ac:dyDescent="0.2">
      <c r="A80" s="49">
        <f>IF(P80=0,0,IF(COUNTBLANK(P80)=1,0,COUNTA($P$14:P80)))</f>
        <v>0</v>
      </c>
      <c r="B80" s="24">
        <f>IF($C$4="citu pasākumu izmaksas",IF('3a+c+n'!$Q80="C",'3a+c+n'!B80,0))</f>
        <v>0</v>
      </c>
      <c r="C80" s="24">
        <f>IF($C$4="citu pasākumu izmaksas",IF('3a+c+n'!$Q80="C",'3a+c+n'!C80,0))</f>
        <v>0</v>
      </c>
      <c r="D80" s="24">
        <f>IF($C$4="citu pasākumu izmaksas",IF('3a+c+n'!$Q80="C",'3a+c+n'!D80,0))</f>
        <v>0</v>
      </c>
      <c r="E80" s="44"/>
      <c r="F80" s="62"/>
      <c r="G80" s="111"/>
      <c r="H80" s="111">
        <f>IF($C$4="citu pasākumu izmaksas",IF('3a+c+n'!$Q80="C",'3a+c+n'!H80,0))</f>
        <v>0</v>
      </c>
      <c r="I80" s="111"/>
      <c r="J80" s="111"/>
      <c r="K80" s="112">
        <f>IF($C$4="citu pasākumu izmaksas",IF('3a+c+n'!$Q80="C",'3a+c+n'!K80,0))</f>
        <v>0</v>
      </c>
      <c r="L80" s="78">
        <f>IF($C$4="citu pasākumu izmaksas",IF('3a+c+n'!$Q80="C",'3a+c+n'!L80,0))</f>
        <v>0</v>
      </c>
      <c r="M80" s="111">
        <f>IF($C$4="citu pasākumu izmaksas",IF('3a+c+n'!$Q80="C",'3a+c+n'!M80,0))</f>
        <v>0</v>
      </c>
      <c r="N80" s="111">
        <f>IF($C$4="citu pasākumu izmaksas",IF('3a+c+n'!$Q80="C",'3a+c+n'!N80,0))</f>
        <v>0</v>
      </c>
      <c r="O80" s="111">
        <f>IF($C$4="citu pasākumu izmaksas",IF('3a+c+n'!$Q80="C",'3a+c+n'!O80,0))</f>
        <v>0</v>
      </c>
      <c r="P80" s="112">
        <f>IF($C$4="citu pasākumu izmaksas",IF('3a+c+n'!$Q80="C",'3a+c+n'!P80,0))</f>
        <v>0</v>
      </c>
    </row>
    <row r="81" spans="1:16" x14ac:dyDescent="0.2">
      <c r="A81" s="49">
        <f>IF(P81=0,0,IF(COUNTBLANK(P81)=1,0,COUNTA($P$14:P81)))</f>
        <v>0</v>
      </c>
      <c r="B81" s="24">
        <f>IF($C$4="citu pasākumu izmaksas",IF('3a+c+n'!$Q81="C",'3a+c+n'!B81,0))</f>
        <v>0</v>
      </c>
      <c r="C81" s="24">
        <f>IF($C$4="citu pasākumu izmaksas",IF('3a+c+n'!$Q81="C",'3a+c+n'!C81,0))</f>
        <v>0</v>
      </c>
      <c r="D81" s="24">
        <f>IF($C$4="citu pasākumu izmaksas",IF('3a+c+n'!$Q81="C",'3a+c+n'!D81,0))</f>
        <v>0</v>
      </c>
      <c r="E81" s="44"/>
      <c r="F81" s="62"/>
      <c r="G81" s="111"/>
      <c r="H81" s="111">
        <f>IF($C$4="citu pasākumu izmaksas",IF('3a+c+n'!$Q81="C",'3a+c+n'!H81,0))</f>
        <v>0</v>
      </c>
      <c r="I81" s="111"/>
      <c r="J81" s="111"/>
      <c r="K81" s="112">
        <f>IF($C$4="citu pasākumu izmaksas",IF('3a+c+n'!$Q81="C",'3a+c+n'!K81,0))</f>
        <v>0</v>
      </c>
      <c r="L81" s="78">
        <f>IF($C$4="citu pasākumu izmaksas",IF('3a+c+n'!$Q81="C",'3a+c+n'!L81,0))</f>
        <v>0</v>
      </c>
      <c r="M81" s="111">
        <f>IF($C$4="citu pasākumu izmaksas",IF('3a+c+n'!$Q81="C",'3a+c+n'!M81,0))</f>
        <v>0</v>
      </c>
      <c r="N81" s="111">
        <f>IF($C$4="citu pasākumu izmaksas",IF('3a+c+n'!$Q81="C",'3a+c+n'!N81,0))</f>
        <v>0</v>
      </c>
      <c r="O81" s="111">
        <f>IF($C$4="citu pasākumu izmaksas",IF('3a+c+n'!$Q81="C",'3a+c+n'!O81,0))</f>
        <v>0</v>
      </c>
      <c r="P81" s="112">
        <f>IF($C$4="citu pasākumu izmaksas",IF('3a+c+n'!$Q81="C",'3a+c+n'!P81,0))</f>
        <v>0</v>
      </c>
    </row>
    <row r="82" spans="1:16" x14ac:dyDescent="0.2">
      <c r="A82" s="49">
        <f>IF(P82=0,0,IF(COUNTBLANK(P82)=1,0,COUNTA($P$14:P82)))</f>
        <v>0</v>
      </c>
      <c r="B82" s="24">
        <f>IF($C$4="citu pasākumu izmaksas",IF('3a+c+n'!$Q82="C",'3a+c+n'!B82,0))</f>
        <v>0</v>
      </c>
      <c r="C82" s="24">
        <f>IF($C$4="citu pasākumu izmaksas",IF('3a+c+n'!$Q82="C",'3a+c+n'!C82,0))</f>
        <v>0</v>
      </c>
      <c r="D82" s="24">
        <f>IF($C$4="citu pasākumu izmaksas",IF('3a+c+n'!$Q82="C",'3a+c+n'!D82,0))</f>
        <v>0</v>
      </c>
      <c r="E82" s="44"/>
      <c r="F82" s="62"/>
      <c r="G82" s="111"/>
      <c r="H82" s="111">
        <f>IF($C$4="citu pasākumu izmaksas",IF('3a+c+n'!$Q82="C",'3a+c+n'!H82,0))</f>
        <v>0</v>
      </c>
      <c r="I82" s="111"/>
      <c r="J82" s="111"/>
      <c r="K82" s="112">
        <f>IF($C$4="citu pasākumu izmaksas",IF('3a+c+n'!$Q82="C",'3a+c+n'!K82,0))</f>
        <v>0</v>
      </c>
      <c r="L82" s="78">
        <f>IF($C$4="citu pasākumu izmaksas",IF('3a+c+n'!$Q82="C",'3a+c+n'!L82,0))</f>
        <v>0</v>
      </c>
      <c r="M82" s="111">
        <f>IF($C$4="citu pasākumu izmaksas",IF('3a+c+n'!$Q82="C",'3a+c+n'!M82,0))</f>
        <v>0</v>
      </c>
      <c r="N82" s="111">
        <f>IF($C$4="citu pasākumu izmaksas",IF('3a+c+n'!$Q82="C",'3a+c+n'!N82,0))</f>
        <v>0</v>
      </c>
      <c r="O82" s="111">
        <f>IF($C$4="citu pasākumu izmaksas",IF('3a+c+n'!$Q82="C",'3a+c+n'!O82,0))</f>
        <v>0</v>
      </c>
      <c r="P82" s="112">
        <f>IF($C$4="citu pasākumu izmaksas",IF('3a+c+n'!$Q82="C",'3a+c+n'!P82,0))</f>
        <v>0</v>
      </c>
    </row>
    <row r="83" spans="1:16" x14ac:dyDescent="0.2">
      <c r="A83" s="49">
        <f>IF(P83=0,0,IF(COUNTBLANK(P83)=1,0,COUNTA($P$14:P83)))</f>
        <v>0</v>
      </c>
      <c r="B83" s="24">
        <f>IF($C$4="citu pasākumu izmaksas",IF('3a+c+n'!$Q83="C",'3a+c+n'!B83,0))</f>
        <v>0</v>
      </c>
      <c r="C83" s="24">
        <f>IF($C$4="citu pasākumu izmaksas",IF('3a+c+n'!$Q83="C",'3a+c+n'!C83,0))</f>
        <v>0</v>
      </c>
      <c r="D83" s="24">
        <f>IF($C$4="citu pasākumu izmaksas",IF('3a+c+n'!$Q83="C",'3a+c+n'!D83,0))</f>
        <v>0</v>
      </c>
      <c r="E83" s="44"/>
      <c r="F83" s="62"/>
      <c r="G83" s="111"/>
      <c r="H83" s="111">
        <f>IF($C$4="citu pasākumu izmaksas",IF('3a+c+n'!$Q83="C",'3a+c+n'!H83,0))</f>
        <v>0</v>
      </c>
      <c r="I83" s="111"/>
      <c r="J83" s="111"/>
      <c r="K83" s="112">
        <f>IF($C$4="citu pasākumu izmaksas",IF('3a+c+n'!$Q83="C",'3a+c+n'!K83,0))</f>
        <v>0</v>
      </c>
      <c r="L83" s="78">
        <f>IF($C$4="citu pasākumu izmaksas",IF('3a+c+n'!$Q83="C",'3a+c+n'!L83,0))</f>
        <v>0</v>
      </c>
      <c r="M83" s="111">
        <f>IF($C$4="citu pasākumu izmaksas",IF('3a+c+n'!$Q83="C",'3a+c+n'!M83,0))</f>
        <v>0</v>
      </c>
      <c r="N83" s="111">
        <f>IF($C$4="citu pasākumu izmaksas",IF('3a+c+n'!$Q83="C",'3a+c+n'!N83,0))</f>
        <v>0</v>
      </c>
      <c r="O83" s="111">
        <f>IF($C$4="citu pasākumu izmaksas",IF('3a+c+n'!$Q83="C",'3a+c+n'!O83,0))</f>
        <v>0</v>
      </c>
      <c r="P83" s="112">
        <f>IF($C$4="citu pasākumu izmaksas",IF('3a+c+n'!$Q83="C",'3a+c+n'!P83,0))</f>
        <v>0</v>
      </c>
    </row>
    <row r="84" spans="1:16" x14ac:dyDescent="0.2">
      <c r="A84" s="49">
        <f>IF(P84=0,0,IF(COUNTBLANK(P84)=1,0,COUNTA($P$14:P84)))</f>
        <v>0</v>
      </c>
      <c r="B84" s="24">
        <f>IF($C$4="citu pasākumu izmaksas",IF('3a+c+n'!$Q84="C",'3a+c+n'!B84,0))</f>
        <v>0</v>
      </c>
      <c r="C84" s="24">
        <f>IF($C$4="citu pasākumu izmaksas",IF('3a+c+n'!$Q84="C",'3a+c+n'!C84,0))</f>
        <v>0</v>
      </c>
      <c r="D84" s="24">
        <f>IF($C$4="citu pasākumu izmaksas",IF('3a+c+n'!$Q84="C",'3a+c+n'!D84,0))</f>
        <v>0</v>
      </c>
      <c r="E84" s="44"/>
      <c r="F84" s="62"/>
      <c r="G84" s="111"/>
      <c r="H84" s="111">
        <f>IF($C$4="citu pasākumu izmaksas",IF('3a+c+n'!$Q84="C",'3a+c+n'!H84,0))</f>
        <v>0</v>
      </c>
      <c r="I84" s="111"/>
      <c r="J84" s="111"/>
      <c r="K84" s="112">
        <f>IF($C$4="citu pasākumu izmaksas",IF('3a+c+n'!$Q84="C",'3a+c+n'!K84,0))</f>
        <v>0</v>
      </c>
      <c r="L84" s="78">
        <f>IF($C$4="citu pasākumu izmaksas",IF('3a+c+n'!$Q84="C",'3a+c+n'!L84,0))</f>
        <v>0</v>
      </c>
      <c r="M84" s="111">
        <f>IF($C$4="citu pasākumu izmaksas",IF('3a+c+n'!$Q84="C",'3a+c+n'!M84,0))</f>
        <v>0</v>
      </c>
      <c r="N84" s="111">
        <f>IF($C$4="citu pasākumu izmaksas",IF('3a+c+n'!$Q84="C",'3a+c+n'!N84,0))</f>
        <v>0</v>
      </c>
      <c r="O84" s="111">
        <f>IF($C$4="citu pasākumu izmaksas",IF('3a+c+n'!$Q84="C",'3a+c+n'!O84,0))</f>
        <v>0</v>
      </c>
      <c r="P84" s="112">
        <f>IF($C$4="citu pasākumu izmaksas",IF('3a+c+n'!$Q84="C",'3a+c+n'!P84,0))</f>
        <v>0</v>
      </c>
    </row>
    <row r="85" spans="1:16" x14ac:dyDescent="0.2">
      <c r="A85" s="49">
        <f>IF(P85=0,0,IF(COUNTBLANK(P85)=1,0,COUNTA($P$14:P85)))</f>
        <v>0</v>
      </c>
      <c r="B85" s="24">
        <f>IF($C$4="citu pasākumu izmaksas",IF('3a+c+n'!$Q85="C",'3a+c+n'!B85,0))</f>
        <v>0</v>
      </c>
      <c r="C85" s="24">
        <f>IF($C$4="citu pasākumu izmaksas",IF('3a+c+n'!$Q85="C",'3a+c+n'!C85,0))</f>
        <v>0</v>
      </c>
      <c r="D85" s="24">
        <f>IF($C$4="citu pasākumu izmaksas",IF('3a+c+n'!$Q85="C",'3a+c+n'!D85,0))</f>
        <v>0</v>
      </c>
      <c r="E85" s="44"/>
      <c r="F85" s="62"/>
      <c r="G85" s="111"/>
      <c r="H85" s="111">
        <f>IF($C$4="citu pasākumu izmaksas",IF('3a+c+n'!$Q85="C",'3a+c+n'!H85,0))</f>
        <v>0</v>
      </c>
      <c r="I85" s="111"/>
      <c r="J85" s="111"/>
      <c r="K85" s="112">
        <f>IF($C$4="citu pasākumu izmaksas",IF('3a+c+n'!$Q85="C",'3a+c+n'!K85,0))</f>
        <v>0</v>
      </c>
      <c r="L85" s="78">
        <f>IF($C$4="citu pasākumu izmaksas",IF('3a+c+n'!$Q85="C",'3a+c+n'!L85,0))</f>
        <v>0</v>
      </c>
      <c r="M85" s="111">
        <f>IF($C$4="citu pasākumu izmaksas",IF('3a+c+n'!$Q85="C",'3a+c+n'!M85,0))</f>
        <v>0</v>
      </c>
      <c r="N85" s="111">
        <f>IF($C$4="citu pasākumu izmaksas",IF('3a+c+n'!$Q85="C",'3a+c+n'!N85,0))</f>
        <v>0</v>
      </c>
      <c r="O85" s="111">
        <f>IF($C$4="citu pasākumu izmaksas",IF('3a+c+n'!$Q85="C",'3a+c+n'!O85,0))</f>
        <v>0</v>
      </c>
      <c r="P85" s="112">
        <f>IF($C$4="citu pasākumu izmaksas",IF('3a+c+n'!$Q85="C",'3a+c+n'!P85,0))</f>
        <v>0</v>
      </c>
    </row>
    <row r="86" spans="1:16" x14ac:dyDescent="0.2">
      <c r="A86" s="49">
        <f>IF(P86=0,0,IF(COUNTBLANK(P86)=1,0,COUNTA($P$14:P86)))</f>
        <v>0</v>
      </c>
      <c r="B86" s="24">
        <f>IF($C$4="citu pasākumu izmaksas",IF('3a+c+n'!$Q86="C",'3a+c+n'!B86,0))</f>
        <v>0</v>
      </c>
      <c r="C86" s="24">
        <f>IF($C$4="citu pasākumu izmaksas",IF('3a+c+n'!$Q86="C",'3a+c+n'!C86,0))</f>
        <v>0</v>
      </c>
      <c r="D86" s="24">
        <f>IF($C$4="citu pasākumu izmaksas",IF('3a+c+n'!$Q86="C",'3a+c+n'!D86,0))</f>
        <v>0</v>
      </c>
      <c r="E86" s="44"/>
      <c r="F86" s="62"/>
      <c r="G86" s="111"/>
      <c r="H86" s="111">
        <f>IF($C$4="citu pasākumu izmaksas",IF('3a+c+n'!$Q86="C",'3a+c+n'!H86,0))</f>
        <v>0</v>
      </c>
      <c r="I86" s="111"/>
      <c r="J86" s="111"/>
      <c r="K86" s="112">
        <f>IF($C$4="citu pasākumu izmaksas",IF('3a+c+n'!$Q86="C",'3a+c+n'!K86,0))</f>
        <v>0</v>
      </c>
      <c r="L86" s="78">
        <f>IF($C$4="citu pasākumu izmaksas",IF('3a+c+n'!$Q86="C",'3a+c+n'!L86,0))</f>
        <v>0</v>
      </c>
      <c r="M86" s="111">
        <f>IF($C$4="citu pasākumu izmaksas",IF('3a+c+n'!$Q86="C",'3a+c+n'!M86,0))</f>
        <v>0</v>
      </c>
      <c r="N86" s="111">
        <f>IF($C$4="citu pasākumu izmaksas",IF('3a+c+n'!$Q86="C",'3a+c+n'!N86,0))</f>
        <v>0</v>
      </c>
      <c r="O86" s="111">
        <f>IF($C$4="citu pasākumu izmaksas",IF('3a+c+n'!$Q86="C",'3a+c+n'!O86,0))</f>
        <v>0</v>
      </c>
      <c r="P86" s="112">
        <f>IF($C$4="citu pasākumu izmaksas",IF('3a+c+n'!$Q86="C",'3a+c+n'!P86,0))</f>
        <v>0</v>
      </c>
    </row>
    <row r="87" spans="1:16" x14ac:dyDescent="0.2">
      <c r="A87" s="49">
        <f>IF(P87=0,0,IF(COUNTBLANK(P87)=1,0,COUNTA($P$14:P87)))</f>
        <v>0</v>
      </c>
      <c r="B87" s="24">
        <f>IF($C$4="citu pasākumu izmaksas",IF('3a+c+n'!$Q87="C",'3a+c+n'!B87,0))</f>
        <v>0</v>
      </c>
      <c r="C87" s="24">
        <f>IF($C$4="citu pasākumu izmaksas",IF('3a+c+n'!$Q87="C",'3a+c+n'!C87,0))</f>
        <v>0</v>
      </c>
      <c r="D87" s="24">
        <f>IF($C$4="citu pasākumu izmaksas",IF('3a+c+n'!$Q87="C",'3a+c+n'!D87,0))</f>
        <v>0</v>
      </c>
      <c r="E87" s="44"/>
      <c r="F87" s="62"/>
      <c r="G87" s="111"/>
      <c r="H87" s="111">
        <f>IF($C$4="citu pasākumu izmaksas",IF('3a+c+n'!$Q87="C",'3a+c+n'!H87,0))</f>
        <v>0</v>
      </c>
      <c r="I87" s="111"/>
      <c r="J87" s="111"/>
      <c r="K87" s="112">
        <f>IF($C$4="citu pasākumu izmaksas",IF('3a+c+n'!$Q87="C",'3a+c+n'!K87,0))</f>
        <v>0</v>
      </c>
      <c r="L87" s="78">
        <f>IF($C$4="citu pasākumu izmaksas",IF('3a+c+n'!$Q87="C",'3a+c+n'!L87,0))</f>
        <v>0</v>
      </c>
      <c r="M87" s="111">
        <f>IF($C$4="citu pasākumu izmaksas",IF('3a+c+n'!$Q87="C",'3a+c+n'!M87,0))</f>
        <v>0</v>
      </c>
      <c r="N87" s="111">
        <f>IF($C$4="citu pasākumu izmaksas",IF('3a+c+n'!$Q87="C",'3a+c+n'!N87,0))</f>
        <v>0</v>
      </c>
      <c r="O87" s="111">
        <f>IF($C$4="citu pasākumu izmaksas",IF('3a+c+n'!$Q87="C",'3a+c+n'!O87,0))</f>
        <v>0</v>
      </c>
      <c r="P87" s="112">
        <f>IF($C$4="citu pasākumu izmaksas",IF('3a+c+n'!$Q87="C",'3a+c+n'!P87,0))</f>
        <v>0</v>
      </c>
    </row>
    <row r="88" spans="1:16" x14ac:dyDescent="0.2">
      <c r="A88" s="49">
        <f>IF(P88=0,0,IF(COUNTBLANK(P88)=1,0,COUNTA($P$14:P88)))</f>
        <v>0</v>
      </c>
      <c r="B88" s="24">
        <f>IF($C$4="citu pasākumu izmaksas",IF('3a+c+n'!$Q88="C",'3a+c+n'!B88,0))</f>
        <v>0</v>
      </c>
      <c r="C88" s="24">
        <f>IF($C$4="citu pasākumu izmaksas",IF('3a+c+n'!$Q88="C",'3a+c+n'!C88,0))</f>
        <v>0</v>
      </c>
      <c r="D88" s="24">
        <f>IF($C$4="citu pasākumu izmaksas",IF('3a+c+n'!$Q88="C",'3a+c+n'!D88,0))</f>
        <v>0</v>
      </c>
      <c r="E88" s="44"/>
      <c r="F88" s="62"/>
      <c r="G88" s="111"/>
      <c r="H88" s="111">
        <f>IF($C$4="citu pasākumu izmaksas",IF('3a+c+n'!$Q88="C",'3a+c+n'!H88,0))</f>
        <v>0</v>
      </c>
      <c r="I88" s="111"/>
      <c r="J88" s="111"/>
      <c r="K88" s="112">
        <f>IF($C$4="citu pasākumu izmaksas",IF('3a+c+n'!$Q88="C",'3a+c+n'!K88,0))</f>
        <v>0</v>
      </c>
      <c r="L88" s="78">
        <f>IF($C$4="citu pasākumu izmaksas",IF('3a+c+n'!$Q88="C",'3a+c+n'!L88,0))</f>
        <v>0</v>
      </c>
      <c r="M88" s="111">
        <f>IF($C$4="citu pasākumu izmaksas",IF('3a+c+n'!$Q88="C",'3a+c+n'!M88,0))</f>
        <v>0</v>
      </c>
      <c r="N88" s="111">
        <f>IF($C$4="citu pasākumu izmaksas",IF('3a+c+n'!$Q88="C",'3a+c+n'!N88,0))</f>
        <v>0</v>
      </c>
      <c r="O88" s="111">
        <f>IF($C$4="citu pasākumu izmaksas",IF('3a+c+n'!$Q88="C",'3a+c+n'!O88,0))</f>
        <v>0</v>
      </c>
      <c r="P88" s="112">
        <f>IF($C$4="citu pasākumu izmaksas",IF('3a+c+n'!$Q88="C",'3a+c+n'!P88,0))</f>
        <v>0</v>
      </c>
    </row>
    <row r="89" spans="1:16" x14ac:dyDescent="0.2">
      <c r="A89" s="49">
        <f>IF(P89=0,0,IF(COUNTBLANK(P89)=1,0,COUNTA($P$14:P89)))</f>
        <v>0</v>
      </c>
      <c r="B89" s="24">
        <f>IF($C$4="citu pasākumu izmaksas",IF('3a+c+n'!$Q89="C",'3a+c+n'!B89,0))</f>
        <v>0</v>
      </c>
      <c r="C89" s="24">
        <f>IF($C$4="citu pasākumu izmaksas",IF('3a+c+n'!$Q89="C",'3a+c+n'!C89,0))</f>
        <v>0</v>
      </c>
      <c r="D89" s="24">
        <f>IF($C$4="citu pasākumu izmaksas",IF('3a+c+n'!$Q89="C",'3a+c+n'!D89,0))</f>
        <v>0</v>
      </c>
      <c r="E89" s="44"/>
      <c r="F89" s="62"/>
      <c r="G89" s="111"/>
      <c r="H89" s="111">
        <f>IF($C$4="citu pasākumu izmaksas",IF('3a+c+n'!$Q89="C",'3a+c+n'!H89,0))</f>
        <v>0</v>
      </c>
      <c r="I89" s="111"/>
      <c r="J89" s="111"/>
      <c r="K89" s="112">
        <f>IF($C$4="citu pasākumu izmaksas",IF('3a+c+n'!$Q89="C",'3a+c+n'!K89,0))</f>
        <v>0</v>
      </c>
      <c r="L89" s="78">
        <f>IF($C$4="citu pasākumu izmaksas",IF('3a+c+n'!$Q89="C",'3a+c+n'!L89,0))</f>
        <v>0</v>
      </c>
      <c r="M89" s="111">
        <f>IF($C$4="citu pasākumu izmaksas",IF('3a+c+n'!$Q89="C",'3a+c+n'!M89,0))</f>
        <v>0</v>
      </c>
      <c r="N89" s="111">
        <f>IF($C$4="citu pasākumu izmaksas",IF('3a+c+n'!$Q89="C",'3a+c+n'!N89,0))</f>
        <v>0</v>
      </c>
      <c r="O89" s="111">
        <f>IF($C$4="citu pasākumu izmaksas",IF('3a+c+n'!$Q89="C",'3a+c+n'!O89,0))</f>
        <v>0</v>
      </c>
      <c r="P89" s="112">
        <f>IF($C$4="citu pasākumu izmaksas",IF('3a+c+n'!$Q89="C",'3a+c+n'!P89,0))</f>
        <v>0</v>
      </c>
    </row>
    <row r="90" spans="1:16" x14ac:dyDescent="0.2">
      <c r="A90" s="49">
        <f>IF(P90=0,0,IF(COUNTBLANK(P90)=1,0,COUNTA($P$14:P90)))</f>
        <v>0</v>
      </c>
      <c r="B90" s="24">
        <f>IF($C$4="citu pasākumu izmaksas",IF('3a+c+n'!$Q90="C",'3a+c+n'!B90,0))</f>
        <v>0</v>
      </c>
      <c r="C90" s="24">
        <f>IF($C$4="citu pasākumu izmaksas",IF('3a+c+n'!$Q90="C",'3a+c+n'!C90,0))</f>
        <v>0</v>
      </c>
      <c r="D90" s="24">
        <f>IF($C$4="citu pasākumu izmaksas",IF('3a+c+n'!$Q90="C",'3a+c+n'!D90,0))</f>
        <v>0</v>
      </c>
      <c r="E90" s="44"/>
      <c r="F90" s="62"/>
      <c r="G90" s="111"/>
      <c r="H90" s="111">
        <f>IF($C$4="citu pasākumu izmaksas",IF('3a+c+n'!$Q90="C",'3a+c+n'!H90,0))</f>
        <v>0</v>
      </c>
      <c r="I90" s="111"/>
      <c r="J90" s="111"/>
      <c r="K90" s="112">
        <f>IF($C$4="citu pasākumu izmaksas",IF('3a+c+n'!$Q90="C",'3a+c+n'!K90,0))</f>
        <v>0</v>
      </c>
      <c r="L90" s="78">
        <f>IF($C$4="citu pasākumu izmaksas",IF('3a+c+n'!$Q90="C",'3a+c+n'!L90,0))</f>
        <v>0</v>
      </c>
      <c r="M90" s="111">
        <f>IF($C$4="citu pasākumu izmaksas",IF('3a+c+n'!$Q90="C",'3a+c+n'!M90,0))</f>
        <v>0</v>
      </c>
      <c r="N90" s="111">
        <f>IF($C$4="citu pasākumu izmaksas",IF('3a+c+n'!$Q90="C",'3a+c+n'!N90,0))</f>
        <v>0</v>
      </c>
      <c r="O90" s="111">
        <f>IF($C$4="citu pasākumu izmaksas",IF('3a+c+n'!$Q90="C",'3a+c+n'!O90,0))</f>
        <v>0</v>
      </c>
      <c r="P90" s="112">
        <f>IF($C$4="citu pasākumu izmaksas",IF('3a+c+n'!$Q90="C",'3a+c+n'!P90,0))</f>
        <v>0</v>
      </c>
    </row>
    <row r="91" spans="1:16" x14ac:dyDescent="0.2">
      <c r="A91" s="49">
        <f>IF(P91=0,0,IF(COUNTBLANK(P91)=1,0,COUNTA($P$14:P91)))</f>
        <v>0</v>
      </c>
      <c r="B91" s="24">
        <f>IF($C$4="citu pasākumu izmaksas",IF('3a+c+n'!$Q91="C",'3a+c+n'!B91,0))</f>
        <v>0</v>
      </c>
      <c r="C91" s="24">
        <f>IF($C$4="citu pasākumu izmaksas",IF('3a+c+n'!$Q91="C",'3a+c+n'!C91,0))</f>
        <v>0</v>
      </c>
      <c r="D91" s="24">
        <f>IF($C$4="citu pasākumu izmaksas",IF('3a+c+n'!$Q91="C",'3a+c+n'!D91,0))</f>
        <v>0</v>
      </c>
      <c r="E91" s="44"/>
      <c r="F91" s="62"/>
      <c r="G91" s="111"/>
      <c r="H91" s="111">
        <f>IF($C$4="citu pasākumu izmaksas",IF('3a+c+n'!$Q91="C",'3a+c+n'!H91,0))</f>
        <v>0</v>
      </c>
      <c r="I91" s="111"/>
      <c r="J91" s="111"/>
      <c r="K91" s="112">
        <f>IF($C$4="citu pasākumu izmaksas",IF('3a+c+n'!$Q91="C",'3a+c+n'!K91,0))</f>
        <v>0</v>
      </c>
      <c r="L91" s="78">
        <f>IF($C$4="citu pasākumu izmaksas",IF('3a+c+n'!$Q91="C",'3a+c+n'!L91,0))</f>
        <v>0</v>
      </c>
      <c r="M91" s="111">
        <f>IF($C$4="citu pasākumu izmaksas",IF('3a+c+n'!$Q91="C",'3a+c+n'!M91,0))</f>
        <v>0</v>
      </c>
      <c r="N91" s="111">
        <f>IF($C$4="citu pasākumu izmaksas",IF('3a+c+n'!$Q91="C",'3a+c+n'!N91,0))</f>
        <v>0</v>
      </c>
      <c r="O91" s="111">
        <f>IF($C$4="citu pasākumu izmaksas",IF('3a+c+n'!$Q91="C",'3a+c+n'!O91,0))</f>
        <v>0</v>
      </c>
      <c r="P91" s="112">
        <f>IF($C$4="citu pasākumu izmaksas",IF('3a+c+n'!$Q91="C",'3a+c+n'!P91,0))</f>
        <v>0</v>
      </c>
    </row>
    <row r="92" spans="1:16" ht="12" thickBot="1" x14ac:dyDescent="0.25">
      <c r="A92" s="49">
        <f>IF(P92=0,0,IF(COUNTBLANK(P92)=1,0,COUNTA($P$14:P92)))</f>
        <v>0</v>
      </c>
      <c r="B92" s="24">
        <f>IF($C$4="citu pasākumu izmaksas",IF('3a+c+n'!$Q92="C",'3a+c+n'!B92,0))</f>
        <v>0</v>
      </c>
      <c r="C92" s="24">
        <f>IF($C$4="citu pasākumu izmaksas",IF('3a+c+n'!$Q92="C",'3a+c+n'!C92,0))</f>
        <v>0</v>
      </c>
      <c r="D92" s="24">
        <f>IF($C$4="citu pasākumu izmaksas",IF('3a+c+n'!$Q92="C",'3a+c+n'!D92,0))</f>
        <v>0</v>
      </c>
      <c r="E92" s="44"/>
      <c r="F92" s="62"/>
      <c r="G92" s="111"/>
      <c r="H92" s="111">
        <f>IF($C$4="citu pasākumu izmaksas",IF('3a+c+n'!$Q92="C",'3a+c+n'!H92,0))</f>
        <v>0</v>
      </c>
      <c r="I92" s="111"/>
      <c r="J92" s="111"/>
      <c r="K92" s="112">
        <f>IF($C$4="citu pasākumu izmaksas",IF('3a+c+n'!$Q92="C",'3a+c+n'!K92,0))</f>
        <v>0</v>
      </c>
      <c r="L92" s="78">
        <f>IF($C$4="citu pasākumu izmaksas",IF('3a+c+n'!$Q92="C",'3a+c+n'!L92,0))</f>
        <v>0</v>
      </c>
      <c r="M92" s="111">
        <f>IF($C$4="citu pasākumu izmaksas",IF('3a+c+n'!$Q92="C",'3a+c+n'!M92,0))</f>
        <v>0</v>
      </c>
      <c r="N92" s="111">
        <f>IF($C$4="citu pasākumu izmaksas",IF('3a+c+n'!$Q92="C",'3a+c+n'!N92,0))</f>
        <v>0</v>
      </c>
      <c r="O92" s="111">
        <f>IF($C$4="citu pasākumu izmaksas",IF('3a+c+n'!$Q92="C",'3a+c+n'!O92,0))</f>
        <v>0</v>
      </c>
      <c r="P92" s="112">
        <f>IF($C$4="citu pasākumu izmaksas",IF('3a+c+n'!$Q92="C",'3a+c+n'!P92,0))</f>
        <v>0</v>
      </c>
    </row>
    <row r="93" spans="1:16" ht="12" customHeight="1" thickBot="1" x14ac:dyDescent="0.25">
      <c r="A93" s="229" t="s">
        <v>62</v>
      </c>
      <c r="B93" s="230"/>
      <c r="C93" s="230"/>
      <c r="D93" s="230"/>
      <c r="E93" s="230"/>
      <c r="F93" s="230"/>
      <c r="G93" s="230"/>
      <c r="H93" s="230"/>
      <c r="I93" s="230"/>
      <c r="J93" s="230"/>
      <c r="K93" s="231"/>
      <c r="L93" s="122">
        <f>SUM(L14:L92)</f>
        <v>0</v>
      </c>
      <c r="M93" s="123">
        <f>SUM(M14:M92)</f>
        <v>0</v>
      </c>
      <c r="N93" s="123">
        <f>SUM(N14:N92)</f>
        <v>0</v>
      </c>
      <c r="O93" s="123">
        <f>SUM(O14:O92)</f>
        <v>0</v>
      </c>
      <c r="P93" s="124">
        <f>SUM(P14:P92)</f>
        <v>0</v>
      </c>
    </row>
    <row r="94" spans="1:16" x14ac:dyDescent="0.2">
      <c r="A94" s="16"/>
      <c r="B94" s="16"/>
      <c r="C94" s="16"/>
      <c r="D94" s="16"/>
      <c r="E94" s="16"/>
      <c r="F94" s="16"/>
      <c r="G94" s="16"/>
      <c r="H94" s="16"/>
      <c r="I94" s="16"/>
      <c r="J94" s="16"/>
      <c r="K94" s="16"/>
      <c r="L94" s="16"/>
      <c r="M94" s="16"/>
      <c r="N94" s="16"/>
      <c r="O94" s="16"/>
      <c r="P94" s="16"/>
    </row>
    <row r="95" spans="1:16" x14ac:dyDescent="0.2">
      <c r="A95" s="16"/>
      <c r="B95" s="16"/>
      <c r="C95" s="16"/>
      <c r="D95" s="16"/>
      <c r="E95" s="16"/>
      <c r="F95" s="16"/>
      <c r="G95" s="16"/>
      <c r="H95" s="16"/>
      <c r="I95" s="16"/>
      <c r="J95" s="16"/>
      <c r="K95" s="16"/>
      <c r="L95" s="16"/>
      <c r="M95" s="16"/>
      <c r="N95" s="16"/>
      <c r="O95" s="16"/>
      <c r="P95" s="16"/>
    </row>
    <row r="96" spans="1:16" x14ac:dyDescent="0.2">
      <c r="A96" s="1" t="s">
        <v>14</v>
      </c>
      <c r="B96" s="16"/>
      <c r="C96" s="232">
        <f>'Kops c'!C28:H28</f>
        <v>0</v>
      </c>
      <c r="D96" s="232"/>
      <c r="E96" s="232"/>
      <c r="F96" s="232"/>
      <c r="G96" s="232"/>
      <c r="H96" s="232"/>
      <c r="I96" s="16"/>
      <c r="J96" s="16"/>
      <c r="K96" s="16"/>
      <c r="L96" s="16"/>
      <c r="M96" s="16"/>
      <c r="N96" s="16"/>
      <c r="O96" s="16"/>
      <c r="P96" s="16"/>
    </row>
    <row r="97" spans="1:16" x14ac:dyDescent="0.2">
      <c r="A97" s="16"/>
      <c r="B97" s="16"/>
      <c r="C97" s="160" t="s">
        <v>15</v>
      </c>
      <c r="D97" s="160"/>
      <c r="E97" s="160"/>
      <c r="F97" s="160"/>
      <c r="G97" s="160"/>
      <c r="H97" s="160"/>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78" t="str">
        <f>'Kops n'!A31:D31</f>
        <v>Tāme sastādīta 2023. gada __. _______</v>
      </c>
      <c r="B99" s="179"/>
      <c r="C99" s="179"/>
      <c r="D99" s="179"/>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2">
        <f>'Kops c'!C33:H33</f>
        <v>0</v>
      </c>
      <c r="D101" s="232"/>
      <c r="E101" s="232"/>
      <c r="F101" s="232"/>
      <c r="G101" s="232"/>
      <c r="H101" s="232"/>
      <c r="I101" s="16"/>
      <c r="J101" s="16"/>
      <c r="K101" s="16"/>
      <c r="L101" s="16"/>
      <c r="M101" s="16"/>
      <c r="N101" s="16"/>
      <c r="O101" s="16"/>
      <c r="P101" s="16"/>
    </row>
    <row r="102" spans="1:16" x14ac:dyDescent="0.2">
      <c r="A102" s="16"/>
      <c r="B102" s="16"/>
      <c r="C102" s="160" t="s">
        <v>15</v>
      </c>
      <c r="D102" s="160"/>
      <c r="E102" s="160"/>
      <c r="F102" s="160"/>
      <c r="G102" s="160"/>
      <c r="H102" s="160"/>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c'!C36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02:H102"/>
    <mergeCell ref="L12:P12"/>
    <mergeCell ref="A93:K93"/>
    <mergeCell ref="C96:H96"/>
    <mergeCell ref="C97:H97"/>
    <mergeCell ref="A99:D99"/>
    <mergeCell ref="C101:H101"/>
  </mergeCells>
  <conditionalFormatting sqref="A93:K93">
    <cfRule type="containsText" dxfId="31" priority="3" operator="containsText" text="Tiešās izmaksas kopā, t. sk. darba devēja sociālais nodoklis __.__% ">
      <formula>NOT(ISERROR(SEARCH("Tiešās izmaksas kopā, t. sk. darba devēja sociālais nodoklis __.__% ",A93)))</formula>
    </cfRule>
  </conditionalFormatting>
  <conditionalFormatting sqref="A14:P92">
    <cfRule type="cellIs" dxfId="30" priority="1" operator="equal">
      <formula>0</formula>
    </cfRule>
  </conditionalFormatting>
  <conditionalFormatting sqref="C2:I2 D5:L8 N9:O9 L93:P93 C96:H96 C101:H101 C104">
    <cfRule type="cellIs" dxfId="29"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x14ac:dyDescent="0.2">
      <c r="C2" s="2" t="s">
        <v>0</v>
      </c>
    </row>
    <row r="3" spans="1:3" x14ac:dyDescent="0.2">
      <c r="A3" s="2"/>
      <c r="B3" s="3"/>
      <c r="C3" s="3"/>
    </row>
    <row r="4" spans="1:3" x14ac:dyDescent="0.2">
      <c r="B4" s="161" t="s">
        <v>1</v>
      </c>
      <c r="C4" s="161"/>
    </row>
    <row r="5" spans="1:3" x14ac:dyDescent="0.2">
      <c r="A5" s="2"/>
      <c r="B5" s="2"/>
      <c r="C5" s="2"/>
    </row>
    <row r="6" spans="1:3" x14ac:dyDescent="0.2">
      <c r="C6" s="4" t="s">
        <v>2</v>
      </c>
    </row>
    <row r="8" spans="1:3" x14ac:dyDescent="0.2">
      <c r="B8" s="162" t="s">
        <v>3</v>
      </c>
      <c r="C8" s="162"/>
    </row>
    <row r="11" spans="1:3" x14ac:dyDescent="0.2">
      <c r="B11" s="2" t="s">
        <v>4</v>
      </c>
    </row>
    <row r="12" spans="1:3" x14ac:dyDescent="0.2">
      <c r="B12" s="52" t="s">
        <v>17</v>
      </c>
    </row>
    <row r="13" spans="1:3" x14ac:dyDescent="0.2">
      <c r="A13" s="4" t="s">
        <v>5</v>
      </c>
      <c r="B13" s="170" t="str">
        <f>'Kopt a+c+n'!B13</f>
        <v>Dzīvojamās mājas fasāžu vienkāršota atjaunošana</v>
      </c>
      <c r="C13" s="170"/>
    </row>
    <row r="14" spans="1:3" x14ac:dyDescent="0.2">
      <c r="A14" s="4" t="s">
        <v>6</v>
      </c>
      <c r="B14" s="171" t="str">
        <f>'Kopt a+c+n'!B14</f>
        <v>Dzīvojamās mājas fasāžu vienkāršota atjaunošana</v>
      </c>
      <c r="C14" s="171"/>
    </row>
    <row r="15" spans="1:3" x14ac:dyDescent="0.2">
      <c r="A15" s="4" t="s">
        <v>7</v>
      </c>
      <c r="B15" s="171" t="str">
        <f>'Kopt a+c+n'!B15</f>
        <v>Zemgales iela 28, Olaine, Olaines novads</v>
      </c>
      <c r="C15" s="171"/>
    </row>
    <row r="16" spans="1:3" x14ac:dyDescent="0.2">
      <c r="A16" s="4" t="s">
        <v>8</v>
      </c>
      <c r="B16" s="172" t="str">
        <f>'Kopt a+c+n'!B16</f>
        <v>Iepirkums Nr. AS OŪS 2023/10_E</v>
      </c>
      <c r="C16" s="172"/>
    </row>
    <row r="17" spans="1:3" ht="12" thickBot="1" x14ac:dyDescent="0.25"/>
    <row r="18" spans="1:3" x14ac:dyDescent="0.2">
      <c r="A18" s="5" t="s">
        <v>9</v>
      </c>
      <c r="B18" s="6" t="s">
        <v>10</v>
      </c>
      <c r="C18" s="7" t="s">
        <v>11</v>
      </c>
    </row>
    <row r="19" spans="1:3" x14ac:dyDescent="0.2">
      <c r="A19" s="49">
        <f>'Kopt a+c+n'!A19</f>
        <v>1</v>
      </c>
      <c r="B19" s="73" t="str">
        <f>'Kopt a+c+n'!B19</f>
        <v>Dzīvojamās mājas fasāžu vienkāršota atjaunošana</v>
      </c>
      <c r="C19" s="99" t="e">
        <f>'Kops a'!E23</f>
        <v>#VALUE!</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t="e">
        <f>SUM(C19:C25)</f>
        <v>#VALUE!</v>
      </c>
    </row>
    <row r="27" spans="1:3" ht="12" thickBot="1" x14ac:dyDescent="0.25">
      <c r="B27" s="14"/>
      <c r="C27" s="71"/>
    </row>
    <row r="28" spans="1:3" ht="12" thickBot="1" x14ac:dyDescent="0.25">
      <c r="A28" s="163" t="s">
        <v>13</v>
      </c>
      <c r="B28" s="164"/>
      <c r="C28" s="102" t="e">
        <f>ROUND(C26*21%,2)</f>
        <v>#VALUE!</v>
      </c>
    </row>
    <row r="31" spans="1:3" x14ac:dyDescent="0.2">
      <c r="A31" s="1" t="s">
        <v>14</v>
      </c>
      <c r="B31" s="169">
        <f>'Kopt a+c+n'!B31:C31</f>
        <v>0</v>
      </c>
      <c r="C31" s="169"/>
    </row>
    <row r="32" spans="1:3" x14ac:dyDescent="0.2">
      <c r="B32" s="160" t="s">
        <v>15</v>
      </c>
      <c r="C32" s="160"/>
    </row>
    <row r="34" spans="1:3" x14ac:dyDescent="0.2">
      <c r="A34" s="1" t="s">
        <v>16</v>
      </c>
      <c r="B34" s="70">
        <f>'Kopt a+c+n'!B34</f>
        <v>0</v>
      </c>
      <c r="C34" s="16"/>
    </row>
    <row r="35" spans="1:3" x14ac:dyDescent="0.2">
      <c r="A35" s="16"/>
      <c r="B35" s="72"/>
      <c r="C35" s="16"/>
    </row>
    <row r="36" spans="1:3" x14ac:dyDescent="0.2">
      <c r="A36" s="1" t="str">
        <f>'Kopt a+c+n'!A36</f>
        <v>Tāme sastādīta 2023. gada __. 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50" priority="4" operator="equal">
      <formula>"Tāme sastādīta 20__. gada __. _________"</formula>
    </cfRule>
  </conditionalFormatting>
  <conditionalFormatting sqref="B34">
    <cfRule type="cellIs" dxfId="149" priority="2" operator="equal">
      <formula>0</formula>
    </cfRule>
  </conditionalFormatting>
  <conditionalFormatting sqref="B13:C16 A19:C19 C26 C28 B31:C31 B34">
    <cfRule type="cellIs" dxfId="148" priority="1" operator="equal">
      <formula>0</formula>
    </cfRule>
  </conditionalFormatting>
  <conditionalFormatting sqref="B31:C31">
    <cfRule type="cellIs" dxfId="147"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FFFF00"/>
  </sheetPr>
  <dimension ref="A1:P105"/>
  <sheetViews>
    <sheetView topLeftCell="A71" workbookViewId="0">
      <selection activeCell="P102" sqref="P10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'3a+c+n'!D1</f>
        <v>3</v>
      </c>
      <c r="E1" s="22"/>
      <c r="F1" s="22"/>
      <c r="G1" s="22"/>
      <c r="H1" s="22"/>
      <c r="I1" s="22"/>
      <c r="J1" s="22"/>
      <c r="N1" s="25"/>
      <c r="O1" s="26"/>
      <c r="P1" s="27"/>
    </row>
    <row r="2" spans="1:16" x14ac:dyDescent="0.2">
      <c r="A2" s="28"/>
      <c r="B2" s="28"/>
      <c r="C2" s="247" t="str">
        <f>'3a+c+n'!C2:I2</f>
        <v>Apkure</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19</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'3a+c+n'!A9</f>
        <v>Tāme sastādīta  2023. gada tirgus cenās, pamatojoties uz AVK-A daļas rasējumiem</v>
      </c>
      <c r="B9" s="244"/>
      <c r="C9" s="244"/>
      <c r="D9" s="244"/>
      <c r="E9" s="244"/>
      <c r="F9" s="244"/>
      <c r="G9" s="30"/>
      <c r="H9" s="30"/>
      <c r="I9" s="30"/>
      <c r="J9" s="245" t="s">
        <v>45</v>
      </c>
      <c r="K9" s="245"/>
      <c r="L9" s="245"/>
      <c r="M9" s="245"/>
      <c r="N9" s="246">
        <f>P93</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izmaksas",IF('3a+c+n'!$Q14="N",'3a+c+n'!B14,0))</f>
        <v>0</v>
      </c>
      <c r="C14" s="23">
        <f>IF($C$4="Neattiecināmās izmaksas",IF('3a+c+n'!$Q14="N",'3a+c+n'!C14,0))</f>
        <v>0</v>
      </c>
      <c r="D14" s="23">
        <f>IF($C$4="Neattiecināmās izmaksas",IF('3a+c+n'!$Q14="N",'3a+c+n'!D14,0))</f>
        <v>0</v>
      </c>
      <c r="E14" s="43"/>
      <c r="F14" s="60"/>
      <c r="G14" s="109"/>
      <c r="H14" s="109">
        <f>IF($C$4="Neattiecināmās izmaksas",IF('3a+c+n'!$Q14="N",'3a+c+n'!H14,0))</f>
        <v>0</v>
      </c>
      <c r="I14" s="109"/>
      <c r="J14" s="109"/>
      <c r="K14" s="110">
        <f>IF($C$4="Neattiecināmās izmaksas",IF('3a+c+n'!$Q14="N",'3a+c+n'!K14,0))</f>
        <v>0</v>
      </c>
      <c r="L14" s="77">
        <f>IF($C$4="Neattiecināmās izmaksas",IF('3a+c+n'!$Q14="N",'3a+c+n'!L14,0))</f>
        <v>0</v>
      </c>
      <c r="M14" s="109">
        <f>IF($C$4="Neattiecināmās izmaksas",IF('3a+c+n'!$Q14="N",'3a+c+n'!M14,0))</f>
        <v>0</v>
      </c>
      <c r="N14" s="109">
        <f>IF($C$4="Neattiecināmās izmaksas",IF('3a+c+n'!$Q14="N",'3a+c+n'!N14,0))</f>
        <v>0</v>
      </c>
      <c r="O14" s="109">
        <f>IF($C$4="Neattiecināmās izmaksas",IF('3a+c+n'!$Q14="N",'3a+c+n'!O14,0))</f>
        <v>0</v>
      </c>
      <c r="P14" s="110">
        <f>IF($C$4="Neattiecināmās izmaksas",IF('3a+c+n'!$Q14="N",'3a+c+n'!P14,0))</f>
        <v>0</v>
      </c>
    </row>
    <row r="15" spans="1:16" x14ac:dyDescent="0.2">
      <c r="A15" s="49">
        <f>IF(P15=0,0,IF(COUNTBLANK(P15)=1,0,COUNTA($P$14:P15)))</f>
        <v>0</v>
      </c>
      <c r="B15" s="24">
        <f>IF($C$4="Neattiecināmās izmaksas",IF('3a+c+n'!$Q15="N",'3a+c+n'!B15,0))</f>
        <v>0</v>
      </c>
      <c r="C15" s="24">
        <f>IF($C$4="Neattiecināmās izmaksas",IF('3a+c+n'!$Q15="N",'3a+c+n'!C15,0))</f>
        <v>0</v>
      </c>
      <c r="D15" s="24">
        <f>IF($C$4="Neattiecināmās izmaksas",IF('3a+c+n'!$Q15="N",'3a+c+n'!D15,0))</f>
        <v>0</v>
      </c>
      <c r="E15" s="44"/>
      <c r="F15" s="62"/>
      <c r="G15" s="111"/>
      <c r="H15" s="111">
        <f>IF($C$4="Neattiecināmās izmaksas",IF('3a+c+n'!$Q15="N",'3a+c+n'!H15,0))</f>
        <v>0</v>
      </c>
      <c r="I15" s="111"/>
      <c r="J15" s="111"/>
      <c r="K15" s="112">
        <f>IF($C$4="Neattiecināmās izmaksas",IF('3a+c+n'!$Q15="N",'3a+c+n'!K15,0))</f>
        <v>0</v>
      </c>
      <c r="L15" s="78">
        <f>IF($C$4="Neattiecināmās izmaksas",IF('3a+c+n'!$Q15="N",'3a+c+n'!L15,0))</f>
        <v>0</v>
      </c>
      <c r="M15" s="111">
        <f>IF($C$4="Neattiecināmās izmaksas",IF('3a+c+n'!$Q15="N",'3a+c+n'!M15,0))</f>
        <v>0</v>
      </c>
      <c r="N15" s="111">
        <f>IF($C$4="Neattiecināmās izmaksas",IF('3a+c+n'!$Q15="N",'3a+c+n'!N15,0))</f>
        <v>0</v>
      </c>
      <c r="O15" s="111">
        <f>IF($C$4="Neattiecināmās izmaksas",IF('3a+c+n'!$Q15="N",'3a+c+n'!O15,0))</f>
        <v>0</v>
      </c>
      <c r="P15" s="112">
        <f>IF($C$4="Neattiecināmās izmaksas",IF('3a+c+n'!$Q15="N",'3a+c+n'!P15,0))</f>
        <v>0</v>
      </c>
    </row>
    <row r="16" spans="1:16" x14ac:dyDescent="0.2">
      <c r="A16" s="49">
        <f>IF(P16=0,0,IF(COUNTBLANK(P16)=1,0,COUNTA($P$14:P16)))</f>
        <v>0</v>
      </c>
      <c r="B16" s="24">
        <f>IF($C$4="Neattiecināmās izmaksas",IF('3a+c+n'!$Q16="N",'3a+c+n'!B16,0))</f>
        <v>0</v>
      </c>
      <c r="C16" s="24">
        <f>IF($C$4="Neattiecināmās izmaksas",IF('3a+c+n'!$Q16="N",'3a+c+n'!C16,0))</f>
        <v>0</v>
      </c>
      <c r="D16" s="24">
        <f>IF($C$4="Neattiecināmās izmaksas",IF('3a+c+n'!$Q16="N",'3a+c+n'!D16,0))</f>
        <v>0</v>
      </c>
      <c r="E16" s="44"/>
      <c r="F16" s="62"/>
      <c r="G16" s="111"/>
      <c r="H16" s="111">
        <f>IF($C$4="Neattiecināmās izmaksas",IF('3a+c+n'!$Q16="N",'3a+c+n'!H16,0))</f>
        <v>0</v>
      </c>
      <c r="I16" s="111"/>
      <c r="J16" s="111"/>
      <c r="K16" s="112">
        <f>IF($C$4="Neattiecināmās izmaksas",IF('3a+c+n'!$Q16="N",'3a+c+n'!K16,0))</f>
        <v>0</v>
      </c>
      <c r="L16" s="78">
        <f>IF($C$4="Neattiecināmās izmaksas",IF('3a+c+n'!$Q16="N",'3a+c+n'!L16,0))</f>
        <v>0</v>
      </c>
      <c r="M16" s="111">
        <f>IF($C$4="Neattiecināmās izmaksas",IF('3a+c+n'!$Q16="N",'3a+c+n'!M16,0))</f>
        <v>0</v>
      </c>
      <c r="N16" s="111">
        <f>IF($C$4="Neattiecināmās izmaksas",IF('3a+c+n'!$Q16="N",'3a+c+n'!N16,0))</f>
        <v>0</v>
      </c>
      <c r="O16" s="111">
        <f>IF($C$4="Neattiecināmās izmaksas",IF('3a+c+n'!$Q16="N",'3a+c+n'!O16,0))</f>
        <v>0</v>
      </c>
      <c r="P16" s="112">
        <f>IF($C$4="Neattiecināmās izmaksas",IF('3a+c+n'!$Q16="N",'3a+c+n'!P16,0))</f>
        <v>0</v>
      </c>
    </row>
    <row r="17" spans="1:16" x14ac:dyDescent="0.2">
      <c r="A17" s="49">
        <f>IF(P17=0,0,IF(COUNTBLANK(P17)=1,0,COUNTA($P$14:P17)))</f>
        <v>0</v>
      </c>
      <c r="B17" s="24">
        <f>IF($C$4="Neattiecināmās izmaksas",IF('3a+c+n'!$Q17="N",'3a+c+n'!B17,0))</f>
        <v>0</v>
      </c>
      <c r="C17" s="24">
        <f>IF($C$4="Neattiecināmās izmaksas",IF('3a+c+n'!$Q17="N",'3a+c+n'!C17,0))</f>
        <v>0</v>
      </c>
      <c r="D17" s="24">
        <f>IF($C$4="Neattiecināmās izmaksas",IF('3a+c+n'!$Q17="N",'3a+c+n'!D17,0))</f>
        <v>0</v>
      </c>
      <c r="E17" s="44"/>
      <c r="F17" s="62"/>
      <c r="G17" s="111"/>
      <c r="H17" s="111">
        <f>IF($C$4="Neattiecināmās izmaksas",IF('3a+c+n'!$Q17="N",'3a+c+n'!H17,0))</f>
        <v>0</v>
      </c>
      <c r="I17" s="111"/>
      <c r="J17" s="111"/>
      <c r="K17" s="112">
        <f>IF($C$4="Neattiecināmās izmaksas",IF('3a+c+n'!$Q17="N",'3a+c+n'!K17,0))</f>
        <v>0</v>
      </c>
      <c r="L17" s="78">
        <f>IF($C$4="Neattiecināmās izmaksas",IF('3a+c+n'!$Q17="N",'3a+c+n'!L17,0))</f>
        <v>0</v>
      </c>
      <c r="M17" s="111">
        <f>IF($C$4="Neattiecināmās izmaksas",IF('3a+c+n'!$Q17="N",'3a+c+n'!M17,0))</f>
        <v>0</v>
      </c>
      <c r="N17" s="111">
        <f>IF($C$4="Neattiecināmās izmaksas",IF('3a+c+n'!$Q17="N",'3a+c+n'!N17,0))</f>
        <v>0</v>
      </c>
      <c r="O17" s="111">
        <f>IF($C$4="Neattiecināmās izmaksas",IF('3a+c+n'!$Q17="N",'3a+c+n'!O17,0))</f>
        <v>0</v>
      </c>
      <c r="P17" s="112">
        <f>IF($C$4="Neattiecināmās izmaksas",IF('3a+c+n'!$Q17="N",'3a+c+n'!P17,0))</f>
        <v>0</v>
      </c>
    </row>
    <row r="18" spans="1:16" x14ac:dyDescent="0.2">
      <c r="A18" s="49">
        <f>IF(P18=0,0,IF(COUNTBLANK(P18)=1,0,COUNTA($P$14:P18)))</f>
        <v>0</v>
      </c>
      <c r="B18" s="24">
        <f>IF($C$4="Neattiecināmās izmaksas",IF('3a+c+n'!$Q18="N",'3a+c+n'!B18,0))</f>
        <v>0</v>
      </c>
      <c r="C18" s="24">
        <f>IF($C$4="Neattiecināmās izmaksas",IF('3a+c+n'!$Q18="N",'3a+c+n'!C18,0))</f>
        <v>0</v>
      </c>
      <c r="D18" s="24">
        <f>IF($C$4="Neattiecināmās izmaksas",IF('3a+c+n'!$Q18="N",'3a+c+n'!D18,0))</f>
        <v>0</v>
      </c>
      <c r="E18" s="44"/>
      <c r="F18" s="62"/>
      <c r="G18" s="111"/>
      <c r="H18" s="111">
        <f>IF($C$4="Neattiecināmās izmaksas",IF('3a+c+n'!$Q18="N",'3a+c+n'!H18,0))</f>
        <v>0</v>
      </c>
      <c r="I18" s="111"/>
      <c r="J18" s="111"/>
      <c r="K18" s="112">
        <f>IF($C$4="Neattiecināmās izmaksas",IF('3a+c+n'!$Q18="N",'3a+c+n'!K18,0))</f>
        <v>0</v>
      </c>
      <c r="L18" s="78">
        <f>IF($C$4="Neattiecināmās izmaksas",IF('3a+c+n'!$Q18="N",'3a+c+n'!L18,0))</f>
        <v>0</v>
      </c>
      <c r="M18" s="111">
        <f>IF($C$4="Neattiecināmās izmaksas",IF('3a+c+n'!$Q18="N",'3a+c+n'!M18,0))</f>
        <v>0</v>
      </c>
      <c r="N18" s="111">
        <f>IF($C$4="Neattiecināmās izmaksas",IF('3a+c+n'!$Q18="N",'3a+c+n'!N18,0))</f>
        <v>0</v>
      </c>
      <c r="O18" s="111">
        <f>IF($C$4="Neattiecināmās izmaksas",IF('3a+c+n'!$Q18="N",'3a+c+n'!O18,0))</f>
        <v>0</v>
      </c>
      <c r="P18" s="112">
        <f>IF($C$4="Neattiecināmās izmaksas",IF('3a+c+n'!$Q18="N",'3a+c+n'!P18,0))</f>
        <v>0</v>
      </c>
    </row>
    <row r="19" spans="1:16" x14ac:dyDescent="0.2">
      <c r="A19" s="49">
        <f>IF(P19=0,0,IF(COUNTBLANK(P19)=1,0,COUNTA($P$14:P19)))</f>
        <v>0</v>
      </c>
      <c r="B19" s="24">
        <f>IF($C$4="Neattiecināmās izmaksas",IF('3a+c+n'!$Q19="N",'3a+c+n'!B19,0))</f>
        <v>0</v>
      </c>
      <c r="C19" s="24">
        <f>IF($C$4="Neattiecināmās izmaksas",IF('3a+c+n'!$Q19="N",'3a+c+n'!C19,0))</f>
        <v>0</v>
      </c>
      <c r="D19" s="24">
        <f>IF($C$4="Neattiecināmās izmaksas",IF('3a+c+n'!$Q19="N",'3a+c+n'!D19,0))</f>
        <v>0</v>
      </c>
      <c r="E19" s="44"/>
      <c r="F19" s="62"/>
      <c r="G19" s="111"/>
      <c r="H19" s="111">
        <f>IF($C$4="Neattiecināmās izmaksas",IF('3a+c+n'!$Q19="N",'3a+c+n'!H19,0))</f>
        <v>0</v>
      </c>
      <c r="I19" s="111"/>
      <c r="J19" s="111"/>
      <c r="K19" s="112">
        <f>IF($C$4="Neattiecināmās izmaksas",IF('3a+c+n'!$Q19="N",'3a+c+n'!K19,0))</f>
        <v>0</v>
      </c>
      <c r="L19" s="78">
        <f>IF($C$4="Neattiecināmās izmaksas",IF('3a+c+n'!$Q19="N",'3a+c+n'!L19,0))</f>
        <v>0</v>
      </c>
      <c r="M19" s="111">
        <f>IF($C$4="Neattiecināmās izmaksas",IF('3a+c+n'!$Q19="N",'3a+c+n'!M19,0))</f>
        <v>0</v>
      </c>
      <c r="N19" s="111">
        <f>IF($C$4="Neattiecināmās izmaksas",IF('3a+c+n'!$Q19="N",'3a+c+n'!N19,0))</f>
        <v>0</v>
      </c>
      <c r="O19" s="111">
        <f>IF($C$4="Neattiecināmās izmaksas",IF('3a+c+n'!$Q19="N",'3a+c+n'!O19,0))</f>
        <v>0</v>
      </c>
      <c r="P19" s="112">
        <f>IF($C$4="Neattiecināmās izmaksas",IF('3a+c+n'!$Q19="N",'3a+c+n'!P19,0))</f>
        <v>0</v>
      </c>
    </row>
    <row r="20" spans="1:16" x14ac:dyDescent="0.2">
      <c r="A20" s="49">
        <f>IF(P20=0,0,IF(COUNTBLANK(P20)=1,0,COUNTA($P$14:P20)))</f>
        <v>0</v>
      </c>
      <c r="B20" s="24">
        <f>IF($C$4="Neattiecināmās izmaksas",IF('3a+c+n'!$Q20="N",'3a+c+n'!B20,0))</f>
        <v>0</v>
      </c>
      <c r="C20" s="24">
        <f>IF($C$4="Neattiecināmās izmaksas",IF('3a+c+n'!$Q20="N",'3a+c+n'!C20,0))</f>
        <v>0</v>
      </c>
      <c r="D20" s="24">
        <f>IF($C$4="Neattiecināmās izmaksas",IF('3a+c+n'!$Q20="N",'3a+c+n'!D20,0))</f>
        <v>0</v>
      </c>
      <c r="E20" s="44"/>
      <c r="F20" s="62"/>
      <c r="G20" s="111"/>
      <c r="H20" s="111">
        <f>IF($C$4="Neattiecināmās izmaksas",IF('3a+c+n'!$Q20="N",'3a+c+n'!H20,0))</f>
        <v>0</v>
      </c>
      <c r="I20" s="111"/>
      <c r="J20" s="111"/>
      <c r="K20" s="112">
        <f>IF($C$4="Neattiecināmās izmaksas",IF('3a+c+n'!$Q20="N",'3a+c+n'!K20,0))</f>
        <v>0</v>
      </c>
      <c r="L20" s="78">
        <f>IF($C$4="Neattiecināmās izmaksas",IF('3a+c+n'!$Q20="N",'3a+c+n'!L20,0))</f>
        <v>0</v>
      </c>
      <c r="M20" s="111">
        <f>IF($C$4="Neattiecināmās izmaksas",IF('3a+c+n'!$Q20="N",'3a+c+n'!M20,0))</f>
        <v>0</v>
      </c>
      <c r="N20" s="111">
        <f>IF($C$4="Neattiecināmās izmaksas",IF('3a+c+n'!$Q20="N",'3a+c+n'!N20,0))</f>
        <v>0</v>
      </c>
      <c r="O20" s="111">
        <f>IF($C$4="Neattiecināmās izmaksas",IF('3a+c+n'!$Q20="N",'3a+c+n'!O20,0))</f>
        <v>0</v>
      </c>
      <c r="P20" s="112">
        <f>IF($C$4="Neattiecināmās izmaksas",IF('3a+c+n'!$Q20="N",'3a+c+n'!P20,0))</f>
        <v>0</v>
      </c>
    </row>
    <row r="21" spans="1:16" x14ac:dyDescent="0.2">
      <c r="A21" s="49">
        <f>IF(P21=0,0,IF(COUNTBLANK(P21)=1,0,COUNTA($P$14:P21)))</f>
        <v>0</v>
      </c>
      <c r="B21" s="24">
        <f>IF($C$4="Neattiecināmās izmaksas",IF('3a+c+n'!$Q21="N",'3a+c+n'!B21,0))</f>
        <v>0</v>
      </c>
      <c r="C21" s="24">
        <f>IF($C$4="Neattiecināmās izmaksas",IF('3a+c+n'!$Q21="N",'3a+c+n'!C21,0))</f>
        <v>0</v>
      </c>
      <c r="D21" s="24">
        <f>IF($C$4="Neattiecināmās izmaksas",IF('3a+c+n'!$Q21="N",'3a+c+n'!D21,0))</f>
        <v>0</v>
      </c>
      <c r="E21" s="44"/>
      <c r="F21" s="62"/>
      <c r="G21" s="111"/>
      <c r="H21" s="111">
        <f>IF($C$4="Neattiecināmās izmaksas",IF('3a+c+n'!$Q21="N",'3a+c+n'!H21,0))</f>
        <v>0</v>
      </c>
      <c r="I21" s="111"/>
      <c r="J21" s="111"/>
      <c r="K21" s="112">
        <f>IF($C$4="Neattiecināmās izmaksas",IF('3a+c+n'!$Q21="N",'3a+c+n'!K21,0))</f>
        <v>0</v>
      </c>
      <c r="L21" s="78">
        <f>IF($C$4="Neattiecināmās izmaksas",IF('3a+c+n'!$Q21="N",'3a+c+n'!L21,0))</f>
        <v>0</v>
      </c>
      <c r="M21" s="111">
        <f>IF($C$4="Neattiecināmās izmaksas",IF('3a+c+n'!$Q21="N",'3a+c+n'!M21,0))</f>
        <v>0</v>
      </c>
      <c r="N21" s="111">
        <f>IF($C$4="Neattiecināmās izmaksas",IF('3a+c+n'!$Q21="N",'3a+c+n'!N21,0))</f>
        <v>0</v>
      </c>
      <c r="O21" s="111">
        <f>IF($C$4="Neattiecināmās izmaksas",IF('3a+c+n'!$Q21="N",'3a+c+n'!O21,0))</f>
        <v>0</v>
      </c>
      <c r="P21" s="112">
        <f>IF($C$4="Neattiecināmās izmaksas",IF('3a+c+n'!$Q21="N",'3a+c+n'!P21,0))</f>
        <v>0</v>
      </c>
    </row>
    <row r="22" spans="1:16" x14ac:dyDescent="0.2">
      <c r="A22" s="49">
        <f>IF(P22=0,0,IF(COUNTBLANK(P22)=1,0,COUNTA($P$14:P22)))</f>
        <v>0</v>
      </c>
      <c r="B22" s="24">
        <f>IF($C$4="Neattiecināmās izmaksas",IF('3a+c+n'!$Q22="N",'3a+c+n'!B22,0))</f>
        <v>0</v>
      </c>
      <c r="C22" s="24">
        <f>IF($C$4="Neattiecināmās izmaksas",IF('3a+c+n'!$Q22="N",'3a+c+n'!C22,0))</f>
        <v>0</v>
      </c>
      <c r="D22" s="24">
        <f>IF($C$4="Neattiecināmās izmaksas",IF('3a+c+n'!$Q22="N",'3a+c+n'!D22,0))</f>
        <v>0</v>
      </c>
      <c r="E22" s="44"/>
      <c r="F22" s="62"/>
      <c r="G22" s="111"/>
      <c r="H22" s="111">
        <f>IF($C$4="Neattiecināmās izmaksas",IF('3a+c+n'!$Q22="N",'3a+c+n'!H22,0))</f>
        <v>0</v>
      </c>
      <c r="I22" s="111"/>
      <c r="J22" s="111"/>
      <c r="K22" s="112">
        <f>IF($C$4="Neattiecināmās izmaksas",IF('3a+c+n'!$Q22="N",'3a+c+n'!K22,0))</f>
        <v>0</v>
      </c>
      <c r="L22" s="78">
        <f>IF($C$4="Neattiecināmās izmaksas",IF('3a+c+n'!$Q22="N",'3a+c+n'!L22,0))</f>
        <v>0</v>
      </c>
      <c r="M22" s="111">
        <f>IF($C$4="Neattiecināmās izmaksas",IF('3a+c+n'!$Q22="N",'3a+c+n'!M22,0))</f>
        <v>0</v>
      </c>
      <c r="N22" s="111">
        <f>IF($C$4="Neattiecināmās izmaksas",IF('3a+c+n'!$Q22="N",'3a+c+n'!N22,0))</f>
        <v>0</v>
      </c>
      <c r="O22" s="111">
        <f>IF($C$4="Neattiecināmās izmaksas",IF('3a+c+n'!$Q22="N",'3a+c+n'!O22,0))</f>
        <v>0</v>
      </c>
      <c r="P22" s="112">
        <f>IF($C$4="Neattiecināmās izmaksas",IF('3a+c+n'!$Q22="N",'3a+c+n'!P22,0))</f>
        <v>0</v>
      </c>
    </row>
    <row r="23" spans="1:16" x14ac:dyDescent="0.2">
      <c r="A23" s="49">
        <f>IF(P23=0,0,IF(COUNTBLANK(P23)=1,0,COUNTA($P$14:P23)))</f>
        <v>0</v>
      </c>
      <c r="B23" s="24">
        <f>IF($C$4="Neattiecināmās izmaksas",IF('3a+c+n'!$Q23="N",'3a+c+n'!B23,0))</f>
        <v>0</v>
      </c>
      <c r="C23" s="24">
        <f>IF($C$4="Neattiecināmās izmaksas",IF('3a+c+n'!$Q23="N",'3a+c+n'!C23,0))</f>
        <v>0</v>
      </c>
      <c r="D23" s="24">
        <f>IF($C$4="Neattiecināmās izmaksas",IF('3a+c+n'!$Q23="N",'3a+c+n'!D23,0))</f>
        <v>0</v>
      </c>
      <c r="E23" s="44"/>
      <c r="F23" s="62"/>
      <c r="G23" s="111"/>
      <c r="H23" s="111">
        <f>IF($C$4="Neattiecināmās izmaksas",IF('3a+c+n'!$Q23="N",'3a+c+n'!H23,0))</f>
        <v>0</v>
      </c>
      <c r="I23" s="111"/>
      <c r="J23" s="111"/>
      <c r="K23" s="112">
        <f>IF($C$4="Neattiecināmās izmaksas",IF('3a+c+n'!$Q23="N",'3a+c+n'!K23,0))</f>
        <v>0</v>
      </c>
      <c r="L23" s="78">
        <f>IF($C$4="Neattiecināmās izmaksas",IF('3a+c+n'!$Q23="N",'3a+c+n'!L23,0))</f>
        <v>0</v>
      </c>
      <c r="M23" s="111">
        <f>IF($C$4="Neattiecināmās izmaksas",IF('3a+c+n'!$Q23="N",'3a+c+n'!M23,0))</f>
        <v>0</v>
      </c>
      <c r="N23" s="111">
        <f>IF($C$4="Neattiecināmās izmaksas",IF('3a+c+n'!$Q23="N",'3a+c+n'!N23,0))</f>
        <v>0</v>
      </c>
      <c r="O23" s="111">
        <f>IF($C$4="Neattiecināmās izmaksas",IF('3a+c+n'!$Q23="N",'3a+c+n'!O23,0))</f>
        <v>0</v>
      </c>
      <c r="P23" s="112">
        <f>IF($C$4="Neattiecināmās izmaksas",IF('3a+c+n'!$Q23="N",'3a+c+n'!P23,0))</f>
        <v>0</v>
      </c>
    </row>
    <row r="24" spans="1:16" x14ac:dyDescent="0.2">
      <c r="A24" s="49">
        <f>IF(P24=0,0,IF(COUNTBLANK(P24)=1,0,COUNTA($P$14:P24)))</f>
        <v>0</v>
      </c>
      <c r="B24" s="24">
        <f>IF($C$4="Neattiecināmās izmaksas",IF('3a+c+n'!$Q24="N",'3a+c+n'!B24,0))</f>
        <v>0</v>
      </c>
      <c r="C24" s="24">
        <f>IF($C$4="Neattiecināmās izmaksas",IF('3a+c+n'!$Q24="N",'3a+c+n'!C24,0))</f>
        <v>0</v>
      </c>
      <c r="D24" s="24">
        <f>IF($C$4="Neattiecināmās izmaksas",IF('3a+c+n'!$Q24="N",'3a+c+n'!D24,0))</f>
        <v>0</v>
      </c>
      <c r="E24" s="44"/>
      <c r="F24" s="62"/>
      <c r="G24" s="111"/>
      <c r="H24" s="111">
        <f>IF($C$4="Neattiecināmās izmaksas",IF('3a+c+n'!$Q24="N",'3a+c+n'!H24,0))</f>
        <v>0</v>
      </c>
      <c r="I24" s="111"/>
      <c r="J24" s="111"/>
      <c r="K24" s="112">
        <f>IF($C$4="Neattiecināmās izmaksas",IF('3a+c+n'!$Q24="N",'3a+c+n'!K24,0))</f>
        <v>0</v>
      </c>
      <c r="L24" s="78">
        <f>IF($C$4="Neattiecināmās izmaksas",IF('3a+c+n'!$Q24="N",'3a+c+n'!L24,0))</f>
        <v>0</v>
      </c>
      <c r="M24" s="111">
        <f>IF($C$4="Neattiecināmās izmaksas",IF('3a+c+n'!$Q24="N",'3a+c+n'!M24,0))</f>
        <v>0</v>
      </c>
      <c r="N24" s="111">
        <f>IF($C$4="Neattiecināmās izmaksas",IF('3a+c+n'!$Q24="N",'3a+c+n'!N24,0))</f>
        <v>0</v>
      </c>
      <c r="O24" s="111">
        <f>IF($C$4="Neattiecināmās izmaksas",IF('3a+c+n'!$Q24="N",'3a+c+n'!O24,0))</f>
        <v>0</v>
      </c>
      <c r="P24" s="112">
        <f>IF($C$4="Neattiecināmās izmaksas",IF('3a+c+n'!$Q24="N",'3a+c+n'!P24,0))</f>
        <v>0</v>
      </c>
    </row>
    <row r="25" spans="1:16" x14ac:dyDescent="0.2">
      <c r="A25" s="49">
        <f>IF(P25=0,0,IF(COUNTBLANK(P25)=1,0,COUNTA($P$14:P25)))</f>
        <v>0</v>
      </c>
      <c r="B25" s="24">
        <f>IF($C$4="Neattiecināmās izmaksas",IF('3a+c+n'!$Q25="N",'3a+c+n'!B25,0))</f>
        <v>0</v>
      </c>
      <c r="C25" s="24">
        <f>IF($C$4="Neattiecināmās izmaksas",IF('3a+c+n'!$Q25="N",'3a+c+n'!C25,0))</f>
        <v>0</v>
      </c>
      <c r="D25" s="24">
        <f>IF($C$4="Neattiecināmās izmaksas",IF('3a+c+n'!$Q25="N",'3a+c+n'!D25,0))</f>
        <v>0</v>
      </c>
      <c r="E25" s="44"/>
      <c r="F25" s="62"/>
      <c r="G25" s="111"/>
      <c r="H25" s="111">
        <f>IF($C$4="Neattiecināmās izmaksas",IF('3a+c+n'!$Q25="N",'3a+c+n'!H25,0))</f>
        <v>0</v>
      </c>
      <c r="I25" s="111"/>
      <c r="J25" s="111"/>
      <c r="K25" s="112">
        <f>IF($C$4="Neattiecināmās izmaksas",IF('3a+c+n'!$Q25="N",'3a+c+n'!K25,0))</f>
        <v>0</v>
      </c>
      <c r="L25" s="78">
        <f>IF($C$4="Neattiecināmās izmaksas",IF('3a+c+n'!$Q25="N",'3a+c+n'!L25,0))</f>
        <v>0</v>
      </c>
      <c r="M25" s="111">
        <f>IF($C$4="Neattiecināmās izmaksas",IF('3a+c+n'!$Q25="N",'3a+c+n'!M25,0))</f>
        <v>0</v>
      </c>
      <c r="N25" s="111">
        <f>IF($C$4="Neattiecināmās izmaksas",IF('3a+c+n'!$Q25="N",'3a+c+n'!N25,0))</f>
        <v>0</v>
      </c>
      <c r="O25" s="111">
        <f>IF($C$4="Neattiecināmās izmaksas",IF('3a+c+n'!$Q25="N",'3a+c+n'!O25,0))</f>
        <v>0</v>
      </c>
      <c r="P25" s="112">
        <f>IF($C$4="Neattiecināmās izmaksas",IF('3a+c+n'!$Q25="N",'3a+c+n'!P25,0))</f>
        <v>0</v>
      </c>
    </row>
    <row r="26" spans="1:16" x14ac:dyDescent="0.2">
      <c r="A26" s="49">
        <f>IF(P26=0,0,IF(COUNTBLANK(P26)=1,0,COUNTA($P$14:P26)))</f>
        <v>0</v>
      </c>
      <c r="B26" s="24">
        <f>IF($C$4="Neattiecināmās izmaksas",IF('3a+c+n'!$Q26="N",'3a+c+n'!B26,0))</f>
        <v>0</v>
      </c>
      <c r="C26" s="24">
        <f>IF($C$4="Neattiecināmās izmaksas",IF('3a+c+n'!$Q26="N",'3a+c+n'!C26,0))</f>
        <v>0</v>
      </c>
      <c r="D26" s="24">
        <f>IF($C$4="Neattiecināmās izmaksas",IF('3a+c+n'!$Q26="N",'3a+c+n'!D26,0))</f>
        <v>0</v>
      </c>
      <c r="E26" s="44"/>
      <c r="F26" s="62"/>
      <c r="G26" s="111"/>
      <c r="H26" s="111">
        <f>IF($C$4="Neattiecināmās izmaksas",IF('3a+c+n'!$Q26="N",'3a+c+n'!H26,0))</f>
        <v>0</v>
      </c>
      <c r="I26" s="111"/>
      <c r="J26" s="111"/>
      <c r="K26" s="112">
        <f>IF($C$4="Neattiecināmās izmaksas",IF('3a+c+n'!$Q26="N",'3a+c+n'!K26,0))</f>
        <v>0</v>
      </c>
      <c r="L26" s="78">
        <f>IF($C$4="Neattiecināmās izmaksas",IF('3a+c+n'!$Q26="N",'3a+c+n'!L26,0))</f>
        <v>0</v>
      </c>
      <c r="M26" s="111">
        <f>IF($C$4="Neattiecināmās izmaksas",IF('3a+c+n'!$Q26="N",'3a+c+n'!M26,0))</f>
        <v>0</v>
      </c>
      <c r="N26" s="111">
        <f>IF($C$4="Neattiecināmās izmaksas",IF('3a+c+n'!$Q26="N",'3a+c+n'!N26,0))</f>
        <v>0</v>
      </c>
      <c r="O26" s="111">
        <f>IF($C$4="Neattiecināmās izmaksas",IF('3a+c+n'!$Q26="N",'3a+c+n'!O26,0))</f>
        <v>0</v>
      </c>
      <c r="P26" s="112">
        <f>IF($C$4="Neattiecināmās izmaksas",IF('3a+c+n'!$Q26="N",'3a+c+n'!P26,0))</f>
        <v>0</v>
      </c>
    </row>
    <row r="27" spans="1:16" x14ac:dyDescent="0.2">
      <c r="A27" s="49">
        <f>IF(P27=0,0,IF(COUNTBLANK(P27)=1,0,COUNTA($P$14:P27)))</f>
        <v>0</v>
      </c>
      <c r="B27" s="24">
        <f>IF($C$4="Neattiecināmās izmaksas",IF('3a+c+n'!$Q27="N",'3a+c+n'!B27,0))</f>
        <v>0</v>
      </c>
      <c r="C27" s="24">
        <f>IF($C$4="Neattiecināmās izmaksas",IF('3a+c+n'!$Q27="N",'3a+c+n'!C27,0))</f>
        <v>0</v>
      </c>
      <c r="D27" s="24">
        <f>IF($C$4="Neattiecināmās izmaksas",IF('3a+c+n'!$Q27="N",'3a+c+n'!D27,0))</f>
        <v>0</v>
      </c>
      <c r="E27" s="44"/>
      <c r="F27" s="62"/>
      <c r="G27" s="111"/>
      <c r="H27" s="111">
        <f>IF($C$4="Neattiecināmās izmaksas",IF('3a+c+n'!$Q27="N",'3a+c+n'!H27,0))</f>
        <v>0</v>
      </c>
      <c r="I27" s="111"/>
      <c r="J27" s="111"/>
      <c r="K27" s="112">
        <f>IF($C$4="Neattiecināmās izmaksas",IF('3a+c+n'!$Q27="N",'3a+c+n'!K27,0))</f>
        <v>0</v>
      </c>
      <c r="L27" s="78">
        <f>IF($C$4="Neattiecināmās izmaksas",IF('3a+c+n'!$Q27="N",'3a+c+n'!L27,0))</f>
        <v>0</v>
      </c>
      <c r="M27" s="111">
        <f>IF($C$4="Neattiecināmās izmaksas",IF('3a+c+n'!$Q27="N",'3a+c+n'!M27,0))</f>
        <v>0</v>
      </c>
      <c r="N27" s="111">
        <f>IF($C$4="Neattiecināmās izmaksas",IF('3a+c+n'!$Q27="N",'3a+c+n'!N27,0))</f>
        <v>0</v>
      </c>
      <c r="O27" s="111">
        <f>IF($C$4="Neattiecināmās izmaksas",IF('3a+c+n'!$Q27="N",'3a+c+n'!O27,0))</f>
        <v>0</v>
      </c>
      <c r="P27" s="112">
        <f>IF($C$4="Neattiecināmās izmaksas",IF('3a+c+n'!$Q27="N",'3a+c+n'!P27,0))</f>
        <v>0</v>
      </c>
    </row>
    <row r="28" spans="1:16" x14ac:dyDescent="0.2">
      <c r="A28" s="49">
        <f>IF(P28=0,0,IF(COUNTBLANK(P28)=1,0,COUNTA($P$14:P28)))</f>
        <v>0</v>
      </c>
      <c r="B28" s="24">
        <f>IF($C$4="Neattiecināmās izmaksas",IF('3a+c+n'!$Q28="N",'3a+c+n'!B28,0))</f>
        <v>0</v>
      </c>
      <c r="C28" s="24">
        <f>IF($C$4="Neattiecināmās izmaksas",IF('3a+c+n'!$Q28="N",'3a+c+n'!C28,0))</f>
        <v>0</v>
      </c>
      <c r="D28" s="24">
        <f>IF($C$4="Neattiecināmās izmaksas",IF('3a+c+n'!$Q28="N",'3a+c+n'!D28,0))</f>
        <v>0</v>
      </c>
      <c r="E28" s="44"/>
      <c r="F28" s="62"/>
      <c r="G28" s="111"/>
      <c r="H28" s="111">
        <f>IF($C$4="Neattiecināmās izmaksas",IF('3a+c+n'!$Q28="N",'3a+c+n'!H28,0))</f>
        <v>0</v>
      </c>
      <c r="I28" s="111"/>
      <c r="J28" s="111"/>
      <c r="K28" s="112">
        <f>IF($C$4="Neattiecināmās izmaksas",IF('3a+c+n'!$Q28="N",'3a+c+n'!K28,0))</f>
        <v>0</v>
      </c>
      <c r="L28" s="78">
        <f>IF($C$4="Neattiecināmās izmaksas",IF('3a+c+n'!$Q28="N",'3a+c+n'!L28,0))</f>
        <v>0</v>
      </c>
      <c r="M28" s="111">
        <f>IF($C$4="Neattiecināmās izmaksas",IF('3a+c+n'!$Q28="N",'3a+c+n'!M28,0))</f>
        <v>0</v>
      </c>
      <c r="N28" s="111">
        <f>IF($C$4="Neattiecināmās izmaksas",IF('3a+c+n'!$Q28="N",'3a+c+n'!N28,0))</f>
        <v>0</v>
      </c>
      <c r="O28" s="111">
        <f>IF($C$4="Neattiecināmās izmaksas",IF('3a+c+n'!$Q28="N",'3a+c+n'!O28,0))</f>
        <v>0</v>
      </c>
      <c r="P28" s="112">
        <f>IF($C$4="Neattiecināmās izmaksas",IF('3a+c+n'!$Q28="N",'3a+c+n'!P28,0))</f>
        <v>0</v>
      </c>
    </row>
    <row r="29" spans="1:16" x14ac:dyDescent="0.2">
      <c r="A29" s="49">
        <f>IF(P29=0,0,IF(COUNTBLANK(P29)=1,0,COUNTA($P$14:P29)))</f>
        <v>0</v>
      </c>
      <c r="B29" s="24">
        <f>IF($C$4="Neattiecināmās izmaksas",IF('3a+c+n'!$Q29="N",'3a+c+n'!B29,0))</f>
        <v>0</v>
      </c>
      <c r="C29" s="24">
        <f>IF($C$4="Neattiecināmās izmaksas",IF('3a+c+n'!$Q29="N",'3a+c+n'!C29,0))</f>
        <v>0</v>
      </c>
      <c r="D29" s="24">
        <f>IF($C$4="Neattiecināmās izmaksas",IF('3a+c+n'!$Q29="N",'3a+c+n'!D29,0))</f>
        <v>0</v>
      </c>
      <c r="E29" s="44"/>
      <c r="F29" s="62"/>
      <c r="G29" s="111"/>
      <c r="H29" s="111">
        <f>IF($C$4="Neattiecināmās izmaksas",IF('3a+c+n'!$Q29="N",'3a+c+n'!H29,0))</f>
        <v>0</v>
      </c>
      <c r="I29" s="111"/>
      <c r="J29" s="111"/>
      <c r="K29" s="112">
        <f>IF($C$4="Neattiecināmās izmaksas",IF('3a+c+n'!$Q29="N",'3a+c+n'!K29,0))</f>
        <v>0</v>
      </c>
      <c r="L29" s="78">
        <f>IF($C$4="Neattiecināmās izmaksas",IF('3a+c+n'!$Q29="N",'3a+c+n'!L29,0))</f>
        <v>0</v>
      </c>
      <c r="M29" s="111">
        <f>IF($C$4="Neattiecināmās izmaksas",IF('3a+c+n'!$Q29="N",'3a+c+n'!M29,0))</f>
        <v>0</v>
      </c>
      <c r="N29" s="111">
        <f>IF($C$4="Neattiecināmās izmaksas",IF('3a+c+n'!$Q29="N",'3a+c+n'!N29,0))</f>
        <v>0</v>
      </c>
      <c r="O29" s="111">
        <f>IF($C$4="Neattiecināmās izmaksas",IF('3a+c+n'!$Q29="N",'3a+c+n'!O29,0))</f>
        <v>0</v>
      </c>
      <c r="P29" s="112">
        <f>IF($C$4="Neattiecināmās izmaksas",IF('3a+c+n'!$Q29="N",'3a+c+n'!P29,0))</f>
        <v>0</v>
      </c>
    </row>
    <row r="30" spans="1:16" x14ac:dyDescent="0.2">
      <c r="A30" s="49">
        <f>IF(P30=0,0,IF(COUNTBLANK(P30)=1,0,COUNTA($P$14:P30)))</f>
        <v>0</v>
      </c>
      <c r="B30" s="24">
        <f>IF($C$4="Neattiecināmās izmaksas",IF('3a+c+n'!$Q30="N",'3a+c+n'!B30,0))</f>
        <v>0</v>
      </c>
      <c r="C30" s="24">
        <f>IF($C$4="Neattiecināmās izmaksas",IF('3a+c+n'!$Q30="N",'3a+c+n'!C30,0))</f>
        <v>0</v>
      </c>
      <c r="D30" s="24">
        <f>IF($C$4="Neattiecināmās izmaksas",IF('3a+c+n'!$Q30="N",'3a+c+n'!D30,0))</f>
        <v>0</v>
      </c>
      <c r="E30" s="44"/>
      <c r="F30" s="62"/>
      <c r="G30" s="111"/>
      <c r="H30" s="111">
        <f>IF($C$4="Neattiecināmās izmaksas",IF('3a+c+n'!$Q30="N",'3a+c+n'!H30,0))</f>
        <v>0</v>
      </c>
      <c r="I30" s="111"/>
      <c r="J30" s="111"/>
      <c r="K30" s="112">
        <f>IF($C$4="Neattiecināmās izmaksas",IF('3a+c+n'!$Q30="N",'3a+c+n'!K30,0))</f>
        <v>0</v>
      </c>
      <c r="L30" s="78">
        <f>IF($C$4="Neattiecināmās izmaksas",IF('3a+c+n'!$Q30="N",'3a+c+n'!L30,0))</f>
        <v>0</v>
      </c>
      <c r="M30" s="111">
        <f>IF($C$4="Neattiecināmās izmaksas",IF('3a+c+n'!$Q30="N",'3a+c+n'!M30,0))</f>
        <v>0</v>
      </c>
      <c r="N30" s="111">
        <f>IF($C$4="Neattiecināmās izmaksas",IF('3a+c+n'!$Q30="N",'3a+c+n'!N30,0))</f>
        <v>0</v>
      </c>
      <c r="O30" s="111">
        <f>IF($C$4="Neattiecināmās izmaksas",IF('3a+c+n'!$Q30="N",'3a+c+n'!O30,0))</f>
        <v>0</v>
      </c>
      <c r="P30" s="112">
        <f>IF($C$4="Neattiecināmās izmaksas",IF('3a+c+n'!$Q30="N",'3a+c+n'!P30,0))</f>
        <v>0</v>
      </c>
    </row>
    <row r="31" spans="1:16" x14ac:dyDescent="0.2">
      <c r="A31" s="49">
        <f>IF(P31=0,0,IF(COUNTBLANK(P31)=1,0,COUNTA($P$14:P31)))</f>
        <v>0</v>
      </c>
      <c r="B31" s="24">
        <f>IF($C$4="Neattiecināmās izmaksas",IF('3a+c+n'!$Q31="N",'3a+c+n'!B31,0))</f>
        <v>0</v>
      </c>
      <c r="C31" s="24">
        <f>IF($C$4="Neattiecināmās izmaksas",IF('3a+c+n'!$Q31="N",'3a+c+n'!C31,0))</f>
        <v>0</v>
      </c>
      <c r="D31" s="24">
        <f>IF($C$4="Neattiecināmās izmaksas",IF('3a+c+n'!$Q31="N",'3a+c+n'!D31,0))</f>
        <v>0</v>
      </c>
      <c r="E31" s="44"/>
      <c r="F31" s="62"/>
      <c r="G31" s="111"/>
      <c r="H31" s="111">
        <f>IF($C$4="Neattiecināmās izmaksas",IF('3a+c+n'!$Q31="N",'3a+c+n'!H31,0))</f>
        <v>0</v>
      </c>
      <c r="I31" s="111"/>
      <c r="J31" s="111"/>
      <c r="K31" s="112">
        <f>IF($C$4="Neattiecināmās izmaksas",IF('3a+c+n'!$Q31="N",'3a+c+n'!K31,0))</f>
        <v>0</v>
      </c>
      <c r="L31" s="78">
        <f>IF($C$4="Neattiecināmās izmaksas",IF('3a+c+n'!$Q31="N",'3a+c+n'!L31,0))</f>
        <v>0</v>
      </c>
      <c r="M31" s="111">
        <f>IF($C$4="Neattiecināmās izmaksas",IF('3a+c+n'!$Q31="N",'3a+c+n'!M31,0))</f>
        <v>0</v>
      </c>
      <c r="N31" s="111">
        <f>IF($C$4="Neattiecināmās izmaksas",IF('3a+c+n'!$Q31="N",'3a+c+n'!N31,0))</f>
        <v>0</v>
      </c>
      <c r="O31" s="111">
        <f>IF($C$4="Neattiecināmās izmaksas",IF('3a+c+n'!$Q31="N",'3a+c+n'!O31,0))</f>
        <v>0</v>
      </c>
      <c r="P31" s="112">
        <f>IF($C$4="Neattiecināmās izmaksas",IF('3a+c+n'!$Q31="N",'3a+c+n'!P31,0))</f>
        <v>0</v>
      </c>
    </row>
    <row r="32" spans="1:16" x14ac:dyDescent="0.2">
      <c r="A32" s="49">
        <f>IF(P32=0,0,IF(COUNTBLANK(P32)=1,0,COUNTA($P$14:P32)))</f>
        <v>0</v>
      </c>
      <c r="B32" s="24">
        <f>IF($C$4="Neattiecināmās izmaksas",IF('3a+c+n'!$Q32="N",'3a+c+n'!B32,0))</f>
        <v>0</v>
      </c>
      <c r="C32" s="24">
        <f>IF($C$4="Neattiecināmās izmaksas",IF('3a+c+n'!$Q32="N",'3a+c+n'!C32,0))</f>
        <v>0</v>
      </c>
      <c r="D32" s="24">
        <f>IF($C$4="Neattiecināmās izmaksas",IF('3a+c+n'!$Q32="N",'3a+c+n'!D32,0))</f>
        <v>0</v>
      </c>
      <c r="E32" s="44"/>
      <c r="F32" s="62"/>
      <c r="G32" s="111"/>
      <c r="H32" s="111">
        <f>IF($C$4="Neattiecināmās izmaksas",IF('3a+c+n'!$Q32="N",'3a+c+n'!H32,0))</f>
        <v>0</v>
      </c>
      <c r="I32" s="111"/>
      <c r="J32" s="111"/>
      <c r="K32" s="112">
        <f>IF($C$4="Neattiecināmās izmaksas",IF('3a+c+n'!$Q32="N",'3a+c+n'!K32,0))</f>
        <v>0</v>
      </c>
      <c r="L32" s="78">
        <f>IF($C$4="Neattiecināmās izmaksas",IF('3a+c+n'!$Q32="N",'3a+c+n'!L32,0))</f>
        <v>0</v>
      </c>
      <c r="M32" s="111">
        <f>IF($C$4="Neattiecināmās izmaksas",IF('3a+c+n'!$Q32="N",'3a+c+n'!M32,0))</f>
        <v>0</v>
      </c>
      <c r="N32" s="111">
        <f>IF($C$4="Neattiecināmās izmaksas",IF('3a+c+n'!$Q32="N",'3a+c+n'!N32,0))</f>
        <v>0</v>
      </c>
      <c r="O32" s="111">
        <f>IF($C$4="Neattiecināmās izmaksas",IF('3a+c+n'!$Q32="N",'3a+c+n'!O32,0))</f>
        <v>0</v>
      </c>
      <c r="P32" s="112">
        <f>IF($C$4="Neattiecināmās izmaksas",IF('3a+c+n'!$Q32="N",'3a+c+n'!P32,0))</f>
        <v>0</v>
      </c>
    </row>
    <row r="33" spans="1:16" x14ac:dyDescent="0.2">
      <c r="A33" s="49">
        <f>IF(P33=0,0,IF(COUNTBLANK(P33)=1,0,COUNTA($P$14:P33)))</f>
        <v>0</v>
      </c>
      <c r="B33" s="24">
        <f>IF($C$4="Neattiecināmās izmaksas",IF('3a+c+n'!$Q33="N",'3a+c+n'!B33,0))</f>
        <v>0</v>
      </c>
      <c r="C33" s="24">
        <f>IF($C$4="Neattiecināmās izmaksas",IF('3a+c+n'!$Q33="N",'3a+c+n'!C33,0))</f>
        <v>0</v>
      </c>
      <c r="D33" s="24">
        <f>IF($C$4="Neattiecināmās izmaksas",IF('3a+c+n'!$Q33="N",'3a+c+n'!D33,0))</f>
        <v>0</v>
      </c>
      <c r="E33" s="44"/>
      <c r="F33" s="62"/>
      <c r="G33" s="111"/>
      <c r="H33" s="111">
        <f>IF($C$4="Neattiecināmās izmaksas",IF('3a+c+n'!$Q33="N",'3a+c+n'!H33,0))</f>
        <v>0</v>
      </c>
      <c r="I33" s="111"/>
      <c r="J33" s="111"/>
      <c r="K33" s="112">
        <f>IF($C$4="Neattiecināmās izmaksas",IF('3a+c+n'!$Q33="N",'3a+c+n'!K33,0))</f>
        <v>0</v>
      </c>
      <c r="L33" s="78">
        <f>IF($C$4="Neattiecināmās izmaksas",IF('3a+c+n'!$Q33="N",'3a+c+n'!L33,0))</f>
        <v>0</v>
      </c>
      <c r="M33" s="111">
        <f>IF($C$4="Neattiecināmās izmaksas",IF('3a+c+n'!$Q33="N",'3a+c+n'!M33,0))</f>
        <v>0</v>
      </c>
      <c r="N33" s="111">
        <f>IF($C$4="Neattiecināmās izmaksas",IF('3a+c+n'!$Q33="N",'3a+c+n'!N33,0))</f>
        <v>0</v>
      </c>
      <c r="O33" s="111">
        <f>IF($C$4="Neattiecināmās izmaksas",IF('3a+c+n'!$Q33="N",'3a+c+n'!O33,0))</f>
        <v>0</v>
      </c>
      <c r="P33" s="112">
        <f>IF($C$4="Neattiecināmās izmaksas",IF('3a+c+n'!$Q33="N",'3a+c+n'!P33,0))</f>
        <v>0</v>
      </c>
    </row>
    <row r="34" spans="1:16" x14ac:dyDescent="0.2">
      <c r="A34" s="49">
        <f>IF(P34=0,0,IF(COUNTBLANK(P34)=1,0,COUNTA($P$14:P34)))</f>
        <v>0</v>
      </c>
      <c r="B34" s="24">
        <f>IF($C$4="Neattiecināmās izmaksas",IF('3a+c+n'!$Q34="N",'3a+c+n'!B34,0))</f>
        <v>0</v>
      </c>
      <c r="C34" s="24">
        <f>IF($C$4="Neattiecināmās izmaksas",IF('3a+c+n'!$Q34="N",'3a+c+n'!C34,0))</f>
        <v>0</v>
      </c>
      <c r="D34" s="24">
        <f>IF($C$4="Neattiecināmās izmaksas",IF('3a+c+n'!$Q34="N",'3a+c+n'!D34,0))</f>
        <v>0</v>
      </c>
      <c r="E34" s="44"/>
      <c r="F34" s="62"/>
      <c r="G34" s="111"/>
      <c r="H34" s="111">
        <f>IF($C$4="Neattiecināmās izmaksas",IF('3a+c+n'!$Q34="N",'3a+c+n'!H34,0))</f>
        <v>0</v>
      </c>
      <c r="I34" s="111"/>
      <c r="J34" s="111"/>
      <c r="K34" s="112">
        <f>IF($C$4="Neattiecināmās izmaksas",IF('3a+c+n'!$Q34="N",'3a+c+n'!K34,0))</f>
        <v>0</v>
      </c>
      <c r="L34" s="78">
        <f>IF($C$4="Neattiecināmās izmaksas",IF('3a+c+n'!$Q34="N",'3a+c+n'!L34,0))</f>
        <v>0</v>
      </c>
      <c r="M34" s="111">
        <f>IF($C$4="Neattiecināmās izmaksas",IF('3a+c+n'!$Q34="N",'3a+c+n'!M34,0))</f>
        <v>0</v>
      </c>
      <c r="N34" s="111">
        <f>IF($C$4="Neattiecināmās izmaksas",IF('3a+c+n'!$Q34="N",'3a+c+n'!N34,0))</f>
        <v>0</v>
      </c>
      <c r="O34" s="111">
        <f>IF($C$4="Neattiecināmās izmaksas",IF('3a+c+n'!$Q34="N",'3a+c+n'!O34,0))</f>
        <v>0</v>
      </c>
      <c r="P34" s="112">
        <f>IF($C$4="Neattiecināmās izmaksas",IF('3a+c+n'!$Q34="N",'3a+c+n'!P34,0))</f>
        <v>0</v>
      </c>
    </row>
    <row r="35" spans="1:16" x14ac:dyDescent="0.2">
      <c r="A35" s="49">
        <f>IF(P35=0,0,IF(COUNTBLANK(P35)=1,0,COUNTA($P$14:P35)))</f>
        <v>0</v>
      </c>
      <c r="B35" s="24">
        <f>IF($C$4="Neattiecināmās izmaksas",IF('3a+c+n'!$Q35="N",'3a+c+n'!B35,0))</f>
        <v>0</v>
      </c>
      <c r="C35" s="24">
        <f>IF($C$4="Neattiecināmās izmaksas",IF('3a+c+n'!$Q35="N",'3a+c+n'!C35,0))</f>
        <v>0</v>
      </c>
      <c r="D35" s="24">
        <f>IF($C$4="Neattiecināmās izmaksas",IF('3a+c+n'!$Q35="N",'3a+c+n'!D35,0))</f>
        <v>0</v>
      </c>
      <c r="E35" s="44"/>
      <c r="F35" s="62"/>
      <c r="G35" s="111"/>
      <c r="H35" s="111">
        <f>IF($C$4="Neattiecināmās izmaksas",IF('3a+c+n'!$Q35="N",'3a+c+n'!H35,0))</f>
        <v>0</v>
      </c>
      <c r="I35" s="111"/>
      <c r="J35" s="111"/>
      <c r="K35" s="112">
        <f>IF($C$4="Neattiecināmās izmaksas",IF('3a+c+n'!$Q35="N",'3a+c+n'!K35,0))</f>
        <v>0</v>
      </c>
      <c r="L35" s="78">
        <f>IF($C$4="Neattiecināmās izmaksas",IF('3a+c+n'!$Q35="N",'3a+c+n'!L35,0))</f>
        <v>0</v>
      </c>
      <c r="M35" s="111">
        <f>IF($C$4="Neattiecināmās izmaksas",IF('3a+c+n'!$Q35="N",'3a+c+n'!M35,0))</f>
        <v>0</v>
      </c>
      <c r="N35" s="111">
        <f>IF($C$4="Neattiecināmās izmaksas",IF('3a+c+n'!$Q35="N",'3a+c+n'!N35,0))</f>
        <v>0</v>
      </c>
      <c r="O35" s="111">
        <f>IF($C$4="Neattiecināmās izmaksas",IF('3a+c+n'!$Q35="N",'3a+c+n'!O35,0))</f>
        <v>0</v>
      </c>
      <c r="P35" s="112">
        <f>IF($C$4="Neattiecināmās izmaksas",IF('3a+c+n'!$Q35="N",'3a+c+n'!P35,0))</f>
        <v>0</v>
      </c>
    </row>
    <row r="36" spans="1:16" x14ac:dyDescent="0.2">
      <c r="A36" s="49">
        <f>IF(P36=0,0,IF(COUNTBLANK(P36)=1,0,COUNTA($P$14:P36)))</f>
        <v>0</v>
      </c>
      <c r="B36" s="24">
        <f>IF($C$4="Neattiecināmās izmaksas",IF('3a+c+n'!$Q36="N",'3a+c+n'!B36,0))</f>
        <v>0</v>
      </c>
      <c r="C36" s="24">
        <f>IF($C$4="Neattiecināmās izmaksas",IF('3a+c+n'!$Q36="N",'3a+c+n'!C36,0))</f>
        <v>0</v>
      </c>
      <c r="D36" s="24">
        <f>IF($C$4="Neattiecināmās izmaksas",IF('3a+c+n'!$Q36="N",'3a+c+n'!D36,0))</f>
        <v>0</v>
      </c>
      <c r="E36" s="44"/>
      <c r="F36" s="62"/>
      <c r="G36" s="111"/>
      <c r="H36" s="111">
        <f>IF($C$4="Neattiecināmās izmaksas",IF('3a+c+n'!$Q36="N",'3a+c+n'!H36,0))</f>
        <v>0</v>
      </c>
      <c r="I36" s="111"/>
      <c r="J36" s="111"/>
      <c r="K36" s="112">
        <f>IF($C$4="Neattiecināmās izmaksas",IF('3a+c+n'!$Q36="N",'3a+c+n'!K36,0))</f>
        <v>0</v>
      </c>
      <c r="L36" s="78">
        <f>IF($C$4="Neattiecināmās izmaksas",IF('3a+c+n'!$Q36="N",'3a+c+n'!L36,0))</f>
        <v>0</v>
      </c>
      <c r="M36" s="111">
        <f>IF($C$4="Neattiecināmās izmaksas",IF('3a+c+n'!$Q36="N",'3a+c+n'!M36,0))</f>
        <v>0</v>
      </c>
      <c r="N36" s="111">
        <f>IF($C$4="Neattiecināmās izmaksas",IF('3a+c+n'!$Q36="N",'3a+c+n'!N36,0))</f>
        <v>0</v>
      </c>
      <c r="O36" s="111">
        <f>IF($C$4="Neattiecināmās izmaksas",IF('3a+c+n'!$Q36="N",'3a+c+n'!O36,0))</f>
        <v>0</v>
      </c>
      <c r="P36" s="112">
        <f>IF($C$4="Neattiecināmās izmaksas",IF('3a+c+n'!$Q36="N",'3a+c+n'!P36,0))</f>
        <v>0</v>
      </c>
    </row>
    <row r="37" spans="1:16" x14ac:dyDescent="0.2">
      <c r="A37" s="49">
        <f>IF(P37=0,0,IF(COUNTBLANK(P37)=1,0,COUNTA($P$14:P37)))</f>
        <v>0</v>
      </c>
      <c r="B37" s="24">
        <f>IF($C$4="Neattiecināmās izmaksas",IF('3a+c+n'!$Q37="N",'3a+c+n'!B37,0))</f>
        <v>0</v>
      </c>
      <c r="C37" s="24">
        <f>IF($C$4="Neattiecināmās izmaksas",IF('3a+c+n'!$Q37="N",'3a+c+n'!C37,0))</f>
        <v>0</v>
      </c>
      <c r="D37" s="24">
        <f>IF($C$4="Neattiecināmās izmaksas",IF('3a+c+n'!$Q37="N",'3a+c+n'!D37,0))</f>
        <v>0</v>
      </c>
      <c r="E37" s="44"/>
      <c r="F37" s="62"/>
      <c r="G37" s="111"/>
      <c r="H37" s="111">
        <f>IF($C$4="Neattiecināmās izmaksas",IF('3a+c+n'!$Q37="N",'3a+c+n'!H37,0))</f>
        <v>0</v>
      </c>
      <c r="I37" s="111"/>
      <c r="J37" s="111"/>
      <c r="K37" s="112">
        <f>IF($C$4="Neattiecināmās izmaksas",IF('3a+c+n'!$Q37="N",'3a+c+n'!K37,0))</f>
        <v>0</v>
      </c>
      <c r="L37" s="78">
        <f>IF($C$4="Neattiecināmās izmaksas",IF('3a+c+n'!$Q37="N",'3a+c+n'!L37,0))</f>
        <v>0</v>
      </c>
      <c r="M37" s="111">
        <f>IF($C$4="Neattiecināmās izmaksas",IF('3a+c+n'!$Q37="N",'3a+c+n'!M37,0))</f>
        <v>0</v>
      </c>
      <c r="N37" s="111">
        <f>IF($C$4="Neattiecināmās izmaksas",IF('3a+c+n'!$Q37="N",'3a+c+n'!N37,0))</f>
        <v>0</v>
      </c>
      <c r="O37" s="111">
        <f>IF($C$4="Neattiecināmās izmaksas",IF('3a+c+n'!$Q37="N",'3a+c+n'!O37,0))</f>
        <v>0</v>
      </c>
      <c r="P37" s="112">
        <f>IF($C$4="Neattiecināmās izmaksas",IF('3a+c+n'!$Q37="N",'3a+c+n'!P37,0))</f>
        <v>0</v>
      </c>
    </row>
    <row r="38" spans="1:16" x14ac:dyDescent="0.2">
      <c r="A38" s="49">
        <f>IF(P38=0,0,IF(COUNTBLANK(P38)=1,0,COUNTA($P$14:P38)))</f>
        <v>0</v>
      </c>
      <c r="B38" s="24">
        <f>IF($C$4="Neattiecināmās izmaksas",IF('3a+c+n'!$Q38="N",'3a+c+n'!B38,0))</f>
        <v>0</v>
      </c>
      <c r="C38" s="24">
        <f>IF($C$4="Neattiecināmās izmaksas",IF('3a+c+n'!$Q38="N",'3a+c+n'!C38,0))</f>
        <v>0</v>
      </c>
      <c r="D38" s="24">
        <f>IF($C$4="Neattiecināmās izmaksas",IF('3a+c+n'!$Q38="N",'3a+c+n'!D38,0))</f>
        <v>0</v>
      </c>
      <c r="E38" s="44"/>
      <c r="F38" s="62"/>
      <c r="G38" s="111"/>
      <c r="H38" s="111">
        <f>IF($C$4="Neattiecināmās izmaksas",IF('3a+c+n'!$Q38="N",'3a+c+n'!H38,0))</f>
        <v>0</v>
      </c>
      <c r="I38" s="111"/>
      <c r="J38" s="111"/>
      <c r="K38" s="112">
        <f>IF($C$4="Neattiecināmās izmaksas",IF('3a+c+n'!$Q38="N",'3a+c+n'!K38,0))</f>
        <v>0</v>
      </c>
      <c r="L38" s="78">
        <f>IF($C$4="Neattiecināmās izmaksas",IF('3a+c+n'!$Q38="N",'3a+c+n'!L38,0))</f>
        <v>0</v>
      </c>
      <c r="M38" s="111">
        <f>IF($C$4="Neattiecināmās izmaksas",IF('3a+c+n'!$Q38="N",'3a+c+n'!M38,0))</f>
        <v>0</v>
      </c>
      <c r="N38" s="111">
        <f>IF($C$4="Neattiecināmās izmaksas",IF('3a+c+n'!$Q38="N",'3a+c+n'!N38,0))</f>
        <v>0</v>
      </c>
      <c r="O38" s="111">
        <f>IF($C$4="Neattiecināmās izmaksas",IF('3a+c+n'!$Q38="N",'3a+c+n'!O38,0))</f>
        <v>0</v>
      </c>
      <c r="P38" s="112">
        <f>IF($C$4="Neattiecināmās izmaksas",IF('3a+c+n'!$Q38="N",'3a+c+n'!P38,0))</f>
        <v>0</v>
      </c>
    </row>
    <row r="39" spans="1:16" x14ac:dyDescent="0.2">
      <c r="A39" s="49">
        <f>IF(P39=0,0,IF(COUNTBLANK(P39)=1,0,COUNTA($P$14:P39)))</f>
        <v>0</v>
      </c>
      <c r="B39" s="24">
        <f>IF($C$4="Neattiecināmās izmaksas",IF('3a+c+n'!$Q39="N",'3a+c+n'!B39,0))</f>
        <v>0</v>
      </c>
      <c r="C39" s="24">
        <f>IF($C$4="Neattiecināmās izmaksas",IF('3a+c+n'!$Q39="N",'3a+c+n'!C39,0))</f>
        <v>0</v>
      </c>
      <c r="D39" s="24">
        <f>IF($C$4="Neattiecināmās izmaksas",IF('3a+c+n'!$Q39="N",'3a+c+n'!D39,0))</f>
        <v>0</v>
      </c>
      <c r="E39" s="44"/>
      <c r="F39" s="62"/>
      <c r="G39" s="111"/>
      <c r="H39" s="111">
        <f>IF($C$4="Neattiecināmās izmaksas",IF('3a+c+n'!$Q39="N",'3a+c+n'!H39,0))</f>
        <v>0</v>
      </c>
      <c r="I39" s="111"/>
      <c r="J39" s="111"/>
      <c r="K39" s="112">
        <f>IF($C$4="Neattiecināmās izmaksas",IF('3a+c+n'!$Q39="N",'3a+c+n'!K39,0))</f>
        <v>0</v>
      </c>
      <c r="L39" s="78">
        <f>IF($C$4="Neattiecināmās izmaksas",IF('3a+c+n'!$Q39="N",'3a+c+n'!L39,0))</f>
        <v>0</v>
      </c>
      <c r="M39" s="111">
        <f>IF($C$4="Neattiecināmās izmaksas",IF('3a+c+n'!$Q39="N",'3a+c+n'!M39,0))</f>
        <v>0</v>
      </c>
      <c r="N39" s="111">
        <f>IF($C$4="Neattiecināmās izmaksas",IF('3a+c+n'!$Q39="N",'3a+c+n'!N39,0))</f>
        <v>0</v>
      </c>
      <c r="O39" s="111">
        <f>IF($C$4="Neattiecināmās izmaksas",IF('3a+c+n'!$Q39="N",'3a+c+n'!O39,0))</f>
        <v>0</v>
      </c>
      <c r="P39" s="112">
        <f>IF($C$4="Neattiecināmās izmaksas",IF('3a+c+n'!$Q39="N",'3a+c+n'!P39,0))</f>
        <v>0</v>
      </c>
    </row>
    <row r="40" spans="1:16" x14ac:dyDescent="0.2">
      <c r="A40" s="49">
        <f>IF(P40=0,0,IF(COUNTBLANK(P40)=1,0,COUNTA($P$14:P40)))</f>
        <v>0</v>
      </c>
      <c r="B40" s="24">
        <f>IF($C$4="Neattiecināmās izmaksas",IF('3a+c+n'!$Q40="N",'3a+c+n'!B40,0))</f>
        <v>0</v>
      </c>
      <c r="C40" s="24">
        <f>IF($C$4="Neattiecināmās izmaksas",IF('3a+c+n'!$Q40="N",'3a+c+n'!C40,0))</f>
        <v>0</v>
      </c>
      <c r="D40" s="24">
        <f>IF($C$4="Neattiecināmās izmaksas",IF('3a+c+n'!$Q40="N",'3a+c+n'!D40,0))</f>
        <v>0</v>
      </c>
      <c r="E40" s="44"/>
      <c r="F40" s="62"/>
      <c r="G40" s="111"/>
      <c r="H40" s="111">
        <f>IF($C$4="Neattiecināmās izmaksas",IF('3a+c+n'!$Q40="N",'3a+c+n'!H40,0))</f>
        <v>0</v>
      </c>
      <c r="I40" s="111"/>
      <c r="J40" s="111"/>
      <c r="K40" s="112">
        <f>IF($C$4="Neattiecināmās izmaksas",IF('3a+c+n'!$Q40="N",'3a+c+n'!K40,0))</f>
        <v>0</v>
      </c>
      <c r="L40" s="78">
        <f>IF($C$4="Neattiecināmās izmaksas",IF('3a+c+n'!$Q40="N",'3a+c+n'!L40,0))</f>
        <v>0</v>
      </c>
      <c r="M40" s="111">
        <f>IF($C$4="Neattiecināmās izmaksas",IF('3a+c+n'!$Q40="N",'3a+c+n'!M40,0))</f>
        <v>0</v>
      </c>
      <c r="N40" s="111">
        <f>IF($C$4="Neattiecināmās izmaksas",IF('3a+c+n'!$Q40="N",'3a+c+n'!N40,0))</f>
        <v>0</v>
      </c>
      <c r="O40" s="111">
        <f>IF($C$4="Neattiecināmās izmaksas",IF('3a+c+n'!$Q40="N",'3a+c+n'!O40,0))</f>
        <v>0</v>
      </c>
      <c r="P40" s="112">
        <f>IF($C$4="Neattiecināmās izmaksas",IF('3a+c+n'!$Q40="N",'3a+c+n'!P40,0))</f>
        <v>0</v>
      </c>
    </row>
    <row r="41" spans="1:16" x14ac:dyDescent="0.2">
      <c r="A41" s="49">
        <f>IF(P41=0,0,IF(COUNTBLANK(P41)=1,0,COUNTA($P$14:P41)))</f>
        <v>0</v>
      </c>
      <c r="B41" s="24">
        <f>IF($C$4="Neattiecināmās izmaksas",IF('3a+c+n'!$Q41="N",'3a+c+n'!B41,0))</f>
        <v>0</v>
      </c>
      <c r="C41" s="24">
        <f>IF($C$4="Neattiecināmās izmaksas",IF('3a+c+n'!$Q41="N",'3a+c+n'!C41,0))</f>
        <v>0</v>
      </c>
      <c r="D41" s="24">
        <f>IF($C$4="Neattiecināmās izmaksas",IF('3a+c+n'!$Q41="N",'3a+c+n'!D41,0))</f>
        <v>0</v>
      </c>
      <c r="E41" s="44"/>
      <c r="F41" s="62"/>
      <c r="G41" s="111"/>
      <c r="H41" s="111">
        <f>IF($C$4="Neattiecināmās izmaksas",IF('3a+c+n'!$Q41="N",'3a+c+n'!H41,0))</f>
        <v>0</v>
      </c>
      <c r="I41" s="111"/>
      <c r="J41" s="111"/>
      <c r="K41" s="112">
        <f>IF($C$4="Neattiecināmās izmaksas",IF('3a+c+n'!$Q41="N",'3a+c+n'!K41,0))</f>
        <v>0</v>
      </c>
      <c r="L41" s="78">
        <f>IF($C$4="Neattiecināmās izmaksas",IF('3a+c+n'!$Q41="N",'3a+c+n'!L41,0))</f>
        <v>0</v>
      </c>
      <c r="M41" s="111">
        <f>IF($C$4="Neattiecināmās izmaksas",IF('3a+c+n'!$Q41="N",'3a+c+n'!M41,0))</f>
        <v>0</v>
      </c>
      <c r="N41" s="111">
        <f>IF($C$4="Neattiecināmās izmaksas",IF('3a+c+n'!$Q41="N",'3a+c+n'!N41,0))</f>
        <v>0</v>
      </c>
      <c r="O41" s="111">
        <f>IF($C$4="Neattiecināmās izmaksas",IF('3a+c+n'!$Q41="N",'3a+c+n'!O41,0))</f>
        <v>0</v>
      </c>
      <c r="P41" s="112">
        <f>IF($C$4="Neattiecināmās izmaksas",IF('3a+c+n'!$Q41="N",'3a+c+n'!P41,0))</f>
        <v>0</v>
      </c>
    </row>
    <row r="42" spans="1:16" x14ac:dyDescent="0.2">
      <c r="A42" s="49">
        <f>IF(P42=0,0,IF(COUNTBLANK(P42)=1,0,COUNTA($P$14:P42)))</f>
        <v>0</v>
      </c>
      <c r="B42" s="24">
        <f>IF($C$4="Neattiecināmās izmaksas",IF('3a+c+n'!$Q42="N",'3a+c+n'!B42,0))</f>
        <v>0</v>
      </c>
      <c r="C42" s="24">
        <f>IF($C$4="Neattiecināmās izmaksas",IF('3a+c+n'!$Q42="N",'3a+c+n'!C42,0))</f>
        <v>0</v>
      </c>
      <c r="D42" s="24">
        <f>IF($C$4="Neattiecināmās izmaksas",IF('3a+c+n'!$Q42="N",'3a+c+n'!D42,0))</f>
        <v>0</v>
      </c>
      <c r="E42" s="44"/>
      <c r="F42" s="62"/>
      <c r="G42" s="111"/>
      <c r="H42" s="111">
        <f>IF($C$4="Neattiecināmās izmaksas",IF('3a+c+n'!$Q42="N",'3a+c+n'!H42,0))</f>
        <v>0</v>
      </c>
      <c r="I42" s="111"/>
      <c r="J42" s="111"/>
      <c r="K42" s="112">
        <f>IF($C$4="Neattiecināmās izmaksas",IF('3a+c+n'!$Q42="N",'3a+c+n'!K42,0))</f>
        <v>0</v>
      </c>
      <c r="L42" s="78">
        <f>IF($C$4="Neattiecināmās izmaksas",IF('3a+c+n'!$Q42="N",'3a+c+n'!L42,0))</f>
        <v>0</v>
      </c>
      <c r="M42" s="111">
        <f>IF($C$4="Neattiecināmās izmaksas",IF('3a+c+n'!$Q42="N",'3a+c+n'!M42,0))</f>
        <v>0</v>
      </c>
      <c r="N42" s="111">
        <f>IF($C$4="Neattiecināmās izmaksas",IF('3a+c+n'!$Q42="N",'3a+c+n'!N42,0))</f>
        <v>0</v>
      </c>
      <c r="O42" s="111">
        <f>IF($C$4="Neattiecināmās izmaksas",IF('3a+c+n'!$Q42="N",'3a+c+n'!O42,0))</f>
        <v>0</v>
      </c>
      <c r="P42" s="112">
        <f>IF($C$4="Neattiecināmās izmaksas",IF('3a+c+n'!$Q42="N",'3a+c+n'!P42,0))</f>
        <v>0</v>
      </c>
    </row>
    <row r="43" spans="1:16" x14ac:dyDescent="0.2">
      <c r="A43" s="49">
        <f>IF(P43=0,0,IF(COUNTBLANK(P43)=1,0,COUNTA($P$14:P43)))</f>
        <v>0</v>
      </c>
      <c r="B43" s="24">
        <f>IF($C$4="Neattiecināmās izmaksas",IF('3a+c+n'!$Q43="N",'3a+c+n'!B43,0))</f>
        <v>0</v>
      </c>
      <c r="C43" s="24">
        <f>IF($C$4="Neattiecināmās izmaksas",IF('3a+c+n'!$Q43="N",'3a+c+n'!C43,0))</f>
        <v>0</v>
      </c>
      <c r="D43" s="24">
        <f>IF($C$4="Neattiecināmās izmaksas",IF('3a+c+n'!$Q43="N",'3a+c+n'!D43,0))</f>
        <v>0</v>
      </c>
      <c r="E43" s="44"/>
      <c r="F43" s="62"/>
      <c r="G43" s="111"/>
      <c r="H43" s="111">
        <f>IF($C$4="Neattiecināmās izmaksas",IF('3a+c+n'!$Q43="N",'3a+c+n'!H43,0))</f>
        <v>0</v>
      </c>
      <c r="I43" s="111"/>
      <c r="J43" s="111"/>
      <c r="K43" s="112">
        <f>IF($C$4="Neattiecināmās izmaksas",IF('3a+c+n'!$Q43="N",'3a+c+n'!K43,0))</f>
        <v>0</v>
      </c>
      <c r="L43" s="78">
        <f>IF($C$4="Neattiecināmās izmaksas",IF('3a+c+n'!$Q43="N",'3a+c+n'!L43,0))</f>
        <v>0</v>
      </c>
      <c r="M43" s="111">
        <f>IF($C$4="Neattiecināmās izmaksas",IF('3a+c+n'!$Q43="N",'3a+c+n'!M43,0))</f>
        <v>0</v>
      </c>
      <c r="N43" s="111">
        <f>IF($C$4="Neattiecināmās izmaksas",IF('3a+c+n'!$Q43="N",'3a+c+n'!N43,0))</f>
        <v>0</v>
      </c>
      <c r="O43" s="111">
        <f>IF($C$4="Neattiecināmās izmaksas",IF('3a+c+n'!$Q43="N",'3a+c+n'!O43,0))</f>
        <v>0</v>
      </c>
      <c r="P43" s="112">
        <f>IF($C$4="Neattiecināmās izmaksas",IF('3a+c+n'!$Q43="N",'3a+c+n'!P43,0))</f>
        <v>0</v>
      </c>
    </row>
    <row r="44" spans="1:16" x14ac:dyDescent="0.2">
      <c r="A44" s="49">
        <f>IF(P44=0,0,IF(COUNTBLANK(P44)=1,0,COUNTA($P$14:P44)))</f>
        <v>0</v>
      </c>
      <c r="B44" s="24">
        <f>IF($C$4="Neattiecināmās izmaksas",IF('3a+c+n'!$Q44="N",'3a+c+n'!B44,0))</f>
        <v>0</v>
      </c>
      <c r="C44" s="24">
        <f>IF($C$4="Neattiecināmās izmaksas",IF('3a+c+n'!$Q44="N",'3a+c+n'!C44,0))</f>
        <v>0</v>
      </c>
      <c r="D44" s="24">
        <f>IF($C$4="Neattiecināmās izmaksas",IF('3a+c+n'!$Q44="N",'3a+c+n'!D44,0))</f>
        <v>0</v>
      </c>
      <c r="E44" s="44"/>
      <c r="F44" s="62"/>
      <c r="G44" s="111"/>
      <c r="H44" s="111">
        <f>IF($C$4="Neattiecināmās izmaksas",IF('3a+c+n'!$Q44="N",'3a+c+n'!H44,0))</f>
        <v>0</v>
      </c>
      <c r="I44" s="111"/>
      <c r="J44" s="111"/>
      <c r="K44" s="112">
        <f>IF($C$4="Neattiecināmās izmaksas",IF('3a+c+n'!$Q44="N",'3a+c+n'!K44,0))</f>
        <v>0</v>
      </c>
      <c r="L44" s="78">
        <f>IF($C$4="Neattiecināmās izmaksas",IF('3a+c+n'!$Q44="N",'3a+c+n'!L44,0))</f>
        <v>0</v>
      </c>
      <c r="M44" s="111">
        <f>IF($C$4="Neattiecināmās izmaksas",IF('3a+c+n'!$Q44="N",'3a+c+n'!M44,0))</f>
        <v>0</v>
      </c>
      <c r="N44" s="111">
        <f>IF($C$4="Neattiecināmās izmaksas",IF('3a+c+n'!$Q44="N",'3a+c+n'!N44,0))</f>
        <v>0</v>
      </c>
      <c r="O44" s="111">
        <f>IF($C$4="Neattiecināmās izmaksas",IF('3a+c+n'!$Q44="N",'3a+c+n'!O44,0))</f>
        <v>0</v>
      </c>
      <c r="P44" s="112">
        <f>IF($C$4="Neattiecināmās izmaksas",IF('3a+c+n'!$Q44="N",'3a+c+n'!P44,0))</f>
        <v>0</v>
      </c>
    </row>
    <row r="45" spans="1:16" x14ac:dyDescent="0.2">
      <c r="A45" s="49">
        <f>IF(P45=0,0,IF(COUNTBLANK(P45)=1,0,COUNTA($P$14:P45)))</f>
        <v>0</v>
      </c>
      <c r="B45" s="24">
        <f>IF($C$4="Neattiecināmās izmaksas",IF('3a+c+n'!$Q45="N",'3a+c+n'!B45,0))</f>
        <v>0</v>
      </c>
      <c r="C45" s="24">
        <f>IF($C$4="Neattiecināmās izmaksas",IF('3a+c+n'!$Q45="N",'3a+c+n'!C45,0))</f>
        <v>0</v>
      </c>
      <c r="D45" s="24">
        <f>IF($C$4="Neattiecināmās izmaksas",IF('3a+c+n'!$Q45="N",'3a+c+n'!D45,0))</f>
        <v>0</v>
      </c>
      <c r="E45" s="44"/>
      <c r="F45" s="62"/>
      <c r="G45" s="111"/>
      <c r="H45" s="111">
        <f>IF($C$4="Neattiecināmās izmaksas",IF('3a+c+n'!$Q45="N",'3a+c+n'!H45,0))</f>
        <v>0</v>
      </c>
      <c r="I45" s="111"/>
      <c r="J45" s="111"/>
      <c r="K45" s="112">
        <f>IF($C$4="Neattiecināmās izmaksas",IF('3a+c+n'!$Q45="N",'3a+c+n'!K45,0))</f>
        <v>0</v>
      </c>
      <c r="L45" s="78">
        <f>IF($C$4="Neattiecināmās izmaksas",IF('3a+c+n'!$Q45="N",'3a+c+n'!L45,0))</f>
        <v>0</v>
      </c>
      <c r="M45" s="111">
        <f>IF($C$4="Neattiecināmās izmaksas",IF('3a+c+n'!$Q45="N",'3a+c+n'!M45,0))</f>
        <v>0</v>
      </c>
      <c r="N45" s="111">
        <f>IF($C$4="Neattiecināmās izmaksas",IF('3a+c+n'!$Q45="N",'3a+c+n'!N45,0))</f>
        <v>0</v>
      </c>
      <c r="O45" s="111">
        <f>IF($C$4="Neattiecināmās izmaksas",IF('3a+c+n'!$Q45="N",'3a+c+n'!O45,0))</f>
        <v>0</v>
      </c>
      <c r="P45" s="112">
        <f>IF($C$4="Neattiecināmās izmaksas",IF('3a+c+n'!$Q45="N",'3a+c+n'!P45,0))</f>
        <v>0</v>
      </c>
    </row>
    <row r="46" spans="1:16" x14ac:dyDescent="0.2">
      <c r="A46" s="49">
        <f>IF(P46=0,0,IF(COUNTBLANK(P46)=1,0,COUNTA($P$14:P46)))</f>
        <v>0</v>
      </c>
      <c r="B46" s="24">
        <f>IF($C$4="Neattiecināmās izmaksas",IF('3a+c+n'!$Q46="N",'3a+c+n'!B46,0))</f>
        <v>0</v>
      </c>
      <c r="C46" s="24">
        <f>IF($C$4="Neattiecināmās izmaksas",IF('3a+c+n'!$Q46="N",'3a+c+n'!C46,0))</f>
        <v>0</v>
      </c>
      <c r="D46" s="24">
        <f>IF($C$4="Neattiecināmās izmaksas",IF('3a+c+n'!$Q46="N",'3a+c+n'!D46,0))</f>
        <v>0</v>
      </c>
      <c r="E46" s="44"/>
      <c r="F46" s="62"/>
      <c r="G46" s="111"/>
      <c r="H46" s="111">
        <f>IF($C$4="Neattiecināmās izmaksas",IF('3a+c+n'!$Q46="N",'3a+c+n'!H46,0))</f>
        <v>0</v>
      </c>
      <c r="I46" s="111"/>
      <c r="J46" s="111"/>
      <c r="K46" s="112">
        <f>IF($C$4="Neattiecināmās izmaksas",IF('3a+c+n'!$Q46="N",'3a+c+n'!K46,0))</f>
        <v>0</v>
      </c>
      <c r="L46" s="78">
        <f>IF($C$4="Neattiecināmās izmaksas",IF('3a+c+n'!$Q46="N",'3a+c+n'!L46,0))</f>
        <v>0</v>
      </c>
      <c r="M46" s="111">
        <f>IF($C$4="Neattiecināmās izmaksas",IF('3a+c+n'!$Q46="N",'3a+c+n'!M46,0))</f>
        <v>0</v>
      </c>
      <c r="N46" s="111">
        <f>IF($C$4="Neattiecināmās izmaksas",IF('3a+c+n'!$Q46="N",'3a+c+n'!N46,0))</f>
        <v>0</v>
      </c>
      <c r="O46" s="111">
        <f>IF($C$4="Neattiecināmās izmaksas",IF('3a+c+n'!$Q46="N",'3a+c+n'!O46,0))</f>
        <v>0</v>
      </c>
      <c r="P46" s="112">
        <f>IF($C$4="Neattiecināmās izmaksas",IF('3a+c+n'!$Q46="N",'3a+c+n'!P46,0))</f>
        <v>0</v>
      </c>
    </row>
    <row r="47" spans="1:16" x14ac:dyDescent="0.2">
      <c r="A47" s="49">
        <f>IF(P47=0,0,IF(COUNTBLANK(P47)=1,0,COUNTA($P$14:P47)))</f>
        <v>0</v>
      </c>
      <c r="B47" s="24">
        <f>IF($C$4="Neattiecināmās izmaksas",IF('3a+c+n'!$Q47="N",'3a+c+n'!B47,0))</f>
        <v>0</v>
      </c>
      <c r="C47" s="24">
        <f>IF($C$4="Neattiecināmās izmaksas",IF('3a+c+n'!$Q47="N",'3a+c+n'!C47,0))</f>
        <v>0</v>
      </c>
      <c r="D47" s="24">
        <f>IF($C$4="Neattiecināmās izmaksas",IF('3a+c+n'!$Q47="N",'3a+c+n'!D47,0))</f>
        <v>0</v>
      </c>
      <c r="E47" s="44"/>
      <c r="F47" s="62"/>
      <c r="G47" s="111"/>
      <c r="H47" s="111">
        <f>IF($C$4="Neattiecināmās izmaksas",IF('3a+c+n'!$Q47="N",'3a+c+n'!H47,0))</f>
        <v>0</v>
      </c>
      <c r="I47" s="111"/>
      <c r="J47" s="111"/>
      <c r="K47" s="112">
        <f>IF($C$4="Neattiecināmās izmaksas",IF('3a+c+n'!$Q47="N",'3a+c+n'!K47,0))</f>
        <v>0</v>
      </c>
      <c r="L47" s="78">
        <f>IF($C$4="Neattiecināmās izmaksas",IF('3a+c+n'!$Q47="N",'3a+c+n'!L47,0))</f>
        <v>0</v>
      </c>
      <c r="M47" s="111">
        <f>IF($C$4="Neattiecināmās izmaksas",IF('3a+c+n'!$Q47="N",'3a+c+n'!M47,0))</f>
        <v>0</v>
      </c>
      <c r="N47" s="111">
        <f>IF($C$4="Neattiecināmās izmaksas",IF('3a+c+n'!$Q47="N",'3a+c+n'!N47,0))</f>
        <v>0</v>
      </c>
      <c r="O47" s="111">
        <f>IF($C$4="Neattiecināmās izmaksas",IF('3a+c+n'!$Q47="N",'3a+c+n'!O47,0))</f>
        <v>0</v>
      </c>
      <c r="P47" s="112">
        <f>IF($C$4="Neattiecināmās izmaksas",IF('3a+c+n'!$Q47="N",'3a+c+n'!P47,0))</f>
        <v>0</v>
      </c>
    </row>
    <row r="48" spans="1:16" x14ac:dyDescent="0.2">
      <c r="A48" s="49">
        <f>IF(P48=0,0,IF(COUNTBLANK(P48)=1,0,COUNTA($P$14:P48)))</f>
        <v>0</v>
      </c>
      <c r="B48" s="24">
        <f>IF($C$4="Neattiecināmās izmaksas",IF('3a+c+n'!$Q48="N",'3a+c+n'!B48,0))</f>
        <v>0</v>
      </c>
      <c r="C48" s="24">
        <f>IF($C$4="Neattiecināmās izmaksas",IF('3a+c+n'!$Q48="N",'3a+c+n'!C48,0))</f>
        <v>0</v>
      </c>
      <c r="D48" s="24">
        <f>IF($C$4="Neattiecināmās izmaksas",IF('3a+c+n'!$Q48="N",'3a+c+n'!D48,0))</f>
        <v>0</v>
      </c>
      <c r="E48" s="44"/>
      <c r="F48" s="62"/>
      <c r="G48" s="111"/>
      <c r="H48" s="111">
        <f>IF($C$4="Neattiecināmās izmaksas",IF('3a+c+n'!$Q48="N",'3a+c+n'!H48,0))</f>
        <v>0</v>
      </c>
      <c r="I48" s="111"/>
      <c r="J48" s="111"/>
      <c r="K48" s="112">
        <f>IF($C$4="Neattiecināmās izmaksas",IF('3a+c+n'!$Q48="N",'3a+c+n'!K48,0))</f>
        <v>0</v>
      </c>
      <c r="L48" s="78">
        <f>IF($C$4="Neattiecināmās izmaksas",IF('3a+c+n'!$Q48="N",'3a+c+n'!L48,0))</f>
        <v>0</v>
      </c>
      <c r="M48" s="111">
        <f>IF($C$4="Neattiecināmās izmaksas",IF('3a+c+n'!$Q48="N",'3a+c+n'!M48,0))</f>
        <v>0</v>
      </c>
      <c r="N48" s="111">
        <f>IF($C$4="Neattiecināmās izmaksas",IF('3a+c+n'!$Q48="N",'3a+c+n'!N48,0))</f>
        <v>0</v>
      </c>
      <c r="O48" s="111">
        <f>IF($C$4="Neattiecināmās izmaksas",IF('3a+c+n'!$Q48="N",'3a+c+n'!O48,0))</f>
        <v>0</v>
      </c>
      <c r="P48" s="112">
        <f>IF($C$4="Neattiecināmās izmaksas",IF('3a+c+n'!$Q48="N",'3a+c+n'!P48,0))</f>
        <v>0</v>
      </c>
    </row>
    <row r="49" spans="1:16" x14ac:dyDescent="0.2">
      <c r="A49" s="49">
        <f>IF(P49=0,0,IF(COUNTBLANK(P49)=1,0,COUNTA($P$14:P49)))</f>
        <v>0</v>
      </c>
      <c r="B49" s="24">
        <f>IF($C$4="Neattiecināmās izmaksas",IF('3a+c+n'!$Q49="N",'3a+c+n'!B49,0))</f>
        <v>0</v>
      </c>
      <c r="C49" s="24">
        <f>IF($C$4="Neattiecināmās izmaksas",IF('3a+c+n'!$Q49="N",'3a+c+n'!C49,0))</f>
        <v>0</v>
      </c>
      <c r="D49" s="24">
        <f>IF($C$4="Neattiecināmās izmaksas",IF('3a+c+n'!$Q49="N",'3a+c+n'!D49,0))</f>
        <v>0</v>
      </c>
      <c r="E49" s="44"/>
      <c r="F49" s="62"/>
      <c r="G49" s="111"/>
      <c r="H49" s="111">
        <f>IF($C$4="Neattiecināmās izmaksas",IF('3a+c+n'!$Q49="N",'3a+c+n'!H49,0))</f>
        <v>0</v>
      </c>
      <c r="I49" s="111"/>
      <c r="J49" s="111"/>
      <c r="K49" s="112">
        <f>IF($C$4="Neattiecināmās izmaksas",IF('3a+c+n'!$Q49="N",'3a+c+n'!K49,0))</f>
        <v>0</v>
      </c>
      <c r="L49" s="78">
        <f>IF($C$4="Neattiecināmās izmaksas",IF('3a+c+n'!$Q49="N",'3a+c+n'!L49,0))</f>
        <v>0</v>
      </c>
      <c r="M49" s="111">
        <f>IF($C$4="Neattiecināmās izmaksas",IF('3a+c+n'!$Q49="N",'3a+c+n'!M49,0))</f>
        <v>0</v>
      </c>
      <c r="N49" s="111">
        <f>IF($C$4="Neattiecināmās izmaksas",IF('3a+c+n'!$Q49="N",'3a+c+n'!N49,0))</f>
        <v>0</v>
      </c>
      <c r="O49" s="111">
        <f>IF($C$4="Neattiecināmās izmaksas",IF('3a+c+n'!$Q49="N",'3a+c+n'!O49,0))</f>
        <v>0</v>
      </c>
      <c r="P49" s="112">
        <f>IF($C$4="Neattiecināmās izmaksas",IF('3a+c+n'!$Q49="N",'3a+c+n'!P49,0))</f>
        <v>0</v>
      </c>
    </row>
    <row r="50" spans="1:16" x14ac:dyDescent="0.2">
      <c r="A50" s="49">
        <f>IF(P50=0,0,IF(COUNTBLANK(P50)=1,0,COUNTA($P$14:P50)))</f>
        <v>0</v>
      </c>
      <c r="B50" s="24">
        <f>IF($C$4="Neattiecināmās izmaksas",IF('3a+c+n'!$Q50="N",'3a+c+n'!B50,0))</f>
        <v>0</v>
      </c>
      <c r="C50" s="24">
        <f>IF($C$4="Neattiecināmās izmaksas",IF('3a+c+n'!$Q50="N",'3a+c+n'!C50,0))</f>
        <v>0</v>
      </c>
      <c r="D50" s="24">
        <f>IF($C$4="Neattiecināmās izmaksas",IF('3a+c+n'!$Q50="N",'3a+c+n'!D50,0))</f>
        <v>0</v>
      </c>
      <c r="E50" s="44"/>
      <c r="F50" s="62"/>
      <c r="G50" s="111"/>
      <c r="H50" s="111">
        <f>IF($C$4="Neattiecināmās izmaksas",IF('3a+c+n'!$Q50="N",'3a+c+n'!H50,0))</f>
        <v>0</v>
      </c>
      <c r="I50" s="111"/>
      <c r="J50" s="111"/>
      <c r="K50" s="112">
        <f>IF($C$4="Neattiecināmās izmaksas",IF('3a+c+n'!$Q50="N",'3a+c+n'!K50,0))</f>
        <v>0</v>
      </c>
      <c r="L50" s="78">
        <f>IF($C$4="Neattiecināmās izmaksas",IF('3a+c+n'!$Q50="N",'3a+c+n'!L50,0))</f>
        <v>0</v>
      </c>
      <c r="M50" s="111">
        <f>IF($C$4="Neattiecināmās izmaksas",IF('3a+c+n'!$Q50="N",'3a+c+n'!M50,0))</f>
        <v>0</v>
      </c>
      <c r="N50" s="111">
        <f>IF($C$4="Neattiecināmās izmaksas",IF('3a+c+n'!$Q50="N",'3a+c+n'!N50,0))</f>
        <v>0</v>
      </c>
      <c r="O50" s="111">
        <f>IF($C$4="Neattiecināmās izmaksas",IF('3a+c+n'!$Q50="N",'3a+c+n'!O50,0))</f>
        <v>0</v>
      </c>
      <c r="P50" s="112">
        <f>IF($C$4="Neattiecināmās izmaksas",IF('3a+c+n'!$Q50="N",'3a+c+n'!P50,0))</f>
        <v>0</v>
      </c>
    </row>
    <row r="51" spans="1:16" x14ac:dyDescent="0.2">
      <c r="A51" s="49">
        <f>IF(P51=0,0,IF(COUNTBLANK(P51)=1,0,COUNTA($P$14:P51)))</f>
        <v>0</v>
      </c>
      <c r="B51" s="24">
        <f>IF($C$4="Neattiecināmās izmaksas",IF('3a+c+n'!$Q51="N",'3a+c+n'!B51,0))</f>
        <v>0</v>
      </c>
      <c r="C51" s="24">
        <f>IF($C$4="Neattiecināmās izmaksas",IF('3a+c+n'!$Q51="N",'3a+c+n'!C51,0))</f>
        <v>0</v>
      </c>
      <c r="D51" s="24">
        <f>IF($C$4="Neattiecināmās izmaksas",IF('3a+c+n'!$Q51="N",'3a+c+n'!D51,0))</f>
        <v>0</v>
      </c>
      <c r="E51" s="44"/>
      <c r="F51" s="62"/>
      <c r="G51" s="111"/>
      <c r="H51" s="111">
        <f>IF($C$4="Neattiecināmās izmaksas",IF('3a+c+n'!$Q51="N",'3a+c+n'!H51,0))</f>
        <v>0</v>
      </c>
      <c r="I51" s="111"/>
      <c r="J51" s="111"/>
      <c r="K51" s="112">
        <f>IF($C$4="Neattiecināmās izmaksas",IF('3a+c+n'!$Q51="N",'3a+c+n'!K51,0))</f>
        <v>0</v>
      </c>
      <c r="L51" s="78">
        <f>IF($C$4="Neattiecināmās izmaksas",IF('3a+c+n'!$Q51="N",'3a+c+n'!L51,0))</f>
        <v>0</v>
      </c>
      <c r="M51" s="111">
        <f>IF($C$4="Neattiecināmās izmaksas",IF('3a+c+n'!$Q51="N",'3a+c+n'!M51,0))</f>
        <v>0</v>
      </c>
      <c r="N51" s="111">
        <f>IF($C$4="Neattiecināmās izmaksas",IF('3a+c+n'!$Q51="N",'3a+c+n'!N51,0))</f>
        <v>0</v>
      </c>
      <c r="O51" s="111">
        <f>IF($C$4="Neattiecināmās izmaksas",IF('3a+c+n'!$Q51="N",'3a+c+n'!O51,0))</f>
        <v>0</v>
      </c>
      <c r="P51" s="112">
        <f>IF($C$4="Neattiecināmās izmaksas",IF('3a+c+n'!$Q51="N",'3a+c+n'!P51,0))</f>
        <v>0</v>
      </c>
    </row>
    <row r="52" spans="1:16" x14ac:dyDescent="0.2">
      <c r="A52" s="49">
        <f>IF(P52=0,0,IF(COUNTBLANK(P52)=1,0,COUNTA($P$14:P52)))</f>
        <v>0</v>
      </c>
      <c r="B52" s="24">
        <f>IF($C$4="Neattiecināmās izmaksas",IF('3a+c+n'!$Q52="N",'3a+c+n'!B52,0))</f>
        <v>0</v>
      </c>
      <c r="C52" s="24">
        <f>IF($C$4="Neattiecināmās izmaksas",IF('3a+c+n'!$Q52="N",'3a+c+n'!C52,0))</f>
        <v>0</v>
      </c>
      <c r="D52" s="24">
        <f>IF($C$4="Neattiecināmās izmaksas",IF('3a+c+n'!$Q52="N",'3a+c+n'!D52,0))</f>
        <v>0</v>
      </c>
      <c r="E52" s="44"/>
      <c r="F52" s="62"/>
      <c r="G52" s="111"/>
      <c r="H52" s="111">
        <f>IF($C$4="Neattiecināmās izmaksas",IF('3a+c+n'!$Q52="N",'3a+c+n'!H52,0))</f>
        <v>0</v>
      </c>
      <c r="I52" s="111"/>
      <c r="J52" s="111"/>
      <c r="K52" s="112">
        <f>IF($C$4="Neattiecināmās izmaksas",IF('3a+c+n'!$Q52="N",'3a+c+n'!K52,0))</f>
        <v>0</v>
      </c>
      <c r="L52" s="78">
        <f>IF($C$4="Neattiecināmās izmaksas",IF('3a+c+n'!$Q52="N",'3a+c+n'!L52,0))</f>
        <v>0</v>
      </c>
      <c r="M52" s="111">
        <f>IF($C$4="Neattiecināmās izmaksas",IF('3a+c+n'!$Q52="N",'3a+c+n'!M52,0))</f>
        <v>0</v>
      </c>
      <c r="N52" s="111">
        <f>IF($C$4="Neattiecināmās izmaksas",IF('3a+c+n'!$Q52="N",'3a+c+n'!N52,0))</f>
        <v>0</v>
      </c>
      <c r="O52" s="111">
        <f>IF($C$4="Neattiecināmās izmaksas",IF('3a+c+n'!$Q52="N",'3a+c+n'!O52,0))</f>
        <v>0</v>
      </c>
      <c r="P52" s="112">
        <f>IF($C$4="Neattiecināmās izmaksas",IF('3a+c+n'!$Q52="N",'3a+c+n'!P52,0))</f>
        <v>0</v>
      </c>
    </row>
    <row r="53" spans="1:16" x14ac:dyDescent="0.2">
      <c r="A53" s="49">
        <f>IF(P53=0,0,IF(COUNTBLANK(P53)=1,0,COUNTA($P$14:P53)))</f>
        <v>0</v>
      </c>
      <c r="B53" s="24">
        <f>IF($C$4="Neattiecināmās izmaksas",IF('3a+c+n'!$Q53="N",'3a+c+n'!B53,0))</f>
        <v>0</v>
      </c>
      <c r="C53" s="24">
        <f>IF($C$4="Neattiecināmās izmaksas",IF('3a+c+n'!$Q53="N",'3a+c+n'!C53,0))</f>
        <v>0</v>
      </c>
      <c r="D53" s="24">
        <f>IF($C$4="Neattiecināmās izmaksas",IF('3a+c+n'!$Q53="N",'3a+c+n'!D53,0))</f>
        <v>0</v>
      </c>
      <c r="E53" s="44"/>
      <c r="F53" s="62"/>
      <c r="G53" s="111"/>
      <c r="H53" s="111">
        <f>IF($C$4="Neattiecināmās izmaksas",IF('3a+c+n'!$Q53="N",'3a+c+n'!H53,0))</f>
        <v>0</v>
      </c>
      <c r="I53" s="111"/>
      <c r="J53" s="111"/>
      <c r="K53" s="112">
        <f>IF($C$4="Neattiecināmās izmaksas",IF('3a+c+n'!$Q53="N",'3a+c+n'!K53,0))</f>
        <v>0</v>
      </c>
      <c r="L53" s="78">
        <f>IF($C$4="Neattiecināmās izmaksas",IF('3a+c+n'!$Q53="N",'3a+c+n'!L53,0))</f>
        <v>0</v>
      </c>
      <c r="M53" s="111">
        <f>IF($C$4="Neattiecināmās izmaksas",IF('3a+c+n'!$Q53="N",'3a+c+n'!M53,0))</f>
        <v>0</v>
      </c>
      <c r="N53" s="111">
        <f>IF($C$4="Neattiecināmās izmaksas",IF('3a+c+n'!$Q53="N",'3a+c+n'!N53,0))</f>
        <v>0</v>
      </c>
      <c r="O53" s="111">
        <f>IF($C$4="Neattiecināmās izmaksas",IF('3a+c+n'!$Q53="N",'3a+c+n'!O53,0))</f>
        <v>0</v>
      </c>
      <c r="P53" s="112">
        <f>IF($C$4="Neattiecināmās izmaksas",IF('3a+c+n'!$Q53="N",'3a+c+n'!P53,0))</f>
        <v>0</v>
      </c>
    </row>
    <row r="54" spans="1:16" x14ac:dyDescent="0.2">
      <c r="A54" s="49">
        <f>IF(P54=0,0,IF(COUNTBLANK(P54)=1,0,COUNTA($P$14:P54)))</f>
        <v>0</v>
      </c>
      <c r="B54" s="24">
        <f>IF($C$4="Neattiecināmās izmaksas",IF('3a+c+n'!$Q54="N",'3a+c+n'!B54,0))</f>
        <v>0</v>
      </c>
      <c r="C54" s="24">
        <f>IF($C$4="Neattiecināmās izmaksas",IF('3a+c+n'!$Q54="N",'3a+c+n'!C54,0))</f>
        <v>0</v>
      </c>
      <c r="D54" s="24">
        <f>IF($C$4="Neattiecināmās izmaksas",IF('3a+c+n'!$Q54="N",'3a+c+n'!D54,0))</f>
        <v>0</v>
      </c>
      <c r="E54" s="44"/>
      <c r="F54" s="62"/>
      <c r="G54" s="111"/>
      <c r="H54" s="111">
        <f>IF($C$4="Neattiecināmās izmaksas",IF('3a+c+n'!$Q54="N",'3a+c+n'!H54,0))</f>
        <v>0</v>
      </c>
      <c r="I54" s="111"/>
      <c r="J54" s="111"/>
      <c r="K54" s="112">
        <f>IF($C$4="Neattiecināmās izmaksas",IF('3a+c+n'!$Q54="N",'3a+c+n'!K54,0))</f>
        <v>0</v>
      </c>
      <c r="L54" s="78">
        <f>IF($C$4="Neattiecināmās izmaksas",IF('3a+c+n'!$Q54="N",'3a+c+n'!L54,0))</f>
        <v>0</v>
      </c>
      <c r="M54" s="111">
        <f>IF($C$4="Neattiecināmās izmaksas",IF('3a+c+n'!$Q54="N",'3a+c+n'!M54,0))</f>
        <v>0</v>
      </c>
      <c r="N54" s="111">
        <f>IF($C$4="Neattiecināmās izmaksas",IF('3a+c+n'!$Q54="N",'3a+c+n'!N54,0))</f>
        <v>0</v>
      </c>
      <c r="O54" s="111">
        <f>IF($C$4="Neattiecināmās izmaksas",IF('3a+c+n'!$Q54="N",'3a+c+n'!O54,0))</f>
        <v>0</v>
      </c>
      <c r="P54" s="112">
        <f>IF($C$4="Neattiecināmās izmaksas",IF('3a+c+n'!$Q54="N",'3a+c+n'!P54,0))</f>
        <v>0</v>
      </c>
    </row>
    <row r="55" spans="1:16" x14ac:dyDescent="0.2">
      <c r="A55" s="49">
        <f>IF(P55=0,0,IF(COUNTBLANK(P55)=1,0,COUNTA($P$14:P55)))</f>
        <v>0</v>
      </c>
      <c r="B55" s="24">
        <f>IF($C$4="Neattiecināmās izmaksas",IF('3a+c+n'!$Q55="N",'3a+c+n'!B55,0))</f>
        <v>0</v>
      </c>
      <c r="C55" s="24">
        <f>IF($C$4="Neattiecināmās izmaksas",IF('3a+c+n'!$Q55="N",'3a+c+n'!C55,0))</f>
        <v>0</v>
      </c>
      <c r="D55" s="24">
        <f>IF($C$4="Neattiecināmās izmaksas",IF('3a+c+n'!$Q55="N",'3a+c+n'!D55,0))</f>
        <v>0</v>
      </c>
      <c r="E55" s="44"/>
      <c r="F55" s="62"/>
      <c r="G55" s="111"/>
      <c r="H55" s="111">
        <f>IF($C$4="Neattiecināmās izmaksas",IF('3a+c+n'!$Q55="N",'3a+c+n'!H55,0))</f>
        <v>0</v>
      </c>
      <c r="I55" s="111"/>
      <c r="J55" s="111"/>
      <c r="K55" s="112">
        <f>IF($C$4="Neattiecināmās izmaksas",IF('3a+c+n'!$Q55="N",'3a+c+n'!K55,0))</f>
        <v>0</v>
      </c>
      <c r="L55" s="78">
        <f>IF($C$4="Neattiecināmās izmaksas",IF('3a+c+n'!$Q55="N",'3a+c+n'!L55,0))</f>
        <v>0</v>
      </c>
      <c r="M55" s="111">
        <f>IF($C$4="Neattiecināmās izmaksas",IF('3a+c+n'!$Q55="N",'3a+c+n'!M55,0))</f>
        <v>0</v>
      </c>
      <c r="N55" s="111">
        <f>IF($C$4="Neattiecināmās izmaksas",IF('3a+c+n'!$Q55="N",'3a+c+n'!N55,0))</f>
        <v>0</v>
      </c>
      <c r="O55" s="111">
        <f>IF($C$4="Neattiecināmās izmaksas",IF('3a+c+n'!$Q55="N",'3a+c+n'!O55,0))</f>
        <v>0</v>
      </c>
      <c r="P55" s="112">
        <f>IF($C$4="Neattiecināmās izmaksas",IF('3a+c+n'!$Q55="N",'3a+c+n'!P55,0))</f>
        <v>0</v>
      </c>
    </row>
    <row r="56" spans="1:16" x14ac:dyDescent="0.2">
      <c r="A56" s="49">
        <f>IF(P56=0,0,IF(COUNTBLANK(P56)=1,0,COUNTA($P$14:P56)))</f>
        <v>0</v>
      </c>
      <c r="B56" s="24">
        <f>IF($C$4="Neattiecināmās izmaksas",IF('3a+c+n'!$Q56="N",'3a+c+n'!B56,0))</f>
        <v>0</v>
      </c>
      <c r="C56" s="24">
        <f>IF($C$4="Neattiecināmās izmaksas",IF('3a+c+n'!$Q56="N",'3a+c+n'!C56,0))</f>
        <v>0</v>
      </c>
      <c r="D56" s="24">
        <f>IF($C$4="Neattiecināmās izmaksas",IF('3a+c+n'!$Q56="N",'3a+c+n'!D56,0))</f>
        <v>0</v>
      </c>
      <c r="E56" s="44"/>
      <c r="F56" s="62"/>
      <c r="G56" s="111"/>
      <c r="H56" s="111">
        <f>IF($C$4="Neattiecināmās izmaksas",IF('3a+c+n'!$Q56="N",'3a+c+n'!H56,0))</f>
        <v>0</v>
      </c>
      <c r="I56" s="111"/>
      <c r="J56" s="111"/>
      <c r="K56" s="112">
        <f>IF($C$4="Neattiecināmās izmaksas",IF('3a+c+n'!$Q56="N",'3a+c+n'!K56,0))</f>
        <v>0</v>
      </c>
      <c r="L56" s="78">
        <f>IF($C$4="Neattiecināmās izmaksas",IF('3a+c+n'!$Q56="N",'3a+c+n'!L56,0))</f>
        <v>0</v>
      </c>
      <c r="M56" s="111">
        <f>IF($C$4="Neattiecināmās izmaksas",IF('3a+c+n'!$Q56="N",'3a+c+n'!M56,0))</f>
        <v>0</v>
      </c>
      <c r="N56" s="111">
        <f>IF($C$4="Neattiecināmās izmaksas",IF('3a+c+n'!$Q56="N",'3a+c+n'!N56,0))</f>
        <v>0</v>
      </c>
      <c r="O56" s="111">
        <f>IF($C$4="Neattiecināmās izmaksas",IF('3a+c+n'!$Q56="N",'3a+c+n'!O56,0))</f>
        <v>0</v>
      </c>
      <c r="P56" s="112">
        <f>IF($C$4="Neattiecināmās izmaksas",IF('3a+c+n'!$Q56="N",'3a+c+n'!P56,0))</f>
        <v>0</v>
      </c>
    </row>
    <row r="57" spans="1:16" x14ac:dyDescent="0.2">
      <c r="A57" s="49">
        <f>IF(P57=0,0,IF(COUNTBLANK(P57)=1,0,COUNTA($P$14:P57)))</f>
        <v>0</v>
      </c>
      <c r="B57" s="24">
        <f>IF($C$4="Neattiecināmās izmaksas",IF('3a+c+n'!$Q57="N",'3a+c+n'!B57,0))</f>
        <v>0</v>
      </c>
      <c r="C57" s="24">
        <f>IF($C$4="Neattiecināmās izmaksas",IF('3a+c+n'!$Q57="N",'3a+c+n'!C57,0))</f>
        <v>0</v>
      </c>
      <c r="D57" s="24">
        <f>IF($C$4="Neattiecināmās izmaksas",IF('3a+c+n'!$Q57="N",'3a+c+n'!D57,0))</f>
        <v>0</v>
      </c>
      <c r="E57" s="44"/>
      <c r="F57" s="62"/>
      <c r="G57" s="111"/>
      <c r="H57" s="111">
        <f>IF($C$4="Neattiecināmās izmaksas",IF('3a+c+n'!$Q57="N",'3a+c+n'!H57,0))</f>
        <v>0</v>
      </c>
      <c r="I57" s="111"/>
      <c r="J57" s="111"/>
      <c r="K57" s="112">
        <f>IF($C$4="Neattiecināmās izmaksas",IF('3a+c+n'!$Q57="N",'3a+c+n'!K57,0))</f>
        <v>0</v>
      </c>
      <c r="L57" s="78">
        <f>IF($C$4="Neattiecināmās izmaksas",IF('3a+c+n'!$Q57="N",'3a+c+n'!L57,0))</f>
        <v>0</v>
      </c>
      <c r="M57" s="111">
        <f>IF($C$4="Neattiecināmās izmaksas",IF('3a+c+n'!$Q57="N",'3a+c+n'!M57,0))</f>
        <v>0</v>
      </c>
      <c r="N57" s="111">
        <f>IF($C$4="Neattiecināmās izmaksas",IF('3a+c+n'!$Q57="N",'3a+c+n'!N57,0))</f>
        <v>0</v>
      </c>
      <c r="O57" s="111">
        <f>IF($C$4="Neattiecināmās izmaksas",IF('3a+c+n'!$Q57="N",'3a+c+n'!O57,0))</f>
        <v>0</v>
      </c>
      <c r="P57" s="112">
        <f>IF($C$4="Neattiecināmās izmaksas",IF('3a+c+n'!$Q57="N",'3a+c+n'!P57,0))</f>
        <v>0</v>
      </c>
    </row>
    <row r="58" spans="1:16" x14ac:dyDescent="0.2">
      <c r="A58" s="49">
        <f>IF(P58=0,0,IF(COUNTBLANK(P58)=1,0,COUNTA($P$14:P58)))</f>
        <v>0</v>
      </c>
      <c r="B58" s="24">
        <f>IF($C$4="Neattiecināmās izmaksas",IF('3a+c+n'!$Q58="N",'3a+c+n'!B58,0))</f>
        <v>0</v>
      </c>
      <c r="C58" s="24">
        <f>IF($C$4="Neattiecināmās izmaksas",IF('3a+c+n'!$Q58="N",'3a+c+n'!C58,0))</f>
        <v>0</v>
      </c>
      <c r="D58" s="24">
        <f>IF($C$4="Neattiecināmās izmaksas",IF('3a+c+n'!$Q58="N",'3a+c+n'!D58,0))</f>
        <v>0</v>
      </c>
      <c r="E58" s="44"/>
      <c r="F58" s="62"/>
      <c r="G58" s="111"/>
      <c r="H58" s="111">
        <f>IF($C$4="Neattiecināmās izmaksas",IF('3a+c+n'!$Q58="N",'3a+c+n'!H58,0))</f>
        <v>0</v>
      </c>
      <c r="I58" s="111"/>
      <c r="J58" s="111"/>
      <c r="K58" s="112">
        <f>IF($C$4="Neattiecināmās izmaksas",IF('3a+c+n'!$Q58="N",'3a+c+n'!K58,0))</f>
        <v>0</v>
      </c>
      <c r="L58" s="78">
        <f>IF($C$4="Neattiecināmās izmaksas",IF('3a+c+n'!$Q58="N",'3a+c+n'!L58,0))</f>
        <v>0</v>
      </c>
      <c r="M58" s="111">
        <f>IF($C$4="Neattiecināmās izmaksas",IF('3a+c+n'!$Q58="N",'3a+c+n'!M58,0))</f>
        <v>0</v>
      </c>
      <c r="N58" s="111">
        <f>IF($C$4="Neattiecināmās izmaksas",IF('3a+c+n'!$Q58="N",'3a+c+n'!N58,0))</f>
        <v>0</v>
      </c>
      <c r="O58" s="111">
        <f>IF($C$4="Neattiecināmās izmaksas",IF('3a+c+n'!$Q58="N",'3a+c+n'!O58,0))</f>
        <v>0</v>
      </c>
      <c r="P58" s="112">
        <f>IF($C$4="Neattiecināmās izmaksas",IF('3a+c+n'!$Q58="N",'3a+c+n'!P58,0))</f>
        <v>0</v>
      </c>
    </row>
    <row r="59" spans="1:16" x14ac:dyDescent="0.2">
      <c r="A59" s="49">
        <f>IF(P59=0,0,IF(COUNTBLANK(P59)=1,0,COUNTA($P$14:P59)))</f>
        <v>0</v>
      </c>
      <c r="B59" s="24">
        <f>IF($C$4="Neattiecināmās izmaksas",IF('3a+c+n'!$Q59="N",'3a+c+n'!B59,0))</f>
        <v>0</v>
      </c>
      <c r="C59" s="24">
        <f>IF($C$4="Neattiecināmās izmaksas",IF('3a+c+n'!$Q59="N",'3a+c+n'!C59,0))</f>
        <v>0</v>
      </c>
      <c r="D59" s="24">
        <f>IF($C$4="Neattiecināmās izmaksas",IF('3a+c+n'!$Q59="N",'3a+c+n'!D59,0))</f>
        <v>0</v>
      </c>
      <c r="E59" s="44"/>
      <c r="F59" s="62"/>
      <c r="G59" s="111"/>
      <c r="H59" s="111">
        <f>IF($C$4="Neattiecināmās izmaksas",IF('3a+c+n'!$Q59="N",'3a+c+n'!H59,0))</f>
        <v>0</v>
      </c>
      <c r="I59" s="111"/>
      <c r="J59" s="111"/>
      <c r="K59" s="112">
        <f>IF($C$4="Neattiecināmās izmaksas",IF('3a+c+n'!$Q59="N",'3a+c+n'!K59,0))</f>
        <v>0</v>
      </c>
      <c r="L59" s="78">
        <f>IF($C$4="Neattiecināmās izmaksas",IF('3a+c+n'!$Q59="N",'3a+c+n'!L59,0))</f>
        <v>0</v>
      </c>
      <c r="M59" s="111">
        <f>IF($C$4="Neattiecināmās izmaksas",IF('3a+c+n'!$Q59="N",'3a+c+n'!M59,0))</f>
        <v>0</v>
      </c>
      <c r="N59" s="111">
        <f>IF($C$4="Neattiecināmās izmaksas",IF('3a+c+n'!$Q59="N",'3a+c+n'!N59,0))</f>
        <v>0</v>
      </c>
      <c r="O59" s="111">
        <f>IF($C$4="Neattiecināmās izmaksas",IF('3a+c+n'!$Q59="N",'3a+c+n'!O59,0))</f>
        <v>0</v>
      </c>
      <c r="P59" s="112">
        <f>IF($C$4="Neattiecināmās izmaksas",IF('3a+c+n'!$Q59="N",'3a+c+n'!P59,0))</f>
        <v>0</v>
      </c>
    </row>
    <row r="60" spans="1:16" x14ac:dyDescent="0.2">
      <c r="A60" s="49">
        <f>IF(P60=0,0,IF(COUNTBLANK(P60)=1,0,COUNTA($P$14:P60)))</f>
        <v>0</v>
      </c>
      <c r="B60" s="24">
        <f>IF($C$4="Neattiecināmās izmaksas",IF('3a+c+n'!$Q60="N",'3a+c+n'!B60,0))</f>
        <v>0</v>
      </c>
      <c r="C60" s="24">
        <f>IF($C$4="Neattiecināmās izmaksas",IF('3a+c+n'!$Q60="N",'3a+c+n'!C60,0))</f>
        <v>0</v>
      </c>
      <c r="D60" s="24">
        <f>IF($C$4="Neattiecināmās izmaksas",IF('3a+c+n'!$Q60="N",'3a+c+n'!D60,0))</f>
        <v>0</v>
      </c>
      <c r="E60" s="44"/>
      <c r="F60" s="62"/>
      <c r="G60" s="111"/>
      <c r="H60" s="111">
        <f>IF($C$4="Neattiecināmās izmaksas",IF('3a+c+n'!$Q60="N",'3a+c+n'!H60,0))</f>
        <v>0</v>
      </c>
      <c r="I60" s="111"/>
      <c r="J60" s="111"/>
      <c r="K60" s="112">
        <f>IF($C$4="Neattiecināmās izmaksas",IF('3a+c+n'!$Q60="N",'3a+c+n'!K60,0))</f>
        <v>0</v>
      </c>
      <c r="L60" s="78">
        <f>IF($C$4="Neattiecināmās izmaksas",IF('3a+c+n'!$Q60="N",'3a+c+n'!L60,0))</f>
        <v>0</v>
      </c>
      <c r="M60" s="111">
        <f>IF($C$4="Neattiecināmās izmaksas",IF('3a+c+n'!$Q60="N",'3a+c+n'!M60,0))</f>
        <v>0</v>
      </c>
      <c r="N60" s="111">
        <f>IF($C$4="Neattiecināmās izmaksas",IF('3a+c+n'!$Q60="N",'3a+c+n'!N60,0))</f>
        <v>0</v>
      </c>
      <c r="O60" s="111">
        <f>IF($C$4="Neattiecināmās izmaksas",IF('3a+c+n'!$Q60="N",'3a+c+n'!O60,0))</f>
        <v>0</v>
      </c>
      <c r="P60" s="112">
        <f>IF($C$4="Neattiecināmās izmaksas",IF('3a+c+n'!$Q60="N",'3a+c+n'!P60,0))</f>
        <v>0</v>
      </c>
    </row>
    <row r="61" spans="1:16" x14ac:dyDescent="0.2">
      <c r="A61" s="49">
        <f>IF(P61=0,0,IF(COUNTBLANK(P61)=1,0,COUNTA($P$14:P61)))</f>
        <v>0</v>
      </c>
      <c r="B61" s="24">
        <f>IF($C$4="Neattiecināmās izmaksas",IF('3a+c+n'!$Q61="N",'3a+c+n'!B61,0))</f>
        <v>0</v>
      </c>
      <c r="C61" s="24">
        <f>IF($C$4="Neattiecināmās izmaksas",IF('3a+c+n'!$Q61="N",'3a+c+n'!C61,0))</f>
        <v>0</v>
      </c>
      <c r="D61" s="24">
        <f>IF($C$4="Neattiecināmās izmaksas",IF('3a+c+n'!$Q61="N",'3a+c+n'!D61,0))</f>
        <v>0</v>
      </c>
      <c r="E61" s="44"/>
      <c r="F61" s="62"/>
      <c r="G61" s="111"/>
      <c r="H61" s="111">
        <f>IF($C$4="Neattiecināmās izmaksas",IF('3a+c+n'!$Q61="N",'3a+c+n'!H61,0))</f>
        <v>0</v>
      </c>
      <c r="I61" s="111"/>
      <c r="J61" s="111"/>
      <c r="K61" s="112">
        <f>IF($C$4="Neattiecināmās izmaksas",IF('3a+c+n'!$Q61="N",'3a+c+n'!K61,0))</f>
        <v>0</v>
      </c>
      <c r="L61" s="78">
        <f>IF($C$4="Neattiecināmās izmaksas",IF('3a+c+n'!$Q61="N",'3a+c+n'!L61,0))</f>
        <v>0</v>
      </c>
      <c r="M61" s="111">
        <f>IF($C$4="Neattiecināmās izmaksas",IF('3a+c+n'!$Q61="N",'3a+c+n'!M61,0))</f>
        <v>0</v>
      </c>
      <c r="N61" s="111">
        <f>IF($C$4="Neattiecināmās izmaksas",IF('3a+c+n'!$Q61="N",'3a+c+n'!N61,0))</f>
        <v>0</v>
      </c>
      <c r="O61" s="111">
        <f>IF($C$4="Neattiecināmās izmaksas",IF('3a+c+n'!$Q61="N",'3a+c+n'!O61,0))</f>
        <v>0</v>
      </c>
      <c r="P61" s="112">
        <f>IF($C$4="Neattiecināmās izmaksas",IF('3a+c+n'!$Q61="N",'3a+c+n'!P61,0))</f>
        <v>0</v>
      </c>
    </row>
    <row r="62" spans="1:16" x14ac:dyDescent="0.2">
      <c r="A62" s="49">
        <f>IF(P62=0,0,IF(COUNTBLANK(P62)=1,0,COUNTA($P$14:P62)))</f>
        <v>0</v>
      </c>
      <c r="B62" s="24">
        <f>IF($C$4="Neattiecināmās izmaksas",IF('3a+c+n'!$Q62="N",'3a+c+n'!B62,0))</f>
        <v>0</v>
      </c>
      <c r="C62" s="24">
        <f>IF($C$4="Neattiecināmās izmaksas",IF('3a+c+n'!$Q62="N",'3a+c+n'!C62,0))</f>
        <v>0</v>
      </c>
      <c r="D62" s="24">
        <f>IF($C$4="Neattiecināmās izmaksas",IF('3a+c+n'!$Q62="N",'3a+c+n'!D62,0))</f>
        <v>0</v>
      </c>
      <c r="E62" s="44"/>
      <c r="F62" s="62"/>
      <c r="G62" s="111"/>
      <c r="H62" s="111">
        <f>IF($C$4="Neattiecināmās izmaksas",IF('3a+c+n'!$Q62="N",'3a+c+n'!H62,0))</f>
        <v>0</v>
      </c>
      <c r="I62" s="111"/>
      <c r="J62" s="111"/>
      <c r="K62" s="112">
        <f>IF($C$4="Neattiecināmās izmaksas",IF('3a+c+n'!$Q62="N",'3a+c+n'!K62,0))</f>
        <v>0</v>
      </c>
      <c r="L62" s="78">
        <f>IF($C$4="Neattiecināmās izmaksas",IF('3a+c+n'!$Q62="N",'3a+c+n'!L62,0))</f>
        <v>0</v>
      </c>
      <c r="M62" s="111">
        <f>IF($C$4="Neattiecināmās izmaksas",IF('3a+c+n'!$Q62="N",'3a+c+n'!M62,0))</f>
        <v>0</v>
      </c>
      <c r="N62" s="111">
        <f>IF($C$4="Neattiecināmās izmaksas",IF('3a+c+n'!$Q62="N",'3a+c+n'!N62,0))</f>
        <v>0</v>
      </c>
      <c r="O62" s="111">
        <f>IF($C$4="Neattiecināmās izmaksas",IF('3a+c+n'!$Q62="N",'3a+c+n'!O62,0))</f>
        <v>0</v>
      </c>
      <c r="P62" s="112">
        <f>IF($C$4="Neattiecināmās izmaksas",IF('3a+c+n'!$Q62="N",'3a+c+n'!P62,0))</f>
        <v>0</v>
      </c>
    </row>
    <row r="63" spans="1:16" x14ac:dyDescent="0.2">
      <c r="A63" s="49">
        <f>IF(P63=0,0,IF(COUNTBLANK(P63)=1,0,COUNTA($P$14:P63)))</f>
        <v>0</v>
      </c>
      <c r="B63" s="24">
        <f>IF($C$4="Neattiecināmās izmaksas",IF('3a+c+n'!$Q63="N",'3a+c+n'!B63,0))</f>
        <v>0</v>
      </c>
      <c r="C63" s="24">
        <f>IF($C$4="Neattiecināmās izmaksas",IF('3a+c+n'!$Q63="N",'3a+c+n'!C63,0))</f>
        <v>0</v>
      </c>
      <c r="D63" s="24">
        <f>IF($C$4="Neattiecināmās izmaksas",IF('3a+c+n'!$Q63="N",'3a+c+n'!D63,0))</f>
        <v>0</v>
      </c>
      <c r="E63" s="44"/>
      <c r="F63" s="62"/>
      <c r="G63" s="111"/>
      <c r="H63" s="111">
        <f>IF($C$4="Neattiecināmās izmaksas",IF('3a+c+n'!$Q63="N",'3a+c+n'!H63,0))</f>
        <v>0</v>
      </c>
      <c r="I63" s="111"/>
      <c r="J63" s="111"/>
      <c r="K63" s="112">
        <f>IF($C$4="Neattiecināmās izmaksas",IF('3a+c+n'!$Q63="N",'3a+c+n'!K63,0))</f>
        <v>0</v>
      </c>
      <c r="L63" s="78">
        <f>IF($C$4="Neattiecināmās izmaksas",IF('3a+c+n'!$Q63="N",'3a+c+n'!L63,0))</f>
        <v>0</v>
      </c>
      <c r="M63" s="111">
        <f>IF($C$4="Neattiecināmās izmaksas",IF('3a+c+n'!$Q63="N",'3a+c+n'!M63,0))</f>
        <v>0</v>
      </c>
      <c r="N63" s="111">
        <f>IF($C$4="Neattiecināmās izmaksas",IF('3a+c+n'!$Q63="N",'3a+c+n'!N63,0))</f>
        <v>0</v>
      </c>
      <c r="O63" s="111">
        <f>IF($C$4="Neattiecināmās izmaksas",IF('3a+c+n'!$Q63="N",'3a+c+n'!O63,0))</f>
        <v>0</v>
      </c>
      <c r="P63" s="112">
        <f>IF($C$4="Neattiecināmās izmaksas",IF('3a+c+n'!$Q63="N",'3a+c+n'!P63,0))</f>
        <v>0</v>
      </c>
    </row>
    <row r="64" spans="1:16" x14ac:dyDescent="0.2">
      <c r="A64" s="49">
        <f>IF(P64=0,0,IF(COUNTBLANK(P64)=1,0,COUNTA($P$14:P64)))</f>
        <v>0</v>
      </c>
      <c r="B64" s="24">
        <f>IF($C$4="Neattiecināmās izmaksas",IF('3a+c+n'!$Q64="N",'3a+c+n'!B64,0))</f>
        <v>0</v>
      </c>
      <c r="C64" s="24">
        <f>IF($C$4="Neattiecināmās izmaksas",IF('3a+c+n'!$Q64="N",'3a+c+n'!C64,0))</f>
        <v>0</v>
      </c>
      <c r="D64" s="24">
        <f>IF($C$4="Neattiecināmās izmaksas",IF('3a+c+n'!$Q64="N",'3a+c+n'!D64,0))</f>
        <v>0</v>
      </c>
      <c r="E64" s="44"/>
      <c r="F64" s="62"/>
      <c r="G64" s="111"/>
      <c r="H64" s="111">
        <f>IF($C$4="Neattiecināmās izmaksas",IF('3a+c+n'!$Q64="N",'3a+c+n'!H64,0))</f>
        <v>0</v>
      </c>
      <c r="I64" s="111"/>
      <c r="J64" s="111"/>
      <c r="K64" s="112">
        <f>IF($C$4="Neattiecināmās izmaksas",IF('3a+c+n'!$Q64="N",'3a+c+n'!K64,0))</f>
        <v>0</v>
      </c>
      <c r="L64" s="78">
        <f>IF($C$4="Neattiecināmās izmaksas",IF('3a+c+n'!$Q64="N",'3a+c+n'!L64,0))</f>
        <v>0</v>
      </c>
      <c r="M64" s="111">
        <f>IF($C$4="Neattiecināmās izmaksas",IF('3a+c+n'!$Q64="N",'3a+c+n'!M64,0))</f>
        <v>0</v>
      </c>
      <c r="N64" s="111">
        <f>IF($C$4="Neattiecināmās izmaksas",IF('3a+c+n'!$Q64="N",'3a+c+n'!N64,0))</f>
        <v>0</v>
      </c>
      <c r="O64" s="111">
        <f>IF($C$4="Neattiecināmās izmaksas",IF('3a+c+n'!$Q64="N",'3a+c+n'!O64,0))</f>
        <v>0</v>
      </c>
      <c r="P64" s="112">
        <f>IF($C$4="Neattiecināmās izmaksas",IF('3a+c+n'!$Q64="N",'3a+c+n'!P64,0))</f>
        <v>0</v>
      </c>
    </row>
    <row r="65" spans="1:16" x14ac:dyDescent="0.2">
      <c r="A65" s="49">
        <f>IF(P65=0,0,IF(COUNTBLANK(P65)=1,0,COUNTA($P$14:P65)))</f>
        <v>0</v>
      </c>
      <c r="B65" s="24">
        <f>IF($C$4="Neattiecināmās izmaksas",IF('3a+c+n'!$Q65="N",'3a+c+n'!B65,0))</f>
        <v>0</v>
      </c>
      <c r="C65" s="24">
        <f>IF($C$4="Neattiecināmās izmaksas",IF('3a+c+n'!$Q65="N",'3a+c+n'!C65,0))</f>
        <v>0</v>
      </c>
      <c r="D65" s="24">
        <f>IF($C$4="Neattiecināmās izmaksas",IF('3a+c+n'!$Q65="N",'3a+c+n'!D65,0))</f>
        <v>0</v>
      </c>
      <c r="E65" s="44"/>
      <c r="F65" s="62"/>
      <c r="G65" s="111"/>
      <c r="H65" s="111">
        <f>IF($C$4="Neattiecināmās izmaksas",IF('3a+c+n'!$Q65="N",'3a+c+n'!H65,0))</f>
        <v>0</v>
      </c>
      <c r="I65" s="111"/>
      <c r="J65" s="111"/>
      <c r="K65" s="112">
        <f>IF($C$4="Neattiecināmās izmaksas",IF('3a+c+n'!$Q65="N",'3a+c+n'!K65,0))</f>
        <v>0</v>
      </c>
      <c r="L65" s="78">
        <f>IF($C$4="Neattiecināmās izmaksas",IF('3a+c+n'!$Q65="N",'3a+c+n'!L65,0))</f>
        <v>0</v>
      </c>
      <c r="M65" s="111">
        <f>IF($C$4="Neattiecināmās izmaksas",IF('3a+c+n'!$Q65="N",'3a+c+n'!M65,0))</f>
        <v>0</v>
      </c>
      <c r="N65" s="111">
        <f>IF($C$4="Neattiecināmās izmaksas",IF('3a+c+n'!$Q65="N",'3a+c+n'!N65,0))</f>
        <v>0</v>
      </c>
      <c r="O65" s="111">
        <f>IF($C$4="Neattiecināmās izmaksas",IF('3a+c+n'!$Q65="N",'3a+c+n'!O65,0))</f>
        <v>0</v>
      </c>
      <c r="P65" s="112">
        <f>IF($C$4="Neattiecināmās izmaksas",IF('3a+c+n'!$Q65="N",'3a+c+n'!P65,0))</f>
        <v>0</v>
      </c>
    </row>
    <row r="66" spans="1:16" x14ac:dyDescent="0.2">
      <c r="A66" s="49">
        <f>IF(P66=0,0,IF(COUNTBLANK(P66)=1,0,COUNTA($P$14:P66)))</f>
        <v>0</v>
      </c>
      <c r="B66" s="24">
        <f>IF($C$4="Neattiecināmās izmaksas",IF('3a+c+n'!$Q66="N",'3a+c+n'!B66,0))</f>
        <v>0</v>
      </c>
      <c r="C66" s="24">
        <f>IF($C$4="Neattiecināmās izmaksas",IF('3a+c+n'!$Q66="N",'3a+c+n'!C66,0))</f>
        <v>0</v>
      </c>
      <c r="D66" s="24">
        <f>IF($C$4="Neattiecināmās izmaksas",IF('3a+c+n'!$Q66="N",'3a+c+n'!D66,0))</f>
        <v>0</v>
      </c>
      <c r="E66" s="44"/>
      <c r="F66" s="62"/>
      <c r="G66" s="111"/>
      <c r="H66" s="111">
        <f>IF($C$4="Neattiecināmās izmaksas",IF('3a+c+n'!$Q66="N",'3a+c+n'!H66,0))</f>
        <v>0</v>
      </c>
      <c r="I66" s="111"/>
      <c r="J66" s="111"/>
      <c r="K66" s="112">
        <f>IF($C$4="Neattiecināmās izmaksas",IF('3a+c+n'!$Q66="N",'3a+c+n'!K66,0))</f>
        <v>0</v>
      </c>
      <c r="L66" s="78">
        <f>IF($C$4="Neattiecināmās izmaksas",IF('3a+c+n'!$Q66="N",'3a+c+n'!L66,0))</f>
        <v>0</v>
      </c>
      <c r="M66" s="111">
        <f>IF($C$4="Neattiecināmās izmaksas",IF('3a+c+n'!$Q66="N",'3a+c+n'!M66,0))</f>
        <v>0</v>
      </c>
      <c r="N66" s="111">
        <f>IF($C$4="Neattiecināmās izmaksas",IF('3a+c+n'!$Q66="N",'3a+c+n'!N66,0))</f>
        <v>0</v>
      </c>
      <c r="O66" s="111">
        <f>IF($C$4="Neattiecināmās izmaksas",IF('3a+c+n'!$Q66="N",'3a+c+n'!O66,0))</f>
        <v>0</v>
      </c>
      <c r="P66" s="112">
        <f>IF($C$4="Neattiecināmās izmaksas",IF('3a+c+n'!$Q66="N",'3a+c+n'!P66,0))</f>
        <v>0</v>
      </c>
    </row>
    <row r="67" spans="1:16" x14ac:dyDescent="0.2">
      <c r="A67" s="49">
        <f>IF(P67=0,0,IF(COUNTBLANK(P67)=1,0,COUNTA($P$14:P67)))</f>
        <v>0</v>
      </c>
      <c r="B67" s="24">
        <f>IF($C$4="Neattiecināmās izmaksas",IF('3a+c+n'!$Q67="N",'3a+c+n'!B67,0))</f>
        <v>0</v>
      </c>
      <c r="C67" s="24">
        <f>IF($C$4="Neattiecināmās izmaksas",IF('3a+c+n'!$Q67="N",'3a+c+n'!C67,0))</f>
        <v>0</v>
      </c>
      <c r="D67" s="24">
        <f>IF($C$4="Neattiecināmās izmaksas",IF('3a+c+n'!$Q67="N",'3a+c+n'!D67,0))</f>
        <v>0</v>
      </c>
      <c r="E67" s="44"/>
      <c r="F67" s="62"/>
      <c r="G67" s="111"/>
      <c r="H67" s="111">
        <f>IF($C$4="Neattiecināmās izmaksas",IF('3a+c+n'!$Q67="N",'3a+c+n'!H67,0))</f>
        <v>0</v>
      </c>
      <c r="I67" s="111"/>
      <c r="J67" s="111"/>
      <c r="K67" s="112">
        <f>IF($C$4="Neattiecināmās izmaksas",IF('3a+c+n'!$Q67="N",'3a+c+n'!K67,0))</f>
        <v>0</v>
      </c>
      <c r="L67" s="78">
        <f>IF($C$4="Neattiecināmās izmaksas",IF('3a+c+n'!$Q67="N",'3a+c+n'!L67,0))</f>
        <v>0</v>
      </c>
      <c r="M67" s="111">
        <f>IF($C$4="Neattiecināmās izmaksas",IF('3a+c+n'!$Q67="N",'3a+c+n'!M67,0))</f>
        <v>0</v>
      </c>
      <c r="N67" s="111">
        <f>IF($C$4="Neattiecināmās izmaksas",IF('3a+c+n'!$Q67="N",'3a+c+n'!N67,0))</f>
        <v>0</v>
      </c>
      <c r="O67" s="111">
        <f>IF($C$4="Neattiecināmās izmaksas",IF('3a+c+n'!$Q67="N",'3a+c+n'!O67,0))</f>
        <v>0</v>
      </c>
      <c r="P67" s="112">
        <f>IF($C$4="Neattiecināmās izmaksas",IF('3a+c+n'!$Q67="N",'3a+c+n'!P67,0))</f>
        <v>0</v>
      </c>
    </row>
    <row r="68" spans="1:16" x14ac:dyDescent="0.2">
      <c r="A68" s="49">
        <f>IF(P68=0,0,IF(COUNTBLANK(P68)=1,0,COUNTA($P$14:P68)))</f>
        <v>0</v>
      </c>
      <c r="B68" s="24">
        <f>IF($C$4="Neattiecināmās izmaksas",IF('3a+c+n'!$Q68="N",'3a+c+n'!B68,0))</f>
        <v>0</v>
      </c>
      <c r="C68" s="24">
        <f>IF($C$4="Neattiecināmās izmaksas",IF('3a+c+n'!$Q68="N",'3a+c+n'!C68,0))</f>
        <v>0</v>
      </c>
      <c r="D68" s="24">
        <f>IF($C$4="Neattiecināmās izmaksas",IF('3a+c+n'!$Q68="N",'3a+c+n'!D68,0))</f>
        <v>0</v>
      </c>
      <c r="E68" s="44"/>
      <c r="F68" s="62"/>
      <c r="G68" s="111"/>
      <c r="H68" s="111">
        <f>IF($C$4="Neattiecināmās izmaksas",IF('3a+c+n'!$Q68="N",'3a+c+n'!H68,0))</f>
        <v>0</v>
      </c>
      <c r="I68" s="111"/>
      <c r="J68" s="111"/>
      <c r="K68" s="112">
        <f>IF($C$4="Neattiecināmās izmaksas",IF('3a+c+n'!$Q68="N",'3a+c+n'!K68,0))</f>
        <v>0</v>
      </c>
      <c r="L68" s="78">
        <f>IF($C$4="Neattiecināmās izmaksas",IF('3a+c+n'!$Q68="N",'3a+c+n'!L68,0))</f>
        <v>0</v>
      </c>
      <c r="M68" s="111">
        <f>IF($C$4="Neattiecināmās izmaksas",IF('3a+c+n'!$Q68="N",'3a+c+n'!M68,0))</f>
        <v>0</v>
      </c>
      <c r="N68" s="111">
        <f>IF($C$4="Neattiecināmās izmaksas",IF('3a+c+n'!$Q68="N",'3a+c+n'!N68,0))</f>
        <v>0</v>
      </c>
      <c r="O68" s="111">
        <f>IF($C$4="Neattiecināmās izmaksas",IF('3a+c+n'!$Q68="N",'3a+c+n'!O68,0))</f>
        <v>0</v>
      </c>
      <c r="P68" s="112">
        <f>IF($C$4="Neattiecināmās izmaksas",IF('3a+c+n'!$Q68="N",'3a+c+n'!P68,0))</f>
        <v>0</v>
      </c>
    </row>
    <row r="69" spans="1:16" x14ac:dyDescent="0.2">
      <c r="A69" s="49">
        <f>IF(P69=0,0,IF(COUNTBLANK(P69)=1,0,COUNTA($P$14:P69)))</f>
        <v>0</v>
      </c>
      <c r="B69" s="24">
        <f>IF($C$4="Neattiecināmās izmaksas",IF('3a+c+n'!$Q69="N",'3a+c+n'!B69,0))</f>
        <v>0</v>
      </c>
      <c r="C69" s="24">
        <f>IF($C$4="Neattiecināmās izmaksas",IF('3a+c+n'!$Q69="N",'3a+c+n'!C69,0))</f>
        <v>0</v>
      </c>
      <c r="D69" s="24">
        <f>IF($C$4="Neattiecināmās izmaksas",IF('3a+c+n'!$Q69="N",'3a+c+n'!D69,0))</f>
        <v>0</v>
      </c>
      <c r="E69" s="44"/>
      <c r="F69" s="62"/>
      <c r="G69" s="111"/>
      <c r="H69" s="111">
        <f>IF($C$4="Neattiecināmās izmaksas",IF('3a+c+n'!$Q69="N",'3a+c+n'!H69,0))</f>
        <v>0</v>
      </c>
      <c r="I69" s="111"/>
      <c r="J69" s="111"/>
      <c r="K69" s="112">
        <f>IF($C$4="Neattiecināmās izmaksas",IF('3a+c+n'!$Q69="N",'3a+c+n'!K69,0))</f>
        <v>0</v>
      </c>
      <c r="L69" s="78">
        <f>IF($C$4="Neattiecināmās izmaksas",IF('3a+c+n'!$Q69="N",'3a+c+n'!L69,0))</f>
        <v>0</v>
      </c>
      <c r="M69" s="111">
        <f>IF($C$4="Neattiecināmās izmaksas",IF('3a+c+n'!$Q69="N",'3a+c+n'!M69,0))</f>
        <v>0</v>
      </c>
      <c r="N69" s="111">
        <f>IF($C$4="Neattiecināmās izmaksas",IF('3a+c+n'!$Q69="N",'3a+c+n'!N69,0))</f>
        <v>0</v>
      </c>
      <c r="O69" s="111">
        <f>IF($C$4="Neattiecināmās izmaksas",IF('3a+c+n'!$Q69="N",'3a+c+n'!O69,0))</f>
        <v>0</v>
      </c>
      <c r="P69" s="112">
        <f>IF($C$4="Neattiecināmās izmaksas",IF('3a+c+n'!$Q69="N",'3a+c+n'!P69,0))</f>
        <v>0</v>
      </c>
    </row>
    <row r="70" spans="1:16" x14ac:dyDescent="0.2">
      <c r="A70" s="49">
        <f>IF(P70=0,0,IF(COUNTBLANK(P70)=1,0,COUNTA($P$14:P70)))</f>
        <v>0</v>
      </c>
      <c r="B70" s="24">
        <f>IF($C$4="Neattiecināmās izmaksas",IF('3a+c+n'!$Q70="N",'3a+c+n'!B70,0))</f>
        <v>0</v>
      </c>
      <c r="C70" s="24">
        <f>IF($C$4="Neattiecināmās izmaksas",IF('3a+c+n'!$Q70="N",'3a+c+n'!C70,0))</f>
        <v>0</v>
      </c>
      <c r="D70" s="24">
        <f>IF($C$4="Neattiecināmās izmaksas",IF('3a+c+n'!$Q70="N",'3a+c+n'!D70,0))</f>
        <v>0</v>
      </c>
      <c r="E70" s="44"/>
      <c r="F70" s="62"/>
      <c r="G70" s="111"/>
      <c r="H70" s="111">
        <f>IF($C$4="Neattiecināmās izmaksas",IF('3a+c+n'!$Q70="N",'3a+c+n'!H70,0))</f>
        <v>0</v>
      </c>
      <c r="I70" s="111"/>
      <c r="J70" s="111"/>
      <c r="K70" s="112">
        <f>IF($C$4="Neattiecināmās izmaksas",IF('3a+c+n'!$Q70="N",'3a+c+n'!K70,0))</f>
        <v>0</v>
      </c>
      <c r="L70" s="78">
        <f>IF($C$4="Neattiecināmās izmaksas",IF('3a+c+n'!$Q70="N",'3a+c+n'!L70,0))</f>
        <v>0</v>
      </c>
      <c r="M70" s="111">
        <f>IF($C$4="Neattiecināmās izmaksas",IF('3a+c+n'!$Q70="N",'3a+c+n'!M70,0))</f>
        <v>0</v>
      </c>
      <c r="N70" s="111">
        <f>IF($C$4="Neattiecināmās izmaksas",IF('3a+c+n'!$Q70="N",'3a+c+n'!N70,0))</f>
        <v>0</v>
      </c>
      <c r="O70" s="111">
        <f>IF($C$4="Neattiecināmās izmaksas",IF('3a+c+n'!$Q70="N",'3a+c+n'!O70,0))</f>
        <v>0</v>
      </c>
      <c r="P70" s="112">
        <f>IF($C$4="Neattiecināmās izmaksas",IF('3a+c+n'!$Q70="N",'3a+c+n'!P70,0))</f>
        <v>0</v>
      </c>
    </row>
    <row r="71" spans="1:16" x14ac:dyDescent="0.2">
      <c r="A71" s="49">
        <f>IF(P71=0,0,IF(COUNTBLANK(P71)=1,0,COUNTA($P$14:P71)))</f>
        <v>0</v>
      </c>
      <c r="B71" s="24">
        <f>IF($C$4="Neattiecināmās izmaksas",IF('3a+c+n'!$Q71="N",'3a+c+n'!B71,0))</f>
        <v>0</v>
      </c>
      <c r="C71" s="24">
        <f>IF($C$4="Neattiecināmās izmaksas",IF('3a+c+n'!$Q71="N",'3a+c+n'!C71,0))</f>
        <v>0</v>
      </c>
      <c r="D71" s="24">
        <f>IF($C$4="Neattiecināmās izmaksas",IF('3a+c+n'!$Q71="N",'3a+c+n'!D71,0))</f>
        <v>0</v>
      </c>
      <c r="E71" s="44"/>
      <c r="F71" s="62"/>
      <c r="G71" s="111"/>
      <c r="H71" s="111">
        <f>IF($C$4="Neattiecināmās izmaksas",IF('3a+c+n'!$Q71="N",'3a+c+n'!H71,0))</f>
        <v>0</v>
      </c>
      <c r="I71" s="111"/>
      <c r="J71" s="111"/>
      <c r="K71" s="112">
        <f>IF($C$4="Neattiecināmās izmaksas",IF('3a+c+n'!$Q71="N",'3a+c+n'!K71,0))</f>
        <v>0</v>
      </c>
      <c r="L71" s="78">
        <f>IF($C$4="Neattiecināmās izmaksas",IF('3a+c+n'!$Q71="N",'3a+c+n'!L71,0))</f>
        <v>0</v>
      </c>
      <c r="M71" s="111">
        <f>IF($C$4="Neattiecināmās izmaksas",IF('3a+c+n'!$Q71="N",'3a+c+n'!M71,0))</f>
        <v>0</v>
      </c>
      <c r="N71" s="111">
        <f>IF($C$4="Neattiecināmās izmaksas",IF('3a+c+n'!$Q71="N",'3a+c+n'!N71,0))</f>
        <v>0</v>
      </c>
      <c r="O71" s="111">
        <f>IF($C$4="Neattiecināmās izmaksas",IF('3a+c+n'!$Q71="N",'3a+c+n'!O71,0))</f>
        <v>0</v>
      </c>
      <c r="P71" s="112">
        <f>IF($C$4="Neattiecināmās izmaksas",IF('3a+c+n'!$Q71="N",'3a+c+n'!P71,0))</f>
        <v>0</v>
      </c>
    </row>
    <row r="72" spans="1:16" x14ac:dyDescent="0.2">
      <c r="A72" s="49">
        <f>IF(P72=0,0,IF(COUNTBLANK(P72)=1,0,COUNTA($P$14:P72)))</f>
        <v>0</v>
      </c>
      <c r="B72" s="24">
        <f>IF($C$4="Neattiecināmās izmaksas",IF('3a+c+n'!$Q72="N",'3a+c+n'!B72,0))</f>
        <v>0</v>
      </c>
      <c r="C72" s="24">
        <f>IF($C$4="Neattiecināmās izmaksas",IF('3a+c+n'!$Q72="N",'3a+c+n'!C72,0))</f>
        <v>0</v>
      </c>
      <c r="D72" s="24">
        <f>IF($C$4="Neattiecināmās izmaksas",IF('3a+c+n'!$Q72="N",'3a+c+n'!D72,0))</f>
        <v>0</v>
      </c>
      <c r="E72" s="44"/>
      <c r="F72" s="62"/>
      <c r="G72" s="111"/>
      <c r="H72" s="111">
        <f>IF($C$4="Neattiecināmās izmaksas",IF('3a+c+n'!$Q72="N",'3a+c+n'!H72,0))</f>
        <v>0</v>
      </c>
      <c r="I72" s="111"/>
      <c r="J72" s="111"/>
      <c r="K72" s="112">
        <f>IF($C$4="Neattiecināmās izmaksas",IF('3a+c+n'!$Q72="N",'3a+c+n'!K72,0))</f>
        <v>0</v>
      </c>
      <c r="L72" s="78">
        <f>IF($C$4="Neattiecināmās izmaksas",IF('3a+c+n'!$Q72="N",'3a+c+n'!L72,0))</f>
        <v>0</v>
      </c>
      <c r="M72" s="111">
        <f>IF($C$4="Neattiecināmās izmaksas",IF('3a+c+n'!$Q72="N",'3a+c+n'!M72,0))</f>
        <v>0</v>
      </c>
      <c r="N72" s="111">
        <f>IF($C$4="Neattiecināmās izmaksas",IF('3a+c+n'!$Q72="N",'3a+c+n'!N72,0))</f>
        <v>0</v>
      </c>
      <c r="O72" s="111">
        <f>IF($C$4="Neattiecināmās izmaksas",IF('3a+c+n'!$Q72="N",'3a+c+n'!O72,0))</f>
        <v>0</v>
      </c>
      <c r="P72" s="112">
        <f>IF($C$4="Neattiecināmās izmaksas",IF('3a+c+n'!$Q72="N",'3a+c+n'!P72,0))</f>
        <v>0</v>
      </c>
    </row>
    <row r="73" spans="1:16" x14ac:dyDescent="0.2">
      <c r="A73" s="49">
        <f>IF(P73=0,0,IF(COUNTBLANK(P73)=1,0,COUNTA($P$14:P73)))</f>
        <v>0</v>
      </c>
      <c r="B73" s="24">
        <f>IF($C$4="Neattiecināmās izmaksas",IF('3a+c+n'!$Q73="N",'3a+c+n'!B73,0))</f>
        <v>0</v>
      </c>
      <c r="C73" s="24">
        <f>IF($C$4="Neattiecināmās izmaksas",IF('3a+c+n'!$Q73="N",'3a+c+n'!C73,0))</f>
        <v>0</v>
      </c>
      <c r="D73" s="24">
        <f>IF($C$4="Neattiecināmās izmaksas",IF('3a+c+n'!$Q73="N",'3a+c+n'!D73,0))</f>
        <v>0</v>
      </c>
      <c r="E73" s="44"/>
      <c r="F73" s="62"/>
      <c r="G73" s="111"/>
      <c r="H73" s="111">
        <f>IF($C$4="Neattiecināmās izmaksas",IF('3a+c+n'!$Q73="N",'3a+c+n'!H73,0))</f>
        <v>0</v>
      </c>
      <c r="I73" s="111"/>
      <c r="J73" s="111"/>
      <c r="K73" s="112">
        <f>IF($C$4="Neattiecināmās izmaksas",IF('3a+c+n'!$Q73="N",'3a+c+n'!K73,0))</f>
        <v>0</v>
      </c>
      <c r="L73" s="78">
        <f>IF($C$4="Neattiecināmās izmaksas",IF('3a+c+n'!$Q73="N",'3a+c+n'!L73,0))</f>
        <v>0</v>
      </c>
      <c r="M73" s="111">
        <f>IF($C$4="Neattiecināmās izmaksas",IF('3a+c+n'!$Q73="N",'3a+c+n'!M73,0))</f>
        <v>0</v>
      </c>
      <c r="N73" s="111">
        <f>IF($C$4="Neattiecināmās izmaksas",IF('3a+c+n'!$Q73="N",'3a+c+n'!N73,0))</f>
        <v>0</v>
      </c>
      <c r="O73" s="111">
        <f>IF($C$4="Neattiecināmās izmaksas",IF('3a+c+n'!$Q73="N",'3a+c+n'!O73,0))</f>
        <v>0</v>
      </c>
      <c r="P73" s="112">
        <f>IF($C$4="Neattiecināmās izmaksas",IF('3a+c+n'!$Q73="N",'3a+c+n'!P73,0))</f>
        <v>0</v>
      </c>
    </row>
    <row r="74" spans="1:16" x14ac:dyDescent="0.2">
      <c r="A74" s="49">
        <f>IF(P74=0,0,IF(COUNTBLANK(P74)=1,0,COUNTA($P$14:P74)))</f>
        <v>0</v>
      </c>
      <c r="B74" s="24">
        <f>IF($C$4="Neattiecināmās izmaksas",IF('3a+c+n'!$Q74="N",'3a+c+n'!B74,0))</f>
        <v>0</v>
      </c>
      <c r="C74" s="24">
        <f>IF($C$4="Neattiecināmās izmaksas",IF('3a+c+n'!$Q74="N",'3a+c+n'!C74,0))</f>
        <v>0</v>
      </c>
      <c r="D74" s="24">
        <f>IF($C$4="Neattiecināmās izmaksas",IF('3a+c+n'!$Q74="N",'3a+c+n'!D74,0))</f>
        <v>0</v>
      </c>
      <c r="E74" s="44"/>
      <c r="F74" s="62"/>
      <c r="G74" s="111"/>
      <c r="H74" s="111">
        <f>IF($C$4="Neattiecināmās izmaksas",IF('3a+c+n'!$Q74="N",'3a+c+n'!H74,0))</f>
        <v>0</v>
      </c>
      <c r="I74" s="111"/>
      <c r="J74" s="111"/>
      <c r="K74" s="112">
        <f>IF($C$4="Neattiecināmās izmaksas",IF('3a+c+n'!$Q74="N",'3a+c+n'!K74,0))</f>
        <v>0</v>
      </c>
      <c r="L74" s="78">
        <f>IF($C$4="Neattiecināmās izmaksas",IF('3a+c+n'!$Q74="N",'3a+c+n'!L74,0))</f>
        <v>0</v>
      </c>
      <c r="M74" s="111">
        <f>IF($C$4="Neattiecināmās izmaksas",IF('3a+c+n'!$Q74="N",'3a+c+n'!M74,0))</f>
        <v>0</v>
      </c>
      <c r="N74" s="111">
        <f>IF($C$4="Neattiecināmās izmaksas",IF('3a+c+n'!$Q74="N",'3a+c+n'!N74,0))</f>
        <v>0</v>
      </c>
      <c r="O74" s="111">
        <f>IF($C$4="Neattiecināmās izmaksas",IF('3a+c+n'!$Q74="N",'3a+c+n'!O74,0))</f>
        <v>0</v>
      </c>
      <c r="P74" s="112">
        <f>IF($C$4="Neattiecināmās izmaksas",IF('3a+c+n'!$Q74="N",'3a+c+n'!P74,0))</f>
        <v>0</v>
      </c>
    </row>
    <row r="75" spans="1:16" x14ac:dyDescent="0.2">
      <c r="A75" s="49">
        <f>IF(P75=0,0,IF(COUNTBLANK(P75)=1,0,COUNTA($P$14:P75)))</f>
        <v>0</v>
      </c>
      <c r="B75" s="24">
        <f>IF($C$4="Neattiecināmās izmaksas",IF('3a+c+n'!$Q75="N",'3a+c+n'!B75,0))</f>
        <v>0</v>
      </c>
      <c r="C75" s="24">
        <f>IF($C$4="Neattiecināmās izmaksas",IF('3a+c+n'!$Q75="N",'3a+c+n'!C75,0))</f>
        <v>0</v>
      </c>
      <c r="D75" s="24">
        <f>IF($C$4="Neattiecināmās izmaksas",IF('3a+c+n'!$Q75="N",'3a+c+n'!D75,0))</f>
        <v>0</v>
      </c>
      <c r="E75" s="44"/>
      <c r="F75" s="62"/>
      <c r="G75" s="111"/>
      <c r="H75" s="111">
        <f>IF($C$4="Neattiecināmās izmaksas",IF('3a+c+n'!$Q75="N",'3a+c+n'!H75,0))</f>
        <v>0</v>
      </c>
      <c r="I75" s="111"/>
      <c r="J75" s="111"/>
      <c r="K75" s="112">
        <f>IF($C$4="Neattiecināmās izmaksas",IF('3a+c+n'!$Q75="N",'3a+c+n'!K75,0))</f>
        <v>0</v>
      </c>
      <c r="L75" s="78">
        <f>IF($C$4="Neattiecināmās izmaksas",IF('3a+c+n'!$Q75="N",'3a+c+n'!L75,0))</f>
        <v>0</v>
      </c>
      <c r="M75" s="111">
        <f>IF($C$4="Neattiecināmās izmaksas",IF('3a+c+n'!$Q75="N",'3a+c+n'!M75,0))</f>
        <v>0</v>
      </c>
      <c r="N75" s="111">
        <f>IF($C$4="Neattiecināmās izmaksas",IF('3a+c+n'!$Q75="N",'3a+c+n'!N75,0))</f>
        <v>0</v>
      </c>
      <c r="O75" s="111">
        <f>IF($C$4="Neattiecināmās izmaksas",IF('3a+c+n'!$Q75="N",'3a+c+n'!O75,0))</f>
        <v>0</v>
      </c>
      <c r="P75" s="112">
        <f>IF($C$4="Neattiecināmās izmaksas",IF('3a+c+n'!$Q75="N",'3a+c+n'!P75,0))</f>
        <v>0</v>
      </c>
    </row>
    <row r="76" spans="1:16" x14ac:dyDescent="0.2">
      <c r="A76" s="49">
        <f>IF(P76=0,0,IF(COUNTBLANK(P76)=1,0,COUNTA($P$14:P76)))</f>
        <v>0</v>
      </c>
      <c r="B76" s="24">
        <f>IF($C$4="Neattiecināmās izmaksas",IF('3a+c+n'!$Q76="N",'3a+c+n'!B76,0))</f>
        <v>0</v>
      </c>
      <c r="C76" s="24">
        <f>IF($C$4="Neattiecināmās izmaksas",IF('3a+c+n'!$Q76="N",'3a+c+n'!C76,0))</f>
        <v>0</v>
      </c>
      <c r="D76" s="24">
        <f>IF($C$4="Neattiecināmās izmaksas",IF('3a+c+n'!$Q76="N",'3a+c+n'!D76,0))</f>
        <v>0</v>
      </c>
      <c r="E76" s="44"/>
      <c r="F76" s="62"/>
      <c r="G76" s="111"/>
      <c r="H76" s="111">
        <f>IF($C$4="Neattiecināmās izmaksas",IF('3a+c+n'!$Q76="N",'3a+c+n'!H76,0))</f>
        <v>0</v>
      </c>
      <c r="I76" s="111"/>
      <c r="J76" s="111"/>
      <c r="K76" s="112">
        <f>IF($C$4="Neattiecināmās izmaksas",IF('3a+c+n'!$Q76="N",'3a+c+n'!K76,0))</f>
        <v>0</v>
      </c>
      <c r="L76" s="78">
        <f>IF($C$4="Neattiecināmās izmaksas",IF('3a+c+n'!$Q76="N",'3a+c+n'!L76,0))</f>
        <v>0</v>
      </c>
      <c r="M76" s="111">
        <f>IF($C$4="Neattiecināmās izmaksas",IF('3a+c+n'!$Q76="N",'3a+c+n'!M76,0))</f>
        <v>0</v>
      </c>
      <c r="N76" s="111">
        <f>IF($C$4="Neattiecināmās izmaksas",IF('3a+c+n'!$Q76="N",'3a+c+n'!N76,0))</f>
        <v>0</v>
      </c>
      <c r="O76" s="111">
        <f>IF($C$4="Neattiecināmās izmaksas",IF('3a+c+n'!$Q76="N",'3a+c+n'!O76,0))</f>
        <v>0</v>
      </c>
      <c r="P76" s="112">
        <f>IF($C$4="Neattiecināmās izmaksas",IF('3a+c+n'!$Q76="N",'3a+c+n'!P76,0))</f>
        <v>0</v>
      </c>
    </row>
    <row r="77" spans="1:16" x14ac:dyDescent="0.2">
      <c r="A77" s="49">
        <f>IF(P77=0,0,IF(COUNTBLANK(P77)=1,0,COUNTA($P$14:P77)))</f>
        <v>0</v>
      </c>
      <c r="B77" s="24">
        <f>IF($C$4="Neattiecināmās izmaksas",IF('3a+c+n'!$Q77="N",'3a+c+n'!B77,0))</f>
        <v>0</v>
      </c>
      <c r="C77" s="24">
        <f>IF($C$4="Neattiecināmās izmaksas",IF('3a+c+n'!$Q77="N",'3a+c+n'!C77,0))</f>
        <v>0</v>
      </c>
      <c r="D77" s="24">
        <f>IF($C$4="Neattiecināmās izmaksas",IF('3a+c+n'!$Q77="N",'3a+c+n'!D77,0))</f>
        <v>0</v>
      </c>
      <c r="E77" s="44"/>
      <c r="F77" s="62"/>
      <c r="G77" s="111"/>
      <c r="H77" s="111">
        <f>IF($C$4="Neattiecināmās izmaksas",IF('3a+c+n'!$Q77="N",'3a+c+n'!H77,0))</f>
        <v>0</v>
      </c>
      <c r="I77" s="111"/>
      <c r="J77" s="111"/>
      <c r="K77" s="112">
        <f>IF($C$4="Neattiecināmās izmaksas",IF('3a+c+n'!$Q77="N",'3a+c+n'!K77,0))</f>
        <v>0</v>
      </c>
      <c r="L77" s="78">
        <f>IF($C$4="Neattiecināmās izmaksas",IF('3a+c+n'!$Q77="N",'3a+c+n'!L77,0))</f>
        <v>0</v>
      </c>
      <c r="M77" s="111">
        <f>IF($C$4="Neattiecināmās izmaksas",IF('3a+c+n'!$Q77="N",'3a+c+n'!M77,0))</f>
        <v>0</v>
      </c>
      <c r="N77" s="111">
        <f>IF($C$4="Neattiecināmās izmaksas",IF('3a+c+n'!$Q77="N",'3a+c+n'!N77,0))</f>
        <v>0</v>
      </c>
      <c r="O77" s="111">
        <f>IF($C$4="Neattiecināmās izmaksas",IF('3a+c+n'!$Q77="N",'3a+c+n'!O77,0))</f>
        <v>0</v>
      </c>
      <c r="P77" s="112">
        <f>IF($C$4="Neattiecināmās izmaksas",IF('3a+c+n'!$Q77="N",'3a+c+n'!P77,0))</f>
        <v>0</v>
      </c>
    </row>
    <row r="78" spans="1:16" x14ac:dyDescent="0.2">
      <c r="A78" s="49">
        <f>IF(P78=0,0,IF(COUNTBLANK(P78)=1,0,COUNTA($P$14:P78)))</f>
        <v>0</v>
      </c>
      <c r="B78" s="24">
        <f>IF($C$4="Neattiecināmās izmaksas",IF('3a+c+n'!$Q78="N",'3a+c+n'!B78,0))</f>
        <v>0</v>
      </c>
      <c r="C78" s="24">
        <f>IF($C$4="Neattiecināmās izmaksas",IF('3a+c+n'!$Q78="N",'3a+c+n'!C78,0))</f>
        <v>0</v>
      </c>
      <c r="D78" s="24">
        <f>IF($C$4="Neattiecināmās izmaksas",IF('3a+c+n'!$Q78="N",'3a+c+n'!D78,0))</f>
        <v>0</v>
      </c>
      <c r="E78" s="44"/>
      <c r="F78" s="62"/>
      <c r="G78" s="111"/>
      <c r="H78" s="111">
        <f>IF($C$4="Neattiecināmās izmaksas",IF('3a+c+n'!$Q78="N",'3a+c+n'!H78,0))</f>
        <v>0</v>
      </c>
      <c r="I78" s="111"/>
      <c r="J78" s="111"/>
      <c r="K78" s="112">
        <f>IF($C$4="Neattiecināmās izmaksas",IF('3a+c+n'!$Q78="N",'3a+c+n'!K78,0))</f>
        <v>0</v>
      </c>
      <c r="L78" s="78">
        <f>IF($C$4="Neattiecināmās izmaksas",IF('3a+c+n'!$Q78="N",'3a+c+n'!L78,0))</f>
        <v>0</v>
      </c>
      <c r="M78" s="111">
        <f>IF($C$4="Neattiecināmās izmaksas",IF('3a+c+n'!$Q78="N",'3a+c+n'!M78,0))</f>
        <v>0</v>
      </c>
      <c r="N78" s="111">
        <f>IF($C$4="Neattiecināmās izmaksas",IF('3a+c+n'!$Q78="N",'3a+c+n'!N78,0))</f>
        <v>0</v>
      </c>
      <c r="O78" s="111">
        <f>IF($C$4="Neattiecināmās izmaksas",IF('3a+c+n'!$Q78="N",'3a+c+n'!O78,0))</f>
        <v>0</v>
      </c>
      <c r="P78" s="112">
        <f>IF($C$4="Neattiecināmās izmaksas",IF('3a+c+n'!$Q78="N",'3a+c+n'!P78,0))</f>
        <v>0</v>
      </c>
    </row>
    <row r="79" spans="1:16" x14ac:dyDescent="0.2">
      <c r="A79" s="49">
        <f>IF(P79=0,0,IF(COUNTBLANK(P79)=1,0,COUNTA($P$14:P79)))</f>
        <v>0</v>
      </c>
      <c r="B79" s="24">
        <f>IF($C$4="Neattiecināmās izmaksas",IF('3a+c+n'!$Q79="N",'3a+c+n'!B79,0))</f>
        <v>0</v>
      </c>
      <c r="C79" s="24">
        <f>IF($C$4="Neattiecināmās izmaksas",IF('3a+c+n'!$Q79="N",'3a+c+n'!C79,0))</f>
        <v>0</v>
      </c>
      <c r="D79" s="24">
        <f>IF($C$4="Neattiecināmās izmaksas",IF('3a+c+n'!$Q79="N",'3a+c+n'!D79,0))</f>
        <v>0</v>
      </c>
      <c r="E79" s="44"/>
      <c r="F79" s="62"/>
      <c r="G79" s="111"/>
      <c r="H79" s="111">
        <f>IF($C$4="Neattiecināmās izmaksas",IF('3a+c+n'!$Q79="N",'3a+c+n'!H79,0))</f>
        <v>0</v>
      </c>
      <c r="I79" s="111"/>
      <c r="J79" s="111"/>
      <c r="K79" s="112">
        <f>IF($C$4="Neattiecināmās izmaksas",IF('3a+c+n'!$Q79="N",'3a+c+n'!K79,0))</f>
        <v>0</v>
      </c>
      <c r="L79" s="78">
        <f>IF($C$4="Neattiecināmās izmaksas",IF('3a+c+n'!$Q79="N",'3a+c+n'!L79,0))</f>
        <v>0</v>
      </c>
      <c r="M79" s="111">
        <f>IF($C$4="Neattiecināmās izmaksas",IF('3a+c+n'!$Q79="N",'3a+c+n'!M79,0))</f>
        <v>0</v>
      </c>
      <c r="N79" s="111">
        <f>IF($C$4="Neattiecināmās izmaksas",IF('3a+c+n'!$Q79="N",'3a+c+n'!N79,0))</f>
        <v>0</v>
      </c>
      <c r="O79" s="111">
        <f>IF($C$4="Neattiecināmās izmaksas",IF('3a+c+n'!$Q79="N",'3a+c+n'!O79,0))</f>
        <v>0</v>
      </c>
      <c r="P79" s="112">
        <f>IF($C$4="Neattiecināmās izmaksas",IF('3a+c+n'!$Q79="N",'3a+c+n'!P79,0))</f>
        <v>0</v>
      </c>
    </row>
    <row r="80" spans="1:16" x14ac:dyDescent="0.2">
      <c r="A80" s="49">
        <f>IF(P80=0,0,IF(COUNTBLANK(P80)=1,0,COUNTA($P$14:P80)))</f>
        <v>0</v>
      </c>
      <c r="B80" s="24">
        <f>IF($C$4="Neattiecināmās izmaksas",IF('3a+c+n'!$Q80="N",'3a+c+n'!B80,0))</f>
        <v>0</v>
      </c>
      <c r="C80" s="24">
        <f>IF($C$4="Neattiecināmās izmaksas",IF('3a+c+n'!$Q80="N",'3a+c+n'!C80,0))</f>
        <v>0</v>
      </c>
      <c r="D80" s="24">
        <f>IF($C$4="Neattiecināmās izmaksas",IF('3a+c+n'!$Q80="N",'3a+c+n'!D80,0))</f>
        <v>0</v>
      </c>
      <c r="E80" s="44"/>
      <c r="F80" s="62"/>
      <c r="G80" s="111"/>
      <c r="H80" s="111">
        <f>IF($C$4="Neattiecināmās izmaksas",IF('3a+c+n'!$Q80="N",'3a+c+n'!H80,0))</f>
        <v>0</v>
      </c>
      <c r="I80" s="111"/>
      <c r="J80" s="111"/>
      <c r="K80" s="112">
        <f>IF($C$4="Neattiecināmās izmaksas",IF('3a+c+n'!$Q80="N",'3a+c+n'!K80,0))</f>
        <v>0</v>
      </c>
      <c r="L80" s="78">
        <f>IF($C$4="Neattiecināmās izmaksas",IF('3a+c+n'!$Q80="N",'3a+c+n'!L80,0))</f>
        <v>0</v>
      </c>
      <c r="M80" s="111">
        <f>IF($C$4="Neattiecināmās izmaksas",IF('3a+c+n'!$Q80="N",'3a+c+n'!M80,0))</f>
        <v>0</v>
      </c>
      <c r="N80" s="111">
        <f>IF($C$4="Neattiecināmās izmaksas",IF('3a+c+n'!$Q80="N",'3a+c+n'!N80,0))</f>
        <v>0</v>
      </c>
      <c r="O80" s="111">
        <f>IF($C$4="Neattiecināmās izmaksas",IF('3a+c+n'!$Q80="N",'3a+c+n'!O80,0))</f>
        <v>0</v>
      </c>
      <c r="P80" s="112">
        <f>IF($C$4="Neattiecināmās izmaksas",IF('3a+c+n'!$Q80="N",'3a+c+n'!P80,0))</f>
        <v>0</v>
      </c>
    </row>
    <row r="81" spans="1:16" x14ac:dyDescent="0.2">
      <c r="A81" s="49">
        <f>IF(P81=0,0,IF(COUNTBLANK(P81)=1,0,COUNTA($P$14:P81)))</f>
        <v>0</v>
      </c>
      <c r="B81" s="24">
        <f>IF($C$4="Neattiecināmās izmaksas",IF('3a+c+n'!$Q81="N",'3a+c+n'!B81,0))</f>
        <v>0</v>
      </c>
      <c r="C81" s="24">
        <f>IF($C$4="Neattiecināmās izmaksas",IF('3a+c+n'!$Q81="N",'3a+c+n'!C81,0))</f>
        <v>0</v>
      </c>
      <c r="D81" s="24">
        <f>IF($C$4="Neattiecināmās izmaksas",IF('3a+c+n'!$Q81="N",'3a+c+n'!D81,0))</f>
        <v>0</v>
      </c>
      <c r="E81" s="44"/>
      <c r="F81" s="62"/>
      <c r="G81" s="111"/>
      <c r="H81" s="111">
        <f>IF($C$4="Neattiecināmās izmaksas",IF('3a+c+n'!$Q81="N",'3a+c+n'!H81,0))</f>
        <v>0</v>
      </c>
      <c r="I81" s="111"/>
      <c r="J81" s="111"/>
      <c r="K81" s="112">
        <f>IF($C$4="Neattiecināmās izmaksas",IF('3a+c+n'!$Q81="N",'3a+c+n'!K81,0))</f>
        <v>0</v>
      </c>
      <c r="L81" s="78">
        <f>IF($C$4="Neattiecināmās izmaksas",IF('3a+c+n'!$Q81="N",'3a+c+n'!L81,0))</f>
        <v>0</v>
      </c>
      <c r="M81" s="111">
        <f>IF($C$4="Neattiecināmās izmaksas",IF('3a+c+n'!$Q81="N",'3a+c+n'!M81,0))</f>
        <v>0</v>
      </c>
      <c r="N81" s="111">
        <f>IF($C$4="Neattiecināmās izmaksas",IF('3a+c+n'!$Q81="N",'3a+c+n'!N81,0))</f>
        <v>0</v>
      </c>
      <c r="O81" s="111">
        <f>IF($C$4="Neattiecināmās izmaksas",IF('3a+c+n'!$Q81="N",'3a+c+n'!O81,0))</f>
        <v>0</v>
      </c>
      <c r="P81" s="112">
        <f>IF($C$4="Neattiecināmās izmaksas",IF('3a+c+n'!$Q81="N",'3a+c+n'!P81,0))</f>
        <v>0</v>
      </c>
    </row>
    <row r="82" spans="1:16" x14ac:dyDescent="0.2">
      <c r="A82" s="49">
        <f>IF(P82=0,0,IF(COUNTBLANK(P82)=1,0,COUNTA($P$14:P82)))</f>
        <v>0</v>
      </c>
      <c r="B82" s="24">
        <f>IF($C$4="Neattiecināmās izmaksas",IF('3a+c+n'!$Q82="N",'3a+c+n'!B82,0))</f>
        <v>0</v>
      </c>
      <c r="C82" s="24">
        <f>IF($C$4="Neattiecināmās izmaksas",IF('3a+c+n'!$Q82="N",'3a+c+n'!C82,0))</f>
        <v>0</v>
      </c>
      <c r="D82" s="24">
        <f>IF($C$4="Neattiecināmās izmaksas",IF('3a+c+n'!$Q82="N",'3a+c+n'!D82,0))</f>
        <v>0</v>
      </c>
      <c r="E82" s="44"/>
      <c r="F82" s="62"/>
      <c r="G82" s="111"/>
      <c r="H82" s="111">
        <f>IF($C$4="Neattiecināmās izmaksas",IF('3a+c+n'!$Q82="N",'3a+c+n'!H82,0))</f>
        <v>0</v>
      </c>
      <c r="I82" s="111"/>
      <c r="J82" s="111"/>
      <c r="K82" s="112">
        <f>IF($C$4="Neattiecināmās izmaksas",IF('3a+c+n'!$Q82="N",'3a+c+n'!K82,0))</f>
        <v>0</v>
      </c>
      <c r="L82" s="78">
        <f>IF($C$4="Neattiecināmās izmaksas",IF('3a+c+n'!$Q82="N",'3a+c+n'!L82,0))</f>
        <v>0</v>
      </c>
      <c r="M82" s="111">
        <f>IF($C$4="Neattiecināmās izmaksas",IF('3a+c+n'!$Q82="N",'3a+c+n'!M82,0))</f>
        <v>0</v>
      </c>
      <c r="N82" s="111">
        <f>IF($C$4="Neattiecināmās izmaksas",IF('3a+c+n'!$Q82="N",'3a+c+n'!N82,0))</f>
        <v>0</v>
      </c>
      <c r="O82" s="111">
        <f>IF($C$4="Neattiecināmās izmaksas",IF('3a+c+n'!$Q82="N",'3a+c+n'!O82,0))</f>
        <v>0</v>
      </c>
      <c r="P82" s="112">
        <f>IF($C$4="Neattiecināmās izmaksas",IF('3a+c+n'!$Q82="N",'3a+c+n'!P82,0))</f>
        <v>0</v>
      </c>
    </row>
    <row r="83" spans="1:16" x14ac:dyDescent="0.2">
      <c r="A83" s="49">
        <f>IF(P83=0,0,IF(COUNTBLANK(P83)=1,0,COUNTA($P$14:P83)))</f>
        <v>0</v>
      </c>
      <c r="B83" s="24">
        <f>IF($C$4="Neattiecināmās izmaksas",IF('3a+c+n'!$Q83="N",'3a+c+n'!B83,0))</f>
        <v>0</v>
      </c>
      <c r="C83" s="24">
        <f>IF($C$4="Neattiecināmās izmaksas",IF('3a+c+n'!$Q83="N",'3a+c+n'!C83,0))</f>
        <v>0</v>
      </c>
      <c r="D83" s="24">
        <f>IF($C$4="Neattiecināmās izmaksas",IF('3a+c+n'!$Q83="N",'3a+c+n'!D83,0))</f>
        <v>0</v>
      </c>
      <c r="E83" s="44"/>
      <c r="F83" s="62"/>
      <c r="G83" s="111"/>
      <c r="H83" s="111">
        <f>IF($C$4="Neattiecināmās izmaksas",IF('3a+c+n'!$Q83="N",'3a+c+n'!H83,0))</f>
        <v>0</v>
      </c>
      <c r="I83" s="111"/>
      <c r="J83" s="111"/>
      <c r="K83" s="112">
        <f>IF($C$4="Neattiecināmās izmaksas",IF('3a+c+n'!$Q83="N",'3a+c+n'!K83,0))</f>
        <v>0</v>
      </c>
      <c r="L83" s="78">
        <f>IF($C$4="Neattiecināmās izmaksas",IF('3a+c+n'!$Q83="N",'3a+c+n'!L83,0))</f>
        <v>0</v>
      </c>
      <c r="M83" s="111">
        <f>IF($C$4="Neattiecināmās izmaksas",IF('3a+c+n'!$Q83="N",'3a+c+n'!M83,0))</f>
        <v>0</v>
      </c>
      <c r="N83" s="111">
        <f>IF($C$4="Neattiecināmās izmaksas",IF('3a+c+n'!$Q83="N",'3a+c+n'!N83,0))</f>
        <v>0</v>
      </c>
      <c r="O83" s="111">
        <f>IF($C$4="Neattiecināmās izmaksas",IF('3a+c+n'!$Q83="N",'3a+c+n'!O83,0))</f>
        <v>0</v>
      </c>
      <c r="P83" s="112">
        <f>IF($C$4="Neattiecināmās izmaksas",IF('3a+c+n'!$Q83="N",'3a+c+n'!P83,0))</f>
        <v>0</v>
      </c>
    </row>
    <row r="84" spans="1:16" x14ac:dyDescent="0.2">
      <c r="A84" s="49">
        <f>IF(P84=0,0,IF(COUNTBLANK(P84)=1,0,COUNTA($P$14:P84)))</f>
        <v>0</v>
      </c>
      <c r="B84" s="24">
        <f>IF($C$4="Neattiecināmās izmaksas",IF('3a+c+n'!$Q84="N",'3a+c+n'!B84,0))</f>
        <v>0</v>
      </c>
      <c r="C84" s="24">
        <f>IF($C$4="Neattiecināmās izmaksas",IF('3a+c+n'!$Q84="N",'3a+c+n'!C84,0))</f>
        <v>0</v>
      </c>
      <c r="D84" s="24">
        <f>IF($C$4="Neattiecināmās izmaksas",IF('3a+c+n'!$Q84="N",'3a+c+n'!D84,0))</f>
        <v>0</v>
      </c>
      <c r="E84" s="44"/>
      <c r="F84" s="62"/>
      <c r="G84" s="111"/>
      <c r="H84" s="111">
        <f>IF($C$4="Neattiecināmās izmaksas",IF('3a+c+n'!$Q84="N",'3a+c+n'!H84,0))</f>
        <v>0</v>
      </c>
      <c r="I84" s="111"/>
      <c r="J84" s="111"/>
      <c r="K84" s="112">
        <f>IF($C$4="Neattiecināmās izmaksas",IF('3a+c+n'!$Q84="N",'3a+c+n'!K84,0))</f>
        <v>0</v>
      </c>
      <c r="L84" s="78">
        <f>IF($C$4="Neattiecināmās izmaksas",IF('3a+c+n'!$Q84="N",'3a+c+n'!L84,0))</f>
        <v>0</v>
      </c>
      <c r="M84" s="111">
        <f>IF($C$4="Neattiecināmās izmaksas",IF('3a+c+n'!$Q84="N",'3a+c+n'!M84,0))</f>
        <v>0</v>
      </c>
      <c r="N84" s="111">
        <f>IF($C$4="Neattiecināmās izmaksas",IF('3a+c+n'!$Q84="N",'3a+c+n'!N84,0))</f>
        <v>0</v>
      </c>
      <c r="O84" s="111">
        <f>IF($C$4="Neattiecināmās izmaksas",IF('3a+c+n'!$Q84="N",'3a+c+n'!O84,0))</f>
        <v>0</v>
      </c>
      <c r="P84" s="112">
        <f>IF($C$4="Neattiecināmās izmaksas",IF('3a+c+n'!$Q84="N",'3a+c+n'!P84,0))</f>
        <v>0</v>
      </c>
    </row>
    <row r="85" spans="1:16" x14ac:dyDescent="0.2">
      <c r="A85" s="49">
        <f>IF(P85=0,0,IF(COUNTBLANK(P85)=1,0,COUNTA($P$14:P85)))</f>
        <v>0</v>
      </c>
      <c r="B85" s="24">
        <f>IF($C$4="Neattiecināmās izmaksas",IF('3a+c+n'!$Q85="N",'3a+c+n'!B85,0))</f>
        <v>0</v>
      </c>
      <c r="C85" s="24">
        <f>IF($C$4="Neattiecināmās izmaksas",IF('3a+c+n'!$Q85="N",'3a+c+n'!C85,0))</f>
        <v>0</v>
      </c>
      <c r="D85" s="24">
        <f>IF($C$4="Neattiecināmās izmaksas",IF('3a+c+n'!$Q85="N",'3a+c+n'!D85,0))</f>
        <v>0</v>
      </c>
      <c r="E85" s="44"/>
      <c r="F85" s="62"/>
      <c r="G85" s="111"/>
      <c r="H85" s="111">
        <f>IF($C$4="Neattiecināmās izmaksas",IF('3a+c+n'!$Q85="N",'3a+c+n'!H85,0))</f>
        <v>0</v>
      </c>
      <c r="I85" s="111"/>
      <c r="J85" s="111"/>
      <c r="K85" s="112">
        <f>IF($C$4="Neattiecināmās izmaksas",IF('3a+c+n'!$Q85="N",'3a+c+n'!K85,0))</f>
        <v>0</v>
      </c>
      <c r="L85" s="78">
        <f>IF($C$4="Neattiecināmās izmaksas",IF('3a+c+n'!$Q85="N",'3a+c+n'!L85,0))</f>
        <v>0</v>
      </c>
      <c r="M85" s="111">
        <f>IF($C$4="Neattiecināmās izmaksas",IF('3a+c+n'!$Q85="N",'3a+c+n'!M85,0))</f>
        <v>0</v>
      </c>
      <c r="N85" s="111">
        <f>IF($C$4="Neattiecināmās izmaksas",IF('3a+c+n'!$Q85="N",'3a+c+n'!N85,0))</f>
        <v>0</v>
      </c>
      <c r="O85" s="111">
        <f>IF($C$4="Neattiecināmās izmaksas",IF('3a+c+n'!$Q85="N",'3a+c+n'!O85,0))</f>
        <v>0</v>
      </c>
      <c r="P85" s="112">
        <f>IF($C$4="Neattiecināmās izmaksas",IF('3a+c+n'!$Q85="N",'3a+c+n'!P85,0))</f>
        <v>0</v>
      </c>
    </row>
    <row r="86" spans="1:16" x14ac:dyDescent="0.2">
      <c r="A86" s="49">
        <f>IF(P86=0,0,IF(COUNTBLANK(P86)=1,0,COUNTA($P$14:P86)))</f>
        <v>0</v>
      </c>
      <c r="B86" s="24">
        <f>IF($C$4="Neattiecināmās izmaksas",IF('3a+c+n'!$Q86="N",'3a+c+n'!B86,0))</f>
        <v>0</v>
      </c>
      <c r="C86" s="24">
        <f>IF($C$4="Neattiecināmās izmaksas",IF('3a+c+n'!$Q86="N",'3a+c+n'!C86,0))</f>
        <v>0</v>
      </c>
      <c r="D86" s="24">
        <f>IF($C$4="Neattiecināmās izmaksas",IF('3a+c+n'!$Q86="N",'3a+c+n'!D86,0))</f>
        <v>0</v>
      </c>
      <c r="E86" s="44"/>
      <c r="F86" s="62"/>
      <c r="G86" s="111"/>
      <c r="H86" s="111">
        <f>IF($C$4="Neattiecināmās izmaksas",IF('3a+c+n'!$Q86="N",'3a+c+n'!H86,0))</f>
        <v>0</v>
      </c>
      <c r="I86" s="111"/>
      <c r="J86" s="111"/>
      <c r="K86" s="112">
        <f>IF($C$4="Neattiecināmās izmaksas",IF('3a+c+n'!$Q86="N",'3a+c+n'!K86,0))</f>
        <v>0</v>
      </c>
      <c r="L86" s="78">
        <f>IF($C$4="Neattiecināmās izmaksas",IF('3a+c+n'!$Q86="N",'3a+c+n'!L86,0))</f>
        <v>0</v>
      </c>
      <c r="M86" s="111">
        <f>IF($C$4="Neattiecināmās izmaksas",IF('3a+c+n'!$Q86="N",'3a+c+n'!M86,0))</f>
        <v>0</v>
      </c>
      <c r="N86" s="111">
        <f>IF($C$4="Neattiecināmās izmaksas",IF('3a+c+n'!$Q86="N",'3a+c+n'!N86,0))</f>
        <v>0</v>
      </c>
      <c r="O86" s="111">
        <f>IF($C$4="Neattiecināmās izmaksas",IF('3a+c+n'!$Q86="N",'3a+c+n'!O86,0))</f>
        <v>0</v>
      </c>
      <c r="P86" s="112">
        <f>IF($C$4="Neattiecināmās izmaksas",IF('3a+c+n'!$Q86="N",'3a+c+n'!P86,0))</f>
        <v>0</v>
      </c>
    </row>
    <row r="87" spans="1:16" x14ac:dyDescent="0.2">
      <c r="A87" s="49">
        <f>IF(P87=0,0,IF(COUNTBLANK(P87)=1,0,COUNTA($P$14:P87)))</f>
        <v>0</v>
      </c>
      <c r="B87" s="24">
        <f>IF($C$4="Neattiecināmās izmaksas",IF('3a+c+n'!$Q87="N",'3a+c+n'!B87,0))</f>
        <v>0</v>
      </c>
      <c r="C87" s="24">
        <f>IF($C$4="Neattiecināmās izmaksas",IF('3a+c+n'!$Q87="N",'3a+c+n'!C87,0))</f>
        <v>0</v>
      </c>
      <c r="D87" s="24">
        <f>IF($C$4="Neattiecināmās izmaksas",IF('3a+c+n'!$Q87="N",'3a+c+n'!D87,0))</f>
        <v>0</v>
      </c>
      <c r="E87" s="44"/>
      <c r="F87" s="62"/>
      <c r="G87" s="111"/>
      <c r="H87" s="111">
        <f>IF($C$4="Neattiecināmās izmaksas",IF('3a+c+n'!$Q87="N",'3a+c+n'!H87,0))</f>
        <v>0</v>
      </c>
      <c r="I87" s="111"/>
      <c r="J87" s="111"/>
      <c r="K87" s="112">
        <f>IF($C$4="Neattiecināmās izmaksas",IF('3a+c+n'!$Q87="N",'3a+c+n'!K87,0))</f>
        <v>0</v>
      </c>
      <c r="L87" s="78">
        <f>IF($C$4="Neattiecināmās izmaksas",IF('3a+c+n'!$Q87="N",'3a+c+n'!L87,0))</f>
        <v>0</v>
      </c>
      <c r="M87" s="111">
        <f>IF($C$4="Neattiecināmās izmaksas",IF('3a+c+n'!$Q87="N",'3a+c+n'!M87,0))</f>
        <v>0</v>
      </c>
      <c r="N87" s="111">
        <f>IF($C$4="Neattiecināmās izmaksas",IF('3a+c+n'!$Q87="N",'3a+c+n'!N87,0))</f>
        <v>0</v>
      </c>
      <c r="O87" s="111">
        <f>IF($C$4="Neattiecināmās izmaksas",IF('3a+c+n'!$Q87="N",'3a+c+n'!O87,0))</f>
        <v>0</v>
      </c>
      <c r="P87" s="112">
        <f>IF($C$4="Neattiecināmās izmaksas",IF('3a+c+n'!$Q87="N",'3a+c+n'!P87,0))</f>
        <v>0</v>
      </c>
    </row>
    <row r="88" spans="1:16" x14ac:dyDescent="0.2">
      <c r="A88" s="49">
        <f>IF(P88=0,0,IF(COUNTBLANK(P88)=1,0,COUNTA($P$14:P88)))</f>
        <v>0</v>
      </c>
      <c r="B88" s="24">
        <f>IF($C$4="Neattiecināmās izmaksas",IF('3a+c+n'!$Q88="N",'3a+c+n'!B88,0))</f>
        <v>0</v>
      </c>
      <c r="C88" s="24">
        <f>IF($C$4="Neattiecināmās izmaksas",IF('3a+c+n'!$Q88="N",'3a+c+n'!C88,0))</f>
        <v>0</v>
      </c>
      <c r="D88" s="24">
        <f>IF($C$4="Neattiecināmās izmaksas",IF('3a+c+n'!$Q88="N",'3a+c+n'!D88,0))</f>
        <v>0</v>
      </c>
      <c r="E88" s="44"/>
      <c r="F88" s="62"/>
      <c r="G88" s="111"/>
      <c r="H88" s="111">
        <f>IF($C$4="Neattiecināmās izmaksas",IF('3a+c+n'!$Q88="N",'3a+c+n'!H88,0))</f>
        <v>0</v>
      </c>
      <c r="I88" s="111"/>
      <c r="J88" s="111"/>
      <c r="K88" s="112">
        <f>IF($C$4="Neattiecināmās izmaksas",IF('3a+c+n'!$Q88="N",'3a+c+n'!K88,0))</f>
        <v>0</v>
      </c>
      <c r="L88" s="78">
        <f>IF($C$4="Neattiecināmās izmaksas",IF('3a+c+n'!$Q88="N",'3a+c+n'!L88,0))</f>
        <v>0</v>
      </c>
      <c r="M88" s="111">
        <f>IF($C$4="Neattiecināmās izmaksas",IF('3a+c+n'!$Q88="N",'3a+c+n'!M88,0))</f>
        <v>0</v>
      </c>
      <c r="N88" s="111">
        <f>IF($C$4="Neattiecināmās izmaksas",IF('3a+c+n'!$Q88="N",'3a+c+n'!N88,0))</f>
        <v>0</v>
      </c>
      <c r="O88" s="111">
        <f>IF($C$4="Neattiecināmās izmaksas",IF('3a+c+n'!$Q88="N",'3a+c+n'!O88,0))</f>
        <v>0</v>
      </c>
      <c r="P88" s="112">
        <f>IF($C$4="Neattiecināmās izmaksas",IF('3a+c+n'!$Q88="N",'3a+c+n'!P88,0))</f>
        <v>0</v>
      </c>
    </row>
    <row r="89" spans="1:16" x14ac:dyDescent="0.2">
      <c r="A89" s="49">
        <f>IF(P89=0,0,IF(COUNTBLANK(P89)=1,0,COUNTA($P$14:P89)))</f>
        <v>0</v>
      </c>
      <c r="B89" s="24">
        <f>IF($C$4="Neattiecināmās izmaksas",IF('3a+c+n'!$Q89="N",'3a+c+n'!B89,0))</f>
        <v>0</v>
      </c>
      <c r="C89" s="24">
        <f>IF($C$4="Neattiecināmās izmaksas",IF('3a+c+n'!$Q89="N",'3a+c+n'!C89,0))</f>
        <v>0</v>
      </c>
      <c r="D89" s="24">
        <f>IF($C$4="Neattiecināmās izmaksas",IF('3a+c+n'!$Q89="N",'3a+c+n'!D89,0))</f>
        <v>0</v>
      </c>
      <c r="E89" s="44"/>
      <c r="F89" s="62"/>
      <c r="G89" s="111"/>
      <c r="H89" s="111">
        <f>IF($C$4="Neattiecināmās izmaksas",IF('3a+c+n'!$Q89="N",'3a+c+n'!H89,0))</f>
        <v>0</v>
      </c>
      <c r="I89" s="111"/>
      <c r="J89" s="111"/>
      <c r="K89" s="112">
        <f>IF($C$4="Neattiecināmās izmaksas",IF('3a+c+n'!$Q89="N",'3a+c+n'!K89,0))</f>
        <v>0</v>
      </c>
      <c r="L89" s="78">
        <f>IF($C$4="Neattiecināmās izmaksas",IF('3a+c+n'!$Q89="N",'3a+c+n'!L89,0))</f>
        <v>0</v>
      </c>
      <c r="M89" s="111">
        <f>IF($C$4="Neattiecināmās izmaksas",IF('3a+c+n'!$Q89="N",'3a+c+n'!M89,0))</f>
        <v>0</v>
      </c>
      <c r="N89" s="111">
        <f>IF($C$4="Neattiecināmās izmaksas",IF('3a+c+n'!$Q89="N",'3a+c+n'!N89,0))</f>
        <v>0</v>
      </c>
      <c r="O89" s="111">
        <f>IF($C$4="Neattiecināmās izmaksas",IF('3a+c+n'!$Q89="N",'3a+c+n'!O89,0))</f>
        <v>0</v>
      </c>
      <c r="P89" s="112">
        <f>IF($C$4="Neattiecināmās izmaksas",IF('3a+c+n'!$Q89="N",'3a+c+n'!P89,0))</f>
        <v>0</v>
      </c>
    </row>
    <row r="90" spans="1:16" x14ac:dyDescent="0.2">
      <c r="A90" s="49">
        <f>IF(P90=0,0,IF(COUNTBLANK(P90)=1,0,COUNTA($P$14:P90)))</f>
        <v>0</v>
      </c>
      <c r="B90" s="24">
        <f>IF($C$4="Neattiecināmās izmaksas",IF('3a+c+n'!$Q90="N",'3a+c+n'!B90,0))</f>
        <v>0</v>
      </c>
      <c r="C90" s="24">
        <f>IF($C$4="Neattiecināmās izmaksas",IF('3a+c+n'!$Q90="N",'3a+c+n'!C90,0))</f>
        <v>0</v>
      </c>
      <c r="D90" s="24">
        <f>IF($C$4="Neattiecināmās izmaksas",IF('3a+c+n'!$Q90="N",'3a+c+n'!D90,0))</f>
        <v>0</v>
      </c>
      <c r="E90" s="44"/>
      <c r="F90" s="62"/>
      <c r="G90" s="111"/>
      <c r="H90" s="111">
        <f>IF($C$4="Neattiecināmās izmaksas",IF('3a+c+n'!$Q90="N",'3a+c+n'!H90,0))</f>
        <v>0</v>
      </c>
      <c r="I90" s="111"/>
      <c r="J90" s="111"/>
      <c r="K90" s="112">
        <f>IF($C$4="Neattiecināmās izmaksas",IF('3a+c+n'!$Q90="N",'3a+c+n'!K90,0))</f>
        <v>0</v>
      </c>
      <c r="L90" s="78">
        <f>IF($C$4="Neattiecināmās izmaksas",IF('3a+c+n'!$Q90="N",'3a+c+n'!L90,0))</f>
        <v>0</v>
      </c>
      <c r="M90" s="111">
        <f>IF($C$4="Neattiecināmās izmaksas",IF('3a+c+n'!$Q90="N",'3a+c+n'!M90,0))</f>
        <v>0</v>
      </c>
      <c r="N90" s="111">
        <f>IF($C$4="Neattiecināmās izmaksas",IF('3a+c+n'!$Q90="N",'3a+c+n'!N90,0))</f>
        <v>0</v>
      </c>
      <c r="O90" s="111">
        <f>IF($C$4="Neattiecināmās izmaksas",IF('3a+c+n'!$Q90="N",'3a+c+n'!O90,0))</f>
        <v>0</v>
      </c>
      <c r="P90" s="112">
        <f>IF($C$4="Neattiecināmās izmaksas",IF('3a+c+n'!$Q90="N",'3a+c+n'!P90,0))</f>
        <v>0</v>
      </c>
    </row>
    <row r="91" spans="1:16" x14ac:dyDescent="0.2">
      <c r="A91" s="49">
        <f>IF(P91=0,0,IF(COUNTBLANK(P91)=1,0,COUNTA($P$14:P91)))</f>
        <v>0</v>
      </c>
      <c r="B91" s="24">
        <f>IF($C$4="Neattiecināmās izmaksas",IF('3a+c+n'!$Q91="N",'3a+c+n'!B91,0))</f>
        <v>0</v>
      </c>
      <c r="C91" s="24">
        <f>IF($C$4="Neattiecināmās izmaksas",IF('3a+c+n'!$Q91="N",'3a+c+n'!C91,0))</f>
        <v>0</v>
      </c>
      <c r="D91" s="24">
        <f>IF($C$4="Neattiecināmās izmaksas",IF('3a+c+n'!$Q91="N",'3a+c+n'!D91,0))</f>
        <v>0</v>
      </c>
      <c r="E91" s="44"/>
      <c r="F91" s="62"/>
      <c r="G91" s="111"/>
      <c r="H91" s="111">
        <f>IF($C$4="Neattiecināmās izmaksas",IF('3a+c+n'!$Q91="N",'3a+c+n'!H91,0))</f>
        <v>0</v>
      </c>
      <c r="I91" s="111"/>
      <c r="J91" s="111"/>
      <c r="K91" s="112">
        <f>IF($C$4="Neattiecināmās izmaksas",IF('3a+c+n'!$Q91="N",'3a+c+n'!K91,0))</f>
        <v>0</v>
      </c>
      <c r="L91" s="78">
        <f>IF($C$4="Neattiecināmās izmaksas",IF('3a+c+n'!$Q91="N",'3a+c+n'!L91,0))</f>
        <v>0</v>
      </c>
      <c r="M91" s="111">
        <f>IF($C$4="Neattiecināmās izmaksas",IF('3a+c+n'!$Q91="N",'3a+c+n'!M91,0))</f>
        <v>0</v>
      </c>
      <c r="N91" s="111">
        <f>IF($C$4="Neattiecināmās izmaksas",IF('3a+c+n'!$Q91="N",'3a+c+n'!N91,0))</f>
        <v>0</v>
      </c>
      <c r="O91" s="111">
        <f>IF($C$4="Neattiecināmās izmaksas",IF('3a+c+n'!$Q91="N",'3a+c+n'!O91,0))</f>
        <v>0</v>
      </c>
      <c r="P91" s="112">
        <f>IF($C$4="Neattiecināmās izmaksas",IF('3a+c+n'!$Q91="N",'3a+c+n'!P91,0))</f>
        <v>0</v>
      </c>
    </row>
    <row r="92" spans="1:16" ht="12" thickBot="1" x14ac:dyDescent="0.25">
      <c r="A92" s="49">
        <f>IF(P92=0,0,IF(COUNTBLANK(P92)=1,0,COUNTA($P$14:P92)))</f>
        <v>0</v>
      </c>
      <c r="B92" s="24">
        <f>IF($C$4="Neattiecināmās izmaksas",IF('3a+c+n'!$Q92="N",'3a+c+n'!B92,0))</f>
        <v>0</v>
      </c>
      <c r="C92" s="24">
        <f>IF($C$4="Neattiecināmās izmaksas",IF('3a+c+n'!$Q92="N",'3a+c+n'!C92,0))</f>
        <v>0</v>
      </c>
      <c r="D92" s="24">
        <f>IF($C$4="Neattiecināmās izmaksas",IF('3a+c+n'!$Q92="N",'3a+c+n'!D92,0))</f>
        <v>0</v>
      </c>
      <c r="E92" s="44"/>
      <c r="F92" s="62"/>
      <c r="G92" s="111"/>
      <c r="H92" s="111">
        <f>IF($C$4="Neattiecināmās izmaksas",IF('3a+c+n'!$Q92="N",'3a+c+n'!H92,0))</f>
        <v>0</v>
      </c>
      <c r="I92" s="111"/>
      <c r="J92" s="111"/>
      <c r="K92" s="112">
        <f>IF($C$4="Neattiecināmās izmaksas",IF('3a+c+n'!$Q92="N",'3a+c+n'!K92,0))</f>
        <v>0</v>
      </c>
      <c r="L92" s="78">
        <f>IF($C$4="Neattiecināmās izmaksas",IF('3a+c+n'!$Q92="N",'3a+c+n'!L92,0))</f>
        <v>0</v>
      </c>
      <c r="M92" s="111">
        <f>IF($C$4="Neattiecināmās izmaksas",IF('3a+c+n'!$Q92="N",'3a+c+n'!M92,0))</f>
        <v>0</v>
      </c>
      <c r="N92" s="111">
        <f>IF($C$4="Neattiecināmās izmaksas",IF('3a+c+n'!$Q92="N",'3a+c+n'!N92,0))</f>
        <v>0</v>
      </c>
      <c r="O92" s="111">
        <f>IF($C$4="Neattiecināmās izmaksas",IF('3a+c+n'!$Q92="N",'3a+c+n'!O92,0))</f>
        <v>0</v>
      </c>
      <c r="P92" s="112">
        <f>IF($C$4="Neattiecināmās izmaksas",IF('3a+c+n'!$Q92="N",'3a+c+n'!P92,0))</f>
        <v>0</v>
      </c>
    </row>
    <row r="93" spans="1:16" ht="12" customHeight="1" thickBot="1" x14ac:dyDescent="0.25">
      <c r="A93" s="229" t="s">
        <v>62</v>
      </c>
      <c r="B93" s="230"/>
      <c r="C93" s="230"/>
      <c r="D93" s="230"/>
      <c r="E93" s="230"/>
      <c r="F93" s="230"/>
      <c r="G93" s="230"/>
      <c r="H93" s="230"/>
      <c r="I93" s="230"/>
      <c r="J93" s="230"/>
      <c r="K93" s="231"/>
      <c r="L93" s="122">
        <f>SUM(L14:L92)</f>
        <v>0</v>
      </c>
      <c r="M93" s="123">
        <f>SUM(M14:M92)</f>
        <v>0</v>
      </c>
      <c r="N93" s="123">
        <f>SUM(N14:N92)</f>
        <v>0</v>
      </c>
      <c r="O93" s="123">
        <f>SUM(O14:O92)</f>
        <v>0</v>
      </c>
      <c r="P93" s="124">
        <f>SUM(P14:P92)</f>
        <v>0</v>
      </c>
    </row>
    <row r="94" spans="1:16" x14ac:dyDescent="0.2">
      <c r="A94" s="16"/>
      <c r="B94" s="16"/>
      <c r="C94" s="16"/>
      <c r="D94" s="16"/>
      <c r="E94" s="16"/>
      <c r="F94" s="16"/>
      <c r="G94" s="16"/>
      <c r="H94" s="16"/>
      <c r="I94" s="16"/>
      <c r="J94" s="16"/>
      <c r="K94" s="16"/>
      <c r="L94" s="16"/>
      <c r="M94" s="16"/>
      <c r="N94" s="16"/>
      <c r="O94" s="16"/>
      <c r="P94" s="16"/>
    </row>
    <row r="95" spans="1:16" x14ac:dyDescent="0.2">
      <c r="A95" s="16"/>
      <c r="B95" s="16"/>
      <c r="C95" s="16"/>
      <c r="D95" s="16"/>
      <c r="E95" s="16"/>
      <c r="F95" s="16"/>
      <c r="G95" s="16"/>
      <c r="H95" s="16"/>
      <c r="I95" s="16"/>
      <c r="J95" s="16"/>
      <c r="K95" s="16"/>
      <c r="L95" s="16"/>
      <c r="M95" s="16"/>
      <c r="N95" s="16"/>
      <c r="O95" s="16"/>
      <c r="P95" s="16"/>
    </row>
    <row r="96" spans="1:16" x14ac:dyDescent="0.2">
      <c r="A96" s="1" t="s">
        <v>14</v>
      </c>
      <c r="B96" s="16"/>
      <c r="C96" s="232">
        <f>'Kops n'!C28:H28</f>
        <v>0</v>
      </c>
      <c r="D96" s="232"/>
      <c r="E96" s="232"/>
      <c r="F96" s="232"/>
      <c r="G96" s="232"/>
      <c r="H96" s="232"/>
      <c r="I96" s="16"/>
      <c r="J96" s="16"/>
      <c r="K96" s="16"/>
      <c r="L96" s="16"/>
      <c r="M96" s="16"/>
      <c r="N96" s="16"/>
      <c r="O96" s="16"/>
      <c r="P96" s="16"/>
    </row>
    <row r="97" spans="1:16" x14ac:dyDescent="0.2">
      <c r="A97" s="16"/>
      <c r="B97" s="16"/>
      <c r="C97" s="160" t="s">
        <v>15</v>
      </c>
      <c r="D97" s="160"/>
      <c r="E97" s="160"/>
      <c r="F97" s="160"/>
      <c r="G97" s="160"/>
      <c r="H97" s="160"/>
      <c r="I97" s="16"/>
      <c r="J97" s="16"/>
      <c r="K97" s="16"/>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78" t="str">
        <f>'Kops n'!A31:D31</f>
        <v>Tāme sastādīta 2023. gada __. _______</v>
      </c>
      <c r="B99" s="179"/>
      <c r="C99" s="179"/>
      <c r="D99" s="179"/>
      <c r="E99" s="16"/>
      <c r="F99" s="16"/>
      <c r="G99" s="16"/>
      <c r="H99" s="16"/>
      <c r="I99" s="16"/>
      <c r="J99" s="16"/>
      <c r="K99" s="16"/>
      <c r="L99" s="16"/>
      <c r="M99" s="16"/>
      <c r="N99" s="16"/>
      <c r="O99" s="16"/>
      <c r="P99" s="16"/>
    </row>
    <row r="100" spans="1:16" x14ac:dyDescent="0.2">
      <c r="A100" s="16"/>
      <c r="B100" s="16"/>
      <c r="C100" s="16"/>
      <c r="D100" s="16"/>
      <c r="E100" s="16"/>
      <c r="F100" s="16"/>
      <c r="G100" s="16"/>
      <c r="H100" s="16"/>
      <c r="I100" s="16"/>
      <c r="J100" s="16"/>
      <c r="K100" s="16"/>
      <c r="L100" s="16"/>
      <c r="M100" s="16"/>
      <c r="N100" s="16"/>
      <c r="O100" s="16"/>
      <c r="P100" s="16"/>
    </row>
    <row r="101" spans="1:16" x14ac:dyDescent="0.2">
      <c r="A101" s="1" t="s">
        <v>41</v>
      </c>
      <c r="B101" s="16"/>
      <c r="C101" s="232">
        <f>'Kops n'!C33:H33</f>
        <v>0</v>
      </c>
      <c r="D101" s="232"/>
      <c r="E101" s="232"/>
      <c r="F101" s="232"/>
      <c r="G101" s="232"/>
      <c r="H101" s="232"/>
      <c r="I101" s="16"/>
      <c r="J101" s="16"/>
      <c r="K101" s="16"/>
      <c r="L101" s="16"/>
      <c r="M101" s="16"/>
      <c r="N101" s="16"/>
      <c r="O101" s="16"/>
      <c r="P101" s="16"/>
    </row>
    <row r="102" spans="1:16" x14ac:dyDescent="0.2">
      <c r="A102" s="16"/>
      <c r="B102" s="16"/>
      <c r="C102" s="160" t="s">
        <v>15</v>
      </c>
      <c r="D102" s="160"/>
      <c r="E102" s="160"/>
      <c r="F102" s="160"/>
      <c r="G102" s="160"/>
      <c r="H102" s="160"/>
      <c r="I102" s="16"/>
      <c r="J102" s="16"/>
      <c r="K102" s="16"/>
      <c r="L102" s="16"/>
      <c r="M102" s="16"/>
      <c r="N102" s="16"/>
      <c r="O102" s="16"/>
      <c r="P102" s="16"/>
    </row>
    <row r="103" spans="1:16" x14ac:dyDescent="0.2">
      <c r="A103" s="16"/>
      <c r="B103" s="16"/>
      <c r="C103" s="16"/>
      <c r="D103" s="16"/>
      <c r="E103" s="16"/>
      <c r="F103" s="16"/>
      <c r="G103" s="16"/>
      <c r="H103" s="16"/>
      <c r="I103" s="16"/>
      <c r="J103" s="16"/>
      <c r="K103" s="16"/>
      <c r="L103" s="16"/>
      <c r="M103" s="16"/>
      <c r="N103" s="16"/>
      <c r="O103" s="16"/>
      <c r="P103" s="16"/>
    </row>
    <row r="104" spans="1:16" x14ac:dyDescent="0.2">
      <c r="A104" s="74" t="s">
        <v>16</v>
      </c>
      <c r="B104" s="40"/>
      <c r="C104" s="79">
        <f>'Kops n'!C36</f>
        <v>0</v>
      </c>
      <c r="D104" s="40"/>
      <c r="E104" s="16"/>
      <c r="F104" s="16"/>
      <c r="G104" s="16"/>
      <c r="H104" s="16"/>
      <c r="I104" s="16"/>
      <c r="J104" s="16"/>
      <c r="K104" s="16"/>
      <c r="L104" s="16"/>
      <c r="M104" s="16"/>
      <c r="N104" s="16"/>
      <c r="O104" s="16"/>
      <c r="P104" s="16"/>
    </row>
    <row r="105" spans="1:16" x14ac:dyDescent="0.2">
      <c r="A105" s="16"/>
      <c r="B105" s="16"/>
      <c r="C105" s="16"/>
      <c r="D105" s="16"/>
      <c r="E105" s="16"/>
      <c r="F105" s="16"/>
      <c r="G105" s="16"/>
      <c r="H105" s="16"/>
      <c r="I105" s="16"/>
      <c r="J105" s="16"/>
      <c r="K105" s="16"/>
      <c r="L105" s="16"/>
      <c r="M105" s="16"/>
      <c r="N105" s="16"/>
      <c r="O105" s="16"/>
      <c r="P105" s="16"/>
    </row>
  </sheetData>
  <mergeCells count="23">
    <mergeCell ref="C2:I2"/>
    <mergeCell ref="C3:I3"/>
    <mergeCell ref="C4:I4"/>
    <mergeCell ref="D5:L5"/>
    <mergeCell ref="D6:L6"/>
    <mergeCell ref="D8:L8"/>
    <mergeCell ref="A9:F9"/>
    <mergeCell ref="J9:M9"/>
    <mergeCell ref="N9:O9"/>
    <mergeCell ref="D7:L7"/>
    <mergeCell ref="C102:H102"/>
    <mergeCell ref="L12:P12"/>
    <mergeCell ref="A93:K93"/>
    <mergeCell ref="C96:H96"/>
    <mergeCell ref="C97:H97"/>
    <mergeCell ref="A99:D99"/>
    <mergeCell ref="C101:H101"/>
    <mergeCell ref="A12:A13"/>
    <mergeCell ref="B12:B13"/>
    <mergeCell ref="C12:C13"/>
    <mergeCell ref="D12:D13"/>
    <mergeCell ref="E12:E13"/>
    <mergeCell ref="F12:K12"/>
  </mergeCells>
  <conditionalFormatting sqref="A93:K93">
    <cfRule type="containsText" dxfId="28" priority="3" operator="containsText" text="Tiešās izmaksas kopā, t. sk. darba devēja sociālais nodoklis __.__% ">
      <formula>NOT(ISERROR(SEARCH("Tiešās izmaksas kopā, t. sk. darba devēja sociālais nodoklis __.__% ",A93)))</formula>
    </cfRule>
  </conditionalFormatting>
  <conditionalFormatting sqref="A14:P92">
    <cfRule type="cellIs" dxfId="27" priority="1" operator="equal">
      <formula>0</formula>
    </cfRule>
  </conditionalFormatting>
  <conditionalFormatting sqref="C2:I2 D5:L8 N9:O9 L93:P93 C96:H96 C101:H101 C104">
    <cfRule type="cellIs" dxfId="26"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92D050"/>
  </sheetPr>
  <dimension ref="A1:Q38"/>
  <sheetViews>
    <sheetView topLeftCell="D1" workbookViewId="0">
      <selection activeCell="V45" sqref="V4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6" t="s">
        <v>44</v>
      </c>
      <c r="D1" s="76">
        <v>4</v>
      </c>
      <c r="E1" s="22"/>
      <c r="F1" s="22"/>
      <c r="G1" s="22"/>
      <c r="H1" s="22"/>
      <c r="I1" s="22"/>
      <c r="J1" s="22"/>
      <c r="N1" s="25"/>
      <c r="O1" s="26"/>
      <c r="P1" s="27"/>
    </row>
    <row r="2" spans="1:17" x14ac:dyDescent="0.2">
      <c r="A2" s="28"/>
      <c r="B2" s="28"/>
      <c r="C2" s="247" t="s">
        <v>308</v>
      </c>
      <c r="D2" s="247"/>
      <c r="E2" s="247"/>
      <c r="F2" s="247"/>
      <c r="G2" s="247"/>
      <c r="H2" s="247"/>
      <c r="I2" s="247"/>
      <c r="J2" s="28"/>
    </row>
    <row r="3" spans="1:17" x14ac:dyDescent="0.2">
      <c r="A3" s="29"/>
      <c r="B3" s="29"/>
      <c r="C3" s="201" t="s">
        <v>21</v>
      </c>
      <c r="D3" s="201"/>
      <c r="E3" s="201"/>
      <c r="F3" s="201"/>
      <c r="G3" s="201"/>
      <c r="H3" s="201"/>
      <c r="I3" s="201"/>
      <c r="J3" s="29"/>
    </row>
    <row r="4" spans="1:17" x14ac:dyDescent="0.2">
      <c r="A4" s="29"/>
      <c r="B4" s="29"/>
      <c r="C4" s="248" t="s">
        <v>63</v>
      </c>
      <c r="D4" s="248"/>
      <c r="E4" s="248"/>
      <c r="F4" s="248"/>
      <c r="G4" s="248"/>
      <c r="H4" s="248"/>
      <c r="I4" s="248"/>
      <c r="J4" s="29"/>
    </row>
    <row r="5" spans="1:17"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7"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7" x14ac:dyDescent="0.2">
      <c r="A7" s="22"/>
      <c r="B7" s="22"/>
      <c r="C7" s="26" t="s">
        <v>7</v>
      </c>
      <c r="D7" s="243" t="str">
        <f>'Kops a+c+n'!D8</f>
        <v>Zemgales iela 28, Olaine, Olaines novads</v>
      </c>
      <c r="E7" s="243"/>
      <c r="F7" s="243"/>
      <c r="G7" s="243"/>
      <c r="H7" s="243"/>
      <c r="I7" s="243"/>
      <c r="J7" s="243"/>
      <c r="K7" s="243"/>
      <c r="L7" s="243"/>
      <c r="M7" s="16"/>
      <c r="N7" s="16"/>
      <c r="O7" s="16"/>
      <c r="P7" s="16"/>
    </row>
    <row r="8" spans="1:17" x14ac:dyDescent="0.2">
      <c r="A8" s="22"/>
      <c r="B8" s="22"/>
      <c r="C8" s="4" t="s">
        <v>24</v>
      </c>
      <c r="D8" s="243" t="str">
        <f>'Kops a+c+n'!D9</f>
        <v>Iepirkums Nr. AS OŪS 2023/10_E</v>
      </c>
      <c r="E8" s="243"/>
      <c r="F8" s="243"/>
      <c r="G8" s="243"/>
      <c r="H8" s="243"/>
      <c r="I8" s="243"/>
      <c r="J8" s="243"/>
      <c r="K8" s="243"/>
      <c r="L8" s="243"/>
      <c r="M8" s="16"/>
      <c r="N8" s="16"/>
      <c r="O8" s="16"/>
      <c r="P8" s="16"/>
    </row>
    <row r="9" spans="1:17" ht="11.25" customHeight="1" x14ac:dyDescent="0.2">
      <c r="A9" s="244" t="s">
        <v>309</v>
      </c>
      <c r="B9" s="244"/>
      <c r="C9" s="244"/>
      <c r="D9" s="244"/>
      <c r="E9" s="244"/>
      <c r="F9" s="244"/>
      <c r="G9" s="30"/>
      <c r="H9" s="30"/>
      <c r="I9" s="30"/>
      <c r="J9" s="245" t="s">
        <v>45</v>
      </c>
      <c r="K9" s="245"/>
      <c r="L9" s="245"/>
      <c r="M9" s="245"/>
      <c r="N9" s="246">
        <f>P26</f>
        <v>0</v>
      </c>
      <c r="O9" s="246"/>
      <c r="P9" s="30"/>
      <c r="Q9" s="83"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13" t="s">
        <v>27</v>
      </c>
      <c r="B12" s="249" t="s">
        <v>48</v>
      </c>
      <c r="C12" s="227" t="s">
        <v>49</v>
      </c>
      <c r="D12" s="252" t="s">
        <v>50</v>
      </c>
      <c r="E12" s="254" t="s">
        <v>51</v>
      </c>
      <c r="F12" s="226" t="s">
        <v>52</v>
      </c>
      <c r="G12" s="227"/>
      <c r="H12" s="227"/>
      <c r="I12" s="227"/>
      <c r="J12" s="227"/>
      <c r="K12" s="228"/>
      <c r="L12" s="226" t="s">
        <v>53</v>
      </c>
      <c r="M12" s="227"/>
      <c r="N12" s="227"/>
      <c r="O12" s="227"/>
      <c r="P12" s="228"/>
      <c r="Q12" s="83" t="s">
        <v>54</v>
      </c>
    </row>
    <row r="13" spans="1:17" ht="126.75" customHeight="1" thickBot="1" x14ac:dyDescent="0.25">
      <c r="A13" s="214"/>
      <c r="B13" s="250"/>
      <c r="C13" s="238"/>
      <c r="D13" s="240"/>
      <c r="E13" s="242"/>
      <c r="F13" s="155" t="s">
        <v>55</v>
      </c>
      <c r="G13" s="152" t="s">
        <v>56</v>
      </c>
      <c r="H13" s="152" t="s">
        <v>57</v>
      </c>
      <c r="I13" s="152" t="s">
        <v>58</v>
      </c>
      <c r="J13" s="152" t="s">
        <v>59</v>
      </c>
      <c r="K13" s="84" t="s">
        <v>60</v>
      </c>
      <c r="L13" s="50" t="s">
        <v>55</v>
      </c>
      <c r="M13" s="53" t="s">
        <v>57</v>
      </c>
      <c r="N13" s="53" t="s">
        <v>58</v>
      </c>
      <c r="O13" s="53" t="s">
        <v>59</v>
      </c>
      <c r="P13" s="56" t="s">
        <v>60</v>
      </c>
      <c r="Q13" s="57" t="s">
        <v>61</v>
      </c>
    </row>
    <row r="14" spans="1:17" x14ac:dyDescent="0.2">
      <c r="A14" s="48">
        <v>1</v>
      </c>
      <c r="B14" s="23"/>
      <c r="C14" s="133" t="s">
        <v>310</v>
      </c>
      <c r="D14" s="156" t="s">
        <v>70</v>
      </c>
      <c r="E14" s="127">
        <v>2050</v>
      </c>
      <c r="F14" s="144"/>
      <c r="G14" s="151"/>
      <c r="H14" s="151">
        <f>F14*G14</f>
        <v>0</v>
      </c>
      <c r="I14" s="151"/>
      <c r="J14" s="146"/>
      <c r="K14" s="154">
        <f>SUM(H14:J14)</f>
        <v>0</v>
      </c>
      <c r="L14" s="67">
        <f>E14*F14</f>
        <v>0</v>
      </c>
      <c r="M14" s="103">
        <f>H14*E14</f>
        <v>0</v>
      </c>
      <c r="N14" s="103">
        <f>I14*E14</f>
        <v>0</v>
      </c>
      <c r="O14" s="103">
        <f>J14*E14</f>
        <v>0</v>
      </c>
      <c r="P14" s="104">
        <f>SUM(M14:O14)</f>
        <v>0</v>
      </c>
      <c r="Q14" s="54" t="s">
        <v>46</v>
      </c>
    </row>
    <row r="15" spans="1:17" ht="22.5" x14ac:dyDescent="0.2">
      <c r="A15" s="35">
        <v>2</v>
      </c>
      <c r="B15" s="68"/>
      <c r="C15" s="38" t="s">
        <v>311</v>
      </c>
      <c r="D15" s="24" t="s">
        <v>312</v>
      </c>
      <c r="E15" s="127">
        <v>1</v>
      </c>
      <c r="F15" s="144"/>
      <c r="G15" s="105"/>
      <c r="H15" s="105">
        <f>F15*G15</f>
        <v>0</v>
      </c>
      <c r="I15" s="105"/>
      <c r="J15" s="146"/>
      <c r="K15" s="108">
        <f t="shared" ref="K15:K25" si="0">SUM(H15:J15)</f>
        <v>0</v>
      </c>
      <c r="L15" s="39">
        <f t="shared" ref="L15:L25" si="1">E15*F15</f>
        <v>0</v>
      </c>
      <c r="M15" s="105">
        <f t="shared" ref="M15:M25" si="2">H15*E15</f>
        <v>0</v>
      </c>
      <c r="N15" s="105">
        <f t="shared" ref="N15:N25" si="3">I15*E15</f>
        <v>0</v>
      </c>
      <c r="O15" s="105">
        <f t="shared" ref="O15:O25" si="4">J15*E15</f>
        <v>0</v>
      </c>
      <c r="P15" s="106">
        <f t="shared" ref="P15:P25" si="5">SUM(M15:O15)</f>
        <v>0</v>
      </c>
      <c r="Q15" s="58" t="s">
        <v>46</v>
      </c>
    </row>
    <row r="16" spans="1:17" x14ac:dyDescent="0.2">
      <c r="A16" s="35">
        <v>3</v>
      </c>
      <c r="B16" s="68"/>
      <c r="C16" s="38" t="s">
        <v>313</v>
      </c>
      <c r="D16" s="24" t="s">
        <v>312</v>
      </c>
      <c r="E16" s="127">
        <v>1</v>
      </c>
      <c r="F16" s="144"/>
      <c r="G16" s="105"/>
      <c r="H16" s="105">
        <f t="shared" ref="H16:H25" si="6">F16*G16</f>
        <v>0</v>
      </c>
      <c r="I16" s="105"/>
      <c r="J16" s="146"/>
      <c r="K16" s="108">
        <f t="shared" si="0"/>
        <v>0</v>
      </c>
      <c r="L16" s="39">
        <f t="shared" si="1"/>
        <v>0</v>
      </c>
      <c r="M16" s="105">
        <f t="shared" si="2"/>
        <v>0</v>
      </c>
      <c r="N16" s="105">
        <f t="shared" si="3"/>
        <v>0</v>
      </c>
      <c r="O16" s="105">
        <f t="shared" si="4"/>
        <v>0</v>
      </c>
      <c r="P16" s="106">
        <f t="shared" si="5"/>
        <v>0</v>
      </c>
      <c r="Q16" s="58" t="s">
        <v>46</v>
      </c>
    </row>
    <row r="17" spans="1:17" x14ac:dyDescent="0.2">
      <c r="A17" s="35">
        <v>4</v>
      </c>
      <c r="B17" s="68"/>
      <c r="C17" s="38" t="s">
        <v>314</v>
      </c>
      <c r="D17" s="24" t="s">
        <v>75</v>
      </c>
      <c r="E17" s="127">
        <v>1</v>
      </c>
      <c r="F17" s="144"/>
      <c r="G17" s="105"/>
      <c r="H17" s="105">
        <f t="shared" si="6"/>
        <v>0</v>
      </c>
      <c r="I17" s="105"/>
      <c r="J17" s="146"/>
      <c r="K17" s="108">
        <f t="shared" si="0"/>
        <v>0</v>
      </c>
      <c r="L17" s="39">
        <f t="shared" si="1"/>
        <v>0</v>
      </c>
      <c r="M17" s="105">
        <f t="shared" si="2"/>
        <v>0</v>
      </c>
      <c r="N17" s="105">
        <f t="shared" si="3"/>
        <v>0</v>
      </c>
      <c r="O17" s="105">
        <f t="shared" si="4"/>
        <v>0</v>
      </c>
      <c r="P17" s="106">
        <f t="shared" si="5"/>
        <v>0</v>
      </c>
      <c r="Q17" s="58" t="s">
        <v>46</v>
      </c>
    </row>
    <row r="18" spans="1:17" x14ac:dyDescent="0.2">
      <c r="A18" s="35">
        <v>5</v>
      </c>
      <c r="B18" s="68"/>
      <c r="C18" s="38" t="s">
        <v>315</v>
      </c>
      <c r="D18" s="24" t="s">
        <v>73</v>
      </c>
      <c r="E18" s="127">
        <v>136.30000000000001</v>
      </c>
      <c r="F18" s="144"/>
      <c r="G18" s="105"/>
      <c r="H18" s="105">
        <f t="shared" si="6"/>
        <v>0</v>
      </c>
      <c r="I18" s="105"/>
      <c r="J18" s="146"/>
      <c r="K18" s="108">
        <f t="shared" si="0"/>
        <v>0</v>
      </c>
      <c r="L18" s="39">
        <f t="shared" si="1"/>
        <v>0</v>
      </c>
      <c r="M18" s="105">
        <f t="shared" si="2"/>
        <v>0</v>
      </c>
      <c r="N18" s="105">
        <f t="shared" si="3"/>
        <v>0</v>
      </c>
      <c r="O18" s="105">
        <f t="shared" si="4"/>
        <v>0</v>
      </c>
      <c r="P18" s="106">
        <f t="shared" si="5"/>
        <v>0</v>
      </c>
      <c r="Q18" s="58" t="s">
        <v>46</v>
      </c>
    </row>
    <row r="19" spans="1:17" x14ac:dyDescent="0.2">
      <c r="A19" s="35">
        <v>6</v>
      </c>
      <c r="B19" s="68"/>
      <c r="C19" s="38" t="s">
        <v>316</v>
      </c>
      <c r="D19" s="24" t="s">
        <v>75</v>
      </c>
      <c r="E19" s="127">
        <v>1</v>
      </c>
      <c r="F19" s="144"/>
      <c r="G19" s="105"/>
      <c r="H19" s="105">
        <f t="shared" si="6"/>
        <v>0</v>
      </c>
      <c r="I19" s="105"/>
      <c r="J19" s="146"/>
      <c r="K19" s="108">
        <f t="shared" si="0"/>
        <v>0</v>
      </c>
      <c r="L19" s="39">
        <f t="shared" si="1"/>
        <v>0</v>
      </c>
      <c r="M19" s="105">
        <f t="shared" si="2"/>
        <v>0</v>
      </c>
      <c r="N19" s="105">
        <f t="shared" si="3"/>
        <v>0</v>
      </c>
      <c r="O19" s="105">
        <f t="shared" si="4"/>
        <v>0</v>
      </c>
      <c r="P19" s="106">
        <f t="shared" si="5"/>
        <v>0</v>
      </c>
      <c r="Q19" s="58" t="s">
        <v>46</v>
      </c>
    </row>
    <row r="20" spans="1:17" x14ac:dyDescent="0.2">
      <c r="A20" s="35">
        <v>7</v>
      </c>
      <c r="B20" s="68"/>
      <c r="C20" s="38" t="s">
        <v>317</v>
      </c>
      <c r="D20" s="24" t="s">
        <v>75</v>
      </c>
      <c r="E20" s="127">
        <v>3</v>
      </c>
      <c r="F20" s="144"/>
      <c r="G20" s="105"/>
      <c r="H20" s="105">
        <f t="shared" si="6"/>
        <v>0</v>
      </c>
      <c r="I20" s="105"/>
      <c r="J20" s="146"/>
      <c r="K20" s="108">
        <f t="shared" si="0"/>
        <v>0</v>
      </c>
      <c r="L20" s="39">
        <f t="shared" si="1"/>
        <v>0</v>
      </c>
      <c r="M20" s="105">
        <f t="shared" si="2"/>
        <v>0</v>
      </c>
      <c r="N20" s="105">
        <f t="shared" si="3"/>
        <v>0</v>
      </c>
      <c r="O20" s="105">
        <f t="shared" si="4"/>
        <v>0</v>
      </c>
      <c r="P20" s="106">
        <f t="shared" si="5"/>
        <v>0</v>
      </c>
      <c r="Q20" s="58" t="s">
        <v>46</v>
      </c>
    </row>
    <row r="21" spans="1:17" x14ac:dyDescent="0.2">
      <c r="A21" s="35">
        <v>8</v>
      </c>
      <c r="B21" s="68"/>
      <c r="C21" s="38" t="s">
        <v>318</v>
      </c>
      <c r="D21" s="24" t="s">
        <v>75</v>
      </c>
      <c r="E21" s="127">
        <v>1</v>
      </c>
      <c r="F21" s="144"/>
      <c r="G21" s="105"/>
      <c r="H21" s="105">
        <f t="shared" si="6"/>
        <v>0</v>
      </c>
      <c r="I21" s="105"/>
      <c r="J21" s="146"/>
      <c r="K21" s="108">
        <f t="shared" si="0"/>
        <v>0</v>
      </c>
      <c r="L21" s="39">
        <f t="shared" si="1"/>
        <v>0</v>
      </c>
      <c r="M21" s="105">
        <f t="shared" si="2"/>
        <v>0</v>
      </c>
      <c r="N21" s="105">
        <f t="shared" si="3"/>
        <v>0</v>
      </c>
      <c r="O21" s="105">
        <f t="shared" si="4"/>
        <v>0</v>
      </c>
      <c r="P21" s="106">
        <f t="shared" si="5"/>
        <v>0</v>
      </c>
      <c r="Q21" s="58" t="s">
        <v>46</v>
      </c>
    </row>
    <row r="22" spans="1:17" x14ac:dyDescent="0.2">
      <c r="A22" s="35">
        <v>9</v>
      </c>
      <c r="B22" s="68"/>
      <c r="C22" s="38" t="s">
        <v>319</v>
      </c>
      <c r="D22" s="24" t="s">
        <v>312</v>
      </c>
      <c r="E22" s="127">
        <v>1</v>
      </c>
      <c r="F22" s="144"/>
      <c r="G22" s="105"/>
      <c r="H22" s="105">
        <f t="shared" si="6"/>
        <v>0</v>
      </c>
      <c r="I22" s="105"/>
      <c r="J22" s="146"/>
      <c r="K22" s="108">
        <f t="shared" si="0"/>
        <v>0</v>
      </c>
      <c r="L22" s="39">
        <f t="shared" si="1"/>
        <v>0</v>
      </c>
      <c r="M22" s="105">
        <f t="shared" si="2"/>
        <v>0</v>
      </c>
      <c r="N22" s="105">
        <f t="shared" si="3"/>
        <v>0</v>
      </c>
      <c r="O22" s="105">
        <f t="shared" si="4"/>
        <v>0</v>
      </c>
      <c r="P22" s="106">
        <f t="shared" si="5"/>
        <v>0</v>
      </c>
      <c r="Q22" s="58" t="s">
        <v>46</v>
      </c>
    </row>
    <row r="23" spans="1:17" x14ac:dyDescent="0.2">
      <c r="A23" s="35">
        <v>10</v>
      </c>
      <c r="B23" s="68"/>
      <c r="C23" s="38" t="s">
        <v>320</v>
      </c>
      <c r="D23" s="24" t="s">
        <v>75</v>
      </c>
      <c r="E23" s="127">
        <v>1</v>
      </c>
      <c r="F23" s="144"/>
      <c r="G23" s="105"/>
      <c r="H23" s="105">
        <f t="shared" si="6"/>
        <v>0</v>
      </c>
      <c r="I23" s="105"/>
      <c r="J23" s="146"/>
      <c r="K23" s="108">
        <f t="shared" si="0"/>
        <v>0</v>
      </c>
      <c r="L23" s="39">
        <f t="shared" si="1"/>
        <v>0</v>
      </c>
      <c r="M23" s="105">
        <f t="shared" si="2"/>
        <v>0</v>
      </c>
      <c r="N23" s="105">
        <f t="shared" si="3"/>
        <v>0</v>
      </c>
      <c r="O23" s="105">
        <f t="shared" si="4"/>
        <v>0</v>
      </c>
      <c r="P23" s="106">
        <f t="shared" si="5"/>
        <v>0</v>
      </c>
      <c r="Q23" s="58" t="s">
        <v>46</v>
      </c>
    </row>
    <row r="24" spans="1:17" x14ac:dyDescent="0.2">
      <c r="A24" s="35">
        <v>11</v>
      </c>
      <c r="B24" s="68"/>
      <c r="C24" s="38" t="s">
        <v>321</v>
      </c>
      <c r="D24" s="24" t="s">
        <v>75</v>
      </c>
      <c r="E24" s="127">
        <v>3</v>
      </c>
      <c r="F24" s="144"/>
      <c r="G24" s="105"/>
      <c r="H24" s="105">
        <f t="shared" si="6"/>
        <v>0</v>
      </c>
      <c r="I24" s="105"/>
      <c r="J24" s="146"/>
      <c r="K24" s="108">
        <f t="shared" si="0"/>
        <v>0</v>
      </c>
      <c r="L24" s="39">
        <f t="shared" si="1"/>
        <v>0</v>
      </c>
      <c r="M24" s="105">
        <f t="shared" si="2"/>
        <v>0</v>
      </c>
      <c r="N24" s="105">
        <f t="shared" si="3"/>
        <v>0</v>
      </c>
      <c r="O24" s="105">
        <f t="shared" si="4"/>
        <v>0</v>
      </c>
      <c r="P24" s="106">
        <f t="shared" si="5"/>
        <v>0</v>
      </c>
      <c r="Q24" s="58" t="s">
        <v>46</v>
      </c>
    </row>
    <row r="25" spans="1:17" ht="33.75" x14ac:dyDescent="0.2">
      <c r="A25" s="35">
        <v>12</v>
      </c>
      <c r="B25" s="68"/>
      <c r="C25" s="38" t="s">
        <v>322</v>
      </c>
      <c r="D25" s="24" t="s">
        <v>312</v>
      </c>
      <c r="E25" s="127">
        <v>1</v>
      </c>
      <c r="F25" s="39"/>
      <c r="G25" s="105"/>
      <c r="H25" s="105">
        <f t="shared" si="6"/>
        <v>0</v>
      </c>
      <c r="I25" s="105"/>
      <c r="J25" s="105"/>
      <c r="K25" s="108">
        <f t="shared" si="0"/>
        <v>0</v>
      </c>
      <c r="L25" s="39">
        <f t="shared" si="1"/>
        <v>0</v>
      </c>
      <c r="M25" s="105">
        <f t="shared" si="2"/>
        <v>0</v>
      </c>
      <c r="N25" s="105">
        <f t="shared" si="3"/>
        <v>0</v>
      </c>
      <c r="O25" s="105">
        <f t="shared" si="4"/>
        <v>0</v>
      </c>
      <c r="P25" s="106">
        <f t="shared" si="5"/>
        <v>0</v>
      </c>
      <c r="Q25" s="58" t="s">
        <v>46</v>
      </c>
    </row>
    <row r="26" spans="1:17" ht="12" customHeight="1" thickBot="1" x14ac:dyDescent="0.25">
      <c r="A26" s="229" t="s">
        <v>62</v>
      </c>
      <c r="B26" s="230"/>
      <c r="C26" s="230"/>
      <c r="D26" s="230"/>
      <c r="E26" s="230"/>
      <c r="F26" s="230"/>
      <c r="G26" s="230"/>
      <c r="H26" s="230"/>
      <c r="I26" s="230"/>
      <c r="J26" s="230"/>
      <c r="K26" s="231"/>
      <c r="L26" s="119">
        <f>SUM(L14:L25)</f>
        <v>0</v>
      </c>
      <c r="M26" s="120">
        <f>SUM(M14:M25)</f>
        <v>0</v>
      </c>
      <c r="N26" s="120">
        <f>SUM(N14:N25)</f>
        <v>0</v>
      </c>
      <c r="O26" s="120">
        <f>SUM(O14:O25)</f>
        <v>0</v>
      </c>
      <c r="P26" s="121">
        <f>SUM(P14:P25)</f>
        <v>0</v>
      </c>
    </row>
    <row r="27" spans="1:17" x14ac:dyDescent="0.2">
      <c r="A27" s="16"/>
      <c r="B27" s="16"/>
      <c r="C27" s="16"/>
      <c r="D27" s="16"/>
      <c r="E27" s="16"/>
      <c r="F27" s="16"/>
      <c r="G27" s="16"/>
      <c r="H27" s="16"/>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1" t="s">
        <v>14</v>
      </c>
      <c r="B29" s="16"/>
      <c r="C29" s="232">
        <f>'Kops n'!C28:H28</f>
        <v>0</v>
      </c>
      <c r="D29" s="232"/>
      <c r="E29" s="232"/>
      <c r="F29" s="232"/>
      <c r="G29" s="232"/>
      <c r="H29" s="232"/>
      <c r="I29" s="16"/>
      <c r="J29" s="16"/>
      <c r="K29" s="16"/>
      <c r="L29" s="16"/>
      <c r="M29" s="16"/>
      <c r="N29" s="16"/>
      <c r="O29" s="16"/>
      <c r="P29" s="16"/>
    </row>
    <row r="30" spans="1:17" x14ac:dyDescent="0.2">
      <c r="A30" s="16"/>
      <c r="B30" s="16"/>
      <c r="C30" s="160" t="s">
        <v>15</v>
      </c>
      <c r="D30" s="160"/>
      <c r="E30" s="160"/>
      <c r="F30" s="160"/>
      <c r="G30" s="160"/>
      <c r="H30" s="160"/>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78" t="str">
        <f>'Kops n'!A31:D31</f>
        <v>Tāme sastādīta 2023. gada __. _______</v>
      </c>
      <c r="B32" s="179"/>
      <c r="C32" s="179"/>
      <c r="D32" s="17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2">
        <f>'Kops n'!C33:H33</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n'!C36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9:F9">
    <cfRule type="containsText" dxfId="23"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5">
    <cfRule type="cellIs" dxfId="22" priority="2" operator="equal">
      <formula>0</formula>
    </cfRule>
  </conditionalFormatting>
  <conditionalFormatting sqref="A26:K26">
    <cfRule type="containsText" dxfId="21" priority="8" operator="containsText" text="Tiešās izmaksas kopā, t. sk. darba devēja sociālais nodoklis __.__% ">
      <formula>NOT(ISERROR(SEARCH("Tiešās izmaksas kopā, t. sk. darba devēja sociālais nodoklis __.__% ",A26)))</formula>
    </cfRule>
  </conditionalFormatting>
  <conditionalFormatting sqref="C29:H29">
    <cfRule type="cellIs" dxfId="20" priority="15" operator="equal">
      <formula>0</formula>
    </cfRule>
  </conditionalFormatting>
  <conditionalFormatting sqref="C34:H34">
    <cfRule type="cellIs" dxfId="19" priority="16" operator="equal">
      <formula>0</formula>
    </cfRule>
  </conditionalFormatting>
  <conditionalFormatting sqref="C2:I2">
    <cfRule type="cellIs" dxfId="18" priority="21" operator="equal">
      <formula>0</formula>
    </cfRule>
  </conditionalFormatting>
  <conditionalFormatting sqref="C4:I4">
    <cfRule type="cellIs" dxfId="17" priority="13" operator="equal">
      <formula>0</formula>
    </cfRule>
  </conditionalFormatting>
  <conditionalFormatting sqref="D1">
    <cfRule type="cellIs" dxfId="16" priority="10" operator="equal">
      <formula>0</formula>
    </cfRule>
  </conditionalFormatting>
  <conditionalFormatting sqref="D5:L8">
    <cfRule type="cellIs" dxfId="15" priority="11" operator="equal">
      <formula>0</formula>
    </cfRule>
  </conditionalFormatting>
  <conditionalFormatting sqref="H14:H25">
    <cfRule type="cellIs" dxfId="14" priority="6" operator="equal">
      <formula>0</formula>
    </cfRule>
  </conditionalFormatting>
  <conditionalFormatting sqref="I14:J25">
    <cfRule type="cellIs" dxfId="13" priority="1" operator="equal">
      <formula>0</formula>
    </cfRule>
  </conditionalFormatting>
  <conditionalFormatting sqref="K14:P25">
    <cfRule type="cellIs" dxfId="12" priority="5" operator="equal">
      <formula>0</formula>
    </cfRule>
  </conditionalFormatting>
  <conditionalFormatting sqref="L26:P26">
    <cfRule type="cellIs" dxfId="11" priority="14" operator="equal">
      <formula>0</formula>
    </cfRule>
  </conditionalFormatting>
  <conditionalFormatting sqref="N9:O9">
    <cfRule type="cellIs" dxfId="10" priority="23" operator="equal">
      <formula>0</formula>
    </cfRule>
  </conditionalFormatting>
  <conditionalFormatting sqref="Q14:Q25">
    <cfRule type="cellIs" dxfId="9" priority="4" operator="equal">
      <formula>0</formula>
    </cfRule>
  </conditionalFormatting>
  <dataValidations count="1">
    <dataValidation type="list" allowBlank="1" showInputMessage="1" showErrorMessage="1" sqref="Q14:Q25" xr:uid="{00000000-0002-0000-14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7AFE1358-F0C6-4B02-90B5-EC3498E5DD2A}">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17" operator="containsText" id="{35435533-1B4F-4789-B7B2-252E4C407158}">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92D050"/>
  </sheetPr>
  <dimension ref="A1:P38"/>
  <sheetViews>
    <sheetView topLeftCell="A12" workbookViewId="0">
      <selection activeCell="R40" sqref="R4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'4a+c+n'!D1</f>
        <v>4</v>
      </c>
      <c r="E1" s="22"/>
      <c r="F1" s="22"/>
      <c r="G1" s="22"/>
      <c r="H1" s="22"/>
      <c r="I1" s="22"/>
      <c r="J1" s="22"/>
      <c r="N1" s="25"/>
      <c r="O1" s="26"/>
      <c r="P1" s="27"/>
    </row>
    <row r="2" spans="1:16" x14ac:dyDescent="0.2">
      <c r="A2" s="28"/>
      <c r="B2" s="28"/>
      <c r="C2" s="247" t="str">
        <f>'4a+c+n'!C2:I2</f>
        <v>Būvlaukuma organizācija</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17</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'4a+c+n'!A9</f>
        <v>Tāme sastādīta  2023. gada tirgus cenās, pamatojoties uz DOP daļas rasējumiem</v>
      </c>
      <c r="B9" s="244"/>
      <c r="C9" s="244"/>
      <c r="D9" s="244"/>
      <c r="E9" s="244"/>
      <c r="F9" s="244"/>
      <c r="G9" s="30"/>
      <c r="H9" s="30"/>
      <c r="I9" s="30"/>
      <c r="J9" s="245" t="s">
        <v>45</v>
      </c>
      <c r="K9" s="245"/>
      <c r="L9" s="245"/>
      <c r="M9" s="245"/>
      <c r="N9" s="246">
        <f>P26</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2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50" t="s">
        <v>55</v>
      </c>
      <c r="M13" s="53" t="s">
        <v>57</v>
      </c>
      <c r="N13" s="53" t="s">
        <v>58</v>
      </c>
      <c r="O13" s="53" t="s">
        <v>59</v>
      </c>
      <c r="P13" s="84" t="s">
        <v>60</v>
      </c>
    </row>
    <row r="14" spans="1:16" x14ac:dyDescent="0.2">
      <c r="A14" s="48">
        <f>IF(P14=0,0,IF(COUNTBLANK(P14)=1,0,COUNTA($P$14:P14)))</f>
        <v>0</v>
      </c>
      <c r="B14" s="23">
        <f>IF($C$4="Attiecināmās izmaksas",IF('4a+c+n'!$Q14="A",'4a+c+n'!B14,0),0)</f>
        <v>0</v>
      </c>
      <c r="C14" s="23" t="str">
        <f>IF($C$4="Attiecināmās izmaksas",IF('4a+c+n'!$Q14="A",'4a+c+n'!C14,0),0)</f>
        <v>Celtniecības sastatnes fasādei</v>
      </c>
      <c r="D14" s="23" t="str">
        <f>IF($C$4="Attiecināmās izmaksas",IF('4a+c+n'!$Q14="A",'4a+c+n'!D14,0),0)</f>
        <v>m2</v>
      </c>
      <c r="E14" s="43"/>
      <c r="F14" s="60"/>
      <c r="G14" s="109"/>
      <c r="H14" s="109">
        <f>IF($C$4="Attiecināmās izmaksas",IF('4a+c+n'!$Q14="A",'4a+c+n'!H14,0),0)</f>
        <v>0</v>
      </c>
      <c r="I14" s="109"/>
      <c r="J14" s="109"/>
      <c r="K14" s="110">
        <f>IF($C$4="Attiecināmās izmaksas",IF('4a+c+n'!$Q14="A",'4a+c+n'!K14,0),0)</f>
        <v>0</v>
      </c>
      <c r="L14" s="60">
        <f>IF($C$4="Attiecināmās izmaksas",IF('4a+c+n'!$Q14="A",'4a+c+n'!L14,0),0)</f>
        <v>0</v>
      </c>
      <c r="M14" s="109">
        <f>IF($C$4="Attiecināmās izmaksas",IF('4a+c+n'!$Q14="A",'4a+c+n'!M14,0),0)</f>
        <v>0</v>
      </c>
      <c r="N14" s="109">
        <f>IF($C$4="Attiecināmās izmaksas",IF('4a+c+n'!$Q14="A",'4a+c+n'!N14,0),0)</f>
        <v>0</v>
      </c>
      <c r="O14" s="109">
        <f>IF($C$4="Attiecināmās izmaksas",IF('4a+c+n'!$Q14="A",'4a+c+n'!O14,0),0)</f>
        <v>0</v>
      </c>
      <c r="P14" s="110">
        <f>IF($C$4="Attiecināmās izmaksas",IF('4a+c+n'!$Q14="A",'4a+c+n'!P14,0),0)</f>
        <v>0</v>
      </c>
    </row>
    <row r="15" spans="1:16" ht="22.5" x14ac:dyDescent="0.2">
      <c r="A15" s="49">
        <f>IF(P15=0,0,IF(COUNTBLANK(P15)=1,0,COUNTA($P$14:P15)))</f>
        <v>0</v>
      </c>
      <c r="B15" s="24">
        <f>IF($C$4="Attiecināmās izmaksas",IF('4a+c+n'!$Q15="A",'4a+c+n'!B15,0),0)</f>
        <v>0</v>
      </c>
      <c r="C15" s="24" t="str">
        <f>IF($C$4="Attiecināmās izmaksas",IF('4a+c+n'!$Q15="A",'4a+c+n'!C15,0),0)</f>
        <v>Konteinertipa vagons darbinieku, biroja, inventāra vajadzībām (1 gb.)</v>
      </c>
      <c r="D15" s="24" t="str">
        <f>IF($C$4="Attiecināmās izmaksas",IF('4a+c+n'!$Q15="A",'4a+c+n'!D15,0),0)</f>
        <v>obj.</v>
      </c>
      <c r="E15" s="44"/>
      <c r="F15" s="62"/>
      <c r="G15" s="111"/>
      <c r="H15" s="111">
        <f>IF($C$4="Attiecināmās izmaksas",IF('4a+c+n'!$Q15="A",'4a+c+n'!H15,0),0)</f>
        <v>0</v>
      </c>
      <c r="I15" s="111"/>
      <c r="J15" s="111"/>
      <c r="K15" s="112">
        <f>IF($C$4="Attiecināmās izmaksas",IF('4a+c+n'!$Q15="A",'4a+c+n'!K15,0),0)</f>
        <v>0</v>
      </c>
      <c r="L15" s="62">
        <f>IF($C$4="Attiecināmās izmaksas",IF('4a+c+n'!$Q15="A",'4a+c+n'!L15,0),0)</f>
        <v>0</v>
      </c>
      <c r="M15" s="111">
        <f>IF($C$4="Attiecināmās izmaksas",IF('4a+c+n'!$Q15="A",'4a+c+n'!M15,0),0)</f>
        <v>0</v>
      </c>
      <c r="N15" s="111">
        <f>IF($C$4="Attiecināmās izmaksas",IF('4a+c+n'!$Q15="A",'4a+c+n'!N15,0),0)</f>
        <v>0</v>
      </c>
      <c r="O15" s="111">
        <f>IF($C$4="Attiecināmās izmaksas",IF('4a+c+n'!$Q15="A",'4a+c+n'!O15,0),0)</f>
        <v>0</v>
      </c>
      <c r="P15" s="112">
        <f>IF($C$4="Attiecināmās izmaksas",IF('4a+c+n'!$Q15="A",'4a+c+n'!P15,0),0)</f>
        <v>0</v>
      </c>
    </row>
    <row r="16" spans="1:16" x14ac:dyDescent="0.2">
      <c r="A16" s="49">
        <f>IF(P16=0,0,IF(COUNTBLANK(P16)=1,0,COUNTA($P$14:P16)))</f>
        <v>0</v>
      </c>
      <c r="B16" s="24">
        <f>IF($C$4="Attiecināmās izmaksas",IF('4a+c+n'!$Q16="A",'4a+c+n'!B16,0),0)</f>
        <v>0</v>
      </c>
      <c r="C16" s="24" t="str">
        <f>IF($C$4="Attiecināmās izmaksas",IF('4a+c+n'!$Q16="A",'4a+c+n'!C16,0),0)</f>
        <v>Biotualete (1 gb.)</v>
      </c>
      <c r="D16" s="24" t="str">
        <f>IF($C$4="Attiecināmās izmaksas",IF('4a+c+n'!$Q16="A",'4a+c+n'!D16,0),0)</f>
        <v>obj.</v>
      </c>
      <c r="E16" s="44"/>
      <c r="F16" s="62"/>
      <c r="G16" s="111"/>
      <c r="H16" s="111">
        <f>IF($C$4="Attiecināmās izmaksas",IF('4a+c+n'!$Q16="A",'4a+c+n'!H16,0),0)</f>
        <v>0</v>
      </c>
      <c r="I16" s="111"/>
      <c r="J16" s="111"/>
      <c r="K16" s="112">
        <f>IF($C$4="Attiecināmās izmaksas",IF('4a+c+n'!$Q16="A",'4a+c+n'!K16,0),0)</f>
        <v>0</v>
      </c>
      <c r="L16" s="62">
        <f>IF($C$4="Attiecināmās izmaksas",IF('4a+c+n'!$Q16="A",'4a+c+n'!L16,0),0)</f>
        <v>0</v>
      </c>
      <c r="M16" s="111">
        <f>IF($C$4="Attiecināmās izmaksas",IF('4a+c+n'!$Q16="A",'4a+c+n'!M16,0),0)</f>
        <v>0</v>
      </c>
      <c r="N16" s="111">
        <f>IF($C$4="Attiecināmās izmaksas",IF('4a+c+n'!$Q16="A",'4a+c+n'!N16,0),0)</f>
        <v>0</v>
      </c>
      <c r="O16" s="111">
        <f>IF($C$4="Attiecināmās izmaksas",IF('4a+c+n'!$Q16="A",'4a+c+n'!O16,0),0)</f>
        <v>0</v>
      </c>
      <c r="P16" s="112">
        <f>IF($C$4="Attiecināmās izmaksas",IF('4a+c+n'!$Q16="A",'4a+c+n'!P16,0),0)</f>
        <v>0</v>
      </c>
    </row>
    <row r="17" spans="1:16" x14ac:dyDescent="0.2">
      <c r="A17" s="49">
        <f>IF(P17=0,0,IF(COUNTBLANK(P17)=1,0,COUNTA($P$14:P17)))</f>
        <v>0</v>
      </c>
      <c r="B17" s="24">
        <f>IF($C$4="Attiecināmās izmaksas",IF('4a+c+n'!$Q17="A",'4a+c+n'!B17,0),0)</f>
        <v>0</v>
      </c>
      <c r="C17" s="24" t="str">
        <f>IF($C$4="Attiecināmās izmaksas",IF('4a+c+n'!$Q17="A",'4a+c+n'!C17,0),0)</f>
        <v>Būvtāfele</v>
      </c>
      <c r="D17" s="24" t="str">
        <f>IF($C$4="Attiecināmās izmaksas",IF('4a+c+n'!$Q17="A",'4a+c+n'!D17,0),0)</f>
        <v>gb.</v>
      </c>
      <c r="E17" s="44"/>
      <c r="F17" s="62"/>
      <c r="G17" s="111"/>
      <c r="H17" s="111">
        <f>IF($C$4="Attiecināmās izmaksas",IF('4a+c+n'!$Q17="A",'4a+c+n'!H17,0),0)</f>
        <v>0</v>
      </c>
      <c r="I17" s="111"/>
      <c r="J17" s="111"/>
      <c r="K17" s="112">
        <f>IF($C$4="Attiecināmās izmaksas",IF('4a+c+n'!$Q17="A",'4a+c+n'!K17,0),0)</f>
        <v>0</v>
      </c>
      <c r="L17" s="62">
        <f>IF($C$4="Attiecināmās izmaksas",IF('4a+c+n'!$Q17="A",'4a+c+n'!L17,0),0)</f>
        <v>0</v>
      </c>
      <c r="M17" s="111">
        <f>IF($C$4="Attiecināmās izmaksas",IF('4a+c+n'!$Q17="A",'4a+c+n'!M17,0),0)</f>
        <v>0</v>
      </c>
      <c r="N17" s="111">
        <f>IF($C$4="Attiecināmās izmaksas",IF('4a+c+n'!$Q17="A",'4a+c+n'!N17,0),0)</f>
        <v>0</v>
      </c>
      <c r="O17" s="111">
        <f>IF($C$4="Attiecināmās izmaksas",IF('4a+c+n'!$Q17="A",'4a+c+n'!O17,0),0)</f>
        <v>0</v>
      </c>
      <c r="P17" s="112">
        <f>IF($C$4="Attiecināmās izmaksas",IF('4a+c+n'!$Q17="A",'4a+c+n'!P17,0),0)</f>
        <v>0</v>
      </c>
    </row>
    <row r="18" spans="1:16" x14ac:dyDescent="0.2">
      <c r="A18" s="49">
        <f>IF(P18=0,0,IF(COUNTBLANK(P18)=1,0,COUNTA($P$14:P18)))</f>
        <v>0</v>
      </c>
      <c r="B18" s="24">
        <f>IF($C$4="Attiecināmās izmaksas",IF('4a+c+n'!$Q18="A",'4a+c+n'!B18,0),0)</f>
        <v>0</v>
      </c>
      <c r="C18" s="24" t="str">
        <f>IF($C$4="Attiecināmās izmaksas",IF('4a+c+n'!$Q18="A",'4a+c+n'!C18,0),0)</f>
        <v>Pagaidu nožogojums (saliekams metāla, max h=1,8m)</v>
      </c>
      <c r="D18" s="24" t="str">
        <f>IF($C$4="Attiecināmās izmaksas",IF('4a+c+n'!$Q18="A",'4a+c+n'!D18,0),0)</f>
        <v>m</v>
      </c>
      <c r="E18" s="44"/>
      <c r="F18" s="62"/>
      <c r="G18" s="111"/>
      <c r="H18" s="111">
        <f>IF($C$4="Attiecināmās izmaksas",IF('4a+c+n'!$Q18="A",'4a+c+n'!H18,0),0)</f>
        <v>0</v>
      </c>
      <c r="I18" s="111"/>
      <c r="J18" s="111"/>
      <c r="K18" s="112">
        <f>IF($C$4="Attiecināmās izmaksas",IF('4a+c+n'!$Q18="A",'4a+c+n'!K18,0),0)</f>
        <v>0</v>
      </c>
      <c r="L18" s="62">
        <f>IF($C$4="Attiecināmās izmaksas",IF('4a+c+n'!$Q18="A",'4a+c+n'!L18,0),0)</f>
        <v>0</v>
      </c>
      <c r="M18" s="111">
        <f>IF($C$4="Attiecināmās izmaksas",IF('4a+c+n'!$Q18="A",'4a+c+n'!M18,0),0)</f>
        <v>0</v>
      </c>
      <c r="N18" s="111">
        <f>IF($C$4="Attiecināmās izmaksas",IF('4a+c+n'!$Q18="A",'4a+c+n'!N18,0),0)</f>
        <v>0</v>
      </c>
      <c r="O18" s="111">
        <f>IF($C$4="Attiecināmās izmaksas",IF('4a+c+n'!$Q18="A",'4a+c+n'!O18,0),0)</f>
        <v>0</v>
      </c>
      <c r="P18" s="112">
        <f>IF($C$4="Attiecināmās izmaksas",IF('4a+c+n'!$Q18="A",'4a+c+n'!P18,0),0)</f>
        <v>0</v>
      </c>
    </row>
    <row r="19" spans="1:16" x14ac:dyDescent="0.2">
      <c r="A19" s="49">
        <f>IF(P19=0,0,IF(COUNTBLANK(P19)=1,0,COUNTA($P$14:P19)))</f>
        <v>0</v>
      </c>
      <c r="B19" s="24">
        <f>IF($C$4="Attiecināmās izmaksas",IF('4a+c+n'!$Q19="A",'4a+c+n'!B19,0),0)</f>
        <v>0</v>
      </c>
      <c r="C19" s="24" t="str">
        <f>IF($C$4="Attiecināmās izmaksas",IF('4a+c+n'!$Q19="A",'4a+c+n'!C19,0),0)</f>
        <v>Vārti nožogojumā autotransportam</v>
      </c>
      <c r="D19" s="24" t="str">
        <f>IF($C$4="Attiecināmās izmaksas",IF('4a+c+n'!$Q19="A",'4a+c+n'!D19,0),0)</f>
        <v>gb.</v>
      </c>
      <c r="E19" s="44"/>
      <c r="F19" s="62"/>
      <c r="G19" s="111"/>
      <c r="H19" s="111">
        <f>IF($C$4="Attiecināmās izmaksas",IF('4a+c+n'!$Q19="A",'4a+c+n'!H19,0),0)</f>
        <v>0</v>
      </c>
      <c r="I19" s="111"/>
      <c r="J19" s="111"/>
      <c r="K19" s="112">
        <f>IF($C$4="Attiecināmās izmaksas",IF('4a+c+n'!$Q19="A",'4a+c+n'!K19,0),0)</f>
        <v>0</v>
      </c>
      <c r="L19" s="62">
        <f>IF($C$4="Attiecināmās izmaksas",IF('4a+c+n'!$Q19="A",'4a+c+n'!L19,0),0)</f>
        <v>0</v>
      </c>
      <c r="M19" s="111">
        <f>IF($C$4="Attiecināmās izmaksas",IF('4a+c+n'!$Q19="A",'4a+c+n'!M19,0),0)</f>
        <v>0</v>
      </c>
      <c r="N19" s="111">
        <f>IF($C$4="Attiecināmās izmaksas",IF('4a+c+n'!$Q19="A",'4a+c+n'!N19,0),0)</f>
        <v>0</v>
      </c>
      <c r="O19" s="111">
        <f>IF($C$4="Attiecināmās izmaksas",IF('4a+c+n'!$Q19="A",'4a+c+n'!O19,0),0)</f>
        <v>0</v>
      </c>
      <c r="P19" s="112">
        <f>IF($C$4="Attiecināmās izmaksas",IF('4a+c+n'!$Q19="A",'4a+c+n'!P19,0),0)</f>
        <v>0</v>
      </c>
    </row>
    <row r="20" spans="1:16" x14ac:dyDescent="0.2">
      <c r="A20" s="49">
        <f>IF(P20=0,0,IF(COUNTBLANK(P20)=1,0,COUNTA($P$14:P20)))</f>
        <v>0</v>
      </c>
      <c r="B20" s="24">
        <f>IF($C$4="Attiecināmās izmaksas",IF('4a+c+n'!$Q20="A",'4a+c+n'!B20,0),0)</f>
        <v>0</v>
      </c>
      <c r="C20" s="24" t="str">
        <f>IF($C$4="Attiecināmās izmaksas",IF('4a+c+n'!$Q20="A",'4a+c+n'!C20,0),0)</f>
        <v>Segtas ieejas, iebrauktuves ēkā</v>
      </c>
      <c r="D20" s="24" t="str">
        <f>IF($C$4="Attiecināmās izmaksas",IF('4a+c+n'!$Q20="A",'4a+c+n'!D20,0),0)</f>
        <v>gb.</v>
      </c>
      <c r="E20" s="44"/>
      <c r="F20" s="62"/>
      <c r="G20" s="111"/>
      <c r="H20" s="111">
        <f>IF($C$4="Attiecināmās izmaksas",IF('4a+c+n'!$Q20="A",'4a+c+n'!H20,0),0)</f>
        <v>0</v>
      </c>
      <c r="I20" s="111"/>
      <c r="J20" s="111"/>
      <c r="K20" s="112">
        <f>IF($C$4="Attiecināmās izmaksas",IF('4a+c+n'!$Q20="A",'4a+c+n'!K20,0),0)</f>
        <v>0</v>
      </c>
      <c r="L20" s="62">
        <f>IF($C$4="Attiecināmās izmaksas",IF('4a+c+n'!$Q20="A",'4a+c+n'!L20,0),0)</f>
        <v>0</v>
      </c>
      <c r="M20" s="111">
        <f>IF($C$4="Attiecināmās izmaksas",IF('4a+c+n'!$Q20="A",'4a+c+n'!M20,0),0)</f>
        <v>0</v>
      </c>
      <c r="N20" s="111">
        <f>IF($C$4="Attiecināmās izmaksas",IF('4a+c+n'!$Q20="A",'4a+c+n'!N20,0),0)</f>
        <v>0</v>
      </c>
      <c r="O20" s="111">
        <f>IF($C$4="Attiecināmās izmaksas",IF('4a+c+n'!$Q20="A",'4a+c+n'!O20,0),0)</f>
        <v>0</v>
      </c>
      <c r="P20" s="112">
        <f>IF($C$4="Attiecināmās izmaksas",IF('4a+c+n'!$Q20="A",'4a+c+n'!P20,0),0)</f>
        <v>0</v>
      </c>
    </row>
    <row r="21" spans="1:16" x14ac:dyDescent="0.2">
      <c r="A21" s="49">
        <f>IF(P21=0,0,IF(COUNTBLANK(P21)=1,0,COUNTA($P$14:P21)))</f>
        <v>0</v>
      </c>
      <c r="B21" s="24">
        <f>IF($C$4="Attiecināmās izmaksas",IF('4a+c+n'!$Q21="A",'4a+c+n'!B21,0),0)</f>
        <v>0</v>
      </c>
      <c r="C21" s="24" t="str">
        <f>IF($C$4="Attiecināmās izmaksas",IF('4a+c+n'!$Q21="A",'4a+c+n'!C21,0),0)</f>
        <v>Ugunsdzēsības stends</v>
      </c>
      <c r="D21" s="24" t="str">
        <f>IF($C$4="Attiecināmās izmaksas",IF('4a+c+n'!$Q21="A",'4a+c+n'!D21,0),0)</f>
        <v>gb.</v>
      </c>
      <c r="E21" s="44"/>
      <c r="F21" s="62"/>
      <c r="G21" s="111"/>
      <c r="H21" s="111">
        <f>IF($C$4="Attiecināmās izmaksas",IF('4a+c+n'!$Q21="A",'4a+c+n'!H21,0),0)</f>
        <v>0</v>
      </c>
      <c r="I21" s="111"/>
      <c r="J21" s="111"/>
      <c r="K21" s="112">
        <f>IF($C$4="Attiecināmās izmaksas",IF('4a+c+n'!$Q21="A",'4a+c+n'!K21,0),0)</f>
        <v>0</v>
      </c>
      <c r="L21" s="62">
        <f>IF($C$4="Attiecināmās izmaksas",IF('4a+c+n'!$Q21="A",'4a+c+n'!L21,0),0)</f>
        <v>0</v>
      </c>
      <c r="M21" s="111">
        <f>IF($C$4="Attiecināmās izmaksas",IF('4a+c+n'!$Q21="A",'4a+c+n'!M21,0),0)</f>
        <v>0</v>
      </c>
      <c r="N21" s="111">
        <f>IF($C$4="Attiecināmās izmaksas",IF('4a+c+n'!$Q21="A",'4a+c+n'!N21,0),0)</f>
        <v>0</v>
      </c>
      <c r="O21" s="111">
        <f>IF($C$4="Attiecināmās izmaksas",IF('4a+c+n'!$Q21="A",'4a+c+n'!O21,0),0)</f>
        <v>0</v>
      </c>
      <c r="P21" s="112">
        <f>IF($C$4="Attiecināmās izmaksas",IF('4a+c+n'!$Q21="A",'4a+c+n'!P21,0),0)</f>
        <v>0</v>
      </c>
    </row>
    <row r="22" spans="1:16" x14ac:dyDescent="0.2">
      <c r="A22" s="49">
        <f>IF(P22=0,0,IF(COUNTBLANK(P22)=1,0,COUNTA($P$14:P22)))</f>
        <v>0</v>
      </c>
      <c r="B22" s="24">
        <f>IF($C$4="Attiecināmās izmaksas",IF('4a+c+n'!$Q22="A",'4a+c+n'!B22,0),0)</f>
        <v>0</v>
      </c>
      <c r="C22" s="24" t="str">
        <f>IF($C$4="Attiecināmās izmaksas",IF('4a+c+n'!$Q22="A",'4a+c+n'!C22,0),0)</f>
        <v>Atkritumu, būvgružu konteiners 11 m3</v>
      </c>
      <c r="D22" s="24" t="str">
        <f>IF($C$4="Attiecināmās izmaksas",IF('4a+c+n'!$Q22="A",'4a+c+n'!D22,0),0)</f>
        <v>obj.</v>
      </c>
      <c r="E22" s="44"/>
      <c r="F22" s="62"/>
      <c r="G22" s="111"/>
      <c r="H22" s="111">
        <f>IF($C$4="Attiecināmās izmaksas",IF('4a+c+n'!$Q22="A",'4a+c+n'!H22,0),0)</f>
        <v>0</v>
      </c>
      <c r="I22" s="111"/>
      <c r="J22" s="111"/>
      <c r="K22" s="112">
        <f>IF($C$4="Attiecināmās izmaksas",IF('4a+c+n'!$Q22="A",'4a+c+n'!K22,0),0)</f>
        <v>0</v>
      </c>
      <c r="L22" s="62">
        <f>IF($C$4="Attiecināmās izmaksas",IF('4a+c+n'!$Q22="A",'4a+c+n'!L22,0),0)</f>
        <v>0</v>
      </c>
      <c r="M22" s="111">
        <f>IF($C$4="Attiecināmās izmaksas",IF('4a+c+n'!$Q22="A",'4a+c+n'!M22,0),0)</f>
        <v>0</v>
      </c>
      <c r="N22" s="111">
        <f>IF($C$4="Attiecināmās izmaksas",IF('4a+c+n'!$Q22="A",'4a+c+n'!N22,0),0)</f>
        <v>0</v>
      </c>
      <c r="O22" s="111">
        <f>IF($C$4="Attiecināmās izmaksas",IF('4a+c+n'!$Q22="A",'4a+c+n'!O22,0),0)</f>
        <v>0</v>
      </c>
      <c r="P22" s="112">
        <f>IF($C$4="Attiecināmās izmaksas",IF('4a+c+n'!$Q22="A",'4a+c+n'!P22,0),0)</f>
        <v>0</v>
      </c>
    </row>
    <row r="23" spans="1:16" x14ac:dyDescent="0.2">
      <c r="A23" s="49">
        <f>IF(P23=0,0,IF(COUNTBLANK(P23)=1,0,COUNTA($P$14:P23)))</f>
        <v>0</v>
      </c>
      <c r="B23" s="24">
        <f>IF($C$4="Attiecināmās izmaksas",IF('4a+c+n'!$Q23="A",'4a+c+n'!B23,0),0)</f>
        <v>0</v>
      </c>
      <c r="C23" s="24" t="str">
        <f>IF($C$4="Attiecināmās izmaksas",IF('4a+c+n'!$Q23="A",'4a+c+n'!C23,0),0)</f>
        <v>Apsardzes telpas modulis</v>
      </c>
      <c r="D23" s="24" t="str">
        <f>IF($C$4="Attiecināmās izmaksas",IF('4a+c+n'!$Q23="A",'4a+c+n'!D23,0),0)</f>
        <v>gb.</v>
      </c>
      <c r="E23" s="44"/>
      <c r="F23" s="62"/>
      <c r="G23" s="111"/>
      <c r="H23" s="111">
        <f>IF($C$4="Attiecināmās izmaksas",IF('4a+c+n'!$Q23="A",'4a+c+n'!H23,0),0)</f>
        <v>0</v>
      </c>
      <c r="I23" s="111"/>
      <c r="J23" s="111"/>
      <c r="K23" s="112">
        <f>IF($C$4="Attiecināmās izmaksas",IF('4a+c+n'!$Q23="A",'4a+c+n'!K23,0),0)</f>
        <v>0</v>
      </c>
      <c r="L23" s="62">
        <f>IF($C$4="Attiecināmās izmaksas",IF('4a+c+n'!$Q23="A",'4a+c+n'!L23,0),0)</f>
        <v>0</v>
      </c>
      <c r="M23" s="111">
        <f>IF($C$4="Attiecināmās izmaksas",IF('4a+c+n'!$Q23="A",'4a+c+n'!M23,0),0)</f>
        <v>0</v>
      </c>
      <c r="N23" s="111">
        <f>IF($C$4="Attiecināmās izmaksas",IF('4a+c+n'!$Q23="A",'4a+c+n'!N23,0),0)</f>
        <v>0</v>
      </c>
      <c r="O23" s="111">
        <f>IF($C$4="Attiecināmās izmaksas",IF('4a+c+n'!$Q23="A",'4a+c+n'!O23,0),0)</f>
        <v>0</v>
      </c>
      <c r="P23" s="112">
        <f>IF($C$4="Attiecināmās izmaksas",IF('4a+c+n'!$Q23="A",'4a+c+n'!P23,0),0)</f>
        <v>0</v>
      </c>
    </row>
    <row r="24" spans="1:16" x14ac:dyDescent="0.2">
      <c r="A24" s="49">
        <f>IF(P24=0,0,IF(COUNTBLANK(P24)=1,0,COUNTA($P$14:P24)))</f>
        <v>0</v>
      </c>
      <c r="B24" s="24">
        <f>IF($C$4="Attiecināmās izmaksas",IF('4a+c+n'!$Q24="A",'4a+c+n'!B24,0),0)</f>
        <v>0</v>
      </c>
      <c r="C24" s="24" t="str">
        <f>IF($C$4="Attiecināmās izmaksas",IF('4a+c+n'!$Q24="A",'4a+c+n'!C24,0),0)</f>
        <v>Pagaidu prožektori būvlaukuma izgaismošanai</v>
      </c>
      <c r="D24" s="24" t="str">
        <f>IF($C$4="Attiecināmās izmaksas",IF('4a+c+n'!$Q24="A",'4a+c+n'!D24,0),0)</f>
        <v>gb.</v>
      </c>
      <c r="E24" s="44"/>
      <c r="F24" s="62"/>
      <c r="G24" s="111"/>
      <c r="H24" s="111">
        <f>IF($C$4="Attiecināmās izmaksas",IF('4a+c+n'!$Q24="A",'4a+c+n'!H24,0),0)</f>
        <v>0</v>
      </c>
      <c r="I24" s="111"/>
      <c r="J24" s="111"/>
      <c r="K24" s="112">
        <f>IF($C$4="Attiecināmās izmaksas",IF('4a+c+n'!$Q24="A",'4a+c+n'!K24,0),0)</f>
        <v>0</v>
      </c>
      <c r="L24" s="62">
        <f>IF($C$4="Attiecināmās izmaksas",IF('4a+c+n'!$Q24="A",'4a+c+n'!L24,0),0)</f>
        <v>0</v>
      </c>
      <c r="M24" s="111">
        <f>IF($C$4="Attiecināmās izmaksas",IF('4a+c+n'!$Q24="A",'4a+c+n'!M24,0),0)</f>
        <v>0</v>
      </c>
      <c r="N24" s="111">
        <f>IF($C$4="Attiecināmās izmaksas",IF('4a+c+n'!$Q24="A",'4a+c+n'!N24,0),0)</f>
        <v>0</v>
      </c>
      <c r="O24" s="111">
        <f>IF($C$4="Attiecināmās izmaksas",IF('4a+c+n'!$Q24="A",'4a+c+n'!O24,0),0)</f>
        <v>0</v>
      </c>
      <c r="P24" s="112">
        <f>IF($C$4="Attiecināmās izmaksas",IF('4a+c+n'!$Q24="A",'4a+c+n'!P24,0),0)</f>
        <v>0</v>
      </c>
    </row>
    <row r="25" spans="1:16" ht="33.75" x14ac:dyDescent="0.2">
      <c r="A25" s="49">
        <f>IF(P25=0,0,IF(COUNTBLANK(P25)=1,0,COUNTA($P$14:P25)))</f>
        <v>0</v>
      </c>
      <c r="B25" s="24">
        <f>IF($C$4="Attiecināmās izmaksas",IF('4a+c+n'!$Q25="A",'4a+c+n'!B25,0),0)</f>
        <v>0</v>
      </c>
      <c r="C25" s="24" t="str">
        <f>IF($C$4="Attiecināmās izmaksas",IF('4a+c+n'!$Q25="A",'4a+c+n'!C25,0),0)</f>
        <v>Darba organizācijas un izpildes nodrošināšanas pārējie darbi un izmaksas (t.sk.būvlaukuma uzturēšanas izmaksas)</v>
      </c>
      <c r="D25" s="24" t="str">
        <f>IF($C$4="Attiecināmās izmaksas",IF('4a+c+n'!$Q25="A",'4a+c+n'!D25,0),0)</f>
        <v>obj.</v>
      </c>
      <c r="E25" s="44"/>
      <c r="F25" s="62"/>
      <c r="G25" s="111"/>
      <c r="H25" s="111">
        <f>IF($C$4="Attiecināmās izmaksas",IF('4a+c+n'!$Q25="A",'4a+c+n'!H25,0),0)</f>
        <v>0</v>
      </c>
      <c r="I25" s="111"/>
      <c r="J25" s="111"/>
      <c r="K25" s="112">
        <f>IF($C$4="Attiecināmās izmaksas",IF('4a+c+n'!$Q25="A",'4a+c+n'!K25,0),0)</f>
        <v>0</v>
      </c>
      <c r="L25" s="62">
        <f>IF($C$4="Attiecināmās izmaksas",IF('4a+c+n'!$Q25="A",'4a+c+n'!L25,0),0)</f>
        <v>0</v>
      </c>
      <c r="M25" s="111">
        <f>IF($C$4="Attiecināmās izmaksas",IF('4a+c+n'!$Q25="A",'4a+c+n'!M25,0),0)</f>
        <v>0</v>
      </c>
      <c r="N25" s="111">
        <f>IF($C$4="Attiecināmās izmaksas",IF('4a+c+n'!$Q25="A",'4a+c+n'!N25,0),0)</f>
        <v>0</v>
      </c>
      <c r="O25" s="111">
        <f>IF($C$4="Attiecināmās izmaksas",IF('4a+c+n'!$Q25="A",'4a+c+n'!O25,0),0)</f>
        <v>0</v>
      </c>
      <c r="P25" s="112">
        <f>IF($C$4="Attiecināmās izmaksas",IF('4a+c+n'!$Q25="A",'4a+c+n'!P25,0),0)</f>
        <v>0</v>
      </c>
    </row>
    <row r="26" spans="1:16" ht="12" customHeight="1" thickBot="1" x14ac:dyDescent="0.25">
      <c r="A26" s="229" t="s">
        <v>62</v>
      </c>
      <c r="B26" s="230"/>
      <c r="C26" s="230"/>
      <c r="D26" s="230"/>
      <c r="E26" s="230"/>
      <c r="F26" s="230"/>
      <c r="G26" s="230"/>
      <c r="H26" s="230"/>
      <c r="I26" s="230"/>
      <c r="J26" s="230"/>
      <c r="K26" s="231"/>
      <c r="L26" s="119">
        <f>SUM(L14:L25)</f>
        <v>0</v>
      </c>
      <c r="M26" s="120">
        <f>SUM(M14:M25)</f>
        <v>0</v>
      </c>
      <c r="N26" s="120">
        <f>SUM(N14:N25)</f>
        <v>0</v>
      </c>
      <c r="O26" s="120">
        <f>SUM(O14:O25)</f>
        <v>0</v>
      </c>
      <c r="P26" s="121">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32">
        <f>'Kops n'!C28:H28</f>
        <v>0</v>
      </c>
      <c r="D29" s="232"/>
      <c r="E29" s="232"/>
      <c r="F29" s="232"/>
      <c r="G29" s="232"/>
      <c r="H29" s="232"/>
      <c r="I29" s="16"/>
      <c r="J29" s="16"/>
      <c r="K29" s="16"/>
      <c r="L29" s="16"/>
      <c r="M29" s="16"/>
      <c r="N29" s="16"/>
      <c r="O29" s="16"/>
      <c r="P29" s="16"/>
    </row>
    <row r="30" spans="1:16" x14ac:dyDescent="0.2">
      <c r="A30" s="16"/>
      <c r="B30" s="16"/>
      <c r="C30" s="160" t="s">
        <v>15</v>
      </c>
      <c r="D30" s="160"/>
      <c r="E30" s="160"/>
      <c r="F30" s="160"/>
      <c r="G30" s="160"/>
      <c r="H30" s="160"/>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78" t="str">
        <f>'Kops n'!A31:D31</f>
        <v>Tāme sastādīta 2023. gada __. _______</v>
      </c>
      <c r="B32" s="179"/>
      <c r="C32" s="179"/>
      <c r="D32" s="17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2">
        <f>'Kops n'!C33:H33</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n'!C36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5:H35"/>
    <mergeCell ref="C4:I4"/>
    <mergeCell ref="F12:K12"/>
    <mergeCell ref="A9:F9"/>
    <mergeCell ref="J9:M9"/>
    <mergeCell ref="D8:L8"/>
    <mergeCell ref="A26:K26"/>
    <mergeCell ref="C29:H29"/>
    <mergeCell ref="C30:H30"/>
    <mergeCell ref="A32:D32"/>
    <mergeCell ref="C34:H34"/>
  </mergeCells>
  <conditionalFormatting sqref="A26:K26">
    <cfRule type="containsText" dxfId="8"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7" priority="1" operator="equal">
      <formula>0</formula>
    </cfRule>
  </conditionalFormatting>
  <conditionalFormatting sqref="C2:I2 D5:L8 N9:O9 L26:P26 C29:H29 C34:H34 C37">
    <cfRule type="cellIs" dxfId="6"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P38"/>
  <sheetViews>
    <sheetView topLeftCell="A12" workbookViewId="0">
      <selection activeCell="V34" sqref="V3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'4a+c+n'!D1</f>
        <v>4</v>
      </c>
      <c r="E1" s="22"/>
      <c r="F1" s="22"/>
      <c r="G1" s="22"/>
      <c r="H1" s="22"/>
      <c r="I1" s="22"/>
      <c r="J1" s="22"/>
      <c r="N1" s="25"/>
      <c r="O1" s="26"/>
      <c r="P1" s="27"/>
    </row>
    <row r="2" spans="1:16" x14ac:dyDescent="0.2">
      <c r="A2" s="28"/>
      <c r="B2" s="28"/>
      <c r="C2" s="247" t="str">
        <f>'4a+c+n'!C2:I2</f>
        <v>Būvlaukuma organizācija</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18</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'4a+c+n'!A9</f>
        <v>Tāme sastādīta  2023. gada tirgus cenās, pamatojoties uz DOP daļas rasējumiem</v>
      </c>
      <c r="B9" s="244"/>
      <c r="C9" s="244"/>
      <c r="D9" s="244"/>
      <c r="E9" s="244"/>
      <c r="F9" s="244"/>
      <c r="G9" s="30"/>
      <c r="H9" s="30"/>
      <c r="I9" s="30"/>
      <c r="J9" s="245" t="s">
        <v>45</v>
      </c>
      <c r="K9" s="245"/>
      <c r="L9" s="245"/>
      <c r="M9" s="245"/>
      <c r="N9" s="246">
        <f>P26</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IF($C$4="citu pasākumu izmaksas",IF('4a+c+n'!$Q14="C",'4a+c+n'!B14,0))</f>
        <v>0</v>
      </c>
      <c r="C14" s="23">
        <f>IF($C$4="citu pasākumu izmaksas",IF('4a+c+n'!$Q14="C",'4a+c+n'!C14,0))</f>
        <v>0</v>
      </c>
      <c r="D14" s="23">
        <f>IF($C$4="citu pasākumu izmaksas",IF('4a+c+n'!$Q14="C",'4a+c+n'!D14,0))</f>
        <v>0</v>
      </c>
      <c r="E14" s="43"/>
      <c r="F14" s="60"/>
      <c r="G14" s="109"/>
      <c r="H14" s="109">
        <f>IF($C$4="citu pasākumu izmaksas",IF('4a+c+n'!$Q14="C",'4a+c+n'!H14,0))</f>
        <v>0</v>
      </c>
      <c r="I14" s="109"/>
      <c r="J14" s="109"/>
      <c r="K14" s="110">
        <f>IF($C$4="citu pasākumu izmaksas",IF('4a+c+n'!$Q14="C",'4a+c+n'!K14,0))</f>
        <v>0</v>
      </c>
      <c r="L14" s="77">
        <f>IF($C$4="citu pasākumu izmaksas",IF('4a+c+n'!$Q14="C",'4a+c+n'!L14,0))</f>
        <v>0</v>
      </c>
      <c r="M14" s="109">
        <f>IF($C$4="citu pasākumu izmaksas",IF('4a+c+n'!$Q14="C",'4a+c+n'!M14,0))</f>
        <v>0</v>
      </c>
      <c r="N14" s="109">
        <f>IF($C$4="citu pasākumu izmaksas",IF('4a+c+n'!$Q14="C",'4a+c+n'!N14,0))</f>
        <v>0</v>
      </c>
      <c r="O14" s="109">
        <f>IF($C$4="citu pasākumu izmaksas",IF('4a+c+n'!$Q14="C",'4a+c+n'!O14,0))</f>
        <v>0</v>
      </c>
      <c r="P14" s="110">
        <f>IF($C$4="citu pasākumu izmaksas",IF('4a+c+n'!$Q14="C",'4a+c+n'!P14,0))</f>
        <v>0</v>
      </c>
    </row>
    <row r="15" spans="1:16" x14ac:dyDescent="0.2">
      <c r="A15" s="49">
        <f>IF(P15=0,0,IF(COUNTBLANK(P15)=1,0,COUNTA($P$14:P15)))</f>
        <v>0</v>
      </c>
      <c r="B15" s="24">
        <f>IF($C$4="citu pasākumu izmaksas",IF('4a+c+n'!$Q15="C",'4a+c+n'!B15,0))</f>
        <v>0</v>
      </c>
      <c r="C15" s="24">
        <f>IF($C$4="citu pasākumu izmaksas",IF('4a+c+n'!$Q15="C",'4a+c+n'!C15,0))</f>
        <v>0</v>
      </c>
      <c r="D15" s="24">
        <f>IF($C$4="citu pasākumu izmaksas",IF('4a+c+n'!$Q15="C",'4a+c+n'!D15,0))</f>
        <v>0</v>
      </c>
      <c r="E15" s="44"/>
      <c r="F15" s="62"/>
      <c r="G15" s="111"/>
      <c r="H15" s="111">
        <f>IF($C$4="citu pasākumu izmaksas",IF('4a+c+n'!$Q15="C",'4a+c+n'!H15,0))</f>
        <v>0</v>
      </c>
      <c r="I15" s="111"/>
      <c r="J15" s="111"/>
      <c r="K15" s="112">
        <f>IF($C$4="citu pasākumu izmaksas",IF('4a+c+n'!$Q15="C",'4a+c+n'!K15,0))</f>
        <v>0</v>
      </c>
      <c r="L15" s="78">
        <f>IF($C$4="citu pasākumu izmaksas",IF('4a+c+n'!$Q15="C",'4a+c+n'!L15,0))</f>
        <v>0</v>
      </c>
      <c r="M15" s="111">
        <f>IF($C$4="citu pasākumu izmaksas",IF('4a+c+n'!$Q15="C",'4a+c+n'!M15,0))</f>
        <v>0</v>
      </c>
      <c r="N15" s="111">
        <f>IF($C$4="citu pasākumu izmaksas",IF('4a+c+n'!$Q15="C",'4a+c+n'!N15,0))</f>
        <v>0</v>
      </c>
      <c r="O15" s="111">
        <f>IF($C$4="citu pasākumu izmaksas",IF('4a+c+n'!$Q15="C",'4a+c+n'!O15,0))</f>
        <v>0</v>
      </c>
      <c r="P15" s="112">
        <f>IF($C$4="citu pasākumu izmaksas",IF('4a+c+n'!$Q15="C",'4a+c+n'!P15,0))</f>
        <v>0</v>
      </c>
    </row>
    <row r="16" spans="1:16" x14ac:dyDescent="0.2">
      <c r="A16" s="49">
        <f>IF(P16=0,0,IF(COUNTBLANK(P16)=1,0,COUNTA($P$14:P16)))</f>
        <v>0</v>
      </c>
      <c r="B16" s="24">
        <f>IF($C$4="citu pasākumu izmaksas",IF('4a+c+n'!$Q16="C",'4a+c+n'!B16,0))</f>
        <v>0</v>
      </c>
      <c r="C16" s="24">
        <f>IF($C$4="citu pasākumu izmaksas",IF('4a+c+n'!$Q16="C",'4a+c+n'!C16,0))</f>
        <v>0</v>
      </c>
      <c r="D16" s="24">
        <f>IF($C$4="citu pasākumu izmaksas",IF('4a+c+n'!$Q16="C",'4a+c+n'!D16,0))</f>
        <v>0</v>
      </c>
      <c r="E16" s="44"/>
      <c r="F16" s="62"/>
      <c r="G16" s="111"/>
      <c r="H16" s="111">
        <f>IF($C$4="citu pasākumu izmaksas",IF('4a+c+n'!$Q16="C",'4a+c+n'!H16,0))</f>
        <v>0</v>
      </c>
      <c r="I16" s="111"/>
      <c r="J16" s="111"/>
      <c r="K16" s="112">
        <f>IF($C$4="citu pasākumu izmaksas",IF('4a+c+n'!$Q16="C",'4a+c+n'!K16,0))</f>
        <v>0</v>
      </c>
      <c r="L16" s="78">
        <f>IF($C$4="citu pasākumu izmaksas",IF('4a+c+n'!$Q16="C",'4a+c+n'!L16,0))</f>
        <v>0</v>
      </c>
      <c r="M16" s="111">
        <f>IF($C$4="citu pasākumu izmaksas",IF('4a+c+n'!$Q16="C",'4a+c+n'!M16,0))</f>
        <v>0</v>
      </c>
      <c r="N16" s="111">
        <f>IF($C$4="citu pasākumu izmaksas",IF('4a+c+n'!$Q16="C",'4a+c+n'!N16,0))</f>
        <v>0</v>
      </c>
      <c r="O16" s="111">
        <f>IF($C$4="citu pasākumu izmaksas",IF('4a+c+n'!$Q16="C",'4a+c+n'!O16,0))</f>
        <v>0</v>
      </c>
      <c r="P16" s="112">
        <f>IF($C$4="citu pasākumu izmaksas",IF('4a+c+n'!$Q16="C",'4a+c+n'!P16,0))</f>
        <v>0</v>
      </c>
    </row>
    <row r="17" spans="1:16" x14ac:dyDescent="0.2">
      <c r="A17" s="49">
        <f>IF(P17=0,0,IF(COUNTBLANK(P17)=1,0,COUNTA($P$14:P17)))</f>
        <v>0</v>
      </c>
      <c r="B17" s="24">
        <f>IF($C$4="citu pasākumu izmaksas",IF('4a+c+n'!$Q17="C",'4a+c+n'!B17,0))</f>
        <v>0</v>
      </c>
      <c r="C17" s="24">
        <f>IF($C$4="citu pasākumu izmaksas",IF('4a+c+n'!$Q17="C",'4a+c+n'!C17,0))</f>
        <v>0</v>
      </c>
      <c r="D17" s="24">
        <f>IF($C$4="citu pasākumu izmaksas",IF('4a+c+n'!$Q17="C",'4a+c+n'!D17,0))</f>
        <v>0</v>
      </c>
      <c r="E17" s="44"/>
      <c r="F17" s="62"/>
      <c r="G17" s="111"/>
      <c r="H17" s="111">
        <f>IF($C$4="citu pasākumu izmaksas",IF('4a+c+n'!$Q17="C",'4a+c+n'!H17,0))</f>
        <v>0</v>
      </c>
      <c r="I17" s="111"/>
      <c r="J17" s="111"/>
      <c r="K17" s="112">
        <f>IF($C$4="citu pasākumu izmaksas",IF('4a+c+n'!$Q17="C",'4a+c+n'!K17,0))</f>
        <v>0</v>
      </c>
      <c r="L17" s="78">
        <f>IF($C$4="citu pasākumu izmaksas",IF('4a+c+n'!$Q17="C",'4a+c+n'!L17,0))</f>
        <v>0</v>
      </c>
      <c r="M17" s="111">
        <f>IF($C$4="citu pasākumu izmaksas",IF('4a+c+n'!$Q17="C",'4a+c+n'!M17,0))</f>
        <v>0</v>
      </c>
      <c r="N17" s="111">
        <f>IF($C$4="citu pasākumu izmaksas",IF('4a+c+n'!$Q17="C",'4a+c+n'!N17,0))</f>
        <v>0</v>
      </c>
      <c r="O17" s="111">
        <f>IF($C$4="citu pasākumu izmaksas",IF('4a+c+n'!$Q17="C",'4a+c+n'!O17,0))</f>
        <v>0</v>
      </c>
      <c r="P17" s="112">
        <f>IF($C$4="citu pasākumu izmaksas",IF('4a+c+n'!$Q17="C",'4a+c+n'!P17,0))</f>
        <v>0</v>
      </c>
    </row>
    <row r="18" spans="1:16" x14ac:dyDescent="0.2">
      <c r="A18" s="49">
        <f>IF(P18=0,0,IF(COUNTBLANK(P18)=1,0,COUNTA($P$14:P18)))</f>
        <v>0</v>
      </c>
      <c r="B18" s="24">
        <f>IF($C$4="citu pasākumu izmaksas",IF('4a+c+n'!$Q18="C",'4a+c+n'!B18,0))</f>
        <v>0</v>
      </c>
      <c r="C18" s="24">
        <f>IF($C$4="citu pasākumu izmaksas",IF('4a+c+n'!$Q18="C",'4a+c+n'!C18,0))</f>
        <v>0</v>
      </c>
      <c r="D18" s="24">
        <f>IF($C$4="citu pasākumu izmaksas",IF('4a+c+n'!$Q18="C",'4a+c+n'!D18,0))</f>
        <v>0</v>
      </c>
      <c r="E18" s="44"/>
      <c r="F18" s="62"/>
      <c r="G18" s="111"/>
      <c r="H18" s="111">
        <f>IF($C$4="citu pasākumu izmaksas",IF('4a+c+n'!$Q18="C",'4a+c+n'!H18,0))</f>
        <v>0</v>
      </c>
      <c r="I18" s="111"/>
      <c r="J18" s="111"/>
      <c r="K18" s="112">
        <f>IF($C$4="citu pasākumu izmaksas",IF('4a+c+n'!$Q18="C",'4a+c+n'!K18,0))</f>
        <v>0</v>
      </c>
      <c r="L18" s="78">
        <f>IF($C$4="citu pasākumu izmaksas",IF('4a+c+n'!$Q18="C",'4a+c+n'!L18,0))</f>
        <v>0</v>
      </c>
      <c r="M18" s="111">
        <f>IF($C$4="citu pasākumu izmaksas",IF('4a+c+n'!$Q18="C",'4a+c+n'!M18,0))</f>
        <v>0</v>
      </c>
      <c r="N18" s="111">
        <f>IF($C$4="citu pasākumu izmaksas",IF('4a+c+n'!$Q18="C",'4a+c+n'!N18,0))</f>
        <v>0</v>
      </c>
      <c r="O18" s="111">
        <f>IF($C$4="citu pasākumu izmaksas",IF('4a+c+n'!$Q18="C",'4a+c+n'!O18,0))</f>
        <v>0</v>
      </c>
      <c r="P18" s="112">
        <f>IF($C$4="citu pasākumu izmaksas",IF('4a+c+n'!$Q18="C",'4a+c+n'!P18,0))</f>
        <v>0</v>
      </c>
    </row>
    <row r="19" spans="1:16" x14ac:dyDescent="0.2">
      <c r="A19" s="49">
        <f>IF(P19=0,0,IF(COUNTBLANK(P19)=1,0,COUNTA($P$14:P19)))</f>
        <v>0</v>
      </c>
      <c r="B19" s="24">
        <f>IF($C$4="citu pasākumu izmaksas",IF('4a+c+n'!$Q19="C",'4a+c+n'!B19,0))</f>
        <v>0</v>
      </c>
      <c r="C19" s="24">
        <f>IF($C$4="citu pasākumu izmaksas",IF('4a+c+n'!$Q19="C",'4a+c+n'!C19,0))</f>
        <v>0</v>
      </c>
      <c r="D19" s="24">
        <f>IF($C$4="citu pasākumu izmaksas",IF('4a+c+n'!$Q19="C",'4a+c+n'!D19,0))</f>
        <v>0</v>
      </c>
      <c r="E19" s="44"/>
      <c r="F19" s="62"/>
      <c r="G19" s="111"/>
      <c r="H19" s="111">
        <f>IF($C$4="citu pasākumu izmaksas",IF('4a+c+n'!$Q19="C",'4a+c+n'!H19,0))</f>
        <v>0</v>
      </c>
      <c r="I19" s="111"/>
      <c r="J19" s="111"/>
      <c r="K19" s="112">
        <f>IF($C$4="citu pasākumu izmaksas",IF('4a+c+n'!$Q19="C",'4a+c+n'!K19,0))</f>
        <v>0</v>
      </c>
      <c r="L19" s="78">
        <f>IF($C$4="citu pasākumu izmaksas",IF('4a+c+n'!$Q19="C",'4a+c+n'!L19,0))</f>
        <v>0</v>
      </c>
      <c r="M19" s="111">
        <f>IF($C$4="citu pasākumu izmaksas",IF('4a+c+n'!$Q19="C",'4a+c+n'!M19,0))</f>
        <v>0</v>
      </c>
      <c r="N19" s="111">
        <f>IF($C$4="citu pasākumu izmaksas",IF('4a+c+n'!$Q19="C",'4a+c+n'!N19,0))</f>
        <v>0</v>
      </c>
      <c r="O19" s="111">
        <f>IF($C$4="citu pasākumu izmaksas",IF('4a+c+n'!$Q19="C",'4a+c+n'!O19,0))</f>
        <v>0</v>
      </c>
      <c r="P19" s="112">
        <f>IF($C$4="citu pasākumu izmaksas",IF('4a+c+n'!$Q19="C",'4a+c+n'!P19,0))</f>
        <v>0</v>
      </c>
    </row>
    <row r="20" spans="1:16" x14ac:dyDescent="0.2">
      <c r="A20" s="49">
        <f>IF(P20=0,0,IF(COUNTBLANK(P20)=1,0,COUNTA($P$14:P20)))</f>
        <v>0</v>
      </c>
      <c r="B20" s="24">
        <f>IF($C$4="citu pasākumu izmaksas",IF('4a+c+n'!$Q20="C",'4a+c+n'!B20,0))</f>
        <v>0</v>
      </c>
      <c r="C20" s="24">
        <f>IF($C$4="citu pasākumu izmaksas",IF('4a+c+n'!$Q20="C",'4a+c+n'!C20,0))</f>
        <v>0</v>
      </c>
      <c r="D20" s="24">
        <f>IF($C$4="citu pasākumu izmaksas",IF('4a+c+n'!$Q20="C",'4a+c+n'!D20,0))</f>
        <v>0</v>
      </c>
      <c r="E20" s="44"/>
      <c r="F20" s="62"/>
      <c r="G20" s="111"/>
      <c r="H20" s="111">
        <f>IF($C$4="citu pasākumu izmaksas",IF('4a+c+n'!$Q20="C",'4a+c+n'!H20,0))</f>
        <v>0</v>
      </c>
      <c r="I20" s="111"/>
      <c r="J20" s="111"/>
      <c r="K20" s="112">
        <f>IF($C$4="citu pasākumu izmaksas",IF('4a+c+n'!$Q20="C",'4a+c+n'!K20,0))</f>
        <v>0</v>
      </c>
      <c r="L20" s="78">
        <f>IF($C$4="citu pasākumu izmaksas",IF('4a+c+n'!$Q20="C",'4a+c+n'!L20,0))</f>
        <v>0</v>
      </c>
      <c r="M20" s="111">
        <f>IF($C$4="citu pasākumu izmaksas",IF('4a+c+n'!$Q20="C",'4a+c+n'!M20,0))</f>
        <v>0</v>
      </c>
      <c r="N20" s="111">
        <f>IF($C$4="citu pasākumu izmaksas",IF('4a+c+n'!$Q20="C",'4a+c+n'!N20,0))</f>
        <v>0</v>
      </c>
      <c r="O20" s="111">
        <f>IF($C$4="citu pasākumu izmaksas",IF('4a+c+n'!$Q20="C",'4a+c+n'!O20,0))</f>
        <v>0</v>
      </c>
      <c r="P20" s="112">
        <f>IF($C$4="citu pasākumu izmaksas",IF('4a+c+n'!$Q20="C",'4a+c+n'!P20,0))</f>
        <v>0</v>
      </c>
    </row>
    <row r="21" spans="1:16" x14ac:dyDescent="0.2">
      <c r="A21" s="49">
        <f>IF(P21=0,0,IF(COUNTBLANK(P21)=1,0,COUNTA($P$14:P21)))</f>
        <v>0</v>
      </c>
      <c r="B21" s="24">
        <f>IF($C$4="citu pasākumu izmaksas",IF('4a+c+n'!$Q21="C",'4a+c+n'!B21,0))</f>
        <v>0</v>
      </c>
      <c r="C21" s="24">
        <f>IF($C$4="citu pasākumu izmaksas",IF('4a+c+n'!$Q21="C",'4a+c+n'!C21,0))</f>
        <v>0</v>
      </c>
      <c r="D21" s="24">
        <f>IF($C$4="citu pasākumu izmaksas",IF('4a+c+n'!$Q21="C",'4a+c+n'!D21,0))</f>
        <v>0</v>
      </c>
      <c r="E21" s="44"/>
      <c r="F21" s="62"/>
      <c r="G21" s="111"/>
      <c r="H21" s="111">
        <f>IF($C$4="citu pasākumu izmaksas",IF('4a+c+n'!$Q21="C",'4a+c+n'!H21,0))</f>
        <v>0</v>
      </c>
      <c r="I21" s="111"/>
      <c r="J21" s="111"/>
      <c r="K21" s="112">
        <f>IF($C$4="citu pasākumu izmaksas",IF('4a+c+n'!$Q21="C",'4a+c+n'!K21,0))</f>
        <v>0</v>
      </c>
      <c r="L21" s="78">
        <f>IF($C$4="citu pasākumu izmaksas",IF('4a+c+n'!$Q21="C",'4a+c+n'!L21,0))</f>
        <v>0</v>
      </c>
      <c r="M21" s="111">
        <f>IF($C$4="citu pasākumu izmaksas",IF('4a+c+n'!$Q21="C",'4a+c+n'!M21,0))</f>
        <v>0</v>
      </c>
      <c r="N21" s="111">
        <f>IF($C$4="citu pasākumu izmaksas",IF('4a+c+n'!$Q21="C",'4a+c+n'!N21,0))</f>
        <v>0</v>
      </c>
      <c r="O21" s="111">
        <f>IF($C$4="citu pasākumu izmaksas",IF('4a+c+n'!$Q21="C",'4a+c+n'!O21,0))</f>
        <v>0</v>
      </c>
      <c r="P21" s="112">
        <f>IF($C$4="citu pasākumu izmaksas",IF('4a+c+n'!$Q21="C",'4a+c+n'!P21,0))</f>
        <v>0</v>
      </c>
    </row>
    <row r="22" spans="1:16" x14ac:dyDescent="0.2">
      <c r="A22" s="49">
        <f>IF(P22=0,0,IF(COUNTBLANK(P22)=1,0,COUNTA($P$14:P22)))</f>
        <v>0</v>
      </c>
      <c r="B22" s="24">
        <f>IF($C$4="citu pasākumu izmaksas",IF('4a+c+n'!$Q22="C",'4a+c+n'!B22,0))</f>
        <v>0</v>
      </c>
      <c r="C22" s="24">
        <f>IF($C$4="citu pasākumu izmaksas",IF('4a+c+n'!$Q22="C",'4a+c+n'!C22,0))</f>
        <v>0</v>
      </c>
      <c r="D22" s="24">
        <f>IF($C$4="citu pasākumu izmaksas",IF('4a+c+n'!$Q22="C",'4a+c+n'!D22,0))</f>
        <v>0</v>
      </c>
      <c r="E22" s="44"/>
      <c r="F22" s="62"/>
      <c r="G22" s="111"/>
      <c r="H22" s="111">
        <f>IF($C$4="citu pasākumu izmaksas",IF('4a+c+n'!$Q22="C",'4a+c+n'!H22,0))</f>
        <v>0</v>
      </c>
      <c r="I22" s="111"/>
      <c r="J22" s="111"/>
      <c r="K22" s="112">
        <f>IF($C$4="citu pasākumu izmaksas",IF('4a+c+n'!$Q22="C",'4a+c+n'!K22,0))</f>
        <v>0</v>
      </c>
      <c r="L22" s="78">
        <f>IF($C$4="citu pasākumu izmaksas",IF('4a+c+n'!$Q22="C",'4a+c+n'!L22,0))</f>
        <v>0</v>
      </c>
      <c r="M22" s="111">
        <f>IF($C$4="citu pasākumu izmaksas",IF('4a+c+n'!$Q22="C",'4a+c+n'!M22,0))</f>
        <v>0</v>
      </c>
      <c r="N22" s="111">
        <f>IF($C$4="citu pasākumu izmaksas",IF('4a+c+n'!$Q22="C",'4a+c+n'!N22,0))</f>
        <v>0</v>
      </c>
      <c r="O22" s="111">
        <f>IF($C$4="citu pasākumu izmaksas",IF('4a+c+n'!$Q22="C",'4a+c+n'!O22,0))</f>
        <v>0</v>
      </c>
      <c r="P22" s="112">
        <f>IF($C$4="citu pasākumu izmaksas",IF('4a+c+n'!$Q22="C",'4a+c+n'!P22,0))</f>
        <v>0</v>
      </c>
    </row>
    <row r="23" spans="1:16" x14ac:dyDescent="0.2">
      <c r="A23" s="49">
        <f>IF(P23=0,0,IF(COUNTBLANK(P23)=1,0,COUNTA($P$14:P23)))</f>
        <v>0</v>
      </c>
      <c r="B23" s="24">
        <f>IF($C$4="citu pasākumu izmaksas",IF('4a+c+n'!$Q23="C",'4a+c+n'!B23,0))</f>
        <v>0</v>
      </c>
      <c r="C23" s="24">
        <f>IF($C$4="citu pasākumu izmaksas",IF('4a+c+n'!$Q23="C",'4a+c+n'!C23,0))</f>
        <v>0</v>
      </c>
      <c r="D23" s="24">
        <f>IF($C$4="citu pasākumu izmaksas",IF('4a+c+n'!$Q23="C",'4a+c+n'!D23,0))</f>
        <v>0</v>
      </c>
      <c r="E23" s="44"/>
      <c r="F23" s="62"/>
      <c r="G23" s="111"/>
      <c r="H23" s="111">
        <f>IF($C$4="citu pasākumu izmaksas",IF('4a+c+n'!$Q23="C",'4a+c+n'!H23,0))</f>
        <v>0</v>
      </c>
      <c r="I23" s="111"/>
      <c r="J23" s="111"/>
      <c r="K23" s="112">
        <f>IF($C$4="citu pasākumu izmaksas",IF('4a+c+n'!$Q23="C",'4a+c+n'!K23,0))</f>
        <v>0</v>
      </c>
      <c r="L23" s="78">
        <f>IF($C$4="citu pasākumu izmaksas",IF('4a+c+n'!$Q23="C",'4a+c+n'!L23,0))</f>
        <v>0</v>
      </c>
      <c r="M23" s="111">
        <f>IF($C$4="citu pasākumu izmaksas",IF('4a+c+n'!$Q23="C",'4a+c+n'!M23,0))</f>
        <v>0</v>
      </c>
      <c r="N23" s="111">
        <f>IF($C$4="citu pasākumu izmaksas",IF('4a+c+n'!$Q23="C",'4a+c+n'!N23,0))</f>
        <v>0</v>
      </c>
      <c r="O23" s="111">
        <f>IF($C$4="citu pasākumu izmaksas",IF('4a+c+n'!$Q23="C",'4a+c+n'!O23,0))</f>
        <v>0</v>
      </c>
      <c r="P23" s="112">
        <f>IF($C$4="citu pasākumu izmaksas",IF('4a+c+n'!$Q23="C",'4a+c+n'!P23,0))</f>
        <v>0</v>
      </c>
    </row>
    <row r="24" spans="1:16" x14ac:dyDescent="0.2">
      <c r="A24" s="49">
        <f>IF(P24=0,0,IF(COUNTBLANK(P24)=1,0,COUNTA($P$14:P24)))</f>
        <v>0</v>
      </c>
      <c r="B24" s="24">
        <f>IF($C$4="citu pasākumu izmaksas",IF('4a+c+n'!$Q24="C",'4a+c+n'!B24,0))</f>
        <v>0</v>
      </c>
      <c r="C24" s="24">
        <f>IF($C$4="citu pasākumu izmaksas",IF('4a+c+n'!$Q24="C",'4a+c+n'!C24,0))</f>
        <v>0</v>
      </c>
      <c r="D24" s="24">
        <f>IF($C$4="citu pasākumu izmaksas",IF('4a+c+n'!$Q24="C",'4a+c+n'!D24,0))</f>
        <v>0</v>
      </c>
      <c r="E24" s="44"/>
      <c r="F24" s="62"/>
      <c r="G24" s="111"/>
      <c r="H24" s="111">
        <f>IF($C$4="citu pasākumu izmaksas",IF('4a+c+n'!$Q24="C",'4a+c+n'!H24,0))</f>
        <v>0</v>
      </c>
      <c r="I24" s="111"/>
      <c r="J24" s="111"/>
      <c r="K24" s="112">
        <f>IF($C$4="citu pasākumu izmaksas",IF('4a+c+n'!$Q24="C",'4a+c+n'!K24,0))</f>
        <v>0</v>
      </c>
      <c r="L24" s="78">
        <f>IF($C$4="citu pasākumu izmaksas",IF('4a+c+n'!$Q24="C",'4a+c+n'!L24,0))</f>
        <v>0</v>
      </c>
      <c r="M24" s="111">
        <f>IF($C$4="citu pasākumu izmaksas",IF('4a+c+n'!$Q24="C",'4a+c+n'!M24,0))</f>
        <v>0</v>
      </c>
      <c r="N24" s="111">
        <f>IF($C$4="citu pasākumu izmaksas",IF('4a+c+n'!$Q24="C",'4a+c+n'!N24,0))</f>
        <v>0</v>
      </c>
      <c r="O24" s="111">
        <f>IF($C$4="citu pasākumu izmaksas",IF('4a+c+n'!$Q24="C",'4a+c+n'!O24,0))</f>
        <v>0</v>
      </c>
      <c r="P24" s="112">
        <f>IF($C$4="citu pasākumu izmaksas",IF('4a+c+n'!$Q24="C",'4a+c+n'!P24,0))</f>
        <v>0</v>
      </c>
    </row>
    <row r="25" spans="1:16" ht="12" thickBot="1" x14ac:dyDescent="0.25">
      <c r="A25" s="49">
        <f>IF(P25=0,0,IF(COUNTBLANK(P25)=1,0,COUNTA($P$14:P25)))</f>
        <v>0</v>
      </c>
      <c r="B25" s="24">
        <f>IF($C$4="citu pasākumu izmaksas",IF('4a+c+n'!$Q25="C",'4a+c+n'!B25,0))</f>
        <v>0</v>
      </c>
      <c r="C25" s="24">
        <f>IF($C$4="citu pasākumu izmaksas",IF('4a+c+n'!$Q25="C",'4a+c+n'!C25,0))</f>
        <v>0</v>
      </c>
      <c r="D25" s="24">
        <f>IF($C$4="citu pasākumu izmaksas",IF('4a+c+n'!$Q25="C",'4a+c+n'!D25,0))</f>
        <v>0</v>
      </c>
      <c r="E25" s="44"/>
      <c r="F25" s="62"/>
      <c r="G25" s="111"/>
      <c r="H25" s="111">
        <f>IF($C$4="citu pasākumu izmaksas",IF('4a+c+n'!$Q25="C",'4a+c+n'!H25,0))</f>
        <v>0</v>
      </c>
      <c r="I25" s="111"/>
      <c r="J25" s="111"/>
      <c r="K25" s="112">
        <f>IF($C$4="citu pasākumu izmaksas",IF('4a+c+n'!$Q25="C",'4a+c+n'!K25,0))</f>
        <v>0</v>
      </c>
      <c r="L25" s="78">
        <f>IF($C$4="citu pasākumu izmaksas",IF('4a+c+n'!$Q25="C",'4a+c+n'!L25,0))</f>
        <v>0</v>
      </c>
      <c r="M25" s="111">
        <f>IF($C$4="citu pasākumu izmaksas",IF('4a+c+n'!$Q25="C",'4a+c+n'!M25,0))</f>
        <v>0</v>
      </c>
      <c r="N25" s="111">
        <f>IF($C$4="citu pasākumu izmaksas",IF('4a+c+n'!$Q25="C",'4a+c+n'!N25,0))</f>
        <v>0</v>
      </c>
      <c r="O25" s="111">
        <f>IF($C$4="citu pasākumu izmaksas",IF('4a+c+n'!$Q25="C",'4a+c+n'!O25,0))</f>
        <v>0</v>
      </c>
      <c r="P25" s="112">
        <f>IF($C$4="citu pasākumu izmaksas",IF('4a+c+n'!$Q25="C",'4a+c+n'!P25,0))</f>
        <v>0</v>
      </c>
    </row>
    <row r="26" spans="1:16" ht="12" customHeight="1" thickBot="1" x14ac:dyDescent="0.25">
      <c r="A26" s="229" t="s">
        <v>62</v>
      </c>
      <c r="B26" s="230"/>
      <c r="C26" s="230"/>
      <c r="D26" s="230"/>
      <c r="E26" s="230"/>
      <c r="F26" s="230"/>
      <c r="G26" s="230"/>
      <c r="H26" s="230"/>
      <c r="I26" s="230"/>
      <c r="J26" s="230"/>
      <c r="K26" s="231"/>
      <c r="L26" s="122">
        <f>SUM(L14:L25)</f>
        <v>0</v>
      </c>
      <c r="M26" s="123">
        <f>SUM(M14:M25)</f>
        <v>0</v>
      </c>
      <c r="N26" s="123">
        <f>SUM(N14:N25)</f>
        <v>0</v>
      </c>
      <c r="O26" s="123">
        <f>SUM(O14:O25)</f>
        <v>0</v>
      </c>
      <c r="P26" s="124">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32">
        <f>'Kops c'!C28:H28</f>
        <v>0</v>
      </c>
      <c r="D29" s="232"/>
      <c r="E29" s="232"/>
      <c r="F29" s="232"/>
      <c r="G29" s="232"/>
      <c r="H29" s="232"/>
      <c r="I29" s="16"/>
      <c r="J29" s="16"/>
      <c r="K29" s="16"/>
      <c r="L29" s="16"/>
      <c r="M29" s="16"/>
      <c r="N29" s="16"/>
      <c r="O29" s="16"/>
      <c r="P29" s="16"/>
    </row>
    <row r="30" spans="1:16" x14ac:dyDescent="0.2">
      <c r="A30" s="16"/>
      <c r="B30" s="16"/>
      <c r="C30" s="160" t="s">
        <v>15</v>
      </c>
      <c r="D30" s="160"/>
      <c r="E30" s="160"/>
      <c r="F30" s="160"/>
      <c r="G30" s="160"/>
      <c r="H30" s="160"/>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78" t="str">
        <f>'Kops n'!A31:D31</f>
        <v>Tāme sastādīta 2023. gada __. _______</v>
      </c>
      <c r="B32" s="179"/>
      <c r="C32" s="179"/>
      <c r="D32" s="17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2">
        <f>'Kops c'!C33:H33</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c'!C36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5:H35"/>
    <mergeCell ref="L12:P12"/>
    <mergeCell ref="A26:K26"/>
    <mergeCell ref="C29:H29"/>
    <mergeCell ref="C30:H30"/>
    <mergeCell ref="A32:D32"/>
    <mergeCell ref="C34:H34"/>
  </mergeCells>
  <conditionalFormatting sqref="A26:K26">
    <cfRule type="containsText" dxfId="5"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4" priority="1" operator="equal">
      <formula>0</formula>
    </cfRule>
  </conditionalFormatting>
  <conditionalFormatting sqref="C2:I2 D5:L8 N9:O9 L26:P26 C29:H29 C34:H34 C37">
    <cfRule type="cellIs" dxfId="3"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92D050"/>
  </sheetPr>
  <dimension ref="A1:P38"/>
  <sheetViews>
    <sheetView topLeftCell="A4" workbookViewId="0">
      <selection activeCell="U25" sqref="U2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44</v>
      </c>
      <c r="D1" s="76">
        <f>'4a+c+n'!D1</f>
        <v>4</v>
      </c>
      <c r="E1" s="22"/>
      <c r="F1" s="22"/>
      <c r="G1" s="22"/>
      <c r="H1" s="22"/>
      <c r="I1" s="22"/>
      <c r="J1" s="22"/>
      <c r="N1" s="25"/>
      <c r="O1" s="26"/>
      <c r="P1" s="27"/>
    </row>
    <row r="2" spans="1:16" x14ac:dyDescent="0.2">
      <c r="A2" s="28"/>
      <c r="B2" s="28"/>
      <c r="C2" s="247" t="str">
        <f>'4a+c+n'!C2:I2</f>
        <v>Būvlaukuma organizācija</v>
      </c>
      <c r="D2" s="247"/>
      <c r="E2" s="247"/>
      <c r="F2" s="247"/>
      <c r="G2" s="247"/>
      <c r="H2" s="247"/>
      <c r="I2" s="247"/>
      <c r="J2" s="28"/>
    </row>
    <row r="3" spans="1:16" x14ac:dyDescent="0.2">
      <c r="A3" s="29"/>
      <c r="B3" s="29"/>
      <c r="C3" s="201" t="s">
        <v>21</v>
      </c>
      <c r="D3" s="201"/>
      <c r="E3" s="201"/>
      <c r="F3" s="201"/>
      <c r="G3" s="201"/>
      <c r="H3" s="201"/>
      <c r="I3" s="201"/>
      <c r="J3" s="29"/>
    </row>
    <row r="4" spans="1:16" x14ac:dyDescent="0.2">
      <c r="A4" s="29"/>
      <c r="B4" s="29"/>
      <c r="C4" s="248" t="s">
        <v>19</v>
      </c>
      <c r="D4" s="248"/>
      <c r="E4" s="248"/>
      <c r="F4" s="248"/>
      <c r="G4" s="248"/>
      <c r="H4" s="248"/>
      <c r="I4" s="248"/>
      <c r="J4" s="29"/>
    </row>
    <row r="5" spans="1:16" ht="15" customHeight="1"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6"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6" x14ac:dyDescent="0.2">
      <c r="A7" s="22"/>
      <c r="B7" s="22"/>
      <c r="C7" s="26" t="s">
        <v>7</v>
      </c>
      <c r="D7" s="243" t="str">
        <f>'Kops a+c+n'!D8</f>
        <v>Zemgales iela 28, Olaine, Olaines novads</v>
      </c>
      <c r="E7" s="243"/>
      <c r="F7" s="243"/>
      <c r="G7" s="243"/>
      <c r="H7" s="243"/>
      <c r="I7" s="243"/>
      <c r="J7" s="243"/>
      <c r="K7" s="243"/>
      <c r="L7" s="243"/>
      <c r="M7" s="16"/>
      <c r="N7" s="16"/>
      <c r="O7" s="16"/>
      <c r="P7" s="16"/>
    </row>
    <row r="8" spans="1:16" x14ac:dyDescent="0.2">
      <c r="A8" s="22"/>
      <c r="B8" s="22"/>
      <c r="C8" s="4" t="s">
        <v>24</v>
      </c>
      <c r="D8" s="243" t="str">
        <f>'Kops a+c+n'!D9</f>
        <v>Iepirkums Nr. AS OŪS 2023/10_E</v>
      </c>
      <c r="E8" s="243"/>
      <c r="F8" s="243"/>
      <c r="G8" s="243"/>
      <c r="H8" s="243"/>
      <c r="I8" s="243"/>
      <c r="J8" s="243"/>
      <c r="K8" s="243"/>
      <c r="L8" s="243"/>
      <c r="M8" s="16"/>
      <c r="N8" s="16"/>
      <c r="O8" s="16"/>
      <c r="P8" s="16"/>
    </row>
    <row r="9" spans="1:16" ht="11.25" customHeight="1" x14ac:dyDescent="0.2">
      <c r="A9" s="244" t="str">
        <f>'4a+c+n'!A9</f>
        <v>Tāme sastādīta  2023. gada tirgus cenās, pamatojoties uz DOP daļas rasējumiem</v>
      </c>
      <c r="B9" s="244"/>
      <c r="C9" s="244"/>
      <c r="D9" s="244"/>
      <c r="E9" s="244"/>
      <c r="F9" s="244"/>
      <c r="G9" s="30"/>
      <c r="H9" s="30"/>
      <c r="I9" s="30"/>
      <c r="J9" s="245" t="s">
        <v>45</v>
      </c>
      <c r="K9" s="245"/>
      <c r="L9" s="245"/>
      <c r="M9" s="245"/>
      <c r="N9" s="246">
        <f>P26</f>
        <v>0</v>
      </c>
      <c r="O9" s="246"/>
      <c r="P9" s="30"/>
    </row>
    <row r="10" spans="1:16" ht="15" customHeight="1" x14ac:dyDescent="0.2">
      <c r="A10" s="31"/>
      <c r="B10" s="32"/>
      <c r="C10" s="4"/>
      <c r="D10" s="22"/>
      <c r="E10" s="22"/>
      <c r="F10" s="22"/>
      <c r="G10" s="22"/>
      <c r="H10" s="22"/>
      <c r="I10" s="22"/>
      <c r="J10" s="22"/>
      <c r="K10" s="22"/>
      <c r="L10" s="80"/>
      <c r="M10" s="80"/>
      <c r="N10" s="80"/>
      <c r="O10" s="80"/>
      <c r="P10" s="26" t="str">
        <f>'Kopt a+c+n'!A36</f>
        <v>Tāme sastādīta 2023. gada __. 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13" t="s">
        <v>27</v>
      </c>
      <c r="B12" s="249" t="s">
        <v>48</v>
      </c>
      <c r="C12" s="227" t="s">
        <v>49</v>
      </c>
      <c r="D12" s="252" t="s">
        <v>50</v>
      </c>
      <c r="E12" s="254" t="s">
        <v>51</v>
      </c>
      <c r="F12" s="226" t="s">
        <v>52</v>
      </c>
      <c r="G12" s="227"/>
      <c r="H12" s="227"/>
      <c r="I12" s="227"/>
      <c r="J12" s="227"/>
      <c r="K12" s="228"/>
      <c r="L12" s="256" t="s">
        <v>53</v>
      </c>
      <c r="M12" s="227"/>
      <c r="N12" s="227"/>
      <c r="O12" s="227"/>
      <c r="P12" s="228"/>
    </row>
    <row r="13" spans="1:16" ht="126.75" customHeight="1" thickBot="1" x14ac:dyDescent="0.25">
      <c r="A13" s="214"/>
      <c r="B13" s="250"/>
      <c r="C13" s="251"/>
      <c r="D13" s="253"/>
      <c r="E13" s="255"/>
      <c r="F13" s="50" t="s">
        <v>55</v>
      </c>
      <c r="G13" s="53" t="s">
        <v>56</v>
      </c>
      <c r="H13" s="53" t="s">
        <v>57</v>
      </c>
      <c r="I13" s="53" t="s">
        <v>58</v>
      </c>
      <c r="J13" s="53" t="s">
        <v>59</v>
      </c>
      <c r="K13" s="55" t="s">
        <v>60</v>
      </c>
      <c r="L13" s="66" t="s">
        <v>55</v>
      </c>
      <c r="M13" s="53" t="s">
        <v>57</v>
      </c>
      <c r="N13" s="53" t="s">
        <v>58</v>
      </c>
      <c r="O13" s="53" t="s">
        <v>59</v>
      </c>
      <c r="P13" s="84" t="s">
        <v>60</v>
      </c>
    </row>
    <row r="14" spans="1:16" x14ac:dyDescent="0.2">
      <c r="A14" s="48">
        <f>IF(P14=0,0,IF(COUNTBLANK(P14)=1,0,COUNTA($P$14:P14)))</f>
        <v>0</v>
      </c>
      <c r="B14" s="23">
        <f>IF($C$4="Neattiecināmās izmaksas",IF('4a+c+n'!$Q14="N",'4a+c+n'!B14,0))</f>
        <v>0</v>
      </c>
      <c r="C14" s="23">
        <f>IF($C$4="Neattiecināmās izmaksas",IF('4a+c+n'!$Q14="N",'4a+c+n'!C14,0))</f>
        <v>0</v>
      </c>
      <c r="D14" s="23">
        <f>IF($C$4="Neattiecināmās izmaksas",IF('4a+c+n'!$Q14="N",'4a+c+n'!D14,0))</f>
        <v>0</v>
      </c>
      <c r="E14" s="43"/>
      <c r="F14" s="60"/>
      <c r="G14" s="109"/>
      <c r="H14" s="109">
        <f>IF($C$4="Neattiecināmās izmaksas",IF('4a+c+n'!$Q14="N",'4a+c+n'!H14,0))</f>
        <v>0</v>
      </c>
      <c r="I14" s="109"/>
      <c r="J14" s="109"/>
      <c r="K14" s="110">
        <f>IF($C$4="Neattiecināmās izmaksas",IF('4a+c+n'!$Q14="N",'4a+c+n'!K14,0))</f>
        <v>0</v>
      </c>
      <c r="L14" s="77">
        <f>IF($C$4="Neattiecināmās izmaksas",IF('4a+c+n'!$Q14="N",'4a+c+n'!L14,0))</f>
        <v>0</v>
      </c>
      <c r="M14" s="109">
        <f>IF($C$4="Neattiecināmās izmaksas",IF('4a+c+n'!$Q14="N",'4a+c+n'!M14,0))</f>
        <v>0</v>
      </c>
      <c r="N14" s="109">
        <f>IF($C$4="Neattiecināmās izmaksas",IF('4a+c+n'!$Q14="N",'4a+c+n'!N14,0))</f>
        <v>0</v>
      </c>
      <c r="O14" s="109">
        <f>IF($C$4="Neattiecināmās izmaksas",IF('4a+c+n'!$Q14="N",'4a+c+n'!O14,0))</f>
        <v>0</v>
      </c>
      <c r="P14" s="110">
        <f>IF($C$4="Neattiecināmās izmaksas",IF('4a+c+n'!$Q14="N",'4a+c+n'!P14,0))</f>
        <v>0</v>
      </c>
    </row>
    <row r="15" spans="1:16" x14ac:dyDescent="0.2">
      <c r="A15" s="49">
        <f>IF(P15=0,0,IF(COUNTBLANK(P15)=1,0,COUNTA($P$14:P15)))</f>
        <v>0</v>
      </c>
      <c r="B15" s="24">
        <f>IF($C$4="Neattiecināmās izmaksas",IF('4a+c+n'!$Q15="N",'4a+c+n'!B15,0))</f>
        <v>0</v>
      </c>
      <c r="C15" s="24">
        <f>IF($C$4="Neattiecināmās izmaksas",IF('4a+c+n'!$Q15="N",'4a+c+n'!C15,0))</f>
        <v>0</v>
      </c>
      <c r="D15" s="24">
        <f>IF($C$4="Neattiecināmās izmaksas",IF('4a+c+n'!$Q15="N",'4a+c+n'!D15,0))</f>
        <v>0</v>
      </c>
      <c r="E15" s="44"/>
      <c r="F15" s="62"/>
      <c r="G15" s="111"/>
      <c r="H15" s="111">
        <f>IF($C$4="Neattiecināmās izmaksas",IF('4a+c+n'!$Q15="N",'4a+c+n'!H15,0))</f>
        <v>0</v>
      </c>
      <c r="I15" s="111"/>
      <c r="J15" s="111"/>
      <c r="K15" s="112">
        <f>IF($C$4="Neattiecināmās izmaksas",IF('4a+c+n'!$Q15="N",'4a+c+n'!K15,0))</f>
        <v>0</v>
      </c>
      <c r="L15" s="78">
        <f>IF($C$4="Neattiecināmās izmaksas",IF('4a+c+n'!$Q15="N",'4a+c+n'!L15,0))</f>
        <v>0</v>
      </c>
      <c r="M15" s="111">
        <f>IF($C$4="Neattiecināmās izmaksas",IF('4a+c+n'!$Q15="N",'4a+c+n'!M15,0))</f>
        <v>0</v>
      </c>
      <c r="N15" s="111">
        <f>IF($C$4="Neattiecināmās izmaksas",IF('4a+c+n'!$Q15="N",'4a+c+n'!N15,0))</f>
        <v>0</v>
      </c>
      <c r="O15" s="111">
        <f>IF($C$4="Neattiecināmās izmaksas",IF('4a+c+n'!$Q15="N",'4a+c+n'!O15,0))</f>
        <v>0</v>
      </c>
      <c r="P15" s="112">
        <f>IF($C$4="Neattiecināmās izmaksas",IF('4a+c+n'!$Q15="N",'4a+c+n'!P15,0))</f>
        <v>0</v>
      </c>
    </row>
    <row r="16" spans="1:16" x14ac:dyDescent="0.2">
      <c r="A16" s="49">
        <f>IF(P16=0,0,IF(COUNTBLANK(P16)=1,0,COUNTA($P$14:P16)))</f>
        <v>0</v>
      </c>
      <c r="B16" s="24">
        <f>IF($C$4="Neattiecināmās izmaksas",IF('4a+c+n'!$Q16="N",'4a+c+n'!B16,0))</f>
        <v>0</v>
      </c>
      <c r="C16" s="24">
        <f>IF($C$4="Neattiecināmās izmaksas",IF('4a+c+n'!$Q16="N",'4a+c+n'!C16,0))</f>
        <v>0</v>
      </c>
      <c r="D16" s="24">
        <f>IF($C$4="Neattiecināmās izmaksas",IF('4a+c+n'!$Q16="N",'4a+c+n'!D16,0))</f>
        <v>0</v>
      </c>
      <c r="E16" s="44"/>
      <c r="F16" s="62"/>
      <c r="G16" s="111"/>
      <c r="H16" s="111">
        <f>IF($C$4="Neattiecināmās izmaksas",IF('4a+c+n'!$Q16="N",'4a+c+n'!H16,0))</f>
        <v>0</v>
      </c>
      <c r="I16" s="111"/>
      <c r="J16" s="111"/>
      <c r="K16" s="112">
        <f>IF($C$4="Neattiecināmās izmaksas",IF('4a+c+n'!$Q16="N",'4a+c+n'!K16,0))</f>
        <v>0</v>
      </c>
      <c r="L16" s="78">
        <f>IF($C$4="Neattiecināmās izmaksas",IF('4a+c+n'!$Q16="N",'4a+c+n'!L16,0))</f>
        <v>0</v>
      </c>
      <c r="M16" s="111">
        <f>IF($C$4="Neattiecināmās izmaksas",IF('4a+c+n'!$Q16="N",'4a+c+n'!M16,0))</f>
        <v>0</v>
      </c>
      <c r="N16" s="111">
        <f>IF($C$4="Neattiecināmās izmaksas",IF('4a+c+n'!$Q16="N",'4a+c+n'!N16,0))</f>
        <v>0</v>
      </c>
      <c r="O16" s="111">
        <f>IF($C$4="Neattiecināmās izmaksas",IF('4a+c+n'!$Q16="N",'4a+c+n'!O16,0))</f>
        <v>0</v>
      </c>
      <c r="P16" s="112">
        <f>IF($C$4="Neattiecināmās izmaksas",IF('4a+c+n'!$Q16="N",'4a+c+n'!P16,0))</f>
        <v>0</v>
      </c>
    </row>
    <row r="17" spans="1:16" x14ac:dyDescent="0.2">
      <c r="A17" s="49">
        <f>IF(P17=0,0,IF(COUNTBLANK(P17)=1,0,COUNTA($P$14:P17)))</f>
        <v>0</v>
      </c>
      <c r="B17" s="24">
        <f>IF($C$4="Neattiecināmās izmaksas",IF('4a+c+n'!$Q17="N",'4a+c+n'!B17,0))</f>
        <v>0</v>
      </c>
      <c r="C17" s="24">
        <f>IF($C$4="Neattiecināmās izmaksas",IF('4a+c+n'!$Q17="N",'4a+c+n'!C17,0))</f>
        <v>0</v>
      </c>
      <c r="D17" s="24">
        <f>IF($C$4="Neattiecināmās izmaksas",IF('4a+c+n'!$Q17="N",'4a+c+n'!D17,0))</f>
        <v>0</v>
      </c>
      <c r="E17" s="44"/>
      <c r="F17" s="62"/>
      <c r="G17" s="111"/>
      <c r="H17" s="111">
        <f>IF($C$4="Neattiecināmās izmaksas",IF('4a+c+n'!$Q17="N",'4a+c+n'!H17,0))</f>
        <v>0</v>
      </c>
      <c r="I17" s="111"/>
      <c r="J17" s="111"/>
      <c r="K17" s="112">
        <f>IF($C$4="Neattiecināmās izmaksas",IF('4a+c+n'!$Q17="N",'4a+c+n'!K17,0))</f>
        <v>0</v>
      </c>
      <c r="L17" s="78">
        <f>IF($C$4="Neattiecināmās izmaksas",IF('4a+c+n'!$Q17="N",'4a+c+n'!L17,0))</f>
        <v>0</v>
      </c>
      <c r="M17" s="111">
        <f>IF($C$4="Neattiecināmās izmaksas",IF('4a+c+n'!$Q17="N",'4a+c+n'!M17,0))</f>
        <v>0</v>
      </c>
      <c r="N17" s="111">
        <f>IF($C$4="Neattiecināmās izmaksas",IF('4a+c+n'!$Q17="N",'4a+c+n'!N17,0))</f>
        <v>0</v>
      </c>
      <c r="O17" s="111">
        <f>IF($C$4="Neattiecināmās izmaksas",IF('4a+c+n'!$Q17="N",'4a+c+n'!O17,0))</f>
        <v>0</v>
      </c>
      <c r="P17" s="112">
        <f>IF($C$4="Neattiecināmās izmaksas",IF('4a+c+n'!$Q17="N",'4a+c+n'!P17,0))</f>
        <v>0</v>
      </c>
    </row>
    <row r="18" spans="1:16" x14ac:dyDescent="0.2">
      <c r="A18" s="49">
        <f>IF(P18=0,0,IF(COUNTBLANK(P18)=1,0,COUNTA($P$14:P18)))</f>
        <v>0</v>
      </c>
      <c r="B18" s="24">
        <f>IF($C$4="Neattiecināmās izmaksas",IF('4a+c+n'!$Q18="N",'4a+c+n'!B18,0))</f>
        <v>0</v>
      </c>
      <c r="C18" s="24">
        <f>IF($C$4="Neattiecināmās izmaksas",IF('4a+c+n'!$Q18="N",'4a+c+n'!C18,0))</f>
        <v>0</v>
      </c>
      <c r="D18" s="24">
        <f>IF($C$4="Neattiecināmās izmaksas",IF('4a+c+n'!$Q18="N",'4a+c+n'!D18,0))</f>
        <v>0</v>
      </c>
      <c r="E18" s="44"/>
      <c r="F18" s="62"/>
      <c r="G18" s="111"/>
      <c r="H18" s="111">
        <f>IF($C$4="Neattiecināmās izmaksas",IF('4a+c+n'!$Q18="N",'4a+c+n'!H18,0))</f>
        <v>0</v>
      </c>
      <c r="I18" s="111"/>
      <c r="J18" s="111"/>
      <c r="K18" s="112">
        <f>IF($C$4="Neattiecināmās izmaksas",IF('4a+c+n'!$Q18="N",'4a+c+n'!K18,0))</f>
        <v>0</v>
      </c>
      <c r="L18" s="78">
        <f>IF($C$4="Neattiecināmās izmaksas",IF('4a+c+n'!$Q18="N",'4a+c+n'!L18,0))</f>
        <v>0</v>
      </c>
      <c r="M18" s="111">
        <f>IF($C$4="Neattiecināmās izmaksas",IF('4a+c+n'!$Q18="N",'4a+c+n'!M18,0))</f>
        <v>0</v>
      </c>
      <c r="N18" s="111">
        <f>IF($C$4="Neattiecināmās izmaksas",IF('4a+c+n'!$Q18="N",'4a+c+n'!N18,0))</f>
        <v>0</v>
      </c>
      <c r="O18" s="111">
        <f>IF($C$4="Neattiecināmās izmaksas",IF('4a+c+n'!$Q18="N",'4a+c+n'!O18,0))</f>
        <v>0</v>
      </c>
      <c r="P18" s="112">
        <f>IF($C$4="Neattiecināmās izmaksas",IF('4a+c+n'!$Q18="N",'4a+c+n'!P18,0))</f>
        <v>0</v>
      </c>
    </row>
    <row r="19" spans="1:16" x14ac:dyDescent="0.2">
      <c r="A19" s="49">
        <f>IF(P19=0,0,IF(COUNTBLANK(P19)=1,0,COUNTA($P$14:P19)))</f>
        <v>0</v>
      </c>
      <c r="B19" s="24">
        <f>IF($C$4="Neattiecināmās izmaksas",IF('4a+c+n'!$Q19="N",'4a+c+n'!B19,0))</f>
        <v>0</v>
      </c>
      <c r="C19" s="24">
        <f>IF($C$4="Neattiecināmās izmaksas",IF('4a+c+n'!$Q19="N",'4a+c+n'!C19,0))</f>
        <v>0</v>
      </c>
      <c r="D19" s="24">
        <f>IF($C$4="Neattiecināmās izmaksas",IF('4a+c+n'!$Q19="N",'4a+c+n'!D19,0))</f>
        <v>0</v>
      </c>
      <c r="E19" s="44"/>
      <c r="F19" s="62"/>
      <c r="G19" s="111"/>
      <c r="H19" s="111">
        <f>IF($C$4="Neattiecināmās izmaksas",IF('4a+c+n'!$Q19="N",'4a+c+n'!H19,0))</f>
        <v>0</v>
      </c>
      <c r="I19" s="111"/>
      <c r="J19" s="111"/>
      <c r="K19" s="112">
        <f>IF($C$4="Neattiecināmās izmaksas",IF('4a+c+n'!$Q19="N",'4a+c+n'!K19,0))</f>
        <v>0</v>
      </c>
      <c r="L19" s="78">
        <f>IF($C$4="Neattiecināmās izmaksas",IF('4a+c+n'!$Q19="N",'4a+c+n'!L19,0))</f>
        <v>0</v>
      </c>
      <c r="M19" s="111">
        <f>IF($C$4="Neattiecināmās izmaksas",IF('4a+c+n'!$Q19="N",'4a+c+n'!M19,0))</f>
        <v>0</v>
      </c>
      <c r="N19" s="111">
        <f>IF($C$4="Neattiecināmās izmaksas",IF('4a+c+n'!$Q19="N",'4a+c+n'!N19,0))</f>
        <v>0</v>
      </c>
      <c r="O19" s="111">
        <f>IF($C$4="Neattiecināmās izmaksas",IF('4a+c+n'!$Q19="N",'4a+c+n'!O19,0))</f>
        <v>0</v>
      </c>
      <c r="P19" s="112">
        <f>IF($C$4="Neattiecināmās izmaksas",IF('4a+c+n'!$Q19="N",'4a+c+n'!P19,0))</f>
        <v>0</v>
      </c>
    </row>
    <row r="20" spans="1:16" x14ac:dyDescent="0.2">
      <c r="A20" s="49">
        <f>IF(P20=0,0,IF(COUNTBLANK(P20)=1,0,COUNTA($P$14:P20)))</f>
        <v>0</v>
      </c>
      <c r="B20" s="24">
        <f>IF($C$4="Neattiecināmās izmaksas",IF('4a+c+n'!$Q20="N",'4a+c+n'!B20,0))</f>
        <v>0</v>
      </c>
      <c r="C20" s="24">
        <f>IF($C$4="Neattiecināmās izmaksas",IF('4a+c+n'!$Q20="N",'4a+c+n'!C20,0))</f>
        <v>0</v>
      </c>
      <c r="D20" s="24">
        <f>IF($C$4="Neattiecināmās izmaksas",IF('4a+c+n'!$Q20="N",'4a+c+n'!D20,0))</f>
        <v>0</v>
      </c>
      <c r="E20" s="44"/>
      <c r="F20" s="62"/>
      <c r="G20" s="111"/>
      <c r="H20" s="111">
        <f>IF($C$4="Neattiecināmās izmaksas",IF('4a+c+n'!$Q20="N",'4a+c+n'!H20,0))</f>
        <v>0</v>
      </c>
      <c r="I20" s="111"/>
      <c r="J20" s="111"/>
      <c r="K20" s="112">
        <f>IF($C$4="Neattiecināmās izmaksas",IF('4a+c+n'!$Q20="N",'4a+c+n'!K20,0))</f>
        <v>0</v>
      </c>
      <c r="L20" s="78">
        <f>IF($C$4="Neattiecināmās izmaksas",IF('4a+c+n'!$Q20="N",'4a+c+n'!L20,0))</f>
        <v>0</v>
      </c>
      <c r="M20" s="111">
        <f>IF($C$4="Neattiecināmās izmaksas",IF('4a+c+n'!$Q20="N",'4a+c+n'!M20,0))</f>
        <v>0</v>
      </c>
      <c r="N20" s="111">
        <f>IF($C$4="Neattiecināmās izmaksas",IF('4a+c+n'!$Q20="N",'4a+c+n'!N20,0))</f>
        <v>0</v>
      </c>
      <c r="O20" s="111">
        <f>IF($C$4="Neattiecināmās izmaksas",IF('4a+c+n'!$Q20="N",'4a+c+n'!O20,0))</f>
        <v>0</v>
      </c>
      <c r="P20" s="112">
        <f>IF($C$4="Neattiecināmās izmaksas",IF('4a+c+n'!$Q20="N",'4a+c+n'!P20,0))</f>
        <v>0</v>
      </c>
    </row>
    <row r="21" spans="1:16" x14ac:dyDescent="0.2">
      <c r="A21" s="49">
        <f>IF(P21=0,0,IF(COUNTBLANK(P21)=1,0,COUNTA($P$14:P21)))</f>
        <v>0</v>
      </c>
      <c r="B21" s="24">
        <f>IF($C$4="Neattiecināmās izmaksas",IF('4a+c+n'!$Q21="N",'4a+c+n'!B21,0))</f>
        <v>0</v>
      </c>
      <c r="C21" s="24">
        <f>IF($C$4="Neattiecināmās izmaksas",IF('4a+c+n'!$Q21="N",'4a+c+n'!C21,0))</f>
        <v>0</v>
      </c>
      <c r="D21" s="24">
        <f>IF($C$4="Neattiecināmās izmaksas",IF('4a+c+n'!$Q21="N",'4a+c+n'!D21,0))</f>
        <v>0</v>
      </c>
      <c r="E21" s="44"/>
      <c r="F21" s="62"/>
      <c r="G21" s="111"/>
      <c r="H21" s="111">
        <f>IF($C$4="Neattiecināmās izmaksas",IF('4a+c+n'!$Q21="N",'4a+c+n'!H21,0))</f>
        <v>0</v>
      </c>
      <c r="I21" s="111"/>
      <c r="J21" s="111"/>
      <c r="K21" s="112">
        <f>IF($C$4="Neattiecināmās izmaksas",IF('4a+c+n'!$Q21="N",'4a+c+n'!K21,0))</f>
        <v>0</v>
      </c>
      <c r="L21" s="78">
        <f>IF($C$4="Neattiecināmās izmaksas",IF('4a+c+n'!$Q21="N",'4a+c+n'!L21,0))</f>
        <v>0</v>
      </c>
      <c r="M21" s="111">
        <f>IF($C$4="Neattiecināmās izmaksas",IF('4a+c+n'!$Q21="N",'4a+c+n'!M21,0))</f>
        <v>0</v>
      </c>
      <c r="N21" s="111">
        <f>IF($C$4="Neattiecināmās izmaksas",IF('4a+c+n'!$Q21="N",'4a+c+n'!N21,0))</f>
        <v>0</v>
      </c>
      <c r="O21" s="111">
        <f>IF($C$4="Neattiecināmās izmaksas",IF('4a+c+n'!$Q21="N",'4a+c+n'!O21,0))</f>
        <v>0</v>
      </c>
      <c r="P21" s="112">
        <f>IF($C$4="Neattiecināmās izmaksas",IF('4a+c+n'!$Q21="N",'4a+c+n'!P21,0))</f>
        <v>0</v>
      </c>
    </row>
    <row r="22" spans="1:16" x14ac:dyDescent="0.2">
      <c r="A22" s="49">
        <f>IF(P22=0,0,IF(COUNTBLANK(P22)=1,0,COUNTA($P$14:P22)))</f>
        <v>0</v>
      </c>
      <c r="B22" s="24">
        <f>IF($C$4="Neattiecināmās izmaksas",IF('4a+c+n'!$Q22="N",'4a+c+n'!B22,0))</f>
        <v>0</v>
      </c>
      <c r="C22" s="24">
        <f>IF($C$4="Neattiecināmās izmaksas",IF('4a+c+n'!$Q22="N",'4a+c+n'!C22,0))</f>
        <v>0</v>
      </c>
      <c r="D22" s="24">
        <f>IF($C$4="Neattiecināmās izmaksas",IF('4a+c+n'!$Q22="N",'4a+c+n'!D22,0))</f>
        <v>0</v>
      </c>
      <c r="E22" s="44"/>
      <c r="F22" s="62"/>
      <c r="G22" s="111"/>
      <c r="H22" s="111">
        <f>IF($C$4="Neattiecināmās izmaksas",IF('4a+c+n'!$Q22="N",'4a+c+n'!H22,0))</f>
        <v>0</v>
      </c>
      <c r="I22" s="111"/>
      <c r="J22" s="111"/>
      <c r="K22" s="112">
        <f>IF($C$4="Neattiecināmās izmaksas",IF('4a+c+n'!$Q22="N",'4a+c+n'!K22,0))</f>
        <v>0</v>
      </c>
      <c r="L22" s="78">
        <f>IF($C$4="Neattiecināmās izmaksas",IF('4a+c+n'!$Q22="N",'4a+c+n'!L22,0))</f>
        <v>0</v>
      </c>
      <c r="M22" s="111">
        <f>IF($C$4="Neattiecināmās izmaksas",IF('4a+c+n'!$Q22="N",'4a+c+n'!M22,0))</f>
        <v>0</v>
      </c>
      <c r="N22" s="111">
        <f>IF($C$4="Neattiecināmās izmaksas",IF('4a+c+n'!$Q22="N",'4a+c+n'!N22,0))</f>
        <v>0</v>
      </c>
      <c r="O22" s="111">
        <f>IF($C$4="Neattiecināmās izmaksas",IF('4a+c+n'!$Q22="N",'4a+c+n'!O22,0))</f>
        <v>0</v>
      </c>
      <c r="P22" s="112">
        <f>IF($C$4="Neattiecināmās izmaksas",IF('4a+c+n'!$Q22="N",'4a+c+n'!P22,0))</f>
        <v>0</v>
      </c>
    </row>
    <row r="23" spans="1:16" x14ac:dyDescent="0.2">
      <c r="A23" s="49">
        <f>IF(P23=0,0,IF(COUNTBLANK(P23)=1,0,COUNTA($P$14:P23)))</f>
        <v>0</v>
      </c>
      <c r="B23" s="24">
        <f>IF($C$4="Neattiecināmās izmaksas",IF('4a+c+n'!$Q23="N",'4a+c+n'!B23,0))</f>
        <v>0</v>
      </c>
      <c r="C23" s="24">
        <f>IF($C$4="Neattiecināmās izmaksas",IF('4a+c+n'!$Q23="N",'4a+c+n'!C23,0))</f>
        <v>0</v>
      </c>
      <c r="D23" s="24">
        <f>IF($C$4="Neattiecināmās izmaksas",IF('4a+c+n'!$Q23="N",'4a+c+n'!D23,0))</f>
        <v>0</v>
      </c>
      <c r="E23" s="44"/>
      <c r="F23" s="62"/>
      <c r="G23" s="111"/>
      <c r="H23" s="111">
        <f>IF($C$4="Neattiecināmās izmaksas",IF('4a+c+n'!$Q23="N",'4a+c+n'!H23,0))</f>
        <v>0</v>
      </c>
      <c r="I23" s="111"/>
      <c r="J23" s="111"/>
      <c r="K23" s="112">
        <f>IF($C$4="Neattiecināmās izmaksas",IF('4a+c+n'!$Q23="N",'4a+c+n'!K23,0))</f>
        <v>0</v>
      </c>
      <c r="L23" s="78">
        <f>IF($C$4="Neattiecināmās izmaksas",IF('4a+c+n'!$Q23="N",'4a+c+n'!L23,0))</f>
        <v>0</v>
      </c>
      <c r="M23" s="111">
        <f>IF($C$4="Neattiecināmās izmaksas",IF('4a+c+n'!$Q23="N",'4a+c+n'!M23,0))</f>
        <v>0</v>
      </c>
      <c r="N23" s="111">
        <f>IF($C$4="Neattiecināmās izmaksas",IF('4a+c+n'!$Q23="N",'4a+c+n'!N23,0))</f>
        <v>0</v>
      </c>
      <c r="O23" s="111">
        <f>IF($C$4="Neattiecināmās izmaksas",IF('4a+c+n'!$Q23="N",'4a+c+n'!O23,0))</f>
        <v>0</v>
      </c>
      <c r="P23" s="112">
        <f>IF($C$4="Neattiecināmās izmaksas",IF('4a+c+n'!$Q23="N",'4a+c+n'!P23,0))</f>
        <v>0</v>
      </c>
    </row>
    <row r="24" spans="1:16" x14ac:dyDescent="0.2">
      <c r="A24" s="49">
        <f>IF(P24=0,0,IF(COUNTBLANK(P24)=1,0,COUNTA($P$14:P24)))</f>
        <v>0</v>
      </c>
      <c r="B24" s="24">
        <f>IF($C$4="Neattiecināmās izmaksas",IF('4a+c+n'!$Q24="N",'4a+c+n'!B24,0))</f>
        <v>0</v>
      </c>
      <c r="C24" s="24">
        <f>IF($C$4="Neattiecināmās izmaksas",IF('4a+c+n'!$Q24="N",'4a+c+n'!C24,0))</f>
        <v>0</v>
      </c>
      <c r="D24" s="24">
        <f>IF($C$4="Neattiecināmās izmaksas",IF('4a+c+n'!$Q24="N",'4a+c+n'!D24,0))</f>
        <v>0</v>
      </c>
      <c r="E24" s="44"/>
      <c r="F24" s="62"/>
      <c r="G24" s="111"/>
      <c r="H24" s="111">
        <f>IF($C$4="Neattiecināmās izmaksas",IF('4a+c+n'!$Q24="N",'4a+c+n'!H24,0))</f>
        <v>0</v>
      </c>
      <c r="I24" s="111"/>
      <c r="J24" s="111"/>
      <c r="K24" s="112">
        <f>IF($C$4="Neattiecināmās izmaksas",IF('4a+c+n'!$Q24="N",'4a+c+n'!K24,0))</f>
        <v>0</v>
      </c>
      <c r="L24" s="78">
        <f>IF($C$4="Neattiecināmās izmaksas",IF('4a+c+n'!$Q24="N",'4a+c+n'!L24,0))</f>
        <v>0</v>
      </c>
      <c r="M24" s="111">
        <f>IF($C$4="Neattiecināmās izmaksas",IF('4a+c+n'!$Q24="N",'4a+c+n'!M24,0))</f>
        <v>0</v>
      </c>
      <c r="N24" s="111">
        <f>IF($C$4="Neattiecināmās izmaksas",IF('4a+c+n'!$Q24="N",'4a+c+n'!N24,0))</f>
        <v>0</v>
      </c>
      <c r="O24" s="111">
        <f>IF($C$4="Neattiecināmās izmaksas",IF('4a+c+n'!$Q24="N",'4a+c+n'!O24,0))</f>
        <v>0</v>
      </c>
      <c r="P24" s="112">
        <f>IF($C$4="Neattiecināmās izmaksas",IF('4a+c+n'!$Q24="N",'4a+c+n'!P24,0))</f>
        <v>0</v>
      </c>
    </row>
    <row r="25" spans="1:16" ht="12" thickBot="1" x14ac:dyDescent="0.25">
      <c r="A25" s="49">
        <f>IF(P25=0,0,IF(COUNTBLANK(P25)=1,0,COUNTA($P$14:P25)))</f>
        <v>0</v>
      </c>
      <c r="B25" s="24">
        <f>IF($C$4="Neattiecināmās izmaksas",IF('4a+c+n'!$Q25="N",'4a+c+n'!B25,0))</f>
        <v>0</v>
      </c>
      <c r="C25" s="24">
        <f>IF($C$4="Neattiecināmās izmaksas",IF('4a+c+n'!$Q25="N",'4a+c+n'!C25,0))</f>
        <v>0</v>
      </c>
      <c r="D25" s="24">
        <f>IF($C$4="Neattiecināmās izmaksas",IF('4a+c+n'!$Q25="N",'4a+c+n'!D25,0))</f>
        <v>0</v>
      </c>
      <c r="E25" s="44"/>
      <c r="F25" s="62"/>
      <c r="G25" s="111"/>
      <c r="H25" s="111">
        <f>IF($C$4="Neattiecināmās izmaksas",IF('4a+c+n'!$Q25="N",'4a+c+n'!H25,0))</f>
        <v>0</v>
      </c>
      <c r="I25" s="111"/>
      <c r="J25" s="111"/>
      <c r="K25" s="112">
        <f>IF($C$4="Neattiecināmās izmaksas",IF('4a+c+n'!$Q25="N",'4a+c+n'!K25,0))</f>
        <v>0</v>
      </c>
      <c r="L25" s="78">
        <f>IF($C$4="Neattiecināmās izmaksas",IF('4a+c+n'!$Q25="N",'4a+c+n'!L25,0))</f>
        <v>0</v>
      </c>
      <c r="M25" s="111">
        <f>IF($C$4="Neattiecināmās izmaksas",IF('4a+c+n'!$Q25="N",'4a+c+n'!M25,0))</f>
        <v>0</v>
      </c>
      <c r="N25" s="111">
        <f>IF($C$4="Neattiecināmās izmaksas",IF('4a+c+n'!$Q25="N",'4a+c+n'!N25,0))</f>
        <v>0</v>
      </c>
      <c r="O25" s="111">
        <f>IF($C$4="Neattiecināmās izmaksas",IF('4a+c+n'!$Q25="N",'4a+c+n'!O25,0))</f>
        <v>0</v>
      </c>
      <c r="P25" s="112">
        <f>IF($C$4="Neattiecināmās izmaksas",IF('4a+c+n'!$Q25="N",'4a+c+n'!P25,0))</f>
        <v>0</v>
      </c>
    </row>
    <row r="26" spans="1:16" ht="12" customHeight="1" thickBot="1" x14ac:dyDescent="0.25">
      <c r="A26" s="229" t="s">
        <v>62</v>
      </c>
      <c r="B26" s="230"/>
      <c r="C26" s="230"/>
      <c r="D26" s="230"/>
      <c r="E26" s="230"/>
      <c r="F26" s="230"/>
      <c r="G26" s="230"/>
      <c r="H26" s="230"/>
      <c r="I26" s="230"/>
      <c r="J26" s="230"/>
      <c r="K26" s="231"/>
      <c r="L26" s="122">
        <f>SUM(L14:L25)</f>
        <v>0</v>
      </c>
      <c r="M26" s="123">
        <f>SUM(M14:M25)</f>
        <v>0</v>
      </c>
      <c r="N26" s="123">
        <f>SUM(N14:N25)</f>
        <v>0</v>
      </c>
      <c r="O26" s="123">
        <f>SUM(O14:O25)</f>
        <v>0</v>
      </c>
      <c r="P26" s="124">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32">
        <f>'Kops n'!C28:H28</f>
        <v>0</v>
      </c>
      <c r="D29" s="232"/>
      <c r="E29" s="232"/>
      <c r="F29" s="232"/>
      <c r="G29" s="232"/>
      <c r="H29" s="232"/>
      <c r="I29" s="16"/>
      <c r="J29" s="16"/>
      <c r="K29" s="16"/>
      <c r="L29" s="16"/>
      <c r="M29" s="16"/>
      <c r="N29" s="16"/>
      <c r="O29" s="16"/>
      <c r="P29" s="16"/>
    </row>
    <row r="30" spans="1:16" x14ac:dyDescent="0.2">
      <c r="A30" s="16"/>
      <c r="B30" s="16"/>
      <c r="C30" s="160" t="s">
        <v>15</v>
      </c>
      <c r="D30" s="160"/>
      <c r="E30" s="160"/>
      <c r="F30" s="160"/>
      <c r="G30" s="160"/>
      <c r="H30" s="160"/>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78" t="str">
        <f>'Kops n'!A31:D31</f>
        <v>Tāme sastādīta 2023. gada __. _______</v>
      </c>
      <c r="B32" s="179"/>
      <c r="C32" s="179"/>
      <c r="D32" s="17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32">
        <f>'Kops n'!C33:H33</f>
        <v>0</v>
      </c>
      <c r="D34" s="232"/>
      <c r="E34" s="232"/>
      <c r="F34" s="232"/>
      <c r="G34" s="232"/>
      <c r="H34" s="232"/>
      <c r="I34" s="16"/>
      <c r="J34" s="16"/>
      <c r="K34" s="16"/>
      <c r="L34" s="16"/>
      <c r="M34" s="16"/>
      <c r="N34" s="16"/>
      <c r="O34" s="16"/>
      <c r="P34" s="16"/>
    </row>
    <row r="35" spans="1:16" x14ac:dyDescent="0.2">
      <c r="A35" s="16"/>
      <c r="B35" s="16"/>
      <c r="C35" s="160" t="s">
        <v>15</v>
      </c>
      <c r="D35" s="160"/>
      <c r="E35" s="160"/>
      <c r="F35" s="160"/>
      <c r="G35" s="160"/>
      <c r="H35" s="160"/>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4" t="s">
        <v>16</v>
      </c>
      <c r="B37" s="40"/>
      <c r="C37" s="79">
        <f>'Kops n'!C36</f>
        <v>0</v>
      </c>
      <c r="D37" s="40"/>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26:K26">
    <cfRule type="containsText" dxfId="2"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 priority="1" operator="equal">
      <formula>0</formula>
    </cfRule>
  </conditionalFormatting>
  <conditionalFormatting sqref="C2:I2 D5:L8 N9:O9 L26:P26 C29:H29 C34:H34 C37">
    <cfRule type="cellIs" dxfId="0"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61" t="s">
        <v>1</v>
      </c>
      <c r="C4" s="161"/>
    </row>
    <row r="5" spans="1:3" x14ac:dyDescent="0.2">
      <c r="A5" s="2"/>
      <c r="B5" s="2"/>
      <c r="C5" s="2"/>
    </row>
    <row r="6" spans="1:3" x14ac:dyDescent="0.2">
      <c r="C6" s="4" t="s">
        <v>2</v>
      </c>
    </row>
    <row r="8" spans="1:3" x14ac:dyDescent="0.2">
      <c r="B8" s="162" t="s">
        <v>3</v>
      </c>
      <c r="C8" s="162"/>
    </row>
    <row r="11" spans="1:3" x14ac:dyDescent="0.2">
      <c r="B11" s="2" t="s">
        <v>4</v>
      </c>
    </row>
    <row r="12" spans="1:3" x14ac:dyDescent="0.2">
      <c r="B12" s="52" t="s">
        <v>18</v>
      </c>
    </row>
    <row r="13" spans="1:3" x14ac:dyDescent="0.2">
      <c r="A13" s="4" t="s">
        <v>5</v>
      </c>
      <c r="B13" s="173" t="str">
        <f>'Kopt a '!B13:C13</f>
        <v>Dzīvojamās mājas fasāžu vienkāršota atjaunošana</v>
      </c>
      <c r="C13" s="173"/>
    </row>
    <row r="14" spans="1:3" x14ac:dyDescent="0.2">
      <c r="A14" s="4" t="s">
        <v>6</v>
      </c>
      <c r="B14" s="174" t="str">
        <f>'Kopt a '!B14:C14</f>
        <v>Dzīvojamās mājas fasāžu vienkāršota atjaunošana</v>
      </c>
      <c r="C14" s="174"/>
    </row>
    <row r="15" spans="1:3" x14ac:dyDescent="0.2">
      <c r="A15" s="4" t="s">
        <v>7</v>
      </c>
      <c r="B15" s="174" t="str">
        <f>'Kopt a '!B15:C15</f>
        <v>Zemgales iela 28, Olaine, Olaines novads</v>
      </c>
      <c r="C15" s="174"/>
    </row>
    <row r="16" spans="1:3" x14ac:dyDescent="0.2">
      <c r="A16" s="4" t="s">
        <v>8</v>
      </c>
      <c r="B16" s="175" t="str">
        <f>'Kopt a '!B16:C16</f>
        <v>Iepirkums Nr. AS OŪS 2023/10_E</v>
      </c>
      <c r="C16" s="175"/>
    </row>
    <row r="17" spans="1:3" ht="12" thickBot="1" x14ac:dyDescent="0.25"/>
    <row r="18" spans="1:3" x14ac:dyDescent="0.2">
      <c r="A18" s="5" t="s">
        <v>9</v>
      </c>
      <c r="B18" s="6" t="s">
        <v>10</v>
      </c>
      <c r="C18" s="7" t="s">
        <v>11</v>
      </c>
    </row>
    <row r="19" spans="1:3" x14ac:dyDescent="0.2">
      <c r="A19" s="49">
        <f>'Kopt a+c+n'!A19</f>
        <v>1</v>
      </c>
      <c r="B19" s="73" t="str">
        <f>'Kopt a+c+n'!B19</f>
        <v>Dzīvojamās mājas fasāžu vienkāršota atjaunošana</v>
      </c>
      <c r="C19" s="99" t="e">
        <f>'Kops c'!E23</f>
        <v>#VALUE!</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t="e">
        <f>SUM(C19:C25)</f>
        <v>#VALUE!</v>
      </c>
    </row>
    <row r="27" spans="1:3" ht="12" thickBot="1" x14ac:dyDescent="0.25">
      <c r="B27" s="14"/>
      <c r="C27" s="15"/>
    </row>
    <row r="28" spans="1:3" ht="12" thickBot="1" x14ac:dyDescent="0.25">
      <c r="A28" s="163" t="s">
        <v>13</v>
      </c>
      <c r="B28" s="164"/>
      <c r="C28" s="102" t="e">
        <f>ROUND(C26*21%,2)</f>
        <v>#VALUE!</v>
      </c>
    </row>
    <row r="31" spans="1:3" x14ac:dyDescent="0.2">
      <c r="A31" s="1" t="s">
        <v>14</v>
      </c>
      <c r="B31" s="169">
        <f>'Kopt a+c+n'!B31:C31</f>
        <v>0</v>
      </c>
      <c r="C31" s="169"/>
    </row>
    <row r="32" spans="1:3" x14ac:dyDescent="0.2">
      <c r="B32" s="160" t="s">
        <v>15</v>
      </c>
      <c r="C32" s="160"/>
    </row>
    <row r="34" spans="1:3" x14ac:dyDescent="0.2">
      <c r="A34" s="1" t="s">
        <v>16</v>
      </c>
      <c r="B34" s="70">
        <f>'Kopt a+c+n'!B34</f>
        <v>0</v>
      </c>
      <c r="C34" s="16"/>
    </row>
    <row r="35" spans="1:3" x14ac:dyDescent="0.2">
      <c r="A35" s="16"/>
      <c r="B35" s="16"/>
      <c r="C35" s="16"/>
    </row>
    <row r="36" spans="1:3" x14ac:dyDescent="0.2">
      <c r="A36" s="1" t="str">
        <f>'Kopt a+c+n'!A36</f>
        <v>Tāme sastādīta 2023. gada __. _______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146" priority="6" operator="equal">
      <formula>"Tāme sastādīta 20__. gada __. _________"</formula>
    </cfRule>
  </conditionalFormatting>
  <conditionalFormatting sqref="B13:B16 A19:C19 C26 C28 B31:C31 B34">
    <cfRule type="cellIs" dxfId="145" priority="2" operator="equal">
      <formula>68757.18</formula>
    </cfRule>
  </conditionalFormatting>
  <conditionalFormatting sqref="B13:B16 A19:C19 C26 C28">
    <cfRule type="cellIs" dxfId="144" priority="1" operator="equal">
      <formula>0</formula>
    </cfRule>
  </conditionalFormatting>
  <conditionalFormatting sqref="B34">
    <cfRule type="cellIs" dxfId="143" priority="4" operator="equal">
      <formula>0</formula>
    </cfRule>
  </conditionalFormatting>
  <conditionalFormatting sqref="B31:C31 B34">
    <cfRule type="cellIs" dxfId="142" priority="3" operator="equal">
      <formula>0</formula>
    </cfRule>
  </conditionalFormatting>
  <conditionalFormatting sqref="B31:C31">
    <cfRule type="cellIs" dxfId="141" priority="5"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sheetPr>
  <dimension ref="A2:C36"/>
  <sheetViews>
    <sheetView workbookViewId="0">
      <selection activeCell="M29" sqref="M29"/>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61" t="s">
        <v>1</v>
      </c>
      <c r="C4" s="161"/>
    </row>
    <row r="5" spans="1:3" x14ac:dyDescent="0.2">
      <c r="A5" s="2"/>
      <c r="B5" s="2"/>
      <c r="C5" s="2"/>
    </row>
    <row r="6" spans="1:3" x14ac:dyDescent="0.2">
      <c r="C6" s="4" t="s">
        <v>2</v>
      </c>
    </row>
    <row r="8" spans="1:3" x14ac:dyDescent="0.2">
      <c r="B8" s="162" t="s">
        <v>3</v>
      </c>
      <c r="C8" s="162"/>
    </row>
    <row r="11" spans="1:3" x14ac:dyDescent="0.2">
      <c r="B11" s="2" t="s">
        <v>4</v>
      </c>
    </row>
    <row r="12" spans="1:3" x14ac:dyDescent="0.2">
      <c r="B12" s="52" t="s">
        <v>19</v>
      </c>
    </row>
    <row r="13" spans="1:3" x14ac:dyDescent="0.2">
      <c r="A13" s="4" t="s">
        <v>5</v>
      </c>
      <c r="B13" s="173" t="str">
        <f>'Kopt a '!B13:C13</f>
        <v>Dzīvojamās mājas fasāžu vienkāršota atjaunošana</v>
      </c>
      <c r="C13" s="173"/>
    </row>
    <row r="14" spans="1:3" x14ac:dyDescent="0.2">
      <c r="A14" s="4" t="s">
        <v>6</v>
      </c>
      <c r="B14" s="174" t="str">
        <f>'Kopt a '!B14:C14</f>
        <v>Dzīvojamās mājas fasāžu vienkāršota atjaunošana</v>
      </c>
      <c r="C14" s="174"/>
    </row>
    <row r="15" spans="1:3" x14ac:dyDescent="0.2">
      <c r="A15" s="4" t="s">
        <v>7</v>
      </c>
      <c r="B15" s="174" t="str">
        <f>'Kopt a '!B15:C15</f>
        <v>Zemgales iela 28, Olaine, Olaines novads</v>
      </c>
      <c r="C15" s="174"/>
    </row>
    <row r="16" spans="1:3" x14ac:dyDescent="0.2">
      <c r="A16" s="4" t="s">
        <v>8</v>
      </c>
      <c r="B16" s="175" t="str">
        <f>'Kopt a '!B16:C16</f>
        <v>Iepirkums Nr. AS OŪS 2023/10_E</v>
      </c>
      <c r="C16" s="175"/>
    </row>
    <row r="17" spans="1:3" ht="12" thickBot="1" x14ac:dyDescent="0.25"/>
    <row r="18" spans="1:3" x14ac:dyDescent="0.2">
      <c r="A18" s="5" t="s">
        <v>9</v>
      </c>
      <c r="B18" s="6" t="s">
        <v>10</v>
      </c>
      <c r="C18" s="7" t="s">
        <v>11</v>
      </c>
    </row>
    <row r="19" spans="1:3" x14ac:dyDescent="0.2">
      <c r="A19" s="49">
        <f>'Kopt a+c+n'!A19</f>
        <v>1</v>
      </c>
      <c r="B19" s="73" t="str">
        <f>'Kopt a+c+n'!B19</f>
        <v>Dzīvojamās mājas fasāžu vienkāršota atjaunošana</v>
      </c>
      <c r="C19" s="99" t="e">
        <f>'Kops n'!E23</f>
        <v>#VALUE!</v>
      </c>
    </row>
    <row r="20" spans="1:3" x14ac:dyDescent="0.2">
      <c r="A20" s="10"/>
      <c r="B20" s="11"/>
      <c r="C20" s="99"/>
    </row>
    <row r="21" spans="1:3" x14ac:dyDescent="0.2">
      <c r="A21" s="8"/>
      <c r="B21" s="9"/>
      <c r="C21" s="99"/>
    </row>
    <row r="22" spans="1:3" x14ac:dyDescent="0.2">
      <c r="A22" s="8"/>
      <c r="B22" s="9"/>
      <c r="C22" s="99"/>
    </row>
    <row r="23" spans="1:3" x14ac:dyDescent="0.2">
      <c r="A23" s="8"/>
      <c r="B23" s="9"/>
      <c r="C23" s="99"/>
    </row>
    <row r="24" spans="1:3" x14ac:dyDescent="0.2">
      <c r="A24" s="8"/>
      <c r="B24" s="9"/>
      <c r="C24" s="99"/>
    </row>
    <row r="25" spans="1:3" ht="12" thickBot="1" x14ac:dyDescent="0.25">
      <c r="A25" s="41"/>
      <c r="B25" s="42"/>
      <c r="C25" s="100"/>
    </row>
    <row r="26" spans="1:3" ht="12" thickBot="1" x14ac:dyDescent="0.25">
      <c r="A26" s="12"/>
      <c r="B26" s="13" t="s">
        <v>12</v>
      </c>
      <c r="C26" s="101" t="e">
        <f>SUM(C19:C25)</f>
        <v>#VALUE!</v>
      </c>
    </row>
    <row r="27" spans="1:3" ht="12" thickBot="1" x14ac:dyDescent="0.25">
      <c r="B27" s="14"/>
      <c r="C27" s="15"/>
    </row>
    <row r="28" spans="1:3" ht="12" thickBot="1" x14ac:dyDescent="0.25">
      <c r="A28" s="163" t="s">
        <v>13</v>
      </c>
      <c r="B28" s="164"/>
      <c r="C28" s="102" t="e">
        <f>ROUND(C26*21%,2)</f>
        <v>#VALUE!</v>
      </c>
    </row>
    <row r="31" spans="1:3" x14ac:dyDescent="0.2">
      <c r="A31" s="1" t="s">
        <v>14</v>
      </c>
      <c r="B31" s="169">
        <f>'Kopt a+c+n'!B31:C31</f>
        <v>0</v>
      </c>
      <c r="C31" s="169"/>
    </row>
    <row r="32" spans="1:3" x14ac:dyDescent="0.2">
      <c r="B32" s="160" t="s">
        <v>15</v>
      </c>
      <c r="C32" s="160"/>
    </row>
    <row r="34" spans="1:3" x14ac:dyDescent="0.2">
      <c r="A34" s="1" t="s">
        <v>16</v>
      </c>
      <c r="B34" s="70">
        <f>'Kopt a+c+n'!B34</f>
        <v>0</v>
      </c>
      <c r="C34" s="16"/>
    </row>
    <row r="35" spans="1:3" x14ac:dyDescent="0.2">
      <c r="A35" s="16"/>
      <c r="B35" s="16"/>
      <c r="C35" s="16"/>
    </row>
    <row r="36" spans="1:3" x14ac:dyDescent="0.2">
      <c r="A36" s="1" t="str">
        <f>'Kopt a+c+n'!A36</f>
        <v>Tāme sastādīta 2023. gada __. 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40" priority="6" operator="equal">
      <formula>"Tāme sastādīta 20__. gada __. _________"</formula>
    </cfRule>
  </conditionalFormatting>
  <conditionalFormatting sqref="B13:B16 A19:C19 C26 C28 B31:C31 B34">
    <cfRule type="cellIs" dxfId="139" priority="2" operator="equal">
      <formula>68757.18</formula>
    </cfRule>
  </conditionalFormatting>
  <conditionalFormatting sqref="B13:B16 A19:C19 C26 C28">
    <cfRule type="cellIs" dxfId="138" priority="1" operator="equal">
      <formula>0</formula>
    </cfRule>
  </conditionalFormatting>
  <conditionalFormatting sqref="B34">
    <cfRule type="cellIs" dxfId="137" priority="4" operator="equal">
      <formula>0</formula>
    </cfRule>
  </conditionalFormatting>
  <conditionalFormatting sqref="B31:C31 B34">
    <cfRule type="cellIs" dxfId="136" priority="3" operator="equal">
      <formula>0</formula>
    </cfRule>
  </conditionalFormatting>
  <conditionalFormatting sqref="B31:C31">
    <cfRule type="cellIs" dxfId="135" priority="5"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A1:K54"/>
  <sheetViews>
    <sheetView topLeftCell="A7" workbookViewId="0">
      <selection activeCell="K55" sqref="K55"/>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0" width="9.140625" style="1" customWidth="1"/>
    <col min="11" max="11" width="12.42578125" style="1" customWidth="1"/>
    <col min="12"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x14ac:dyDescent="0.2">
      <c r="C1" s="4"/>
      <c r="G1" s="162"/>
      <c r="H1" s="162"/>
      <c r="I1" s="162"/>
    </row>
    <row r="2" spans="1:9" x14ac:dyDescent="0.2">
      <c r="A2" s="200" t="s">
        <v>20</v>
      </c>
      <c r="B2" s="200"/>
      <c r="C2" s="200"/>
      <c r="D2" s="200"/>
      <c r="E2" s="200"/>
      <c r="F2" s="200"/>
      <c r="G2" s="200"/>
      <c r="H2" s="200"/>
      <c r="I2" s="200"/>
    </row>
    <row r="3" spans="1:9" x14ac:dyDescent="0.2">
      <c r="A3" s="2"/>
      <c r="B3" s="2"/>
      <c r="C3" s="2"/>
      <c r="D3" s="2"/>
      <c r="E3" s="2"/>
      <c r="F3" s="2"/>
      <c r="G3" s="2"/>
      <c r="H3" s="2"/>
      <c r="I3" s="2"/>
    </row>
    <row r="4" spans="1:9" x14ac:dyDescent="0.2">
      <c r="A4" s="2"/>
      <c r="B4" s="2"/>
      <c r="C4" s="201" t="s">
        <v>21</v>
      </c>
      <c r="D4" s="201"/>
      <c r="E4" s="201"/>
      <c r="F4" s="201"/>
      <c r="G4" s="201"/>
      <c r="H4" s="201"/>
      <c r="I4" s="201"/>
    </row>
    <row r="5" spans="1:9" ht="11.25" customHeight="1" x14ac:dyDescent="0.2">
      <c r="A5" s="85"/>
      <c r="B5" s="85"/>
      <c r="C5" s="203" t="s">
        <v>63</v>
      </c>
      <c r="D5" s="203"/>
      <c r="E5" s="203"/>
      <c r="F5" s="203"/>
      <c r="G5" s="203"/>
      <c r="H5" s="203"/>
      <c r="I5" s="203"/>
    </row>
    <row r="6" spans="1:9" x14ac:dyDescent="0.2">
      <c r="A6" s="202" t="s">
        <v>22</v>
      </c>
      <c r="B6" s="202"/>
      <c r="C6" s="202"/>
      <c r="D6" s="170" t="str">
        <f>'Kopt a+c+n'!B13</f>
        <v>Dzīvojamās mājas fasāžu vienkāršota atjaunošana</v>
      </c>
      <c r="E6" s="170"/>
      <c r="F6" s="170"/>
      <c r="G6" s="170"/>
      <c r="H6" s="170"/>
      <c r="I6" s="170"/>
    </row>
    <row r="7" spans="1:9" x14ac:dyDescent="0.2">
      <c r="A7" s="202" t="s">
        <v>6</v>
      </c>
      <c r="B7" s="202"/>
      <c r="C7" s="202"/>
      <c r="D7" s="171" t="str">
        <f>'Kopt a+c+n'!B14</f>
        <v>Dzīvojamās mājas fasāžu vienkāršota atjaunošana</v>
      </c>
      <c r="E7" s="171"/>
      <c r="F7" s="171"/>
      <c r="G7" s="171"/>
      <c r="H7" s="171"/>
      <c r="I7" s="171"/>
    </row>
    <row r="8" spans="1:9" x14ac:dyDescent="0.2">
      <c r="A8" s="208" t="s">
        <v>23</v>
      </c>
      <c r="B8" s="208"/>
      <c r="C8" s="208"/>
      <c r="D8" s="171" t="str">
        <f>'Kopt a+c+n'!B15</f>
        <v>Zemgales iela 28, Olaine, Olaines novads</v>
      </c>
      <c r="E8" s="171"/>
      <c r="F8" s="171"/>
      <c r="G8" s="171"/>
      <c r="H8" s="171"/>
      <c r="I8" s="171"/>
    </row>
    <row r="9" spans="1:9" x14ac:dyDescent="0.2">
      <c r="A9" s="208" t="s">
        <v>24</v>
      </c>
      <c r="B9" s="208"/>
      <c r="C9" s="208"/>
      <c r="D9" s="172" t="str">
        <f>'Kopt a+c+n'!B16</f>
        <v>Iepirkums Nr. AS OŪS 2023/10_E</v>
      </c>
      <c r="E9" s="172"/>
      <c r="F9" s="172"/>
      <c r="G9" s="172"/>
      <c r="H9" s="172"/>
      <c r="I9" s="172"/>
    </row>
    <row r="10" spans="1:9" x14ac:dyDescent="0.2">
      <c r="C10" s="4" t="s">
        <v>25</v>
      </c>
      <c r="D10" s="209" t="e">
        <f>E31</f>
        <v>#VALUE!</v>
      </c>
      <c r="E10" s="209"/>
      <c r="F10" s="51"/>
      <c r="G10" s="51"/>
      <c r="H10" s="51"/>
      <c r="I10" s="51"/>
    </row>
    <row r="11" spans="1:9" x14ac:dyDescent="0.2">
      <c r="C11" s="4" t="s">
        <v>26</v>
      </c>
      <c r="D11" s="210">
        <f>I27</f>
        <v>0</v>
      </c>
      <c r="E11" s="210"/>
      <c r="F11" s="51"/>
      <c r="G11" s="51"/>
      <c r="H11" s="51"/>
      <c r="I11" s="51"/>
    </row>
    <row r="12" spans="1:9" ht="12" thickBot="1" x14ac:dyDescent="0.25">
      <c r="F12" s="17"/>
      <c r="G12" s="17"/>
      <c r="H12" s="17"/>
      <c r="I12" s="17"/>
    </row>
    <row r="13" spans="1:9" x14ac:dyDescent="0.2">
      <c r="A13" s="213" t="s">
        <v>27</v>
      </c>
      <c r="B13" s="215" t="s">
        <v>28</v>
      </c>
      <c r="C13" s="217" t="s">
        <v>29</v>
      </c>
      <c r="D13" s="218"/>
      <c r="E13" s="211" t="s">
        <v>30</v>
      </c>
      <c r="F13" s="204" t="s">
        <v>31</v>
      </c>
      <c r="G13" s="205"/>
      <c r="H13" s="205"/>
      <c r="I13" s="206" t="s">
        <v>32</v>
      </c>
    </row>
    <row r="14" spans="1:9" ht="23.25" thickBot="1" x14ac:dyDescent="0.25">
      <c r="A14" s="214"/>
      <c r="B14" s="216"/>
      <c r="C14" s="219"/>
      <c r="D14" s="220"/>
      <c r="E14" s="212"/>
      <c r="F14" s="18" t="s">
        <v>33</v>
      </c>
      <c r="G14" s="19" t="s">
        <v>34</v>
      </c>
      <c r="H14" s="19" t="s">
        <v>35</v>
      </c>
      <c r="I14" s="207"/>
    </row>
    <row r="15" spans="1:9" x14ac:dyDescent="0.2">
      <c r="A15" s="48">
        <f>IF(E15=0,0,IF(COUNTBLANK(E15)=1,0,COUNTA($E$15:E15)))</f>
        <v>0</v>
      </c>
      <c r="B15" s="65">
        <f>'Kops a'!B15</f>
        <v>0</v>
      </c>
      <c r="C15" s="196" t="str">
        <f>'Kops a'!C15:D15</f>
        <v>Vispārējie būvdarbi</v>
      </c>
      <c r="D15" s="197"/>
      <c r="E15" s="113">
        <f>'Kops a'!E15</f>
        <v>0</v>
      </c>
      <c r="F15" s="114">
        <f>'Kops a'!F15</f>
        <v>0</v>
      </c>
      <c r="G15" s="109">
        <f>'Kops a'!G15</f>
        <v>0</v>
      </c>
      <c r="H15" s="109">
        <f>'Kops a'!H15</f>
        <v>0</v>
      </c>
      <c r="I15" s="43">
        <f>'Kops a'!I15</f>
        <v>0</v>
      </c>
    </row>
    <row r="16" spans="1:9" x14ac:dyDescent="0.2">
      <c r="A16" s="49">
        <f>IF(E16=0,0,IF(COUNTBLANK(E16)=1,0,COUNTA($E$15:E16)))</f>
        <v>0</v>
      </c>
      <c r="B16" s="64">
        <f>'Kops c'!B15</f>
        <v>0</v>
      </c>
      <c r="C16" s="198" t="str">
        <f>'Kops c'!C15:D15</f>
        <v>Vispārējie būvdarbi</v>
      </c>
      <c r="D16" s="199"/>
      <c r="E16" s="115">
        <f>'Kops c'!E15</f>
        <v>0</v>
      </c>
      <c r="F16" s="116">
        <f>'Kops c'!F15</f>
        <v>0</v>
      </c>
      <c r="G16" s="111">
        <f>'Kops c'!G15</f>
        <v>0</v>
      </c>
      <c r="H16" s="111">
        <f>'Kops c'!H15</f>
        <v>0</v>
      </c>
      <c r="I16" s="44">
        <f>'Kops c'!I15</f>
        <v>0</v>
      </c>
    </row>
    <row r="17" spans="1:11" x14ac:dyDescent="0.2">
      <c r="A17" s="49">
        <f>IF(E17=0,0,IF(COUNTBLANK(E17)=1,0,COUNTA($E$15:E17)))</f>
        <v>0</v>
      </c>
      <c r="B17" s="64">
        <f>'Kops n'!B15</f>
        <v>0</v>
      </c>
      <c r="C17" s="198" t="str">
        <f>'Kops n'!C15:D15</f>
        <v>Vispārējie būvdarbi</v>
      </c>
      <c r="D17" s="199"/>
      <c r="E17" s="115">
        <f>'Kops n'!E15</f>
        <v>0</v>
      </c>
      <c r="F17" s="116">
        <f>'Kops n'!F15</f>
        <v>0</v>
      </c>
      <c r="G17" s="111">
        <f>'Kops n'!G15</f>
        <v>0</v>
      </c>
      <c r="H17" s="111">
        <f>'Kops n'!H15</f>
        <v>0</v>
      </c>
      <c r="I17" s="44">
        <f>'Kops n'!I15</f>
        <v>0</v>
      </c>
    </row>
    <row r="18" spans="1:11" x14ac:dyDescent="0.2">
      <c r="A18" s="49">
        <f>IF(E18=0,0,IF(COUNTBLANK(E18)=1,0,COUNTA($E$15:E18)))</f>
        <v>0</v>
      </c>
      <c r="B18" s="64">
        <f>'Kops a'!B16</f>
        <v>0</v>
      </c>
      <c r="C18" s="194" t="str">
        <f>'Kops a'!C16:D16</f>
        <v>Ziensaizsardzība</v>
      </c>
      <c r="D18" s="195"/>
      <c r="E18" s="115">
        <f>'Kops a'!E16</f>
        <v>0</v>
      </c>
      <c r="F18" s="116">
        <f>'Kops a'!F16</f>
        <v>0</v>
      </c>
      <c r="G18" s="111">
        <f>'Kops a'!G16</f>
        <v>0</v>
      </c>
      <c r="H18" s="111">
        <f>'Kops a'!H16</f>
        <v>0</v>
      </c>
      <c r="I18" s="44">
        <f>'Kops a'!I16</f>
        <v>0</v>
      </c>
    </row>
    <row r="19" spans="1:11" ht="11.25" customHeight="1" x14ac:dyDescent="0.2">
      <c r="A19" s="49">
        <f>IF(E19=0,0,IF(COUNTBLANK(E19)=1,0,COUNTA($E$15:E19)))</f>
        <v>0</v>
      </c>
      <c r="B19" s="64">
        <f>'Kops c'!B16</f>
        <v>0</v>
      </c>
      <c r="C19" s="194" t="str">
        <f>'Kops c'!C16:D16</f>
        <v>Ziensaizsardzība</v>
      </c>
      <c r="D19" s="195"/>
      <c r="E19" s="115">
        <f>'Kops c'!E16</f>
        <v>0</v>
      </c>
      <c r="F19" s="116">
        <f>'Kops c'!F16</f>
        <v>0</v>
      </c>
      <c r="G19" s="111">
        <f>'Kops c'!G16</f>
        <v>0</v>
      </c>
      <c r="H19" s="111">
        <f>'Kops c'!H16</f>
        <v>0</v>
      </c>
      <c r="I19" s="44">
        <f>'Kops c'!I16</f>
        <v>0</v>
      </c>
    </row>
    <row r="20" spans="1:11" ht="11.25" customHeight="1" x14ac:dyDescent="0.2">
      <c r="A20" s="49">
        <f>IF(E20=0,0,IF(COUNTBLANK(E20)=1,0,COUNTA($E$15:E20)))</f>
        <v>0</v>
      </c>
      <c r="B20" s="64">
        <f>'Kops n'!B16</f>
        <v>0</v>
      </c>
      <c r="C20" s="194" t="str">
        <f>'Kops n'!C16:D16</f>
        <v>Ziensaizsardzība</v>
      </c>
      <c r="D20" s="195"/>
      <c r="E20" s="115">
        <f>'Kops n'!E16</f>
        <v>0</v>
      </c>
      <c r="F20" s="116">
        <f>'Kops n'!F16</f>
        <v>0</v>
      </c>
      <c r="G20" s="111">
        <f>'Kops n'!G16</f>
        <v>0</v>
      </c>
      <c r="H20" s="111">
        <f>'Kops n'!H16</f>
        <v>0</v>
      </c>
      <c r="I20" s="44">
        <f>'Kops n'!I16</f>
        <v>0</v>
      </c>
    </row>
    <row r="21" spans="1:11" x14ac:dyDescent="0.2">
      <c r="A21" s="49">
        <f>IF(E21=0,0,IF(COUNTBLANK(E21)=1,0,COUNTA($E$15:E21)))</f>
        <v>0</v>
      </c>
      <c r="B21" s="64">
        <f>'Kops a'!B17</f>
        <v>0</v>
      </c>
      <c r="C21" s="194" t="str">
        <f>'Kops a'!C17:D17</f>
        <v>Apkure</v>
      </c>
      <c r="D21" s="195"/>
      <c r="E21" s="115">
        <f>'Kops a'!E17</f>
        <v>0</v>
      </c>
      <c r="F21" s="116">
        <f>'Kops a'!F17</f>
        <v>0</v>
      </c>
      <c r="G21" s="111">
        <f>'Kops a'!G17</f>
        <v>0</v>
      </c>
      <c r="H21" s="111">
        <f>'Kops a'!H17</f>
        <v>0</v>
      </c>
      <c r="I21" s="44">
        <f>'Kops a'!I17</f>
        <v>0</v>
      </c>
    </row>
    <row r="22" spans="1:11" x14ac:dyDescent="0.2">
      <c r="A22" s="49">
        <f>IF(E22=0,0,IF(COUNTBLANK(E22)=1,0,COUNTA($E$15:E22)))</f>
        <v>0</v>
      </c>
      <c r="B22" s="64">
        <f>'Kops c'!B17</f>
        <v>0</v>
      </c>
      <c r="C22" s="194" t="str">
        <f>'Kops c'!C17:D17</f>
        <v>Apkure</v>
      </c>
      <c r="D22" s="195"/>
      <c r="E22" s="115">
        <f>'Kops c'!E17</f>
        <v>0</v>
      </c>
      <c r="F22" s="116">
        <f>'Kops c'!F17</f>
        <v>0</v>
      </c>
      <c r="G22" s="111">
        <f>'Kops c'!G17</f>
        <v>0</v>
      </c>
      <c r="H22" s="111">
        <f>'Kops c'!H17</f>
        <v>0</v>
      </c>
      <c r="I22" s="44">
        <f>'Kops c'!I17</f>
        <v>0</v>
      </c>
      <c r="K22" s="159"/>
    </row>
    <row r="23" spans="1:11" x14ac:dyDescent="0.2">
      <c r="A23" s="49">
        <f>IF(E23=0,0,IF(COUNTBLANK(E23)=1,0,COUNTA($E$15:E23)))</f>
        <v>0</v>
      </c>
      <c r="B23" s="64">
        <f>'Kops n'!B17</f>
        <v>0</v>
      </c>
      <c r="C23" s="194" t="str">
        <f>'Kops n'!C17:D17</f>
        <v>Apkure</v>
      </c>
      <c r="D23" s="195"/>
      <c r="E23" s="115">
        <f>'Kops n'!E17</f>
        <v>0</v>
      </c>
      <c r="F23" s="116">
        <f>'Kops n'!F17</f>
        <v>0</v>
      </c>
      <c r="G23" s="111">
        <f>'Kops n'!G17</f>
        <v>0</v>
      </c>
      <c r="H23" s="111">
        <f>'Kops n'!H17</f>
        <v>0</v>
      </c>
      <c r="I23" s="44">
        <f>'Kops n'!I17</f>
        <v>0</v>
      </c>
    </row>
    <row r="24" spans="1:11" x14ac:dyDescent="0.2">
      <c r="A24" s="49">
        <f>IF(E24=0,0,IF(COUNTBLANK(E24)=1,0,COUNTA($E$15:E24)))</f>
        <v>0</v>
      </c>
      <c r="B24" s="64">
        <f>'Kops a'!B18</f>
        <v>0</v>
      </c>
      <c r="C24" s="194" t="str">
        <f>'Kops a'!C18:D18</f>
        <v>Būvlaukuma organizācija</v>
      </c>
      <c r="D24" s="195"/>
      <c r="E24" s="115">
        <f>'Kops a'!E18</f>
        <v>0</v>
      </c>
      <c r="F24" s="116">
        <f>'Kops a'!F18</f>
        <v>0</v>
      </c>
      <c r="G24" s="111">
        <f>'Kops a'!G18</f>
        <v>0</v>
      </c>
      <c r="H24" s="111">
        <f>'Kops a'!H18</f>
        <v>0</v>
      </c>
      <c r="I24" s="44">
        <f>'Kops a'!I18</f>
        <v>0</v>
      </c>
    </row>
    <row r="25" spans="1:11" x14ac:dyDescent="0.2">
      <c r="A25" s="49">
        <f>IF(E25=0,0,IF(COUNTBLANK(E25)=1,0,COUNTA($E$15:E25)))</f>
        <v>0</v>
      </c>
      <c r="B25" s="64">
        <f>'Kops c'!B18</f>
        <v>0</v>
      </c>
      <c r="C25" s="194" t="str">
        <f>'Kops c'!C18:D18</f>
        <v>Būvlaukuma organizācija</v>
      </c>
      <c r="D25" s="195"/>
      <c r="E25" s="115">
        <f>'Kops c'!E18</f>
        <v>0</v>
      </c>
      <c r="F25" s="116">
        <f>'Kops c'!F18</f>
        <v>0</v>
      </c>
      <c r="G25" s="111">
        <f>'Kops c'!G18</f>
        <v>0</v>
      </c>
      <c r="H25" s="111">
        <f>'Kops c'!H18</f>
        <v>0</v>
      </c>
      <c r="I25" s="44">
        <f>'Kops c'!I18</f>
        <v>0</v>
      </c>
    </row>
    <row r="26" spans="1:11" x14ac:dyDescent="0.2">
      <c r="A26" s="49">
        <f>IF(E26=0,0,IF(COUNTBLANK(E26)=1,0,COUNTA($E$15:E26)))</f>
        <v>0</v>
      </c>
      <c r="B26" s="64">
        <f>'Kops n'!B18</f>
        <v>0</v>
      </c>
      <c r="C26" s="194" t="str">
        <f>'Kops n'!C18:D18</f>
        <v>Būvlaukuma organizācija</v>
      </c>
      <c r="D26" s="195"/>
      <c r="E26" s="115">
        <f>'Kops n'!E18</f>
        <v>0</v>
      </c>
      <c r="F26" s="116">
        <f>'Kops n'!F18</f>
        <v>0</v>
      </c>
      <c r="G26" s="111">
        <f>'Kops n'!G18</f>
        <v>0</v>
      </c>
      <c r="H26" s="111">
        <f>'Kops n'!H18</f>
        <v>0</v>
      </c>
      <c r="I26" s="44">
        <f>'Kops n'!I18</f>
        <v>0</v>
      </c>
    </row>
    <row r="27" spans="1:11" ht="12" thickBot="1" x14ac:dyDescent="0.25">
      <c r="A27" s="180" t="s">
        <v>36</v>
      </c>
      <c r="B27" s="181"/>
      <c r="C27" s="181"/>
      <c r="D27" s="181"/>
      <c r="E27" s="117">
        <f>SUM(E15:E26)</f>
        <v>0</v>
      </c>
      <c r="F27" s="118">
        <f>SUM(F15:F26)</f>
        <v>0</v>
      </c>
      <c r="G27" s="118">
        <f>SUM(G15:G26)</f>
        <v>0</v>
      </c>
      <c r="H27" s="118">
        <f>SUM(H15:H26)</f>
        <v>0</v>
      </c>
      <c r="I27" s="63">
        <f>SUM(I15:I26)</f>
        <v>0</v>
      </c>
    </row>
    <row r="28" spans="1:11" x14ac:dyDescent="0.2">
      <c r="A28" s="182" t="s">
        <v>37</v>
      </c>
      <c r="B28" s="183"/>
      <c r="C28" s="184"/>
      <c r="D28" s="45" t="s">
        <v>335</v>
      </c>
      <c r="E28" s="96" t="e">
        <f>ROUND(E27*$D28,2)</f>
        <v>#VALUE!</v>
      </c>
      <c r="F28" s="37"/>
      <c r="G28" s="37"/>
      <c r="H28" s="37"/>
      <c r="I28" s="37"/>
    </row>
    <row r="29" spans="1:11" x14ac:dyDescent="0.2">
      <c r="A29" s="185" t="s">
        <v>38</v>
      </c>
      <c r="B29" s="186"/>
      <c r="C29" s="187"/>
      <c r="D29" s="46" t="s">
        <v>335</v>
      </c>
      <c r="E29" s="97" t="e">
        <f>ROUND(E28*$D29,2)</f>
        <v>#VALUE!</v>
      </c>
      <c r="F29" s="37"/>
      <c r="G29" s="37"/>
      <c r="H29" s="37"/>
      <c r="I29" s="37"/>
    </row>
    <row r="30" spans="1:11" x14ac:dyDescent="0.2">
      <c r="A30" s="188" t="s">
        <v>39</v>
      </c>
      <c r="B30" s="189"/>
      <c r="C30" s="190"/>
      <c r="D30" s="47" t="s">
        <v>335</v>
      </c>
      <c r="E30" s="97" t="e">
        <f>ROUND(E27*$D30,2)</f>
        <v>#VALUE!</v>
      </c>
      <c r="F30" s="37"/>
      <c r="G30" s="37"/>
      <c r="H30" s="37"/>
      <c r="I30" s="37"/>
    </row>
    <row r="31" spans="1:11" ht="12" thickBot="1" x14ac:dyDescent="0.25">
      <c r="A31" s="191" t="s">
        <v>40</v>
      </c>
      <c r="B31" s="192"/>
      <c r="C31" s="193"/>
      <c r="D31" s="21"/>
      <c r="E31" s="98" t="e">
        <f>SUM(E27:E30)-E29</f>
        <v>#VALUE!</v>
      </c>
      <c r="F31" s="37"/>
      <c r="G31" s="37"/>
      <c r="H31" s="37"/>
      <c r="I31" s="37"/>
    </row>
    <row r="32" spans="1:11" x14ac:dyDescent="0.2">
      <c r="G32" s="20"/>
    </row>
    <row r="33" spans="1:9" x14ac:dyDescent="0.2">
      <c r="C33" s="16"/>
      <c r="D33" s="16"/>
      <c r="E33" s="16"/>
      <c r="F33" s="22"/>
      <c r="G33" s="22"/>
      <c r="H33" s="22"/>
      <c r="I33" s="22"/>
    </row>
    <row r="36" spans="1:9" x14ac:dyDescent="0.2">
      <c r="A36" s="1" t="s">
        <v>14</v>
      </c>
      <c r="B36" s="16"/>
      <c r="C36" s="176">
        <f>'Kopt a+c+n'!B31</f>
        <v>0</v>
      </c>
      <c r="D36" s="176"/>
      <c r="E36" s="176"/>
      <c r="F36" s="176"/>
      <c r="G36" s="176"/>
      <c r="H36" s="176"/>
    </row>
    <row r="37" spans="1:9" x14ac:dyDescent="0.2">
      <c r="A37" s="16"/>
      <c r="B37" s="16"/>
      <c r="C37" s="160" t="s">
        <v>15</v>
      </c>
      <c r="D37" s="160"/>
      <c r="E37" s="160"/>
      <c r="F37" s="160"/>
      <c r="G37" s="160"/>
      <c r="H37" s="160"/>
    </row>
    <row r="38" spans="1:9" x14ac:dyDescent="0.2">
      <c r="A38" s="16"/>
      <c r="B38" s="16"/>
      <c r="C38" s="16"/>
      <c r="D38" s="16"/>
      <c r="E38" s="16"/>
      <c r="F38" s="16"/>
      <c r="G38" s="16"/>
      <c r="H38" s="16"/>
    </row>
    <row r="39" spans="1:9" x14ac:dyDescent="0.2">
      <c r="A39" s="178" t="str">
        <f>'Kopt a+c+n'!A36</f>
        <v>Tāme sastādīta 2023. gada __. _______</v>
      </c>
      <c r="B39" s="179"/>
      <c r="C39" s="179"/>
      <c r="D39" s="179"/>
      <c r="F39" s="16"/>
      <c r="G39" s="16"/>
      <c r="H39" s="16"/>
    </row>
    <row r="40" spans="1:9" x14ac:dyDescent="0.2">
      <c r="A40" s="16"/>
      <c r="B40" s="16"/>
      <c r="C40" s="16"/>
      <c r="D40" s="16"/>
      <c r="E40" s="16"/>
      <c r="F40" s="16"/>
      <c r="G40" s="16"/>
      <c r="H40" s="16"/>
    </row>
    <row r="41" spans="1:9" x14ac:dyDescent="0.2">
      <c r="A41" s="1" t="s">
        <v>41</v>
      </c>
      <c r="B41" s="16"/>
      <c r="C41" s="177"/>
      <c r="D41" s="177"/>
      <c r="E41" s="177"/>
      <c r="F41" s="177"/>
      <c r="G41" s="177"/>
      <c r="H41" s="177"/>
    </row>
    <row r="42" spans="1:9" x14ac:dyDescent="0.2">
      <c r="A42" s="16"/>
      <c r="B42" s="16"/>
      <c r="C42" s="160" t="s">
        <v>15</v>
      </c>
      <c r="D42" s="160"/>
      <c r="E42" s="160"/>
      <c r="F42" s="160"/>
      <c r="G42" s="160"/>
      <c r="H42" s="160"/>
    </row>
    <row r="43" spans="1:9" x14ac:dyDescent="0.2">
      <c r="A43" s="16"/>
      <c r="B43" s="16"/>
      <c r="C43" s="16"/>
      <c r="D43" s="16"/>
      <c r="E43" s="16"/>
      <c r="F43" s="16"/>
      <c r="G43" s="16"/>
      <c r="H43" s="16"/>
    </row>
    <row r="44" spans="1:9" x14ac:dyDescent="0.2">
      <c r="A44" s="74" t="s">
        <v>42</v>
      </c>
      <c r="B44" s="40"/>
      <c r="C44" s="69"/>
      <c r="D44" s="40"/>
      <c r="F44" s="16"/>
      <c r="G44" s="16"/>
      <c r="H44" s="16"/>
    </row>
    <row r="54" spans="5:9" x14ac:dyDescent="0.2">
      <c r="E54" s="20"/>
      <c r="F54" s="20"/>
      <c r="G54" s="20"/>
      <c r="H54" s="20"/>
      <c r="I54" s="20"/>
    </row>
  </sheetData>
  <mergeCells count="42">
    <mergeCell ref="A7:C7"/>
    <mergeCell ref="D7:I7"/>
    <mergeCell ref="F13:H13"/>
    <mergeCell ref="I13:I14"/>
    <mergeCell ref="A8:C8"/>
    <mergeCell ref="D8:I8"/>
    <mergeCell ref="A9:C9"/>
    <mergeCell ref="D9:I9"/>
    <mergeCell ref="D10:E10"/>
    <mergeCell ref="D11:E11"/>
    <mergeCell ref="E13:E14"/>
    <mergeCell ref="A13:A14"/>
    <mergeCell ref="B13:B14"/>
    <mergeCell ref="C13:D14"/>
    <mergeCell ref="G1:I1"/>
    <mergeCell ref="A2:I2"/>
    <mergeCell ref="C4:I4"/>
    <mergeCell ref="A6:C6"/>
    <mergeCell ref="D6:I6"/>
    <mergeCell ref="C5:I5"/>
    <mergeCell ref="C24:D24"/>
    <mergeCell ref="C26:D26"/>
    <mergeCell ref="C21:D21"/>
    <mergeCell ref="C15:D15"/>
    <mergeCell ref="C17:D17"/>
    <mergeCell ref="C18:D18"/>
    <mergeCell ref="C20:D20"/>
    <mergeCell ref="C16:D16"/>
    <mergeCell ref="C19:D19"/>
    <mergeCell ref="C22:D22"/>
    <mergeCell ref="C25:D25"/>
    <mergeCell ref="C23:D23"/>
    <mergeCell ref="A27:D27"/>
    <mergeCell ref="A28:C28"/>
    <mergeCell ref="A29:C29"/>
    <mergeCell ref="A30:C30"/>
    <mergeCell ref="A31:C31"/>
    <mergeCell ref="C36:H36"/>
    <mergeCell ref="C37:H37"/>
    <mergeCell ref="C41:H41"/>
    <mergeCell ref="C42:H42"/>
    <mergeCell ref="A39:D39"/>
  </mergeCells>
  <conditionalFormatting sqref="A15:I26">
    <cfRule type="cellIs" dxfId="134" priority="4" operator="equal">
      <formula>0</formula>
    </cfRule>
  </conditionalFormatting>
  <conditionalFormatting sqref="C44">
    <cfRule type="cellIs" dxfId="133" priority="3" operator="equal">
      <formula>0</formula>
    </cfRule>
  </conditionalFormatting>
  <conditionalFormatting sqref="C36:H36">
    <cfRule type="cellIs" dxfId="132" priority="1" operator="equal">
      <formula>0</formula>
    </cfRule>
  </conditionalFormatting>
  <conditionalFormatting sqref="C41:H41">
    <cfRule type="cellIs" dxfId="131" priority="25" operator="equal">
      <formula>0</formula>
    </cfRule>
  </conditionalFormatting>
  <conditionalFormatting sqref="D28:D30">
    <cfRule type="cellIs" dxfId="130" priority="28" operator="equal">
      <formula>0</formula>
    </cfRule>
  </conditionalFormatting>
  <conditionalFormatting sqref="D6:I9 D10:E11 F27:I27 E27:E31">
    <cfRule type="cellIs" dxfId="129" priority="27"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39997558519241921"/>
  </sheetPr>
  <dimension ref="A1:I59"/>
  <sheetViews>
    <sheetView topLeftCell="A7" workbookViewId="0">
      <selection activeCell="L41" sqref="L41"/>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x14ac:dyDescent="0.2">
      <c r="C1" s="4"/>
      <c r="G1" s="162"/>
      <c r="H1" s="162"/>
      <c r="I1" s="162"/>
    </row>
    <row r="2" spans="1:9" x14ac:dyDescent="0.2">
      <c r="A2" s="200" t="s">
        <v>20</v>
      </c>
      <c r="B2" s="200"/>
      <c r="C2" s="200"/>
      <c r="D2" s="200"/>
      <c r="E2" s="200"/>
      <c r="F2" s="200"/>
      <c r="G2" s="200"/>
      <c r="H2" s="200"/>
      <c r="I2" s="200"/>
    </row>
    <row r="3" spans="1:9" x14ac:dyDescent="0.2">
      <c r="A3" s="2"/>
      <c r="B3" s="2"/>
      <c r="C3" s="2"/>
      <c r="D3" s="2"/>
      <c r="E3" s="2"/>
      <c r="F3" s="2"/>
      <c r="G3" s="2"/>
      <c r="H3" s="2"/>
      <c r="I3" s="2"/>
    </row>
    <row r="4" spans="1:9" x14ac:dyDescent="0.2">
      <c r="A4" s="2"/>
      <c r="B4" s="2"/>
      <c r="C4" s="201" t="s">
        <v>21</v>
      </c>
      <c r="D4" s="201"/>
      <c r="E4" s="201"/>
      <c r="F4" s="201"/>
      <c r="G4" s="201"/>
      <c r="H4" s="201"/>
      <c r="I4" s="201"/>
    </row>
    <row r="5" spans="1:9" ht="11.25" customHeight="1" x14ac:dyDescent="0.2">
      <c r="A5" s="85"/>
      <c r="B5" s="85"/>
      <c r="C5" s="203" t="s">
        <v>17</v>
      </c>
      <c r="D5" s="203"/>
      <c r="E5" s="203"/>
      <c r="F5" s="203"/>
      <c r="G5" s="203"/>
      <c r="H5" s="203"/>
      <c r="I5" s="203"/>
    </row>
    <row r="6" spans="1:9" x14ac:dyDescent="0.2">
      <c r="A6" s="202" t="s">
        <v>22</v>
      </c>
      <c r="B6" s="202"/>
      <c r="C6" s="202"/>
      <c r="D6" s="170" t="str">
        <f>'Kopt a+c+n'!B13</f>
        <v>Dzīvojamās mājas fasāžu vienkāršota atjaunošana</v>
      </c>
      <c r="E6" s="170"/>
      <c r="F6" s="170"/>
      <c r="G6" s="170"/>
      <c r="H6" s="170"/>
      <c r="I6" s="170"/>
    </row>
    <row r="7" spans="1:9" x14ac:dyDescent="0.2">
      <c r="A7" s="202" t="s">
        <v>6</v>
      </c>
      <c r="B7" s="202"/>
      <c r="C7" s="202"/>
      <c r="D7" s="171" t="str">
        <f>'Kopt a+c+n'!B14</f>
        <v>Dzīvojamās mājas fasāžu vienkāršota atjaunošana</v>
      </c>
      <c r="E7" s="171"/>
      <c r="F7" s="171"/>
      <c r="G7" s="171"/>
      <c r="H7" s="171"/>
      <c r="I7" s="171"/>
    </row>
    <row r="8" spans="1:9" x14ac:dyDescent="0.2">
      <c r="A8" s="208" t="s">
        <v>23</v>
      </c>
      <c r="B8" s="208"/>
      <c r="C8" s="208"/>
      <c r="D8" s="171" t="str">
        <f>'Kopt a+c+n'!B15</f>
        <v>Zemgales iela 28, Olaine, Olaines novads</v>
      </c>
      <c r="E8" s="171"/>
      <c r="F8" s="171"/>
      <c r="G8" s="171"/>
      <c r="H8" s="171"/>
      <c r="I8" s="171"/>
    </row>
    <row r="9" spans="1:9" x14ac:dyDescent="0.2">
      <c r="A9" s="208" t="s">
        <v>24</v>
      </c>
      <c r="B9" s="208"/>
      <c r="C9" s="208"/>
      <c r="D9" s="172" t="str">
        <f>'Kopt a+c+n'!B16</f>
        <v>Iepirkums Nr. AS OŪS 2023/10_E</v>
      </c>
      <c r="E9" s="172"/>
      <c r="F9" s="172"/>
      <c r="G9" s="172"/>
      <c r="H9" s="172"/>
      <c r="I9" s="172"/>
    </row>
    <row r="10" spans="1:9" x14ac:dyDescent="0.2">
      <c r="C10" s="4" t="s">
        <v>25</v>
      </c>
      <c r="D10" s="209" t="e">
        <f>E23</f>
        <v>#VALUE!</v>
      </c>
      <c r="E10" s="209"/>
      <c r="F10" s="51"/>
      <c r="G10" s="51"/>
      <c r="H10" s="51"/>
      <c r="I10" s="51"/>
    </row>
    <row r="11" spans="1:9" x14ac:dyDescent="0.2">
      <c r="C11" s="4" t="s">
        <v>26</v>
      </c>
      <c r="D11" s="210">
        <f>I19</f>
        <v>0</v>
      </c>
      <c r="E11" s="210"/>
      <c r="F11" s="51"/>
      <c r="G11" s="51"/>
      <c r="H11" s="51"/>
      <c r="I11" s="51"/>
    </row>
    <row r="12" spans="1:9" ht="12" thickBot="1" x14ac:dyDescent="0.25">
      <c r="F12" s="17"/>
      <c r="G12" s="17"/>
      <c r="H12" s="17"/>
      <c r="I12" s="17"/>
    </row>
    <row r="13" spans="1:9" x14ac:dyDescent="0.2">
      <c r="A13" s="213" t="s">
        <v>27</v>
      </c>
      <c r="B13" s="215" t="s">
        <v>28</v>
      </c>
      <c r="C13" s="217" t="s">
        <v>29</v>
      </c>
      <c r="D13" s="218"/>
      <c r="E13" s="211" t="s">
        <v>30</v>
      </c>
      <c r="F13" s="204" t="s">
        <v>31</v>
      </c>
      <c r="G13" s="205"/>
      <c r="H13" s="205"/>
      <c r="I13" s="206" t="s">
        <v>32</v>
      </c>
    </row>
    <row r="14" spans="1:9" ht="23.25" thickBot="1" x14ac:dyDescent="0.25">
      <c r="A14" s="214"/>
      <c r="B14" s="216"/>
      <c r="C14" s="219"/>
      <c r="D14" s="220"/>
      <c r="E14" s="212"/>
      <c r="F14" s="18" t="s">
        <v>33</v>
      </c>
      <c r="G14" s="19" t="s">
        <v>34</v>
      </c>
      <c r="H14" s="19" t="s">
        <v>35</v>
      </c>
      <c r="I14" s="207"/>
    </row>
    <row r="15" spans="1:9" x14ac:dyDescent="0.2">
      <c r="A15" s="48">
        <f>IF(E15=0,0,IF(COUNTBLANK(E15)=1,0,COUNTA($E$15:E15)))</f>
        <v>0</v>
      </c>
      <c r="B15" s="23">
        <f>IF(A15=0,0,CONCATENATE("A-",A15))</f>
        <v>0</v>
      </c>
      <c r="C15" s="196" t="str">
        <f>'1a'!C2:I2</f>
        <v>Vispārējie būvdarbi</v>
      </c>
      <c r="D15" s="197"/>
      <c r="E15" s="86">
        <f>'1a'!P152</f>
        <v>0</v>
      </c>
      <c r="F15" s="87">
        <f>'1a'!M152</f>
        <v>0</v>
      </c>
      <c r="G15" s="88">
        <f>'1a'!N152</f>
        <v>0</v>
      </c>
      <c r="H15" s="88">
        <f>'1a'!O152</f>
        <v>0</v>
      </c>
      <c r="I15" s="43">
        <f>'1a'!L152</f>
        <v>0</v>
      </c>
    </row>
    <row r="16" spans="1:9" x14ac:dyDescent="0.2">
      <c r="A16" s="49">
        <f>IF(E16=0,0,IF(COUNTBLANK(E16)=1,0,COUNTA($E$15:E16)))</f>
        <v>0</v>
      </c>
      <c r="B16" s="24">
        <f t="shared" ref="B16:B18" si="0">IF(A16=0,0,CONCATENATE("A-",A16))</f>
        <v>0</v>
      </c>
      <c r="C16" s="194" t="str">
        <f>'2a'!C2:I2</f>
        <v>Ziensaizsardzība</v>
      </c>
      <c r="D16" s="195"/>
      <c r="E16" s="89">
        <f>'2a'!P31</f>
        <v>0</v>
      </c>
      <c r="F16" s="90">
        <f>'2a'!M31</f>
        <v>0</v>
      </c>
      <c r="G16" s="91">
        <f>'2a'!N31</f>
        <v>0</v>
      </c>
      <c r="H16" s="91">
        <f>'2a'!O31</f>
        <v>0</v>
      </c>
      <c r="I16" s="44">
        <f>'2a'!L31</f>
        <v>0</v>
      </c>
    </row>
    <row r="17" spans="1:9" x14ac:dyDescent="0.2">
      <c r="A17" s="49">
        <f>IF(E17=0,0,IF(COUNTBLANK(E17)=1,0,COUNTA($E$15:E17)))</f>
        <v>0</v>
      </c>
      <c r="B17" s="24">
        <f t="shared" si="0"/>
        <v>0</v>
      </c>
      <c r="C17" s="194" t="str">
        <f>'3a'!C2:I2</f>
        <v>Apkure</v>
      </c>
      <c r="D17" s="195"/>
      <c r="E17" s="92">
        <f>'3a'!P93</f>
        <v>0</v>
      </c>
      <c r="F17" s="90">
        <f>'3a'!M93</f>
        <v>0</v>
      </c>
      <c r="G17" s="91">
        <f>'3a'!N93</f>
        <v>0</v>
      </c>
      <c r="H17" s="91">
        <f>'3a'!O93</f>
        <v>0</v>
      </c>
      <c r="I17" s="44">
        <f>'3a'!L93</f>
        <v>0</v>
      </c>
    </row>
    <row r="18" spans="1:9" ht="11.25" customHeight="1" thickBot="1" x14ac:dyDescent="0.25">
      <c r="A18" s="49">
        <f>IF(E18=0,0,IF(COUNTBLANK(E18)=1,0,COUNTA($E$15:E18)))</f>
        <v>0</v>
      </c>
      <c r="B18" s="24">
        <f t="shared" si="0"/>
        <v>0</v>
      </c>
      <c r="C18" s="194" t="str">
        <f>'4a'!C2:I2</f>
        <v>Būvlaukuma organizācija</v>
      </c>
      <c r="D18" s="195"/>
      <c r="E18" s="92">
        <f>'4a'!P26</f>
        <v>0</v>
      </c>
      <c r="F18" s="90">
        <f>'4a'!M26</f>
        <v>0</v>
      </c>
      <c r="G18" s="91">
        <f>'4a'!N26</f>
        <v>0</v>
      </c>
      <c r="H18" s="91">
        <f>'4a'!O26</f>
        <v>0</v>
      </c>
      <c r="I18" s="44">
        <f>'4a'!L26</f>
        <v>0</v>
      </c>
    </row>
    <row r="19" spans="1:9" ht="12" thickBot="1" x14ac:dyDescent="0.25">
      <c r="A19" s="180" t="s">
        <v>36</v>
      </c>
      <c r="B19" s="181"/>
      <c r="C19" s="181"/>
      <c r="D19" s="208"/>
      <c r="E19" s="93">
        <f>SUM(E15:E18)</f>
        <v>0</v>
      </c>
      <c r="F19" s="94">
        <f>SUM(F15:F18)</f>
        <v>0</v>
      </c>
      <c r="G19" s="95">
        <f>SUM(G15:G18)</f>
        <v>0</v>
      </c>
      <c r="H19" s="95">
        <f>SUM(H15:H18)</f>
        <v>0</v>
      </c>
      <c r="I19" s="36">
        <f>SUM(I15:I18)</f>
        <v>0</v>
      </c>
    </row>
    <row r="20" spans="1:9" x14ac:dyDescent="0.2">
      <c r="A20" s="182" t="s">
        <v>37</v>
      </c>
      <c r="B20" s="183"/>
      <c r="C20" s="225"/>
      <c r="D20" s="81" t="str">
        <f>'Kops a+c+n'!D28</f>
        <v>%</v>
      </c>
      <c r="E20" s="96" t="e">
        <f>ROUND(E19*$D20,2)</f>
        <v>#VALUE!</v>
      </c>
      <c r="F20" s="37"/>
      <c r="G20" s="37"/>
      <c r="H20" s="37"/>
      <c r="I20" s="37"/>
    </row>
    <row r="21" spans="1:9" x14ac:dyDescent="0.2">
      <c r="A21" s="185" t="s">
        <v>38</v>
      </c>
      <c r="B21" s="186"/>
      <c r="C21" s="222"/>
      <c r="D21" s="82" t="str">
        <f>'Kops a+c+n'!D29</f>
        <v>%</v>
      </c>
      <c r="E21" s="97" t="e">
        <f>ROUND(E20*$D21,2)</f>
        <v>#VALUE!</v>
      </c>
      <c r="F21" s="37"/>
      <c r="G21" s="37"/>
      <c r="H21" s="37"/>
      <c r="I21" s="37"/>
    </row>
    <row r="22" spans="1:9" x14ac:dyDescent="0.2">
      <c r="A22" s="188" t="s">
        <v>39</v>
      </c>
      <c r="B22" s="189"/>
      <c r="C22" s="223"/>
      <c r="D22" s="82" t="str">
        <f>'Kops a+c+n'!D30</f>
        <v>%</v>
      </c>
      <c r="E22" s="97" t="e">
        <f>ROUND(E19*$D22,2)</f>
        <v>#VALUE!</v>
      </c>
      <c r="F22" s="37"/>
      <c r="G22" s="37"/>
      <c r="H22" s="37"/>
      <c r="I22" s="37"/>
    </row>
    <row r="23" spans="1:9" ht="12" thickBot="1" x14ac:dyDescent="0.25">
      <c r="A23" s="191" t="s">
        <v>40</v>
      </c>
      <c r="B23" s="192"/>
      <c r="C23" s="224"/>
      <c r="D23" s="21"/>
      <c r="E23" s="98" t="e">
        <f>SUM(E19:E22)-E21</f>
        <v>#VALUE!</v>
      </c>
      <c r="F23" s="37"/>
      <c r="G23" s="37"/>
      <c r="H23" s="37"/>
      <c r="I23" s="37"/>
    </row>
    <row r="24" spans="1:9" x14ac:dyDescent="0.2">
      <c r="G24" s="20"/>
    </row>
    <row r="25" spans="1:9" x14ac:dyDescent="0.2">
      <c r="C25" s="16"/>
      <c r="D25" s="16"/>
      <c r="E25" s="16"/>
      <c r="F25" s="22"/>
      <c r="G25" s="22"/>
      <c r="H25" s="22"/>
      <c r="I25" s="22"/>
    </row>
    <row r="28" spans="1:9" x14ac:dyDescent="0.2">
      <c r="A28" s="1" t="s">
        <v>14</v>
      </c>
      <c r="B28" s="16"/>
      <c r="C28" s="176">
        <f>'Kops a+c+n'!C36:H36</f>
        <v>0</v>
      </c>
      <c r="D28" s="176"/>
      <c r="E28" s="176"/>
      <c r="F28" s="176"/>
      <c r="G28" s="176"/>
      <c r="H28" s="176"/>
    </row>
    <row r="29" spans="1:9" x14ac:dyDescent="0.2">
      <c r="A29" s="16"/>
      <c r="B29" s="16"/>
      <c r="C29" s="160" t="s">
        <v>15</v>
      </c>
      <c r="D29" s="160"/>
      <c r="E29" s="160"/>
      <c r="F29" s="160"/>
      <c r="G29" s="160"/>
      <c r="H29" s="160"/>
    </row>
    <row r="30" spans="1:9" x14ac:dyDescent="0.2">
      <c r="A30" s="16"/>
      <c r="B30" s="16"/>
      <c r="C30" s="16"/>
      <c r="D30" s="16"/>
      <c r="E30" s="16"/>
      <c r="F30" s="16"/>
      <c r="G30" s="16"/>
      <c r="H30" s="16"/>
    </row>
    <row r="31" spans="1:9" x14ac:dyDescent="0.2">
      <c r="A31" s="178" t="str">
        <f>'Kops a+c+n'!A39:D39</f>
        <v>Tāme sastādīta 2023. gada __. _______</v>
      </c>
      <c r="B31" s="179"/>
      <c r="C31" s="179"/>
      <c r="D31" s="179"/>
      <c r="F31" s="16"/>
      <c r="G31" s="16"/>
      <c r="H31" s="16"/>
    </row>
    <row r="32" spans="1:9" x14ac:dyDescent="0.2">
      <c r="A32" s="16"/>
      <c r="B32" s="16"/>
      <c r="C32" s="16"/>
      <c r="D32" s="16"/>
      <c r="E32" s="16"/>
      <c r="F32" s="16"/>
      <c r="G32" s="16"/>
      <c r="H32" s="16"/>
    </row>
    <row r="33" spans="1:9" x14ac:dyDescent="0.2">
      <c r="A33" s="1" t="s">
        <v>41</v>
      </c>
      <c r="B33" s="16"/>
      <c r="C33" s="221">
        <f>'Kops a+c+n'!C41:H41</f>
        <v>0</v>
      </c>
      <c r="D33" s="221"/>
      <c r="E33" s="221"/>
      <c r="F33" s="221"/>
      <c r="G33" s="221"/>
      <c r="H33" s="221"/>
    </row>
    <row r="34" spans="1:9" x14ac:dyDescent="0.2">
      <c r="A34" s="16"/>
      <c r="B34" s="16"/>
      <c r="C34" s="160" t="s">
        <v>15</v>
      </c>
      <c r="D34" s="160"/>
      <c r="E34" s="160"/>
      <c r="F34" s="160"/>
      <c r="G34" s="160"/>
      <c r="H34" s="160"/>
    </row>
    <row r="35" spans="1:9" x14ac:dyDescent="0.2">
      <c r="A35" s="16"/>
      <c r="B35" s="16"/>
      <c r="C35" s="16"/>
      <c r="D35" s="16"/>
      <c r="E35" s="16"/>
      <c r="F35" s="16"/>
      <c r="G35" s="16"/>
      <c r="H35" s="16"/>
    </row>
    <row r="36" spans="1:9" x14ac:dyDescent="0.2">
      <c r="A36" s="74" t="s">
        <v>43</v>
      </c>
      <c r="B36" s="40"/>
      <c r="C36" s="79">
        <f>'Kops a+c+n'!C44</f>
        <v>0</v>
      </c>
      <c r="D36" s="40"/>
      <c r="F36" s="16"/>
      <c r="G36" s="16"/>
      <c r="H36" s="16"/>
    </row>
    <row r="46" spans="1:9" x14ac:dyDescent="0.2">
      <c r="E46" s="20"/>
      <c r="F46" s="20"/>
      <c r="G46" s="20"/>
      <c r="H46" s="20"/>
      <c r="I46" s="20"/>
    </row>
    <row r="59" spans="3:3" x14ac:dyDescent="0.2">
      <c r="C59" s="1">
        <f>'Kopt a+c+n'!B31:C31</f>
        <v>0</v>
      </c>
    </row>
  </sheetData>
  <mergeCells count="3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A20:C20"/>
    <mergeCell ref="A19:D19"/>
    <mergeCell ref="C16:D16"/>
    <mergeCell ref="C17:D17"/>
    <mergeCell ref="C18:D18"/>
    <mergeCell ref="C29:H29"/>
    <mergeCell ref="A31:D31"/>
    <mergeCell ref="C33:H33"/>
    <mergeCell ref="C34:H34"/>
    <mergeCell ref="A21:C21"/>
    <mergeCell ref="A22:C22"/>
    <mergeCell ref="A23:C23"/>
    <mergeCell ref="C28:H28"/>
  </mergeCells>
  <conditionalFormatting sqref="A15:B18">
    <cfRule type="cellIs" dxfId="128" priority="2" operator="equal">
      <formula>0</formula>
    </cfRule>
  </conditionalFormatting>
  <conditionalFormatting sqref="A31:D31">
    <cfRule type="cellIs" dxfId="127" priority="5" operator="equal">
      <formula>"0__"</formula>
    </cfRule>
  </conditionalFormatting>
  <conditionalFormatting sqref="A15:I18">
    <cfRule type="cellIs" dxfId="126" priority="1" operator="equal">
      <formula>0</formula>
    </cfRule>
  </conditionalFormatting>
  <conditionalFormatting sqref="C28:H28 C33:H33 C36">
    <cfRule type="cellIs" dxfId="125" priority="6" operator="equal">
      <formula>0</formula>
    </cfRule>
  </conditionalFormatting>
  <conditionalFormatting sqref="C33:H33">
    <cfRule type="cellIs" dxfId="124" priority="7" operator="equal">
      <formula>0</formula>
    </cfRule>
  </conditionalFormatting>
  <conditionalFormatting sqref="D20:D22">
    <cfRule type="cellIs" dxfId="123" priority="12" operator="equal">
      <formula>0</formula>
    </cfRule>
    <cfRule type="cellIs" dxfId="122" priority="13" operator="equal">
      <formula>0.075</formula>
    </cfRule>
  </conditionalFormatting>
  <conditionalFormatting sqref="D10:E11">
    <cfRule type="cellIs" dxfId="121" priority="11" operator="equal">
      <formula>0</formula>
    </cfRule>
  </conditionalFormatting>
  <conditionalFormatting sqref="D6:I9">
    <cfRule type="cellIs" dxfId="120" priority="10" operator="equal">
      <formula>0</formula>
    </cfRule>
  </conditionalFormatting>
  <conditionalFormatting sqref="E19:I19 E20:E23">
    <cfRule type="cellIs" dxfId="119"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I59"/>
  <sheetViews>
    <sheetView zoomScaleNormal="100" workbookViewId="0">
      <selection activeCell="O14" sqref="O1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62"/>
      <c r="H1" s="162"/>
      <c r="I1" s="162"/>
    </row>
    <row r="2" spans="1:9" x14ac:dyDescent="0.2">
      <c r="A2" s="200" t="s">
        <v>20</v>
      </c>
      <c r="B2" s="200"/>
      <c r="C2" s="200"/>
      <c r="D2" s="200"/>
      <c r="E2" s="200"/>
      <c r="F2" s="200"/>
      <c r="G2" s="200"/>
      <c r="H2" s="200"/>
      <c r="I2" s="200"/>
    </row>
    <row r="3" spans="1:9" x14ac:dyDescent="0.2">
      <c r="A3" s="2"/>
      <c r="B3" s="2"/>
      <c r="C3" s="2"/>
      <c r="D3" s="2"/>
      <c r="E3" s="2"/>
      <c r="F3" s="2"/>
      <c r="G3" s="2"/>
      <c r="H3" s="2"/>
      <c r="I3" s="2"/>
    </row>
    <row r="4" spans="1:9" x14ac:dyDescent="0.2">
      <c r="A4" s="2"/>
      <c r="B4" s="2"/>
      <c r="C4" s="201" t="s">
        <v>21</v>
      </c>
      <c r="D4" s="201"/>
      <c r="E4" s="201"/>
      <c r="F4" s="201"/>
      <c r="G4" s="201"/>
      <c r="H4" s="201"/>
      <c r="I4" s="201"/>
    </row>
    <row r="5" spans="1:9" ht="11.25" customHeight="1" x14ac:dyDescent="0.2">
      <c r="A5" s="85"/>
      <c r="B5" s="85"/>
      <c r="C5" s="203" t="s">
        <v>18</v>
      </c>
      <c r="D5" s="203"/>
      <c r="E5" s="203"/>
      <c r="F5" s="203"/>
      <c r="G5" s="203"/>
      <c r="H5" s="203"/>
      <c r="I5" s="203"/>
    </row>
    <row r="6" spans="1:9" x14ac:dyDescent="0.2">
      <c r="A6" s="202" t="s">
        <v>22</v>
      </c>
      <c r="B6" s="202"/>
      <c r="C6" s="202"/>
      <c r="D6" s="170" t="str">
        <f>'Kopt a+c+n'!B13</f>
        <v>Dzīvojamās mājas fasāžu vienkāršota atjaunošana</v>
      </c>
      <c r="E6" s="170"/>
      <c r="F6" s="170"/>
      <c r="G6" s="170"/>
      <c r="H6" s="170"/>
      <c r="I6" s="170"/>
    </row>
    <row r="7" spans="1:9" x14ac:dyDescent="0.2">
      <c r="A7" s="202" t="s">
        <v>6</v>
      </c>
      <c r="B7" s="202"/>
      <c r="C7" s="202"/>
      <c r="D7" s="171" t="str">
        <f>'Kopt a+c+n'!B14</f>
        <v>Dzīvojamās mājas fasāžu vienkāršota atjaunošana</v>
      </c>
      <c r="E7" s="171"/>
      <c r="F7" s="171"/>
      <c r="G7" s="171"/>
      <c r="H7" s="171"/>
      <c r="I7" s="171"/>
    </row>
    <row r="8" spans="1:9" x14ac:dyDescent="0.2">
      <c r="A8" s="208" t="s">
        <v>23</v>
      </c>
      <c r="B8" s="208"/>
      <c r="C8" s="208"/>
      <c r="D8" s="171" t="str">
        <f>'Kopt a+c+n'!B15</f>
        <v>Zemgales iela 28, Olaine, Olaines novads</v>
      </c>
      <c r="E8" s="171"/>
      <c r="F8" s="171"/>
      <c r="G8" s="171"/>
      <c r="H8" s="171"/>
      <c r="I8" s="171"/>
    </row>
    <row r="9" spans="1:9" x14ac:dyDescent="0.2">
      <c r="A9" s="208" t="s">
        <v>24</v>
      </c>
      <c r="B9" s="208"/>
      <c r="C9" s="208"/>
      <c r="D9" s="172" t="str">
        <f>'Kopt a+c+n'!B16</f>
        <v>Iepirkums Nr. AS OŪS 2023/10_E</v>
      </c>
      <c r="E9" s="172"/>
      <c r="F9" s="172"/>
      <c r="G9" s="172"/>
      <c r="H9" s="172"/>
      <c r="I9" s="172"/>
    </row>
    <row r="10" spans="1:9" x14ac:dyDescent="0.2">
      <c r="C10" s="4" t="s">
        <v>25</v>
      </c>
      <c r="D10" s="209" t="e">
        <f>E23</f>
        <v>#VALUE!</v>
      </c>
      <c r="E10" s="209"/>
      <c r="F10" s="51"/>
      <c r="G10" s="51"/>
      <c r="H10" s="51"/>
      <c r="I10" s="51"/>
    </row>
    <row r="11" spans="1:9" x14ac:dyDescent="0.2">
      <c r="C11" s="4" t="s">
        <v>26</v>
      </c>
      <c r="D11" s="210">
        <f>I19</f>
        <v>0</v>
      </c>
      <c r="E11" s="210"/>
      <c r="F11" s="51"/>
      <c r="G11" s="51"/>
      <c r="H11" s="51"/>
      <c r="I11" s="51"/>
    </row>
    <row r="12" spans="1:9" ht="12" thickBot="1" x14ac:dyDescent="0.25">
      <c r="F12" s="17"/>
      <c r="G12" s="17"/>
      <c r="H12" s="17"/>
      <c r="I12" s="17"/>
    </row>
    <row r="13" spans="1:9" x14ac:dyDescent="0.2">
      <c r="A13" s="213" t="s">
        <v>27</v>
      </c>
      <c r="B13" s="215" t="s">
        <v>28</v>
      </c>
      <c r="C13" s="217" t="s">
        <v>29</v>
      </c>
      <c r="D13" s="218"/>
      <c r="E13" s="211" t="s">
        <v>30</v>
      </c>
      <c r="F13" s="204" t="s">
        <v>31</v>
      </c>
      <c r="G13" s="205"/>
      <c r="H13" s="205"/>
      <c r="I13" s="206" t="s">
        <v>32</v>
      </c>
    </row>
    <row r="14" spans="1:9" ht="23.25" thickBot="1" x14ac:dyDescent="0.25">
      <c r="A14" s="214"/>
      <c r="B14" s="216"/>
      <c r="C14" s="219"/>
      <c r="D14" s="220"/>
      <c r="E14" s="212"/>
      <c r="F14" s="18" t="s">
        <v>33</v>
      </c>
      <c r="G14" s="19" t="s">
        <v>34</v>
      </c>
      <c r="H14" s="19" t="s">
        <v>35</v>
      </c>
      <c r="I14" s="207"/>
    </row>
    <row r="15" spans="1:9" x14ac:dyDescent="0.2">
      <c r="A15" s="48">
        <f>IF(E15=0,0,IF(COUNTBLANK(E15)=1,0,COUNTA($E$15:E15)))</f>
        <v>0</v>
      </c>
      <c r="B15" s="23">
        <f t="shared" ref="B15:B18" si="0">IF(A15=0,0,CONCATENATE("C-",A15))</f>
        <v>0</v>
      </c>
      <c r="C15" s="196" t="str">
        <f>'1c'!C2:I2</f>
        <v>Vispārējie būvdarbi</v>
      </c>
      <c r="D15" s="197"/>
      <c r="E15" s="86">
        <f>'1c'!P156</f>
        <v>0</v>
      </c>
      <c r="F15" s="87">
        <f>'1c'!M156</f>
        <v>0</v>
      </c>
      <c r="G15" s="88">
        <f>'1c'!N156</f>
        <v>0</v>
      </c>
      <c r="H15" s="88">
        <f>'1c'!O156</f>
        <v>0</v>
      </c>
      <c r="I15" s="43">
        <f>'1c'!L156</f>
        <v>0</v>
      </c>
    </row>
    <row r="16" spans="1:9" x14ac:dyDescent="0.2">
      <c r="A16" s="49">
        <f>IF(E16=0,0,IF(COUNTBLANK(E16)=1,0,COUNTA($E$15:E16)))</f>
        <v>0</v>
      </c>
      <c r="B16" s="24">
        <f t="shared" si="0"/>
        <v>0</v>
      </c>
      <c r="C16" s="194" t="str">
        <f>'2c'!C2:I2</f>
        <v>Ziensaizsardzība</v>
      </c>
      <c r="D16" s="195"/>
      <c r="E16" s="89">
        <f>'2c'!P31</f>
        <v>0</v>
      </c>
      <c r="F16" s="90">
        <f>'2c'!M31</f>
        <v>0</v>
      </c>
      <c r="G16" s="91">
        <f>'2c'!N31</f>
        <v>0</v>
      </c>
      <c r="H16" s="91">
        <f>'2c'!O31</f>
        <v>0</v>
      </c>
      <c r="I16" s="44">
        <f>'2c'!L31</f>
        <v>0</v>
      </c>
    </row>
    <row r="17" spans="1:9" x14ac:dyDescent="0.2">
      <c r="A17" s="49">
        <f>IF(E17=0,0,IF(COUNTBLANK(E17)=1,0,COUNTA($E$15:E17)))</f>
        <v>0</v>
      </c>
      <c r="B17" s="24">
        <f t="shared" si="0"/>
        <v>0</v>
      </c>
      <c r="C17" s="194" t="str">
        <f>'3c'!C2:I2</f>
        <v>Apkure</v>
      </c>
      <c r="D17" s="195"/>
      <c r="E17" s="92">
        <f>'3c'!P93</f>
        <v>0</v>
      </c>
      <c r="F17" s="90">
        <f>'3c'!M93</f>
        <v>0</v>
      </c>
      <c r="G17" s="91">
        <f>'3c'!N93</f>
        <v>0</v>
      </c>
      <c r="H17" s="91">
        <f>'3c'!O93</f>
        <v>0</v>
      </c>
      <c r="I17" s="44">
        <f>'3c'!L93</f>
        <v>0</v>
      </c>
    </row>
    <row r="18" spans="1:9" ht="12" thickBot="1" x14ac:dyDescent="0.25">
      <c r="A18" s="49">
        <f>IF(E18=0,0,IF(COUNTBLANK(E18)=1,0,COUNTA($E$15:E18)))</f>
        <v>0</v>
      </c>
      <c r="B18" s="24">
        <f t="shared" si="0"/>
        <v>0</v>
      </c>
      <c r="C18" s="194" t="str">
        <f>'4c'!C2:I2</f>
        <v>Būvlaukuma organizācija</v>
      </c>
      <c r="D18" s="195"/>
      <c r="E18" s="92">
        <f>'4c'!P26</f>
        <v>0</v>
      </c>
      <c r="F18" s="90">
        <f>'4c'!M26</f>
        <v>0</v>
      </c>
      <c r="G18" s="91">
        <f>'4c'!N26</f>
        <v>0</v>
      </c>
      <c r="H18" s="91">
        <f>'4c'!O26</f>
        <v>0</v>
      </c>
      <c r="I18" s="44">
        <f>'4c'!L26</f>
        <v>0</v>
      </c>
    </row>
    <row r="19" spans="1:9" ht="12" thickBot="1" x14ac:dyDescent="0.25">
      <c r="A19" s="180" t="s">
        <v>36</v>
      </c>
      <c r="B19" s="181"/>
      <c r="C19" s="181"/>
      <c r="D19" s="208"/>
      <c r="E19" s="93">
        <f>SUM(E15:E18)</f>
        <v>0</v>
      </c>
      <c r="F19" s="94">
        <f>SUM(F15:F18)</f>
        <v>0</v>
      </c>
      <c r="G19" s="95">
        <f>SUM(G15:G18)</f>
        <v>0</v>
      </c>
      <c r="H19" s="95">
        <f>SUM(H15:H18)</f>
        <v>0</v>
      </c>
      <c r="I19" s="36">
        <f>SUM(I15:I18)</f>
        <v>0</v>
      </c>
    </row>
    <row r="20" spans="1:9" x14ac:dyDescent="0.2">
      <c r="A20" s="182" t="s">
        <v>37</v>
      </c>
      <c r="B20" s="183"/>
      <c r="C20" s="225"/>
      <c r="D20" s="81" t="str">
        <f>'Kops a+c+n'!D28</f>
        <v>%</v>
      </c>
      <c r="E20" s="96" t="e">
        <f>ROUND(E19*$D20,2)</f>
        <v>#VALUE!</v>
      </c>
      <c r="F20" s="37"/>
      <c r="G20" s="37"/>
      <c r="H20" s="37"/>
      <c r="I20" s="37"/>
    </row>
    <row r="21" spans="1:9" x14ac:dyDescent="0.2">
      <c r="A21" s="185" t="s">
        <v>38</v>
      </c>
      <c r="B21" s="186"/>
      <c r="C21" s="222"/>
      <c r="D21" s="82" t="str">
        <f>'Kops a+c+n'!D29</f>
        <v>%</v>
      </c>
      <c r="E21" s="97" t="e">
        <f>ROUND(E20*$D21,2)</f>
        <v>#VALUE!</v>
      </c>
      <c r="F21" s="37"/>
      <c r="G21" s="37"/>
      <c r="H21" s="37"/>
      <c r="I21" s="37"/>
    </row>
    <row r="22" spans="1:9" x14ac:dyDescent="0.2">
      <c r="A22" s="188" t="s">
        <v>39</v>
      </c>
      <c r="B22" s="189"/>
      <c r="C22" s="223"/>
      <c r="D22" s="82" t="str">
        <f>'Kops a+c+n'!D30</f>
        <v>%</v>
      </c>
      <c r="E22" s="97" t="e">
        <f>ROUND(E19*$D22,2)</f>
        <v>#VALUE!</v>
      </c>
      <c r="F22" s="37"/>
      <c r="G22" s="37"/>
      <c r="H22" s="37"/>
      <c r="I22" s="37"/>
    </row>
    <row r="23" spans="1:9" ht="12" thickBot="1" x14ac:dyDescent="0.25">
      <c r="A23" s="191" t="s">
        <v>40</v>
      </c>
      <c r="B23" s="192"/>
      <c r="C23" s="224"/>
      <c r="D23" s="21"/>
      <c r="E23" s="98" t="e">
        <f>SUM(E19:E22)-E21</f>
        <v>#VALUE!</v>
      </c>
      <c r="F23" s="37"/>
      <c r="G23" s="37"/>
      <c r="H23" s="37"/>
      <c r="I23" s="37"/>
    </row>
    <row r="24" spans="1:9" x14ac:dyDescent="0.2">
      <c r="G24" s="20"/>
    </row>
    <row r="25" spans="1:9" x14ac:dyDescent="0.2">
      <c r="C25" s="16"/>
      <c r="D25" s="16"/>
      <c r="E25" s="16"/>
      <c r="F25" s="22"/>
      <c r="G25" s="22"/>
      <c r="H25" s="22"/>
      <c r="I25" s="22"/>
    </row>
    <row r="28" spans="1:9" x14ac:dyDescent="0.2">
      <c r="A28" s="1" t="s">
        <v>14</v>
      </c>
      <c r="B28" s="16"/>
      <c r="C28" s="176">
        <f>'Kops a+c+n'!C36:H36</f>
        <v>0</v>
      </c>
      <c r="D28" s="176"/>
      <c r="E28" s="176"/>
      <c r="F28" s="176"/>
      <c r="G28" s="176"/>
      <c r="H28" s="176"/>
    </row>
    <row r="29" spans="1:9" x14ac:dyDescent="0.2">
      <c r="A29" s="16"/>
      <c r="B29" s="16"/>
      <c r="C29" s="160" t="s">
        <v>15</v>
      </c>
      <c r="D29" s="160"/>
      <c r="E29" s="160"/>
      <c r="F29" s="160"/>
      <c r="G29" s="160"/>
      <c r="H29" s="160"/>
    </row>
    <row r="30" spans="1:9" x14ac:dyDescent="0.2">
      <c r="A30" s="16"/>
      <c r="B30" s="16"/>
      <c r="C30" s="16"/>
      <c r="D30" s="16"/>
      <c r="E30" s="16"/>
      <c r="F30" s="16"/>
      <c r="G30" s="16"/>
      <c r="H30" s="16"/>
    </row>
    <row r="31" spans="1:9" x14ac:dyDescent="0.2">
      <c r="A31" s="178" t="str">
        <f>'Kops a+c+n'!A39:D39</f>
        <v>Tāme sastādīta 2023. gada __. _______</v>
      </c>
      <c r="B31" s="179"/>
      <c r="C31" s="179"/>
      <c r="D31" s="179"/>
      <c r="F31" s="16"/>
      <c r="G31" s="16"/>
      <c r="H31" s="16"/>
    </row>
    <row r="32" spans="1:9" x14ac:dyDescent="0.2">
      <c r="A32" s="16"/>
      <c r="B32" s="16"/>
      <c r="C32" s="16"/>
      <c r="D32" s="16"/>
      <c r="E32" s="16"/>
      <c r="F32" s="16"/>
      <c r="G32" s="16"/>
      <c r="H32" s="16"/>
    </row>
    <row r="33" spans="1:9" x14ac:dyDescent="0.2">
      <c r="A33" s="1" t="s">
        <v>41</v>
      </c>
      <c r="B33" s="16"/>
      <c r="C33" s="221">
        <f>'Kops a+c+n'!C41:H41</f>
        <v>0</v>
      </c>
      <c r="D33" s="221"/>
      <c r="E33" s="221"/>
      <c r="F33" s="221"/>
      <c r="G33" s="221"/>
      <c r="H33" s="221"/>
    </row>
    <row r="34" spans="1:9" x14ac:dyDescent="0.2">
      <c r="A34" s="16"/>
      <c r="B34" s="16"/>
      <c r="C34" s="160" t="s">
        <v>15</v>
      </c>
      <c r="D34" s="160"/>
      <c r="E34" s="160"/>
      <c r="F34" s="160"/>
      <c r="G34" s="160"/>
      <c r="H34" s="160"/>
    </row>
    <row r="35" spans="1:9" x14ac:dyDescent="0.2">
      <c r="A35" s="16"/>
      <c r="B35" s="16"/>
      <c r="C35" s="16"/>
      <c r="D35" s="16"/>
      <c r="E35" s="16"/>
      <c r="F35" s="16"/>
      <c r="G35" s="16"/>
      <c r="H35" s="16"/>
    </row>
    <row r="36" spans="1:9" x14ac:dyDescent="0.2">
      <c r="A36" s="74" t="s">
        <v>43</v>
      </c>
      <c r="B36" s="40"/>
      <c r="C36" s="79">
        <f>'Kops a+c+n'!C44</f>
        <v>0</v>
      </c>
      <c r="D36" s="40"/>
      <c r="F36" s="16"/>
      <c r="G36" s="16"/>
      <c r="H36" s="16"/>
    </row>
    <row r="46" spans="1:9" x14ac:dyDescent="0.2">
      <c r="E46" s="20"/>
      <c r="F46" s="20"/>
      <c r="G46" s="75"/>
      <c r="H46" s="20"/>
      <c r="I46" s="20"/>
    </row>
    <row r="59" spans="3:3" x14ac:dyDescent="0.2">
      <c r="C59" s="1">
        <f>'Kopt a+c+n'!B31:C31</f>
        <v>0</v>
      </c>
    </row>
  </sheetData>
  <mergeCells count="34">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A20:C20"/>
    <mergeCell ref="A19:D19"/>
    <mergeCell ref="F13:H13"/>
    <mergeCell ref="I13:I14"/>
    <mergeCell ref="C15:D15"/>
    <mergeCell ref="C16:D16"/>
    <mergeCell ref="C17:D17"/>
    <mergeCell ref="C18:D18"/>
    <mergeCell ref="C33:H33"/>
    <mergeCell ref="C34:H34"/>
    <mergeCell ref="A21:C21"/>
    <mergeCell ref="A22:C22"/>
    <mergeCell ref="A23:C23"/>
    <mergeCell ref="C28:H28"/>
    <mergeCell ref="C29:H29"/>
    <mergeCell ref="A31:D31"/>
  </mergeCells>
  <conditionalFormatting sqref="A15:B18">
    <cfRule type="cellIs" dxfId="118" priority="5" operator="equal">
      <formula>0</formula>
    </cfRule>
  </conditionalFormatting>
  <conditionalFormatting sqref="A15:I18 E19:I19 D20:D22 E20:E23">
    <cfRule type="cellIs" dxfId="117" priority="2" operator="equal">
      <formula>0</formula>
    </cfRule>
  </conditionalFormatting>
  <conditionalFormatting sqref="C28:H28 C33:H33 C36">
    <cfRule type="cellIs" dxfId="116" priority="7" operator="equal">
      <formula>0</formula>
    </cfRule>
  </conditionalFormatting>
  <conditionalFormatting sqref="C33:H33">
    <cfRule type="cellIs" dxfId="115" priority="8" operator="equal">
      <formula>0</formula>
    </cfRule>
  </conditionalFormatting>
  <conditionalFormatting sqref="D6:I9 D10:E11">
    <cfRule type="cellIs" dxfId="114"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tint="0.39997558519241921"/>
  </sheetPr>
  <dimension ref="A1:I59"/>
  <sheetViews>
    <sheetView zoomScaleNormal="100" workbookViewId="0">
      <selection activeCell="M40" sqref="M40"/>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62"/>
      <c r="H1" s="162"/>
      <c r="I1" s="162"/>
    </row>
    <row r="2" spans="1:9" x14ac:dyDescent="0.2">
      <c r="A2" s="200" t="s">
        <v>20</v>
      </c>
      <c r="B2" s="200"/>
      <c r="C2" s="200"/>
      <c r="D2" s="200"/>
      <c r="E2" s="200"/>
      <c r="F2" s="200"/>
      <c r="G2" s="200"/>
      <c r="H2" s="200"/>
      <c r="I2" s="200"/>
    </row>
    <row r="3" spans="1:9" x14ac:dyDescent="0.2">
      <c r="A3" s="2"/>
      <c r="B3" s="2"/>
      <c r="C3" s="2"/>
      <c r="D3" s="2"/>
      <c r="E3" s="2"/>
      <c r="F3" s="2"/>
      <c r="G3" s="2"/>
      <c r="H3" s="2"/>
      <c r="I3" s="2"/>
    </row>
    <row r="4" spans="1:9" x14ac:dyDescent="0.2">
      <c r="A4" s="2"/>
      <c r="B4" s="2"/>
      <c r="C4" s="201" t="s">
        <v>21</v>
      </c>
      <c r="D4" s="201"/>
      <c r="E4" s="201"/>
      <c r="F4" s="201"/>
      <c r="G4" s="201"/>
      <c r="H4" s="201"/>
      <c r="I4" s="201"/>
    </row>
    <row r="5" spans="1:9" ht="11.25" customHeight="1" x14ac:dyDescent="0.2">
      <c r="A5" s="85"/>
      <c r="B5" s="85"/>
      <c r="C5" s="203" t="s">
        <v>19</v>
      </c>
      <c r="D5" s="203"/>
      <c r="E5" s="203"/>
      <c r="F5" s="203"/>
      <c r="G5" s="203"/>
      <c r="H5" s="203"/>
      <c r="I5" s="203"/>
    </row>
    <row r="6" spans="1:9" x14ac:dyDescent="0.2">
      <c r="A6" s="202" t="s">
        <v>22</v>
      </c>
      <c r="B6" s="202"/>
      <c r="C6" s="202"/>
      <c r="D6" s="170" t="str">
        <f>'Kopt a+c+n'!B13</f>
        <v>Dzīvojamās mājas fasāžu vienkāršota atjaunošana</v>
      </c>
      <c r="E6" s="170"/>
      <c r="F6" s="170"/>
      <c r="G6" s="170"/>
      <c r="H6" s="170"/>
      <c r="I6" s="170"/>
    </row>
    <row r="7" spans="1:9" x14ac:dyDescent="0.2">
      <c r="A7" s="202" t="s">
        <v>6</v>
      </c>
      <c r="B7" s="202"/>
      <c r="C7" s="202"/>
      <c r="D7" s="171" t="str">
        <f>'Kopt a+c+n'!B14</f>
        <v>Dzīvojamās mājas fasāžu vienkāršota atjaunošana</v>
      </c>
      <c r="E7" s="171"/>
      <c r="F7" s="171"/>
      <c r="G7" s="171"/>
      <c r="H7" s="171"/>
      <c r="I7" s="171"/>
    </row>
    <row r="8" spans="1:9" x14ac:dyDescent="0.2">
      <c r="A8" s="208" t="s">
        <v>23</v>
      </c>
      <c r="B8" s="208"/>
      <c r="C8" s="208"/>
      <c r="D8" s="171" t="str">
        <f>'Kopt a+c+n'!B15</f>
        <v>Zemgales iela 28, Olaine, Olaines novads</v>
      </c>
      <c r="E8" s="171"/>
      <c r="F8" s="171"/>
      <c r="G8" s="171"/>
      <c r="H8" s="171"/>
      <c r="I8" s="171"/>
    </row>
    <row r="9" spans="1:9" x14ac:dyDescent="0.2">
      <c r="A9" s="208" t="s">
        <v>24</v>
      </c>
      <c r="B9" s="208"/>
      <c r="C9" s="208"/>
      <c r="D9" s="172" t="str">
        <f>'Kopt a+c+n'!B16</f>
        <v>Iepirkums Nr. AS OŪS 2023/10_E</v>
      </c>
      <c r="E9" s="172"/>
      <c r="F9" s="172"/>
      <c r="G9" s="172"/>
      <c r="H9" s="172"/>
      <c r="I9" s="172"/>
    </row>
    <row r="10" spans="1:9" x14ac:dyDescent="0.2">
      <c r="C10" s="4" t="s">
        <v>25</v>
      </c>
      <c r="D10" s="209" t="e">
        <f>E23</f>
        <v>#VALUE!</v>
      </c>
      <c r="E10" s="209"/>
      <c r="F10" s="51"/>
      <c r="G10" s="51"/>
      <c r="H10" s="51"/>
      <c r="I10" s="51"/>
    </row>
    <row r="11" spans="1:9" x14ac:dyDescent="0.2">
      <c r="C11" s="4" t="s">
        <v>26</v>
      </c>
      <c r="D11" s="210">
        <f>I19</f>
        <v>0</v>
      </c>
      <c r="E11" s="210"/>
      <c r="F11" s="51"/>
      <c r="G11" s="51"/>
      <c r="H11" s="51"/>
      <c r="I11" s="51"/>
    </row>
    <row r="12" spans="1:9" ht="12" thickBot="1" x14ac:dyDescent="0.25">
      <c r="F12" s="17"/>
      <c r="G12" s="17"/>
      <c r="H12" s="17"/>
      <c r="I12" s="17"/>
    </row>
    <row r="13" spans="1:9" x14ac:dyDescent="0.2">
      <c r="A13" s="213" t="s">
        <v>27</v>
      </c>
      <c r="B13" s="215" t="s">
        <v>28</v>
      </c>
      <c r="C13" s="217" t="s">
        <v>29</v>
      </c>
      <c r="D13" s="218"/>
      <c r="E13" s="211" t="s">
        <v>30</v>
      </c>
      <c r="F13" s="204" t="s">
        <v>31</v>
      </c>
      <c r="G13" s="205"/>
      <c r="H13" s="205"/>
      <c r="I13" s="206" t="s">
        <v>32</v>
      </c>
    </row>
    <row r="14" spans="1:9" ht="23.25" thickBot="1" x14ac:dyDescent="0.25">
      <c r="A14" s="214"/>
      <c r="B14" s="216"/>
      <c r="C14" s="219"/>
      <c r="D14" s="220"/>
      <c r="E14" s="212"/>
      <c r="F14" s="18" t="s">
        <v>33</v>
      </c>
      <c r="G14" s="19" t="s">
        <v>34</v>
      </c>
      <c r="H14" s="19" t="s">
        <v>35</v>
      </c>
      <c r="I14" s="207"/>
    </row>
    <row r="15" spans="1:9" x14ac:dyDescent="0.2">
      <c r="A15" s="48">
        <f>IF(E15=0,0,IF(COUNTBLANK(E15)=1,0,COUNTA($E$15:E15)))</f>
        <v>0</v>
      </c>
      <c r="B15" s="23">
        <f>IF(A15=0,0,CONCATENATE("N-",A15))</f>
        <v>0</v>
      </c>
      <c r="C15" s="196" t="str">
        <f>'1n'!C2:I2</f>
        <v>Vispārējie būvdarbi</v>
      </c>
      <c r="D15" s="197"/>
      <c r="E15" s="86">
        <f>'1n'!P159</f>
        <v>0</v>
      </c>
      <c r="F15" s="87">
        <f>'1n'!M159</f>
        <v>0</v>
      </c>
      <c r="G15" s="88">
        <f>'1n'!N159</f>
        <v>0</v>
      </c>
      <c r="H15" s="88">
        <f>'1n'!O159</f>
        <v>0</v>
      </c>
      <c r="I15" s="43">
        <f>'1n'!L159</f>
        <v>0</v>
      </c>
    </row>
    <row r="16" spans="1:9" x14ac:dyDescent="0.2">
      <c r="A16" s="49">
        <f>IF(E16=0,0,IF(COUNTBLANK(E16)=1,0,COUNTA($E$15:E16)))</f>
        <v>0</v>
      </c>
      <c r="B16" s="24">
        <f t="shared" ref="B16:B18" si="0">IF(A16=0,0,CONCATENATE("N-",A16))</f>
        <v>0</v>
      </c>
      <c r="C16" s="194" t="str">
        <f>'2n'!C2:I2</f>
        <v>Ziensaizsardzība</v>
      </c>
      <c r="D16" s="195"/>
      <c r="E16" s="89">
        <f>'2n'!P31</f>
        <v>0</v>
      </c>
      <c r="F16" s="90">
        <f>'2n'!M31</f>
        <v>0</v>
      </c>
      <c r="G16" s="91">
        <f>'2n'!N31</f>
        <v>0</v>
      </c>
      <c r="H16" s="91">
        <f>'2n'!O31</f>
        <v>0</v>
      </c>
      <c r="I16" s="44">
        <f>'2n'!L31</f>
        <v>0</v>
      </c>
    </row>
    <row r="17" spans="1:9" x14ac:dyDescent="0.2">
      <c r="A17" s="49">
        <f>IF(E17=0,0,IF(COUNTBLANK(E17)=1,0,COUNTA($E$15:E17)))</f>
        <v>0</v>
      </c>
      <c r="B17" s="24">
        <f t="shared" si="0"/>
        <v>0</v>
      </c>
      <c r="C17" s="194" t="str">
        <f>'3n'!C2:I2</f>
        <v>Apkure</v>
      </c>
      <c r="D17" s="195"/>
      <c r="E17" s="92">
        <f>'3n'!P93</f>
        <v>0</v>
      </c>
      <c r="F17" s="90">
        <f>'3n'!M93</f>
        <v>0</v>
      </c>
      <c r="G17" s="91">
        <f>'3n'!N93</f>
        <v>0</v>
      </c>
      <c r="H17" s="91">
        <f>'3n'!O93</f>
        <v>0</v>
      </c>
      <c r="I17" s="44">
        <f>'3n'!L93</f>
        <v>0</v>
      </c>
    </row>
    <row r="18" spans="1:9" ht="12" thickBot="1" x14ac:dyDescent="0.25">
      <c r="A18" s="49">
        <f>IF(E18=0,0,IF(COUNTBLANK(E18)=1,0,COUNTA($E$15:E18)))</f>
        <v>0</v>
      </c>
      <c r="B18" s="24">
        <f t="shared" si="0"/>
        <v>0</v>
      </c>
      <c r="C18" s="194" t="str">
        <f>'4n'!C2:I2</f>
        <v>Būvlaukuma organizācija</v>
      </c>
      <c r="D18" s="195"/>
      <c r="E18" s="92">
        <f>'4n'!P26</f>
        <v>0</v>
      </c>
      <c r="F18" s="90">
        <f>'4n'!M26</f>
        <v>0</v>
      </c>
      <c r="G18" s="91">
        <f>'4n'!N26</f>
        <v>0</v>
      </c>
      <c r="H18" s="91">
        <f>'4n'!O26</f>
        <v>0</v>
      </c>
      <c r="I18" s="44">
        <f>'4n'!L26</f>
        <v>0</v>
      </c>
    </row>
    <row r="19" spans="1:9" ht="12" thickBot="1" x14ac:dyDescent="0.25">
      <c r="A19" s="180" t="s">
        <v>36</v>
      </c>
      <c r="B19" s="181"/>
      <c r="C19" s="181"/>
      <c r="D19" s="208"/>
      <c r="E19" s="93">
        <f>SUM(E15:E18)</f>
        <v>0</v>
      </c>
      <c r="F19" s="94">
        <f>SUM(F15:F18)</f>
        <v>0</v>
      </c>
      <c r="G19" s="95">
        <f>SUM(G15:G18)</f>
        <v>0</v>
      </c>
      <c r="H19" s="95">
        <f>SUM(H15:H18)</f>
        <v>0</v>
      </c>
      <c r="I19" s="36">
        <f>SUM(I15:I18)</f>
        <v>0</v>
      </c>
    </row>
    <row r="20" spans="1:9" x14ac:dyDescent="0.2">
      <c r="A20" s="182" t="s">
        <v>37</v>
      </c>
      <c r="B20" s="183"/>
      <c r="C20" s="225"/>
      <c r="D20" s="81" t="str">
        <f>'Kops a+c+n'!D28</f>
        <v>%</v>
      </c>
      <c r="E20" s="96" t="e">
        <f>ROUND(E19*$D20,2)</f>
        <v>#VALUE!</v>
      </c>
      <c r="F20" s="37"/>
      <c r="G20" s="37"/>
      <c r="H20" s="37"/>
      <c r="I20" s="37"/>
    </row>
    <row r="21" spans="1:9" x14ac:dyDescent="0.2">
      <c r="A21" s="185" t="s">
        <v>38</v>
      </c>
      <c r="B21" s="186"/>
      <c r="C21" s="222"/>
      <c r="D21" s="82" t="str">
        <f>'Kops a+c+n'!D29</f>
        <v>%</v>
      </c>
      <c r="E21" s="97" t="e">
        <f>ROUND(E20*$D21,2)</f>
        <v>#VALUE!</v>
      </c>
      <c r="F21" s="37"/>
      <c r="G21" s="37"/>
      <c r="H21" s="37"/>
      <c r="I21" s="37"/>
    </row>
    <row r="22" spans="1:9" x14ac:dyDescent="0.2">
      <c r="A22" s="188" t="s">
        <v>39</v>
      </c>
      <c r="B22" s="189"/>
      <c r="C22" s="223"/>
      <c r="D22" s="82" t="str">
        <f>'Kops a+c+n'!D30</f>
        <v>%</v>
      </c>
      <c r="E22" s="97" t="e">
        <f>ROUND(E19*$D22,2)</f>
        <v>#VALUE!</v>
      </c>
      <c r="F22" s="37"/>
      <c r="G22" s="37"/>
      <c r="H22" s="37"/>
      <c r="I22" s="37"/>
    </row>
    <row r="23" spans="1:9" ht="12" thickBot="1" x14ac:dyDescent="0.25">
      <c r="A23" s="191" t="s">
        <v>40</v>
      </c>
      <c r="B23" s="192"/>
      <c r="C23" s="224"/>
      <c r="D23" s="21"/>
      <c r="E23" s="98" t="e">
        <f>SUM(E19:E22)-E21</f>
        <v>#VALUE!</v>
      </c>
      <c r="F23" s="37"/>
      <c r="G23" s="37"/>
      <c r="H23" s="37"/>
      <c r="I23" s="37"/>
    </row>
    <row r="24" spans="1:9" x14ac:dyDescent="0.2">
      <c r="G24" s="20"/>
    </row>
    <row r="25" spans="1:9" x14ac:dyDescent="0.2">
      <c r="C25" s="16"/>
      <c r="D25" s="16"/>
      <c r="E25" s="16"/>
      <c r="F25" s="22"/>
      <c r="G25" s="22"/>
      <c r="H25" s="22"/>
      <c r="I25" s="22"/>
    </row>
    <row r="28" spans="1:9" x14ac:dyDescent="0.2">
      <c r="A28" s="1" t="s">
        <v>14</v>
      </c>
      <c r="B28" s="16"/>
      <c r="C28" s="176">
        <f>'Kops a+c+n'!C36:H36</f>
        <v>0</v>
      </c>
      <c r="D28" s="176"/>
      <c r="E28" s="176"/>
      <c r="F28" s="176"/>
      <c r="G28" s="176"/>
      <c r="H28" s="176"/>
    </row>
    <row r="29" spans="1:9" x14ac:dyDescent="0.2">
      <c r="A29" s="16"/>
      <c r="B29" s="16"/>
      <c r="C29" s="160" t="s">
        <v>15</v>
      </c>
      <c r="D29" s="160"/>
      <c r="E29" s="160"/>
      <c r="F29" s="160"/>
      <c r="G29" s="160"/>
      <c r="H29" s="160"/>
    </row>
    <row r="30" spans="1:9" x14ac:dyDescent="0.2">
      <c r="A30" s="16"/>
      <c r="B30" s="16"/>
      <c r="C30" s="16"/>
      <c r="D30" s="16"/>
      <c r="E30" s="16"/>
      <c r="F30" s="16"/>
      <c r="G30" s="16"/>
      <c r="H30" s="16"/>
    </row>
    <row r="31" spans="1:9" x14ac:dyDescent="0.2">
      <c r="A31" s="178" t="str">
        <f>'Kops a+c+n'!A39:D39</f>
        <v>Tāme sastādīta 2023. gada __. _______</v>
      </c>
      <c r="B31" s="179"/>
      <c r="C31" s="179"/>
      <c r="D31" s="179"/>
      <c r="F31" s="16"/>
      <c r="G31" s="16"/>
      <c r="H31" s="16"/>
    </row>
    <row r="32" spans="1:9" x14ac:dyDescent="0.2">
      <c r="A32" s="16"/>
      <c r="B32" s="16"/>
      <c r="C32" s="16"/>
      <c r="D32" s="16"/>
      <c r="E32" s="16"/>
      <c r="F32" s="16"/>
      <c r="G32" s="16"/>
      <c r="H32" s="16"/>
    </row>
    <row r="33" spans="1:9" x14ac:dyDescent="0.2">
      <c r="A33" s="1" t="s">
        <v>41</v>
      </c>
      <c r="B33" s="16"/>
      <c r="C33" s="221">
        <f>'Kops a+c+n'!C41:H41</f>
        <v>0</v>
      </c>
      <c r="D33" s="221"/>
      <c r="E33" s="221"/>
      <c r="F33" s="221"/>
      <c r="G33" s="221"/>
      <c r="H33" s="221"/>
    </row>
    <row r="34" spans="1:9" x14ac:dyDescent="0.2">
      <c r="A34" s="16"/>
      <c r="B34" s="16"/>
      <c r="C34" s="160" t="s">
        <v>15</v>
      </c>
      <c r="D34" s="160"/>
      <c r="E34" s="160"/>
      <c r="F34" s="160"/>
      <c r="G34" s="160"/>
      <c r="H34" s="160"/>
    </row>
    <row r="35" spans="1:9" x14ac:dyDescent="0.2">
      <c r="A35" s="16"/>
      <c r="B35" s="16"/>
      <c r="C35" s="16"/>
      <c r="D35" s="16"/>
      <c r="E35" s="16"/>
      <c r="F35" s="16"/>
      <c r="G35" s="16"/>
      <c r="H35" s="16"/>
    </row>
    <row r="36" spans="1:9" x14ac:dyDescent="0.2">
      <c r="A36" s="74" t="s">
        <v>43</v>
      </c>
      <c r="B36" s="40"/>
      <c r="C36" s="79">
        <f>'Kops a+c+n'!C44</f>
        <v>0</v>
      </c>
      <c r="D36" s="40"/>
      <c r="F36" s="16"/>
      <c r="G36" s="16"/>
      <c r="H36" s="16"/>
    </row>
    <row r="46" spans="1:9" x14ac:dyDescent="0.2">
      <c r="E46" s="20"/>
      <c r="F46" s="20"/>
      <c r="G46" s="75"/>
      <c r="H46" s="20"/>
      <c r="I46" s="20"/>
    </row>
    <row r="59" spans="3:3" x14ac:dyDescent="0.2">
      <c r="C59" s="1">
        <f>'Kopt a+c+n'!B31:C31</f>
        <v>0</v>
      </c>
    </row>
  </sheetData>
  <mergeCells count="34">
    <mergeCell ref="A7:C7"/>
    <mergeCell ref="D7:I7"/>
    <mergeCell ref="G1:I1"/>
    <mergeCell ref="A2:I2"/>
    <mergeCell ref="C4:I4"/>
    <mergeCell ref="A6:C6"/>
    <mergeCell ref="D6:I6"/>
    <mergeCell ref="C5:I5"/>
    <mergeCell ref="D11:E11"/>
    <mergeCell ref="A13:A14"/>
    <mergeCell ref="B13:B14"/>
    <mergeCell ref="C13:D14"/>
    <mergeCell ref="E13:E14"/>
    <mergeCell ref="A8:C8"/>
    <mergeCell ref="D8:I8"/>
    <mergeCell ref="A9:C9"/>
    <mergeCell ref="D9:I9"/>
    <mergeCell ref="D10:E10"/>
    <mergeCell ref="C15:D15"/>
    <mergeCell ref="C16:D16"/>
    <mergeCell ref="C17:D17"/>
    <mergeCell ref="C18:D18"/>
    <mergeCell ref="I13:I14"/>
    <mergeCell ref="F13:H13"/>
    <mergeCell ref="A21:C21"/>
    <mergeCell ref="A22:C22"/>
    <mergeCell ref="A23:C23"/>
    <mergeCell ref="A19:D19"/>
    <mergeCell ref="A20:C20"/>
    <mergeCell ref="C29:H29"/>
    <mergeCell ref="A31:D31"/>
    <mergeCell ref="C33:H33"/>
    <mergeCell ref="C34:H34"/>
    <mergeCell ref="C28:H28"/>
  </mergeCells>
  <conditionalFormatting sqref="A15:B18">
    <cfRule type="cellIs" dxfId="113" priority="5" operator="equal">
      <formula>0</formula>
    </cfRule>
  </conditionalFormatting>
  <conditionalFormatting sqref="A15:I18 E19:I19 D20:D22 E20:E23">
    <cfRule type="cellIs" dxfId="112" priority="2" operator="equal">
      <formula>0</formula>
    </cfRule>
  </conditionalFormatting>
  <conditionalFormatting sqref="C28:H28 C33:H33 C36">
    <cfRule type="cellIs" dxfId="111" priority="7" operator="equal">
      <formula>0</formula>
    </cfRule>
  </conditionalFormatting>
  <conditionalFormatting sqref="C33:H33">
    <cfRule type="cellIs" dxfId="110" priority="8" operator="equal">
      <formula>0</formula>
    </cfRule>
  </conditionalFormatting>
  <conditionalFormatting sqref="D6:I9 D10:E11">
    <cfRule type="cellIs" dxfId="109"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C00000"/>
  </sheetPr>
  <dimension ref="A1:Q172"/>
  <sheetViews>
    <sheetView topLeftCell="A148" workbookViewId="0">
      <selection activeCell="H67" sqref="H6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85546875" style="1" customWidth="1"/>
    <col min="14" max="14" width="9" style="1" customWidth="1"/>
    <col min="15" max="15" width="7.7109375" style="1" customWidth="1"/>
    <col min="16" max="16" width="9" style="1" customWidth="1"/>
    <col min="17" max="16384" width="9.140625" style="1"/>
  </cols>
  <sheetData>
    <row r="1" spans="1:17" x14ac:dyDescent="0.2">
      <c r="A1" s="22"/>
      <c r="B1" s="22"/>
      <c r="C1" s="26" t="s">
        <v>44</v>
      </c>
      <c r="D1" s="76">
        <v>1</v>
      </c>
      <c r="E1" s="22"/>
      <c r="F1" s="22"/>
      <c r="G1" s="22"/>
      <c r="H1" s="22"/>
      <c r="I1" s="22"/>
      <c r="J1" s="22"/>
      <c r="N1" s="25"/>
      <c r="O1" s="26"/>
      <c r="P1" s="27"/>
    </row>
    <row r="2" spans="1:17" x14ac:dyDescent="0.2">
      <c r="A2" s="28"/>
      <c r="B2" s="28"/>
      <c r="C2" s="247" t="s">
        <v>66</v>
      </c>
      <c r="D2" s="247"/>
      <c r="E2" s="247"/>
      <c r="F2" s="247"/>
      <c r="G2" s="247"/>
      <c r="H2" s="247"/>
      <c r="I2" s="247"/>
      <c r="J2" s="28"/>
    </row>
    <row r="3" spans="1:17" x14ac:dyDescent="0.2">
      <c r="A3" s="29"/>
      <c r="B3" s="29"/>
      <c r="C3" s="201" t="s">
        <v>21</v>
      </c>
      <c r="D3" s="201"/>
      <c r="E3" s="201"/>
      <c r="F3" s="201"/>
      <c r="G3" s="201"/>
      <c r="H3" s="201"/>
      <c r="I3" s="201"/>
      <c r="J3" s="29"/>
    </row>
    <row r="4" spans="1:17" x14ac:dyDescent="0.2">
      <c r="A4" s="29"/>
      <c r="B4" s="29"/>
      <c r="C4" s="248" t="s">
        <v>63</v>
      </c>
      <c r="D4" s="248"/>
      <c r="E4" s="248"/>
      <c r="F4" s="248"/>
      <c r="G4" s="248"/>
      <c r="H4" s="248"/>
      <c r="I4" s="248"/>
      <c r="J4" s="29"/>
    </row>
    <row r="5" spans="1:17" x14ac:dyDescent="0.2">
      <c r="A5" s="22"/>
      <c r="B5" s="22"/>
      <c r="C5" s="26" t="s">
        <v>5</v>
      </c>
      <c r="D5" s="243" t="str">
        <f>'Kops a+c+n'!D6</f>
        <v>Dzīvojamās mājas fasāžu vienkāršota atjaunošana</v>
      </c>
      <c r="E5" s="243"/>
      <c r="F5" s="243"/>
      <c r="G5" s="243"/>
      <c r="H5" s="243"/>
      <c r="I5" s="243"/>
      <c r="J5" s="243"/>
      <c r="K5" s="243"/>
      <c r="L5" s="243"/>
      <c r="M5" s="16"/>
      <c r="N5" s="16"/>
      <c r="O5" s="16"/>
      <c r="P5" s="16"/>
    </row>
    <row r="6" spans="1:17" x14ac:dyDescent="0.2">
      <c r="A6" s="22"/>
      <c r="B6" s="22"/>
      <c r="C6" s="26" t="s">
        <v>6</v>
      </c>
      <c r="D6" s="243" t="str">
        <f>'Kops a+c+n'!D7</f>
        <v>Dzīvojamās mājas fasāžu vienkāršota atjaunošana</v>
      </c>
      <c r="E6" s="243"/>
      <c r="F6" s="243"/>
      <c r="G6" s="243"/>
      <c r="H6" s="243"/>
      <c r="I6" s="243"/>
      <c r="J6" s="243"/>
      <c r="K6" s="243"/>
      <c r="L6" s="243"/>
      <c r="M6" s="16"/>
      <c r="N6" s="16"/>
      <c r="O6" s="16"/>
      <c r="P6" s="16"/>
    </row>
    <row r="7" spans="1:17" x14ac:dyDescent="0.2">
      <c r="A7" s="22"/>
      <c r="B7" s="22"/>
      <c r="C7" s="26" t="s">
        <v>7</v>
      </c>
      <c r="D7" s="243" t="str">
        <f>'Kops a+c+n'!D8</f>
        <v>Zemgales iela 28, Olaine, Olaines novads</v>
      </c>
      <c r="E7" s="243"/>
      <c r="F7" s="243"/>
      <c r="G7" s="243"/>
      <c r="H7" s="243"/>
      <c r="I7" s="243"/>
      <c r="J7" s="243"/>
      <c r="K7" s="243"/>
      <c r="L7" s="243"/>
      <c r="M7" s="16"/>
      <c r="N7" s="16"/>
      <c r="O7" s="16"/>
      <c r="P7" s="16"/>
    </row>
    <row r="8" spans="1:17" x14ac:dyDescent="0.2">
      <c r="A8" s="22"/>
      <c r="B8" s="22"/>
      <c r="C8" s="4" t="s">
        <v>24</v>
      </c>
      <c r="D8" s="243" t="str">
        <f>'Kops a+c+n'!D9</f>
        <v>Iepirkums Nr. AS OŪS 2023/10_E</v>
      </c>
      <c r="E8" s="243"/>
      <c r="F8" s="243"/>
      <c r="G8" s="243"/>
      <c r="H8" s="243"/>
      <c r="I8" s="243"/>
      <c r="J8" s="243"/>
      <c r="K8" s="243"/>
      <c r="L8" s="243"/>
      <c r="M8" s="16"/>
      <c r="N8" s="16"/>
      <c r="O8" s="16"/>
      <c r="P8" s="16"/>
    </row>
    <row r="9" spans="1:17" ht="11.25" customHeight="1" x14ac:dyDescent="0.2">
      <c r="A9" s="244" t="s">
        <v>67</v>
      </c>
      <c r="B9" s="244"/>
      <c r="C9" s="244"/>
      <c r="D9" s="244"/>
      <c r="E9" s="244"/>
      <c r="F9" s="244"/>
      <c r="G9" s="30"/>
      <c r="H9" s="30"/>
      <c r="I9" s="30"/>
      <c r="J9" s="245" t="s">
        <v>45</v>
      </c>
      <c r="K9" s="245"/>
      <c r="L9" s="245"/>
      <c r="M9" s="245"/>
      <c r="N9" s="246">
        <f>P160</f>
        <v>0</v>
      </c>
      <c r="O9" s="246"/>
      <c r="P9" s="30"/>
      <c r="Q9" s="1" t="str">
        <f>""</f>
        <v/>
      </c>
    </row>
    <row r="10" spans="1:17" ht="15" customHeight="1" x14ac:dyDescent="0.2">
      <c r="A10" s="31"/>
      <c r="B10" s="32"/>
      <c r="C10" s="4"/>
      <c r="D10" s="22"/>
      <c r="E10" s="22"/>
      <c r="F10" s="22"/>
      <c r="G10" s="22"/>
      <c r="H10" s="22"/>
      <c r="I10" s="22"/>
      <c r="J10" s="22"/>
      <c r="K10" s="22"/>
      <c r="L10" s="80"/>
      <c r="M10" s="80"/>
      <c r="N10" s="80"/>
      <c r="O10" s="80"/>
      <c r="P10" s="26" t="str">
        <f>'Kopt a+c+n'!A36</f>
        <v>Tāme sastādīta 2023. gada __. _______</v>
      </c>
      <c r="Q10" s="83" t="s">
        <v>46</v>
      </c>
    </row>
    <row r="11" spans="1:17" ht="12" thickBot="1" x14ac:dyDescent="0.25">
      <c r="A11" s="31"/>
      <c r="B11" s="32"/>
      <c r="C11" s="4"/>
      <c r="D11" s="22"/>
      <c r="E11" s="22"/>
      <c r="F11" s="22"/>
      <c r="G11" s="22"/>
      <c r="H11" s="22"/>
      <c r="I11" s="22"/>
      <c r="J11" s="22"/>
      <c r="K11" s="22"/>
      <c r="L11" s="33"/>
      <c r="M11" s="33"/>
      <c r="N11" s="34"/>
      <c r="O11" s="25"/>
      <c r="P11" s="22"/>
      <c r="Q11" s="83" t="s">
        <v>47</v>
      </c>
    </row>
    <row r="12" spans="1:17" ht="12" thickBot="1" x14ac:dyDescent="0.25">
      <c r="A12" s="233" t="s">
        <v>27</v>
      </c>
      <c r="B12" s="235" t="s">
        <v>48</v>
      </c>
      <c r="C12" s="237" t="s">
        <v>49</v>
      </c>
      <c r="D12" s="239" t="s">
        <v>50</v>
      </c>
      <c r="E12" s="241" t="s">
        <v>51</v>
      </c>
      <c r="F12" s="226" t="s">
        <v>52</v>
      </c>
      <c r="G12" s="227"/>
      <c r="H12" s="227"/>
      <c r="I12" s="227"/>
      <c r="J12" s="227"/>
      <c r="K12" s="228"/>
      <c r="L12" s="226" t="s">
        <v>53</v>
      </c>
      <c r="M12" s="227"/>
      <c r="N12" s="227"/>
      <c r="O12" s="227"/>
      <c r="P12" s="228"/>
      <c r="Q12" s="83" t="s">
        <v>54</v>
      </c>
    </row>
    <row r="13" spans="1:17" ht="126.75" customHeight="1" thickBot="1" x14ac:dyDescent="0.25">
      <c r="A13" s="234"/>
      <c r="B13" s="236"/>
      <c r="C13" s="238"/>
      <c r="D13" s="240"/>
      <c r="E13" s="242"/>
      <c r="F13" s="50" t="s">
        <v>55</v>
      </c>
      <c r="G13" s="53" t="s">
        <v>56</v>
      </c>
      <c r="H13" s="53" t="s">
        <v>57</v>
      </c>
      <c r="I13" s="53" t="s">
        <v>58</v>
      </c>
      <c r="J13" s="53" t="s">
        <v>59</v>
      </c>
      <c r="K13" s="55" t="s">
        <v>60</v>
      </c>
      <c r="L13" s="50" t="s">
        <v>55</v>
      </c>
      <c r="M13" s="53" t="s">
        <v>57</v>
      </c>
      <c r="N13" s="53" t="s">
        <v>58</v>
      </c>
      <c r="O13" s="53" t="s">
        <v>59</v>
      </c>
      <c r="P13" s="56" t="s">
        <v>60</v>
      </c>
      <c r="Q13" s="57" t="s">
        <v>61</v>
      </c>
    </row>
    <row r="14" spans="1:17" x14ac:dyDescent="0.2">
      <c r="A14" s="158">
        <v>1</v>
      </c>
      <c r="B14" s="156"/>
      <c r="C14" s="125" t="s">
        <v>68</v>
      </c>
      <c r="D14" s="126"/>
      <c r="E14" s="127"/>
      <c r="F14" s="67"/>
      <c r="G14" s="103"/>
      <c r="H14" s="103">
        <f>F14*G14</f>
        <v>0</v>
      </c>
      <c r="I14" s="103"/>
      <c r="J14" s="103"/>
      <c r="K14" s="107">
        <f>SUM(H14:J14)</f>
        <v>0</v>
      </c>
      <c r="L14" s="67">
        <f>E14*F14</f>
        <v>0</v>
      </c>
      <c r="M14" s="103">
        <f>H14*E14</f>
        <v>0</v>
      </c>
      <c r="N14" s="103">
        <f>I14*E14</f>
        <v>0</v>
      </c>
      <c r="O14" s="103">
        <f>J14*E14</f>
        <v>0</v>
      </c>
      <c r="P14" s="104">
        <f>SUM(M14:O14)</f>
        <v>0</v>
      </c>
      <c r="Q14" s="54"/>
    </row>
    <row r="15" spans="1:17" x14ac:dyDescent="0.2">
      <c r="A15" s="35">
        <v>2</v>
      </c>
      <c r="B15" s="68"/>
      <c r="C15" s="38" t="s">
        <v>69</v>
      </c>
      <c r="D15" s="24" t="s">
        <v>70</v>
      </c>
      <c r="E15" s="127">
        <v>20.7</v>
      </c>
      <c r="F15" s="144"/>
      <c r="G15" s="105"/>
      <c r="H15" s="105">
        <f>F15*G15</f>
        <v>0</v>
      </c>
      <c r="I15" s="105"/>
      <c r="J15" s="145"/>
      <c r="K15" s="108">
        <f t="shared" ref="K15:K78" si="0">SUM(H15:J15)</f>
        <v>0</v>
      </c>
      <c r="L15" s="39">
        <f t="shared" ref="L15:L78" si="1">E15*F15</f>
        <v>0</v>
      </c>
      <c r="M15" s="105">
        <f t="shared" ref="M15:M78" si="2">H15*E15</f>
        <v>0</v>
      </c>
      <c r="N15" s="105">
        <f t="shared" ref="N15:N78" si="3">I15*E15</f>
        <v>0</v>
      </c>
      <c r="O15" s="105">
        <f t="shared" ref="O15:O78" si="4">J15*E15</f>
        <v>0</v>
      </c>
      <c r="P15" s="106">
        <f t="shared" ref="P15:P78" si="5">SUM(M15:O15)</f>
        <v>0</v>
      </c>
      <c r="Q15" s="58" t="s">
        <v>46</v>
      </c>
    </row>
    <row r="16" spans="1:17" x14ac:dyDescent="0.2">
      <c r="A16" s="49">
        <v>3</v>
      </c>
      <c r="B16" s="68"/>
      <c r="C16" s="38" t="s">
        <v>71</v>
      </c>
      <c r="D16" s="24" t="s">
        <v>70</v>
      </c>
      <c r="E16" s="127">
        <v>472.5</v>
      </c>
      <c r="F16" s="144"/>
      <c r="G16" s="105"/>
      <c r="H16" s="105">
        <f t="shared" ref="H16:H79" si="6">F16*G16</f>
        <v>0</v>
      </c>
      <c r="I16" s="105"/>
      <c r="J16" s="145"/>
      <c r="K16" s="108">
        <f t="shared" si="0"/>
        <v>0</v>
      </c>
      <c r="L16" s="39">
        <f t="shared" si="1"/>
        <v>0</v>
      </c>
      <c r="M16" s="105">
        <f t="shared" si="2"/>
        <v>0</v>
      </c>
      <c r="N16" s="105">
        <f t="shared" si="3"/>
        <v>0</v>
      </c>
      <c r="O16" s="105">
        <f t="shared" si="4"/>
        <v>0</v>
      </c>
      <c r="P16" s="106">
        <f t="shared" si="5"/>
        <v>0</v>
      </c>
      <c r="Q16" s="58" t="s">
        <v>46</v>
      </c>
    </row>
    <row r="17" spans="1:17" x14ac:dyDescent="0.2">
      <c r="A17" s="35">
        <v>4</v>
      </c>
      <c r="B17" s="68"/>
      <c r="C17" s="128" t="s">
        <v>72</v>
      </c>
      <c r="D17" s="129" t="s">
        <v>73</v>
      </c>
      <c r="E17" s="130">
        <v>238.25</v>
      </c>
      <c r="F17" s="144"/>
      <c r="G17" s="105"/>
      <c r="H17" s="105">
        <f t="shared" si="6"/>
        <v>0</v>
      </c>
      <c r="I17" s="105"/>
      <c r="J17" s="145"/>
      <c r="K17" s="108">
        <f t="shared" si="0"/>
        <v>0</v>
      </c>
      <c r="L17" s="39">
        <f t="shared" si="1"/>
        <v>0</v>
      </c>
      <c r="M17" s="105">
        <f t="shared" si="2"/>
        <v>0</v>
      </c>
      <c r="N17" s="105">
        <f t="shared" si="3"/>
        <v>0</v>
      </c>
      <c r="O17" s="105">
        <f t="shared" si="4"/>
        <v>0</v>
      </c>
      <c r="P17" s="106">
        <f t="shared" si="5"/>
        <v>0</v>
      </c>
      <c r="Q17" s="58" t="s">
        <v>46</v>
      </c>
    </row>
    <row r="18" spans="1:17" x14ac:dyDescent="0.2">
      <c r="A18" s="49">
        <v>5</v>
      </c>
      <c r="B18" s="68"/>
      <c r="C18" s="128" t="s">
        <v>74</v>
      </c>
      <c r="D18" s="129" t="s">
        <v>75</v>
      </c>
      <c r="E18" s="130">
        <v>2</v>
      </c>
      <c r="F18" s="39"/>
      <c r="G18" s="105"/>
      <c r="H18" s="105">
        <f t="shared" si="6"/>
        <v>0</v>
      </c>
      <c r="I18" s="105"/>
      <c r="J18" s="145"/>
      <c r="K18" s="108">
        <f t="shared" si="0"/>
        <v>0</v>
      </c>
      <c r="L18" s="39">
        <f t="shared" si="1"/>
        <v>0</v>
      </c>
      <c r="M18" s="105">
        <f t="shared" si="2"/>
        <v>0</v>
      </c>
      <c r="N18" s="105">
        <f t="shared" si="3"/>
        <v>0</v>
      </c>
      <c r="O18" s="105">
        <f t="shared" si="4"/>
        <v>0</v>
      </c>
      <c r="P18" s="106">
        <f t="shared" si="5"/>
        <v>0</v>
      </c>
      <c r="Q18" s="58" t="s">
        <v>46</v>
      </c>
    </row>
    <row r="19" spans="1:17" x14ac:dyDescent="0.2">
      <c r="A19" s="35">
        <v>6</v>
      </c>
      <c r="B19" s="68"/>
      <c r="C19" s="128" t="s">
        <v>76</v>
      </c>
      <c r="D19" s="129" t="s">
        <v>75</v>
      </c>
      <c r="E19" s="130">
        <v>72</v>
      </c>
      <c r="F19" s="144"/>
      <c r="G19" s="105"/>
      <c r="H19" s="105">
        <f t="shared" si="6"/>
        <v>0</v>
      </c>
      <c r="I19" s="105"/>
      <c r="J19" s="145"/>
      <c r="K19" s="108">
        <f t="shared" si="0"/>
        <v>0</v>
      </c>
      <c r="L19" s="39">
        <f t="shared" si="1"/>
        <v>0</v>
      </c>
      <c r="M19" s="105">
        <f t="shared" si="2"/>
        <v>0</v>
      </c>
      <c r="N19" s="105">
        <f t="shared" si="3"/>
        <v>0</v>
      </c>
      <c r="O19" s="105">
        <f t="shared" si="4"/>
        <v>0</v>
      </c>
      <c r="P19" s="106">
        <f t="shared" si="5"/>
        <v>0</v>
      </c>
      <c r="Q19" s="58" t="s">
        <v>46</v>
      </c>
    </row>
    <row r="20" spans="1:17" x14ac:dyDescent="0.2">
      <c r="A20" s="49">
        <v>7</v>
      </c>
      <c r="B20" s="68"/>
      <c r="C20" s="128" t="s">
        <v>77</v>
      </c>
      <c r="D20" s="129" t="s">
        <v>75</v>
      </c>
      <c r="E20" s="130">
        <v>9</v>
      </c>
      <c r="F20" s="144"/>
      <c r="G20" s="105"/>
      <c r="H20" s="105">
        <f t="shared" si="6"/>
        <v>0</v>
      </c>
      <c r="I20" s="105"/>
      <c r="J20" s="145"/>
      <c r="K20" s="108">
        <f t="shared" si="0"/>
        <v>0</v>
      </c>
      <c r="L20" s="39">
        <f t="shared" si="1"/>
        <v>0</v>
      </c>
      <c r="M20" s="105">
        <f t="shared" si="2"/>
        <v>0</v>
      </c>
      <c r="N20" s="105">
        <f t="shared" si="3"/>
        <v>0</v>
      </c>
      <c r="O20" s="105">
        <f t="shared" si="4"/>
        <v>0</v>
      </c>
      <c r="P20" s="106">
        <f t="shared" si="5"/>
        <v>0</v>
      </c>
      <c r="Q20" s="58" t="s">
        <v>46</v>
      </c>
    </row>
    <row r="21" spans="1:17" x14ac:dyDescent="0.2">
      <c r="A21" s="35">
        <v>8</v>
      </c>
      <c r="B21" s="68"/>
      <c r="C21" s="128" t="s">
        <v>78</v>
      </c>
      <c r="D21" s="129" t="s">
        <v>70</v>
      </c>
      <c r="E21" s="130">
        <v>55.1</v>
      </c>
      <c r="F21" s="144"/>
      <c r="G21" s="105"/>
      <c r="H21" s="105">
        <f t="shared" si="6"/>
        <v>0</v>
      </c>
      <c r="I21" s="105"/>
      <c r="J21" s="145"/>
      <c r="K21" s="108">
        <f t="shared" si="0"/>
        <v>0</v>
      </c>
      <c r="L21" s="39">
        <f t="shared" si="1"/>
        <v>0</v>
      </c>
      <c r="M21" s="105">
        <f t="shared" si="2"/>
        <v>0</v>
      </c>
      <c r="N21" s="105">
        <f t="shared" si="3"/>
        <v>0</v>
      </c>
      <c r="O21" s="105">
        <f t="shared" si="4"/>
        <v>0</v>
      </c>
      <c r="P21" s="106">
        <f t="shared" si="5"/>
        <v>0</v>
      </c>
      <c r="Q21" s="58" t="s">
        <v>46</v>
      </c>
    </row>
    <row r="22" spans="1:17" x14ac:dyDescent="0.2">
      <c r="A22" s="49">
        <v>9</v>
      </c>
      <c r="B22" s="68"/>
      <c r="C22" s="128" t="s">
        <v>79</v>
      </c>
      <c r="D22" s="129" t="s">
        <v>70</v>
      </c>
      <c r="E22" s="130">
        <v>38.5</v>
      </c>
      <c r="F22" s="144"/>
      <c r="G22" s="105"/>
      <c r="H22" s="105">
        <f t="shared" si="6"/>
        <v>0</v>
      </c>
      <c r="I22" s="105"/>
      <c r="J22" s="145"/>
      <c r="K22" s="108">
        <f t="shared" si="0"/>
        <v>0</v>
      </c>
      <c r="L22" s="39">
        <f t="shared" si="1"/>
        <v>0</v>
      </c>
      <c r="M22" s="105">
        <f t="shared" si="2"/>
        <v>0</v>
      </c>
      <c r="N22" s="105">
        <f t="shared" si="3"/>
        <v>0</v>
      </c>
      <c r="O22" s="105">
        <f t="shared" si="4"/>
        <v>0</v>
      </c>
      <c r="P22" s="106">
        <f t="shared" si="5"/>
        <v>0</v>
      </c>
      <c r="Q22" s="58" t="s">
        <v>46</v>
      </c>
    </row>
    <row r="23" spans="1:17" x14ac:dyDescent="0.2">
      <c r="A23" s="35">
        <v>10</v>
      </c>
      <c r="B23" s="68"/>
      <c r="C23" s="128" t="s">
        <v>80</v>
      </c>
      <c r="D23" s="129" t="s">
        <v>70</v>
      </c>
      <c r="E23" s="130">
        <v>194.4</v>
      </c>
      <c r="F23" s="144"/>
      <c r="G23" s="105"/>
      <c r="H23" s="105">
        <f t="shared" si="6"/>
        <v>0</v>
      </c>
      <c r="I23" s="105"/>
      <c r="J23" s="145"/>
      <c r="K23" s="108">
        <f t="shared" si="0"/>
        <v>0</v>
      </c>
      <c r="L23" s="39">
        <f t="shared" si="1"/>
        <v>0</v>
      </c>
      <c r="M23" s="105">
        <f t="shared" si="2"/>
        <v>0</v>
      </c>
      <c r="N23" s="105">
        <f t="shared" si="3"/>
        <v>0</v>
      </c>
      <c r="O23" s="105">
        <f t="shared" si="4"/>
        <v>0</v>
      </c>
      <c r="P23" s="106">
        <f t="shared" si="5"/>
        <v>0</v>
      </c>
      <c r="Q23" s="58" t="s">
        <v>46</v>
      </c>
    </row>
    <row r="24" spans="1:17" x14ac:dyDescent="0.2">
      <c r="A24" s="49">
        <v>11</v>
      </c>
      <c r="B24" s="68"/>
      <c r="C24" s="128" t="s">
        <v>81</v>
      </c>
      <c r="D24" s="129" t="s">
        <v>70</v>
      </c>
      <c r="E24" s="130">
        <v>96.96</v>
      </c>
      <c r="F24" s="144"/>
      <c r="G24" s="105"/>
      <c r="H24" s="105">
        <f t="shared" si="6"/>
        <v>0</v>
      </c>
      <c r="I24" s="105"/>
      <c r="J24" s="145"/>
      <c r="K24" s="108">
        <f t="shared" si="0"/>
        <v>0</v>
      </c>
      <c r="L24" s="39">
        <f t="shared" si="1"/>
        <v>0</v>
      </c>
      <c r="M24" s="105">
        <f t="shared" si="2"/>
        <v>0</v>
      </c>
      <c r="N24" s="105">
        <f t="shared" si="3"/>
        <v>0</v>
      </c>
      <c r="O24" s="105">
        <f t="shared" si="4"/>
        <v>0</v>
      </c>
      <c r="P24" s="106">
        <f t="shared" si="5"/>
        <v>0</v>
      </c>
      <c r="Q24" s="58" t="s">
        <v>46</v>
      </c>
    </row>
    <row r="25" spans="1:17" x14ac:dyDescent="0.2">
      <c r="A25" s="35">
        <v>12</v>
      </c>
      <c r="B25" s="68"/>
      <c r="C25" s="128" t="s">
        <v>82</v>
      </c>
      <c r="D25" s="129" t="s">
        <v>73</v>
      </c>
      <c r="E25" s="130">
        <v>204.3</v>
      </c>
      <c r="F25" s="144"/>
      <c r="G25" s="105"/>
      <c r="H25" s="105">
        <f t="shared" si="6"/>
        <v>0</v>
      </c>
      <c r="I25" s="105"/>
      <c r="J25" s="145"/>
      <c r="K25" s="108">
        <f t="shared" si="0"/>
        <v>0</v>
      </c>
      <c r="L25" s="39">
        <f t="shared" si="1"/>
        <v>0</v>
      </c>
      <c r="M25" s="105">
        <f t="shared" si="2"/>
        <v>0</v>
      </c>
      <c r="N25" s="105">
        <f t="shared" si="3"/>
        <v>0</v>
      </c>
      <c r="O25" s="105">
        <f t="shared" si="4"/>
        <v>0</v>
      </c>
      <c r="P25" s="106">
        <f t="shared" si="5"/>
        <v>0</v>
      </c>
      <c r="Q25" s="58" t="s">
        <v>46</v>
      </c>
    </row>
    <row r="26" spans="1:17" x14ac:dyDescent="0.2">
      <c r="A26" s="49">
        <v>13</v>
      </c>
      <c r="B26" s="68"/>
      <c r="C26" s="128" t="s">
        <v>83</v>
      </c>
      <c r="D26" s="129" t="s">
        <v>84</v>
      </c>
      <c r="E26" s="130">
        <v>8</v>
      </c>
      <c r="F26" s="144"/>
      <c r="G26" s="105"/>
      <c r="H26" s="105">
        <f t="shared" si="6"/>
        <v>0</v>
      </c>
      <c r="I26" s="105"/>
      <c r="J26" s="145"/>
      <c r="K26" s="108">
        <f t="shared" si="0"/>
        <v>0</v>
      </c>
      <c r="L26" s="39">
        <f t="shared" si="1"/>
        <v>0</v>
      </c>
      <c r="M26" s="105">
        <f t="shared" si="2"/>
        <v>0</v>
      </c>
      <c r="N26" s="105">
        <f t="shared" si="3"/>
        <v>0</v>
      </c>
      <c r="O26" s="105">
        <f t="shared" si="4"/>
        <v>0</v>
      </c>
      <c r="P26" s="106">
        <f t="shared" si="5"/>
        <v>0</v>
      </c>
      <c r="Q26" s="58" t="s">
        <v>46</v>
      </c>
    </row>
    <row r="27" spans="1:17" x14ac:dyDescent="0.2">
      <c r="A27" s="35">
        <v>14</v>
      </c>
      <c r="B27" s="68"/>
      <c r="C27" s="128" t="s">
        <v>85</v>
      </c>
      <c r="D27" s="129" t="s">
        <v>70</v>
      </c>
      <c r="E27" s="130">
        <v>4.8</v>
      </c>
      <c r="F27" s="144"/>
      <c r="G27" s="105"/>
      <c r="H27" s="105">
        <f t="shared" si="6"/>
        <v>0</v>
      </c>
      <c r="I27" s="105"/>
      <c r="J27" s="145"/>
      <c r="K27" s="108">
        <f t="shared" si="0"/>
        <v>0</v>
      </c>
      <c r="L27" s="39">
        <f t="shared" si="1"/>
        <v>0</v>
      </c>
      <c r="M27" s="105">
        <f t="shared" si="2"/>
        <v>0</v>
      </c>
      <c r="N27" s="105">
        <f t="shared" si="3"/>
        <v>0</v>
      </c>
      <c r="O27" s="105">
        <f t="shared" si="4"/>
        <v>0</v>
      </c>
      <c r="P27" s="106">
        <f t="shared" si="5"/>
        <v>0</v>
      </c>
      <c r="Q27" s="58" t="s">
        <v>46</v>
      </c>
    </row>
    <row r="28" spans="1:17" ht="22.5" x14ac:dyDescent="0.2">
      <c r="A28" s="49">
        <v>15</v>
      </c>
      <c r="B28" s="68"/>
      <c r="C28" s="128" t="s">
        <v>86</v>
      </c>
      <c r="D28" s="129" t="s">
        <v>87</v>
      </c>
      <c r="E28" s="130">
        <v>176</v>
      </c>
      <c r="F28" s="144"/>
      <c r="G28" s="105"/>
      <c r="H28" s="105">
        <f t="shared" si="6"/>
        <v>0</v>
      </c>
      <c r="I28" s="105"/>
      <c r="J28" s="145"/>
      <c r="K28" s="108">
        <f t="shared" si="0"/>
        <v>0</v>
      </c>
      <c r="L28" s="39">
        <f t="shared" si="1"/>
        <v>0</v>
      </c>
      <c r="M28" s="105">
        <f t="shared" si="2"/>
        <v>0</v>
      </c>
      <c r="N28" s="105">
        <f t="shared" si="3"/>
        <v>0</v>
      </c>
      <c r="O28" s="105">
        <f t="shared" si="4"/>
        <v>0</v>
      </c>
      <c r="P28" s="106">
        <f t="shared" si="5"/>
        <v>0</v>
      </c>
      <c r="Q28" s="58" t="s">
        <v>46</v>
      </c>
    </row>
    <row r="29" spans="1:17" x14ac:dyDescent="0.2">
      <c r="A29" s="35">
        <v>16</v>
      </c>
      <c r="B29" s="68"/>
      <c r="C29" s="131" t="s">
        <v>88</v>
      </c>
      <c r="D29" s="24"/>
      <c r="E29" s="127"/>
      <c r="F29" s="39"/>
      <c r="G29" s="105"/>
      <c r="H29" s="105">
        <f t="shared" si="6"/>
        <v>0</v>
      </c>
      <c r="I29" s="105"/>
      <c r="J29" s="145"/>
      <c r="K29" s="108">
        <f t="shared" si="0"/>
        <v>0</v>
      </c>
      <c r="L29" s="39">
        <f t="shared" si="1"/>
        <v>0</v>
      </c>
      <c r="M29" s="105">
        <f t="shared" si="2"/>
        <v>0</v>
      </c>
      <c r="N29" s="105">
        <f t="shared" si="3"/>
        <v>0</v>
      </c>
      <c r="O29" s="105">
        <f t="shared" si="4"/>
        <v>0</v>
      </c>
      <c r="P29" s="106">
        <f t="shared" si="5"/>
        <v>0</v>
      </c>
      <c r="Q29" s="58"/>
    </row>
    <row r="30" spans="1:17" ht="45" x14ac:dyDescent="0.2">
      <c r="A30" s="49">
        <v>17</v>
      </c>
      <c r="B30" s="68"/>
      <c r="C30" s="128" t="s">
        <v>89</v>
      </c>
      <c r="D30" s="24" t="s">
        <v>70</v>
      </c>
      <c r="E30" s="127">
        <v>253.8</v>
      </c>
      <c r="F30" s="144"/>
      <c r="G30" s="105"/>
      <c r="H30" s="105">
        <f t="shared" si="6"/>
        <v>0</v>
      </c>
      <c r="I30" s="146"/>
      <c r="J30" s="145"/>
      <c r="K30" s="108">
        <f t="shared" si="0"/>
        <v>0</v>
      </c>
      <c r="L30" s="39">
        <f t="shared" si="1"/>
        <v>0</v>
      </c>
      <c r="M30" s="105">
        <f t="shared" si="2"/>
        <v>0</v>
      </c>
      <c r="N30" s="105">
        <f t="shared" si="3"/>
        <v>0</v>
      </c>
      <c r="O30" s="105">
        <f t="shared" si="4"/>
        <v>0</v>
      </c>
      <c r="P30" s="106">
        <f t="shared" si="5"/>
        <v>0</v>
      </c>
      <c r="Q30" s="58" t="s">
        <v>46</v>
      </c>
    </row>
    <row r="31" spans="1:17" ht="22.5" x14ac:dyDescent="0.2">
      <c r="A31" s="35">
        <v>18</v>
      </c>
      <c r="B31" s="68"/>
      <c r="C31" s="38" t="s">
        <v>90</v>
      </c>
      <c r="D31" s="24" t="s">
        <v>70</v>
      </c>
      <c r="E31" s="127">
        <v>253.8</v>
      </c>
      <c r="F31" s="144"/>
      <c r="G31" s="105"/>
      <c r="H31" s="105">
        <f t="shared" si="6"/>
        <v>0</v>
      </c>
      <c r="I31" s="146"/>
      <c r="J31" s="145"/>
      <c r="K31" s="108">
        <f t="shared" si="0"/>
        <v>0</v>
      </c>
      <c r="L31" s="39">
        <f t="shared" si="1"/>
        <v>0</v>
      </c>
      <c r="M31" s="105">
        <f t="shared" si="2"/>
        <v>0</v>
      </c>
      <c r="N31" s="105">
        <f t="shared" si="3"/>
        <v>0</v>
      </c>
      <c r="O31" s="105">
        <f t="shared" si="4"/>
        <v>0</v>
      </c>
      <c r="P31" s="106">
        <f t="shared" si="5"/>
        <v>0</v>
      </c>
      <c r="Q31" s="58" t="s">
        <v>46</v>
      </c>
    </row>
    <row r="32" spans="1:17" ht="22.5" x14ac:dyDescent="0.2">
      <c r="A32" s="49">
        <v>19</v>
      </c>
      <c r="B32" s="68"/>
      <c r="C32" s="38" t="s">
        <v>91</v>
      </c>
      <c r="D32" s="24" t="s">
        <v>70</v>
      </c>
      <c r="E32" s="127">
        <v>253.8</v>
      </c>
      <c r="F32" s="144"/>
      <c r="G32" s="105"/>
      <c r="H32" s="105">
        <f t="shared" si="6"/>
        <v>0</v>
      </c>
      <c r="I32" s="146"/>
      <c r="J32" s="145"/>
      <c r="K32" s="108">
        <f t="shared" si="0"/>
        <v>0</v>
      </c>
      <c r="L32" s="39">
        <f t="shared" si="1"/>
        <v>0</v>
      </c>
      <c r="M32" s="105">
        <f t="shared" si="2"/>
        <v>0</v>
      </c>
      <c r="N32" s="105">
        <f t="shared" si="3"/>
        <v>0</v>
      </c>
      <c r="O32" s="105">
        <f t="shared" si="4"/>
        <v>0</v>
      </c>
      <c r="P32" s="106">
        <f t="shared" si="5"/>
        <v>0</v>
      </c>
      <c r="Q32" s="58" t="s">
        <v>46</v>
      </c>
    </row>
    <row r="33" spans="1:17" x14ac:dyDescent="0.2">
      <c r="A33" s="35">
        <v>20</v>
      </c>
      <c r="B33" s="68"/>
      <c r="C33" s="131" t="s">
        <v>92</v>
      </c>
      <c r="D33" s="24"/>
      <c r="E33" s="127"/>
      <c r="F33" s="39"/>
      <c r="G33" s="105"/>
      <c r="H33" s="105">
        <f t="shared" si="6"/>
        <v>0</v>
      </c>
      <c r="I33" s="105"/>
      <c r="J33" s="145"/>
      <c r="K33" s="108">
        <f t="shared" si="0"/>
        <v>0</v>
      </c>
      <c r="L33" s="39">
        <f t="shared" si="1"/>
        <v>0</v>
      </c>
      <c r="M33" s="105">
        <f t="shared" si="2"/>
        <v>0</v>
      </c>
      <c r="N33" s="105">
        <f t="shared" si="3"/>
        <v>0</v>
      </c>
      <c r="O33" s="105">
        <f t="shared" si="4"/>
        <v>0</v>
      </c>
      <c r="P33" s="106">
        <f t="shared" si="5"/>
        <v>0</v>
      </c>
      <c r="Q33" s="58"/>
    </row>
    <row r="34" spans="1:17" x14ac:dyDescent="0.2">
      <c r="A34" s="49">
        <v>21</v>
      </c>
      <c r="B34" s="68"/>
      <c r="C34" s="38" t="s">
        <v>93</v>
      </c>
      <c r="D34" s="24" t="s">
        <v>87</v>
      </c>
      <c r="E34" s="127">
        <v>117.45</v>
      </c>
      <c r="F34" s="144"/>
      <c r="G34" s="105"/>
      <c r="H34" s="105">
        <f t="shared" si="6"/>
        <v>0</v>
      </c>
      <c r="I34" s="146"/>
      <c r="J34" s="145"/>
      <c r="K34" s="108">
        <f t="shared" si="0"/>
        <v>0</v>
      </c>
      <c r="L34" s="39">
        <f t="shared" si="1"/>
        <v>0</v>
      </c>
      <c r="M34" s="105">
        <f t="shared" si="2"/>
        <v>0</v>
      </c>
      <c r="N34" s="105">
        <f t="shared" si="3"/>
        <v>0</v>
      </c>
      <c r="O34" s="105">
        <f t="shared" si="4"/>
        <v>0</v>
      </c>
      <c r="P34" s="106">
        <f t="shared" si="5"/>
        <v>0</v>
      </c>
      <c r="Q34" s="58" t="s">
        <v>46</v>
      </c>
    </row>
    <row r="35" spans="1:17" x14ac:dyDescent="0.2">
      <c r="A35" s="35">
        <v>22</v>
      </c>
      <c r="B35" s="68"/>
      <c r="C35" s="38" t="s">
        <v>94</v>
      </c>
      <c r="D35" s="24" t="s">
        <v>87</v>
      </c>
      <c r="E35" s="127">
        <v>117.45</v>
      </c>
      <c r="F35" s="144"/>
      <c r="G35" s="105"/>
      <c r="H35" s="105">
        <f t="shared" si="6"/>
        <v>0</v>
      </c>
      <c r="I35" s="146"/>
      <c r="J35" s="145"/>
      <c r="K35" s="108">
        <f t="shared" si="0"/>
        <v>0</v>
      </c>
      <c r="L35" s="39">
        <f t="shared" si="1"/>
        <v>0</v>
      </c>
      <c r="M35" s="105">
        <f t="shared" si="2"/>
        <v>0</v>
      </c>
      <c r="N35" s="105">
        <f t="shared" si="3"/>
        <v>0</v>
      </c>
      <c r="O35" s="105">
        <f t="shared" si="4"/>
        <v>0</v>
      </c>
      <c r="P35" s="106">
        <f t="shared" si="5"/>
        <v>0</v>
      </c>
      <c r="Q35" s="58" t="s">
        <v>46</v>
      </c>
    </row>
    <row r="36" spans="1:17" x14ac:dyDescent="0.2">
      <c r="A36" s="49">
        <v>23</v>
      </c>
      <c r="B36" s="68"/>
      <c r="C36" s="38" t="s">
        <v>95</v>
      </c>
      <c r="D36" s="24" t="s">
        <v>87</v>
      </c>
      <c r="E36" s="127">
        <v>117.45</v>
      </c>
      <c r="F36" s="144"/>
      <c r="G36" s="105"/>
      <c r="H36" s="105">
        <f t="shared" si="6"/>
        <v>0</v>
      </c>
      <c r="I36" s="146"/>
      <c r="J36" s="145"/>
      <c r="K36" s="108">
        <f t="shared" si="0"/>
        <v>0</v>
      </c>
      <c r="L36" s="39">
        <f t="shared" si="1"/>
        <v>0</v>
      </c>
      <c r="M36" s="105">
        <f t="shared" si="2"/>
        <v>0</v>
      </c>
      <c r="N36" s="105">
        <f t="shared" si="3"/>
        <v>0</v>
      </c>
      <c r="O36" s="105">
        <f t="shared" si="4"/>
        <v>0</v>
      </c>
      <c r="P36" s="106">
        <f t="shared" si="5"/>
        <v>0</v>
      </c>
      <c r="Q36" s="58" t="s">
        <v>46</v>
      </c>
    </row>
    <row r="37" spans="1:17" ht="22.5" x14ac:dyDescent="0.2">
      <c r="A37" s="35">
        <v>24</v>
      </c>
      <c r="B37" s="68"/>
      <c r="C37" s="38" t="s">
        <v>96</v>
      </c>
      <c r="D37" s="24" t="s">
        <v>70</v>
      </c>
      <c r="E37" s="127">
        <v>265.58999999999997</v>
      </c>
      <c r="F37" s="144"/>
      <c r="G37" s="105"/>
      <c r="H37" s="105">
        <f t="shared" si="6"/>
        <v>0</v>
      </c>
      <c r="I37" s="146"/>
      <c r="J37" s="145"/>
      <c r="K37" s="108">
        <f t="shared" si="0"/>
        <v>0</v>
      </c>
      <c r="L37" s="39">
        <f t="shared" si="1"/>
        <v>0</v>
      </c>
      <c r="M37" s="105">
        <f t="shared" si="2"/>
        <v>0</v>
      </c>
      <c r="N37" s="105">
        <f t="shared" si="3"/>
        <v>0</v>
      </c>
      <c r="O37" s="105">
        <f t="shared" si="4"/>
        <v>0</v>
      </c>
      <c r="P37" s="106">
        <f t="shared" si="5"/>
        <v>0</v>
      </c>
      <c r="Q37" s="58" t="s">
        <v>46</v>
      </c>
    </row>
    <row r="38" spans="1:17" x14ac:dyDescent="0.2">
      <c r="A38" s="49">
        <v>25</v>
      </c>
      <c r="B38" s="68"/>
      <c r="C38" s="38" t="s">
        <v>97</v>
      </c>
      <c r="D38" s="24" t="s">
        <v>70</v>
      </c>
      <c r="E38" s="127">
        <v>265.58999999999997</v>
      </c>
      <c r="F38" s="144"/>
      <c r="G38" s="105"/>
      <c r="H38" s="105">
        <f t="shared" si="6"/>
        <v>0</v>
      </c>
      <c r="I38" s="146"/>
      <c r="J38" s="145"/>
      <c r="K38" s="108">
        <f t="shared" si="0"/>
        <v>0</v>
      </c>
      <c r="L38" s="39">
        <f t="shared" si="1"/>
        <v>0</v>
      </c>
      <c r="M38" s="105">
        <f t="shared" si="2"/>
        <v>0</v>
      </c>
      <c r="N38" s="105">
        <f t="shared" si="3"/>
        <v>0</v>
      </c>
      <c r="O38" s="105">
        <f t="shared" si="4"/>
        <v>0</v>
      </c>
      <c r="P38" s="106">
        <f t="shared" si="5"/>
        <v>0</v>
      </c>
      <c r="Q38" s="58" t="s">
        <v>46</v>
      </c>
    </row>
    <row r="39" spans="1:17" ht="33.75" x14ac:dyDescent="0.2">
      <c r="A39" s="35">
        <v>26</v>
      </c>
      <c r="B39" s="68"/>
      <c r="C39" s="38" t="s">
        <v>98</v>
      </c>
      <c r="D39" s="24" t="s">
        <v>70</v>
      </c>
      <c r="E39" s="127">
        <f>E37</f>
        <v>265.58999999999997</v>
      </c>
      <c r="F39" s="144"/>
      <c r="G39" s="105"/>
      <c r="H39" s="105">
        <f t="shared" si="6"/>
        <v>0</v>
      </c>
      <c r="I39" s="146"/>
      <c r="J39" s="145"/>
      <c r="K39" s="108">
        <f t="shared" si="0"/>
        <v>0</v>
      </c>
      <c r="L39" s="39">
        <f t="shared" si="1"/>
        <v>0</v>
      </c>
      <c r="M39" s="105">
        <f t="shared" si="2"/>
        <v>0</v>
      </c>
      <c r="N39" s="105">
        <f t="shared" si="3"/>
        <v>0</v>
      </c>
      <c r="O39" s="105">
        <f t="shared" si="4"/>
        <v>0</v>
      </c>
      <c r="P39" s="106">
        <f t="shared" si="5"/>
        <v>0</v>
      </c>
      <c r="Q39" s="58" t="s">
        <v>46</v>
      </c>
    </row>
    <row r="40" spans="1:17" ht="33.75" x14ac:dyDescent="0.2">
      <c r="A40" s="49">
        <v>27</v>
      </c>
      <c r="B40" s="68"/>
      <c r="C40" s="38" t="s">
        <v>99</v>
      </c>
      <c r="D40" s="24" t="s">
        <v>70</v>
      </c>
      <c r="E40" s="127">
        <v>12.67</v>
      </c>
      <c r="F40" s="144"/>
      <c r="G40" s="105"/>
      <c r="H40" s="105">
        <f t="shared" si="6"/>
        <v>0</v>
      </c>
      <c r="I40" s="146"/>
      <c r="J40" s="145"/>
      <c r="K40" s="108">
        <f t="shared" si="0"/>
        <v>0</v>
      </c>
      <c r="L40" s="39">
        <f t="shared" si="1"/>
        <v>0</v>
      </c>
      <c r="M40" s="105">
        <f t="shared" si="2"/>
        <v>0</v>
      </c>
      <c r="N40" s="105">
        <f t="shared" si="3"/>
        <v>0</v>
      </c>
      <c r="O40" s="105">
        <f t="shared" si="4"/>
        <v>0</v>
      </c>
      <c r="P40" s="106">
        <f t="shared" si="5"/>
        <v>0</v>
      </c>
      <c r="Q40" s="58" t="s">
        <v>46</v>
      </c>
    </row>
    <row r="41" spans="1:17" x14ac:dyDescent="0.2">
      <c r="A41" s="35">
        <v>28</v>
      </c>
      <c r="B41" s="68"/>
      <c r="C41" s="38" t="s">
        <v>100</v>
      </c>
      <c r="D41" s="24" t="s">
        <v>70</v>
      </c>
      <c r="E41" s="127">
        <v>157.94999999999999</v>
      </c>
      <c r="F41" s="144"/>
      <c r="G41" s="105"/>
      <c r="H41" s="105">
        <f t="shared" si="6"/>
        <v>0</v>
      </c>
      <c r="I41" s="146"/>
      <c r="J41" s="145"/>
      <c r="K41" s="108">
        <f t="shared" si="0"/>
        <v>0</v>
      </c>
      <c r="L41" s="39">
        <f t="shared" si="1"/>
        <v>0</v>
      </c>
      <c r="M41" s="105">
        <f t="shared" si="2"/>
        <v>0</v>
      </c>
      <c r="N41" s="105">
        <f t="shared" si="3"/>
        <v>0</v>
      </c>
      <c r="O41" s="105">
        <f t="shared" si="4"/>
        <v>0</v>
      </c>
      <c r="P41" s="106">
        <f t="shared" si="5"/>
        <v>0</v>
      </c>
      <c r="Q41" s="58" t="s">
        <v>46</v>
      </c>
    </row>
    <row r="42" spans="1:17" ht="22.5" x14ac:dyDescent="0.2">
      <c r="A42" s="49">
        <v>29</v>
      </c>
      <c r="B42" s="68"/>
      <c r="C42" s="38" t="s">
        <v>101</v>
      </c>
      <c r="D42" s="24" t="s">
        <v>70</v>
      </c>
      <c r="E42" s="127">
        <v>157.94999999999999</v>
      </c>
      <c r="F42" s="144"/>
      <c r="G42" s="105"/>
      <c r="H42" s="105">
        <f t="shared" si="6"/>
        <v>0</v>
      </c>
      <c r="I42" s="146"/>
      <c r="J42" s="145"/>
      <c r="K42" s="108">
        <f t="shared" si="0"/>
        <v>0</v>
      </c>
      <c r="L42" s="39">
        <f t="shared" si="1"/>
        <v>0</v>
      </c>
      <c r="M42" s="105">
        <f t="shared" si="2"/>
        <v>0</v>
      </c>
      <c r="N42" s="105">
        <f t="shared" si="3"/>
        <v>0</v>
      </c>
      <c r="O42" s="105">
        <f t="shared" si="4"/>
        <v>0</v>
      </c>
      <c r="P42" s="106">
        <f t="shared" si="5"/>
        <v>0</v>
      </c>
      <c r="Q42" s="58" t="s">
        <v>46</v>
      </c>
    </row>
    <row r="43" spans="1:17" x14ac:dyDescent="0.2">
      <c r="A43" s="35">
        <v>30</v>
      </c>
      <c r="B43" s="68"/>
      <c r="C43" s="38" t="s">
        <v>102</v>
      </c>
      <c r="D43" s="24" t="s">
        <v>70</v>
      </c>
      <c r="E43" s="127">
        <f>E42</f>
        <v>157.94999999999999</v>
      </c>
      <c r="F43" s="144"/>
      <c r="G43" s="105"/>
      <c r="H43" s="105">
        <f t="shared" si="6"/>
        <v>0</v>
      </c>
      <c r="I43" s="146"/>
      <c r="J43" s="145"/>
      <c r="K43" s="108">
        <f t="shared" si="0"/>
        <v>0</v>
      </c>
      <c r="L43" s="39">
        <f t="shared" si="1"/>
        <v>0</v>
      </c>
      <c r="M43" s="105">
        <f t="shared" si="2"/>
        <v>0</v>
      </c>
      <c r="N43" s="105">
        <f t="shared" si="3"/>
        <v>0</v>
      </c>
      <c r="O43" s="105">
        <f t="shared" si="4"/>
        <v>0</v>
      </c>
      <c r="P43" s="106">
        <f t="shared" si="5"/>
        <v>0</v>
      </c>
      <c r="Q43" s="58" t="s">
        <v>46</v>
      </c>
    </row>
    <row r="44" spans="1:17" ht="22.5" x14ac:dyDescent="0.2">
      <c r="A44" s="49">
        <v>31</v>
      </c>
      <c r="B44" s="68"/>
      <c r="C44" s="38" t="s">
        <v>103</v>
      </c>
      <c r="D44" s="24" t="s">
        <v>73</v>
      </c>
      <c r="E44" s="127">
        <v>106.35</v>
      </c>
      <c r="F44" s="144"/>
      <c r="G44" s="105"/>
      <c r="H44" s="105">
        <f t="shared" si="6"/>
        <v>0</v>
      </c>
      <c r="I44" s="146"/>
      <c r="J44" s="145"/>
      <c r="K44" s="108">
        <f t="shared" si="0"/>
        <v>0</v>
      </c>
      <c r="L44" s="39">
        <f t="shared" si="1"/>
        <v>0</v>
      </c>
      <c r="M44" s="105">
        <f t="shared" si="2"/>
        <v>0</v>
      </c>
      <c r="N44" s="105">
        <f t="shared" si="3"/>
        <v>0</v>
      </c>
      <c r="O44" s="105">
        <f t="shared" si="4"/>
        <v>0</v>
      </c>
      <c r="P44" s="106">
        <f t="shared" si="5"/>
        <v>0</v>
      </c>
      <c r="Q44" s="58" t="s">
        <v>46</v>
      </c>
    </row>
    <row r="45" spans="1:17" x14ac:dyDescent="0.2">
      <c r="A45" s="35">
        <v>32</v>
      </c>
      <c r="B45" s="68"/>
      <c r="C45" s="131" t="s">
        <v>104</v>
      </c>
      <c r="D45" s="24"/>
      <c r="E45" s="127"/>
      <c r="F45" s="39"/>
      <c r="G45" s="105"/>
      <c r="H45" s="105">
        <f t="shared" si="6"/>
        <v>0</v>
      </c>
      <c r="I45" s="105"/>
      <c r="J45" s="145"/>
      <c r="K45" s="108">
        <f t="shared" si="0"/>
        <v>0</v>
      </c>
      <c r="L45" s="39">
        <f t="shared" si="1"/>
        <v>0</v>
      </c>
      <c r="M45" s="105">
        <f t="shared" si="2"/>
        <v>0</v>
      </c>
      <c r="N45" s="105">
        <f t="shared" si="3"/>
        <v>0</v>
      </c>
      <c r="O45" s="105">
        <f t="shared" si="4"/>
        <v>0</v>
      </c>
      <c r="P45" s="106">
        <f t="shared" si="5"/>
        <v>0</v>
      </c>
      <c r="Q45" s="58"/>
    </row>
    <row r="46" spans="1:17" ht="45" x14ac:dyDescent="0.2">
      <c r="A46" s="49">
        <v>33</v>
      </c>
      <c r="B46" s="68"/>
      <c r="C46" s="132" t="s">
        <v>331</v>
      </c>
      <c r="D46" s="24" t="s">
        <v>105</v>
      </c>
      <c r="E46" s="127">
        <v>1</v>
      </c>
      <c r="F46" s="144"/>
      <c r="G46" s="105"/>
      <c r="H46" s="105">
        <f t="shared" si="6"/>
        <v>0</v>
      </c>
      <c r="I46" s="146"/>
      <c r="J46" s="145"/>
      <c r="K46" s="108">
        <f t="shared" si="0"/>
        <v>0</v>
      </c>
      <c r="L46" s="39">
        <f t="shared" si="1"/>
        <v>0</v>
      </c>
      <c r="M46" s="105">
        <f t="shared" si="2"/>
        <v>0</v>
      </c>
      <c r="N46" s="105">
        <f t="shared" si="3"/>
        <v>0</v>
      </c>
      <c r="O46" s="105">
        <f t="shared" si="4"/>
        <v>0</v>
      </c>
      <c r="P46" s="106">
        <f t="shared" si="5"/>
        <v>0</v>
      </c>
      <c r="Q46" s="58" t="s">
        <v>46</v>
      </c>
    </row>
    <row r="47" spans="1:17" ht="22.5" x14ac:dyDescent="0.2">
      <c r="A47" s="35">
        <v>34</v>
      </c>
      <c r="B47" s="68"/>
      <c r="C47" s="132" t="s">
        <v>332</v>
      </c>
      <c r="D47" s="24" t="s">
        <v>105</v>
      </c>
      <c r="E47" s="127">
        <v>1</v>
      </c>
      <c r="F47" s="144"/>
      <c r="G47" s="105"/>
      <c r="H47" s="105">
        <f t="shared" si="6"/>
        <v>0</v>
      </c>
      <c r="I47" s="146"/>
      <c r="J47" s="145"/>
      <c r="K47" s="108">
        <f t="shared" si="0"/>
        <v>0</v>
      </c>
      <c r="L47" s="39">
        <f t="shared" si="1"/>
        <v>0</v>
      </c>
      <c r="M47" s="105">
        <f t="shared" si="2"/>
        <v>0</v>
      </c>
      <c r="N47" s="105">
        <f t="shared" si="3"/>
        <v>0</v>
      </c>
      <c r="O47" s="105">
        <f t="shared" si="4"/>
        <v>0</v>
      </c>
      <c r="P47" s="106">
        <f t="shared" si="5"/>
        <v>0</v>
      </c>
      <c r="Q47" s="58" t="s">
        <v>47</v>
      </c>
    </row>
    <row r="48" spans="1:17" ht="90" x14ac:dyDescent="0.2">
      <c r="A48" s="49">
        <v>35</v>
      </c>
      <c r="B48" s="68"/>
      <c r="C48" s="38" t="s">
        <v>106</v>
      </c>
      <c r="D48" s="24" t="s">
        <v>70</v>
      </c>
      <c r="E48" s="127">
        <v>476.36</v>
      </c>
      <c r="F48" s="144"/>
      <c r="G48" s="105"/>
      <c r="H48" s="105">
        <f t="shared" si="6"/>
        <v>0</v>
      </c>
      <c r="I48" s="146"/>
      <c r="J48" s="145"/>
      <c r="K48" s="108">
        <f t="shared" si="0"/>
        <v>0</v>
      </c>
      <c r="L48" s="39">
        <f t="shared" si="1"/>
        <v>0</v>
      </c>
      <c r="M48" s="105">
        <f t="shared" si="2"/>
        <v>0</v>
      </c>
      <c r="N48" s="105">
        <f t="shared" si="3"/>
        <v>0</v>
      </c>
      <c r="O48" s="105">
        <f t="shared" si="4"/>
        <v>0</v>
      </c>
      <c r="P48" s="106">
        <f t="shared" si="5"/>
        <v>0</v>
      </c>
      <c r="Q48" s="58" t="s">
        <v>46</v>
      </c>
    </row>
    <row r="49" spans="1:17" x14ac:dyDescent="0.2">
      <c r="A49" s="35">
        <v>36</v>
      </c>
      <c r="B49" s="68"/>
      <c r="C49" s="131" t="s">
        <v>107</v>
      </c>
      <c r="D49" s="24"/>
      <c r="E49" s="127"/>
      <c r="F49" s="39"/>
      <c r="G49" s="105"/>
      <c r="H49" s="105">
        <f t="shared" si="6"/>
        <v>0</v>
      </c>
      <c r="I49" s="105"/>
      <c r="J49" s="145"/>
      <c r="K49" s="108">
        <f t="shared" si="0"/>
        <v>0</v>
      </c>
      <c r="L49" s="39">
        <f t="shared" si="1"/>
        <v>0</v>
      </c>
      <c r="M49" s="105">
        <f t="shared" si="2"/>
        <v>0</v>
      </c>
      <c r="N49" s="105">
        <f t="shared" si="3"/>
        <v>0</v>
      </c>
      <c r="O49" s="105">
        <f t="shared" si="4"/>
        <v>0</v>
      </c>
      <c r="P49" s="106">
        <f t="shared" si="5"/>
        <v>0</v>
      </c>
      <c r="Q49" s="58"/>
    </row>
    <row r="50" spans="1:17" x14ac:dyDescent="0.2">
      <c r="A50" s="49">
        <v>37</v>
      </c>
      <c r="B50" s="68"/>
      <c r="C50" s="38" t="s">
        <v>108</v>
      </c>
      <c r="D50" s="24" t="s">
        <v>70</v>
      </c>
      <c r="E50" s="127">
        <v>1163.54</v>
      </c>
      <c r="F50" s="144"/>
      <c r="G50" s="105"/>
      <c r="H50" s="105">
        <f t="shared" si="6"/>
        <v>0</v>
      </c>
      <c r="I50" s="146"/>
      <c r="J50" s="145"/>
      <c r="K50" s="108">
        <f t="shared" si="0"/>
        <v>0</v>
      </c>
      <c r="L50" s="39">
        <f t="shared" si="1"/>
        <v>0</v>
      </c>
      <c r="M50" s="105">
        <f t="shared" si="2"/>
        <v>0</v>
      </c>
      <c r="N50" s="105">
        <f t="shared" si="3"/>
        <v>0</v>
      </c>
      <c r="O50" s="105">
        <f t="shared" si="4"/>
        <v>0</v>
      </c>
      <c r="P50" s="106">
        <f t="shared" si="5"/>
        <v>0</v>
      </c>
      <c r="Q50" s="58" t="s">
        <v>46</v>
      </c>
    </row>
    <row r="51" spans="1:17" ht="45" x14ac:dyDescent="0.2">
      <c r="A51" s="35">
        <v>38</v>
      </c>
      <c r="B51" s="68"/>
      <c r="C51" s="128" t="s">
        <v>109</v>
      </c>
      <c r="D51" s="24" t="s">
        <v>70</v>
      </c>
      <c r="E51" s="127">
        <v>1163.54</v>
      </c>
      <c r="F51" s="144"/>
      <c r="G51" s="105"/>
      <c r="H51" s="105">
        <f t="shared" si="6"/>
        <v>0</v>
      </c>
      <c r="I51" s="146"/>
      <c r="J51" s="145"/>
      <c r="K51" s="108">
        <f t="shared" si="0"/>
        <v>0</v>
      </c>
      <c r="L51" s="39">
        <f t="shared" si="1"/>
        <v>0</v>
      </c>
      <c r="M51" s="105">
        <f t="shared" si="2"/>
        <v>0</v>
      </c>
      <c r="N51" s="105">
        <f t="shared" si="3"/>
        <v>0</v>
      </c>
      <c r="O51" s="105">
        <f t="shared" si="4"/>
        <v>0</v>
      </c>
      <c r="P51" s="106">
        <f t="shared" si="5"/>
        <v>0</v>
      </c>
      <c r="Q51" s="58" t="s">
        <v>46</v>
      </c>
    </row>
    <row r="52" spans="1:17" x14ac:dyDescent="0.2">
      <c r="A52" s="49">
        <v>39</v>
      </c>
      <c r="B52" s="68"/>
      <c r="C52" s="38" t="s">
        <v>100</v>
      </c>
      <c r="D52" s="24" t="s">
        <v>70</v>
      </c>
      <c r="E52" s="127">
        <v>1163.54</v>
      </c>
      <c r="F52" s="144"/>
      <c r="G52" s="105"/>
      <c r="H52" s="105">
        <f t="shared" si="6"/>
        <v>0</v>
      </c>
      <c r="I52" s="146"/>
      <c r="J52" s="145"/>
      <c r="K52" s="108">
        <f t="shared" si="0"/>
        <v>0</v>
      </c>
      <c r="L52" s="39">
        <f t="shared" si="1"/>
        <v>0</v>
      </c>
      <c r="M52" s="105">
        <f t="shared" si="2"/>
        <v>0</v>
      </c>
      <c r="N52" s="105">
        <f t="shared" si="3"/>
        <v>0</v>
      </c>
      <c r="O52" s="105">
        <f t="shared" si="4"/>
        <v>0</v>
      </c>
      <c r="P52" s="106">
        <f t="shared" si="5"/>
        <v>0</v>
      </c>
      <c r="Q52" s="58" t="s">
        <v>46</v>
      </c>
    </row>
    <row r="53" spans="1:17" ht="33.75" x14ac:dyDescent="0.2">
      <c r="A53" s="35">
        <v>40</v>
      </c>
      <c r="B53" s="68"/>
      <c r="C53" s="38" t="s">
        <v>110</v>
      </c>
      <c r="D53" s="24" t="s">
        <v>70</v>
      </c>
      <c r="E53" s="127">
        <v>1163.54</v>
      </c>
      <c r="F53" s="144"/>
      <c r="G53" s="105"/>
      <c r="H53" s="105">
        <f t="shared" si="6"/>
        <v>0</v>
      </c>
      <c r="I53" s="146"/>
      <c r="J53" s="145"/>
      <c r="K53" s="108">
        <f t="shared" si="0"/>
        <v>0</v>
      </c>
      <c r="L53" s="39">
        <f t="shared" si="1"/>
        <v>0</v>
      </c>
      <c r="M53" s="105">
        <f t="shared" si="2"/>
        <v>0</v>
      </c>
      <c r="N53" s="105">
        <f t="shared" si="3"/>
        <v>0</v>
      </c>
      <c r="O53" s="105">
        <f t="shared" si="4"/>
        <v>0</v>
      </c>
      <c r="P53" s="106">
        <f t="shared" si="5"/>
        <v>0</v>
      </c>
      <c r="Q53" s="58" t="s">
        <v>46</v>
      </c>
    </row>
    <row r="54" spans="1:17" x14ac:dyDescent="0.2">
      <c r="A54" s="49">
        <v>41</v>
      </c>
      <c r="B54" s="68"/>
      <c r="C54" s="38" t="s">
        <v>102</v>
      </c>
      <c r="D54" s="24" t="s">
        <v>70</v>
      </c>
      <c r="E54" s="127">
        <v>1163.54</v>
      </c>
      <c r="F54" s="144"/>
      <c r="G54" s="105"/>
      <c r="H54" s="105">
        <f t="shared" si="6"/>
        <v>0</v>
      </c>
      <c r="I54" s="146"/>
      <c r="J54" s="145"/>
      <c r="K54" s="108">
        <f t="shared" si="0"/>
        <v>0</v>
      </c>
      <c r="L54" s="39">
        <f t="shared" si="1"/>
        <v>0</v>
      </c>
      <c r="M54" s="105">
        <f t="shared" si="2"/>
        <v>0</v>
      </c>
      <c r="N54" s="105">
        <f t="shared" si="3"/>
        <v>0</v>
      </c>
      <c r="O54" s="105">
        <f t="shared" si="4"/>
        <v>0</v>
      </c>
      <c r="P54" s="106">
        <f t="shared" si="5"/>
        <v>0</v>
      </c>
      <c r="Q54" s="58" t="s">
        <v>46</v>
      </c>
    </row>
    <row r="55" spans="1:17" x14ac:dyDescent="0.2">
      <c r="A55" s="35">
        <v>42</v>
      </c>
      <c r="B55" s="68"/>
      <c r="C55" s="131" t="s">
        <v>111</v>
      </c>
      <c r="D55" s="24"/>
      <c r="E55" s="127"/>
      <c r="F55" s="39"/>
      <c r="G55" s="105"/>
      <c r="H55" s="105"/>
      <c r="I55" s="105"/>
      <c r="J55" s="145"/>
      <c r="K55" s="108"/>
      <c r="L55" s="39">
        <f t="shared" si="1"/>
        <v>0</v>
      </c>
      <c r="M55" s="105">
        <f t="shared" si="2"/>
        <v>0</v>
      </c>
      <c r="N55" s="105">
        <f t="shared" si="3"/>
        <v>0</v>
      </c>
      <c r="O55" s="105">
        <f t="shared" si="4"/>
        <v>0</v>
      </c>
      <c r="P55" s="106">
        <f t="shared" si="5"/>
        <v>0</v>
      </c>
      <c r="Q55" s="58"/>
    </row>
    <row r="56" spans="1:17" x14ac:dyDescent="0.2">
      <c r="A56" s="49">
        <v>43</v>
      </c>
      <c r="B56" s="68"/>
      <c r="C56" s="133" t="s">
        <v>112</v>
      </c>
      <c r="D56" s="134" t="s">
        <v>70</v>
      </c>
      <c r="E56" s="127">
        <v>128.88</v>
      </c>
      <c r="F56" s="144"/>
      <c r="G56" s="105"/>
      <c r="H56" s="105">
        <f t="shared" si="6"/>
        <v>0</v>
      </c>
      <c r="I56" s="146"/>
      <c r="J56" s="145"/>
      <c r="K56" s="108">
        <f t="shared" si="0"/>
        <v>0</v>
      </c>
      <c r="L56" s="39">
        <f t="shared" si="1"/>
        <v>0</v>
      </c>
      <c r="M56" s="105">
        <f t="shared" si="2"/>
        <v>0</v>
      </c>
      <c r="N56" s="105">
        <f t="shared" si="3"/>
        <v>0</v>
      </c>
      <c r="O56" s="105">
        <f t="shared" si="4"/>
        <v>0</v>
      </c>
      <c r="P56" s="106">
        <f t="shared" si="5"/>
        <v>0</v>
      </c>
      <c r="Q56" s="58" t="s">
        <v>46</v>
      </c>
    </row>
    <row r="57" spans="1:17" ht="33.75" x14ac:dyDescent="0.2">
      <c r="A57" s="35">
        <v>44</v>
      </c>
      <c r="B57" s="68"/>
      <c r="C57" s="38" t="s">
        <v>113</v>
      </c>
      <c r="D57" s="24" t="s">
        <v>70</v>
      </c>
      <c r="E57" s="127">
        <v>278.22000000000003</v>
      </c>
      <c r="F57" s="144"/>
      <c r="G57" s="105"/>
      <c r="H57" s="105">
        <f t="shared" si="6"/>
        <v>0</v>
      </c>
      <c r="I57" s="146"/>
      <c r="J57" s="145"/>
      <c r="K57" s="108">
        <f t="shared" si="0"/>
        <v>0</v>
      </c>
      <c r="L57" s="39">
        <f t="shared" si="1"/>
        <v>0</v>
      </c>
      <c r="M57" s="105">
        <f t="shared" si="2"/>
        <v>0</v>
      </c>
      <c r="N57" s="105">
        <f t="shared" si="3"/>
        <v>0</v>
      </c>
      <c r="O57" s="105">
        <f t="shared" si="4"/>
        <v>0</v>
      </c>
      <c r="P57" s="106">
        <f t="shared" si="5"/>
        <v>0</v>
      </c>
      <c r="Q57" s="58" t="s">
        <v>46</v>
      </c>
    </row>
    <row r="58" spans="1:17" x14ac:dyDescent="0.2">
      <c r="A58" s="49">
        <v>45</v>
      </c>
      <c r="B58" s="68"/>
      <c r="C58" s="38" t="s">
        <v>100</v>
      </c>
      <c r="D58" s="24" t="s">
        <v>70</v>
      </c>
      <c r="E58" s="127">
        <v>278.22000000000003</v>
      </c>
      <c r="F58" s="144"/>
      <c r="G58" s="105"/>
      <c r="H58" s="105">
        <f t="shared" si="6"/>
        <v>0</v>
      </c>
      <c r="I58" s="146"/>
      <c r="J58" s="145"/>
      <c r="K58" s="108">
        <f t="shared" si="0"/>
        <v>0</v>
      </c>
      <c r="L58" s="39">
        <f t="shared" si="1"/>
        <v>0</v>
      </c>
      <c r="M58" s="105">
        <f t="shared" si="2"/>
        <v>0</v>
      </c>
      <c r="N58" s="105">
        <f t="shared" si="3"/>
        <v>0</v>
      </c>
      <c r="O58" s="105">
        <f t="shared" si="4"/>
        <v>0</v>
      </c>
      <c r="P58" s="106">
        <f t="shared" si="5"/>
        <v>0</v>
      </c>
      <c r="Q58" s="58" t="s">
        <v>46</v>
      </c>
    </row>
    <row r="59" spans="1:17" ht="33.75" x14ac:dyDescent="0.2">
      <c r="A59" s="35">
        <v>46</v>
      </c>
      <c r="B59" s="68"/>
      <c r="C59" s="38" t="s">
        <v>110</v>
      </c>
      <c r="D59" s="24" t="s">
        <v>70</v>
      </c>
      <c r="E59" s="127">
        <v>278.22000000000003</v>
      </c>
      <c r="F59" s="144"/>
      <c r="G59" s="105"/>
      <c r="H59" s="105">
        <f t="shared" si="6"/>
        <v>0</v>
      </c>
      <c r="I59" s="146"/>
      <c r="J59" s="145"/>
      <c r="K59" s="108">
        <f t="shared" si="0"/>
        <v>0</v>
      </c>
      <c r="L59" s="39">
        <f t="shared" si="1"/>
        <v>0</v>
      </c>
      <c r="M59" s="105">
        <f t="shared" si="2"/>
        <v>0</v>
      </c>
      <c r="N59" s="105">
        <f t="shared" si="3"/>
        <v>0</v>
      </c>
      <c r="O59" s="105">
        <f t="shared" si="4"/>
        <v>0</v>
      </c>
      <c r="P59" s="106">
        <f t="shared" si="5"/>
        <v>0</v>
      </c>
      <c r="Q59" s="58" t="s">
        <v>46</v>
      </c>
    </row>
    <row r="60" spans="1:17" x14ac:dyDescent="0.2">
      <c r="A60" s="49">
        <v>47</v>
      </c>
      <c r="B60" s="68"/>
      <c r="C60" s="38" t="s">
        <v>102</v>
      </c>
      <c r="D60" s="24" t="s">
        <v>70</v>
      </c>
      <c r="E60" s="127">
        <v>278.22000000000003</v>
      </c>
      <c r="F60" s="144"/>
      <c r="G60" s="105"/>
      <c r="H60" s="105">
        <f t="shared" si="6"/>
        <v>0</v>
      </c>
      <c r="I60" s="146"/>
      <c r="J60" s="145"/>
      <c r="K60" s="108">
        <f t="shared" si="0"/>
        <v>0</v>
      </c>
      <c r="L60" s="39">
        <f t="shared" si="1"/>
        <v>0</v>
      </c>
      <c r="M60" s="105">
        <f t="shared" si="2"/>
        <v>0</v>
      </c>
      <c r="N60" s="105">
        <f t="shared" si="3"/>
        <v>0</v>
      </c>
      <c r="O60" s="105">
        <f t="shared" si="4"/>
        <v>0</v>
      </c>
      <c r="P60" s="106">
        <f t="shared" si="5"/>
        <v>0</v>
      </c>
      <c r="Q60" s="58" t="s">
        <v>46</v>
      </c>
    </row>
    <row r="61" spans="1:17" x14ac:dyDescent="0.2">
      <c r="A61" s="35">
        <v>48</v>
      </c>
      <c r="B61" s="68"/>
      <c r="C61" s="131" t="s">
        <v>114</v>
      </c>
      <c r="D61" s="24"/>
      <c r="E61" s="127"/>
      <c r="F61" s="39"/>
      <c r="G61" s="105"/>
      <c r="H61" s="105">
        <f t="shared" si="6"/>
        <v>0</v>
      </c>
      <c r="I61" s="105"/>
      <c r="J61" s="145"/>
      <c r="K61" s="108">
        <f t="shared" si="0"/>
        <v>0</v>
      </c>
      <c r="L61" s="39">
        <f t="shared" si="1"/>
        <v>0</v>
      </c>
      <c r="M61" s="105">
        <f t="shared" si="2"/>
        <v>0</v>
      </c>
      <c r="N61" s="105">
        <f t="shared" si="3"/>
        <v>0</v>
      </c>
      <c r="O61" s="105">
        <f t="shared" si="4"/>
        <v>0</v>
      </c>
      <c r="P61" s="106">
        <f t="shared" si="5"/>
        <v>0</v>
      </c>
      <c r="Q61" s="58"/>
    </row>
    <row r="62" spans="1:17" ht="33.75" x14ac:dyDescent="0.2">
      <c r="A62" s="49">
        <v>49</v>
      </c>
      <c r="B62" s="68"/>
      <c r="C62" s="38" t="s">
        <v>115</v>
      </c>
      <c r="D62" s="24" t="s">
        <v>70</v>
      </c>
      <c r="E62" s="127">
        <v>22.69</v>
      </c>
      <c r="F62" s="144"/>
      <c r="G62" s="105"/>
      <c r="H62" s="105">
        <f t="shared" si="6"/>
        <v>0</v>
      </c>
      <c r="I62" s="146"/>
      <c r="J62" s="145"/>
      <c r="K62" s="108">
        <f t="shared" si="0"/>
        <v>0</v>
      </c>
      <c r="L62" s="39">
        <f t="shared" si="1"/>
        <v>0</v>
      </c>
      <c r="M62" s="105">
        <f t="shared" si="2"/>
        <v>0</v>
      </c>
      <c r="N62" s="105">
        <f t="shared" si="3"/>
        <v>0</v>
      </c>
      <c r="O62" s="105">
        <f t="shared" si="4"/>
        <v>0</v>
      </c>
      <c r="P62" s="106">
        <f t="shared" si="5"/>
        <v>0</v>
      </c>
      <c r="Q62" s="58" t="s">
        <v>46</v>
      </c>
    </row>
    <row r="63" spans="1:17" x14ac:dyDescent="0.2">
      <c r="A63" s="35">
        <v>50</v>
      </c>
      <c r="B63" s="68"/>
      <c r="C63" s="38" t="s">
        <v>100</v>
      </c>
      <c r="D63" s="24" t="s">
        <v>70</v>
      </c>
      <c r="E63" s="127">
        <v>22.69</v>
      </c>
      <c r="F63" s="144"/>
      <c r="G63" s="105"/>
      <c r="H63" s="105">
        <f t="shared" si="6"/>
        <v>0</v>
      </c>
      <c r="I63" s="146"/>
      <c r="J63" s="145"/>
      <c r="K63" s="108">
        <f t="shared" si="0"/>
        <v>0</v>
      </c>
      <c r="L63" s="39">
        <f t="shared" si="1"/>
        <v>0</v>
      </c>
      <c r="M63" s="105">
        <f t="shared" si="2"/>
        <v>0</v>
      </c>
      <c r="N63" s="105">
        <f t="shared" si="3"/>
        <v>0</v>
      </c>
      <c r="O63" s="105">
        <f t="shared" si="4"/>
        <v>0</v>
      </c>
      <c r="P63" s="106">
        <f t="shared" si="5"/>
        <v>0</v>
      </c>
      <c r="Q63" s="58" t="s">
        <v>46</v>
      </c>
    </row>
    <row r="64" spans="1:17" x14ac:dyDescent="0.2">
      <c r="A64" s="49">
        <v>51</v>
      </c>
      <c r="B64" s="68"/>
      <c r="C64" s="131" t="s">
        <v>116</v>
      </c>
      <c r="D64" s="24"/>
      <c r="E64" s="127"/>
      <c r="F64" s="144"/>
      <c r="G64" s="105"/>
      <c r="H64" s="105">
        <f t="shared" ref="H64:H67" si="7">F64*G64</f>
        <v>0</v>
      </c>
      <c r="I64" s="146"/>
      <c r="J64" s="145"/>
      <c r="K64" s="108">
        <f t="shared" ref="K64:K67" si="8">SUM(H64:J64)</f>
        <v>0</v>
      </c>
      <c r="L64" s="39">
        <f t="shared" si="1"/>
        <v>0</v>
      </c>
      <c r="M64" s="105">
        <f t="shared" si="2"/>
        <v>0</v>
      </c>
      <c r="N64" s="105">
        <f t="shared" si="3"/>
        <v>0</v>
      </c>
      <c r="O64" s="105">
        <f t="shared" si="4"/>
        <v>0</v>
      </c>
      <c r="P64" s="106">
        <f t="shared" si="5"/>
        <v>0</v>
      </c>
      <c r="Q64" s="58"/>
    </row>
    <row r="65" spans="1:17" ht="67.5" x14ac:dyDescent="0.2">
      <c r="A65" s="35">
        <v>52</v>
      </c>
      <c r="B65" s="68"/>
      <c r="C65" s="135" t="s">
        <v>117</v>
      </c>
      <c r="D65" s="127">
        <v>22.69</v>
      </c>
      <c r="E65" s="127">
        <v>472.5</v>
      </c>
      <c r="F65" s="144"/>
      <c r="G65" s="105"/>
      <c r="H65" s="105">
        <f t="shared" si="7"/>
        <v>0</v>
      </c>
      <c r="I65" s="146"/>
      <c r="J65" s="145"/>
      <c r="K65" s="108">
        <f t="shared" si="8"/>
        <v>0</v>
      </c>
      <c r="L65" s="39">
        <f t="shared" si="1"/>
        <v>0</v>
      </c>
      <c r="M65" s="105">
        <f t="shared" si="2"/>
        <v>0</v>
      </c>
      <c r="N65" s="105">
        <f t="shared" si="3"/>
        <v>0</v>
      </c>
      <c r="O65" s="105">
        <f t="shared" si="4"/>
        <v>0</v>
      </c>
      <c r="P65" s="106">
        <f t="shared" si="5"/>
        <v>0</v>
      </c>
      <c r="Q65" s="58" t="s">
        <v>46</v>
      </c>
    </row>
    <row r="66" spans="1:17" x14ac:dyDescent="0.2">
      <c r="A66" s="49">
        <v>53</v>
      </c>
      <c r="B66" s="68"/>
      <c r="C66" s="136" t="s">
        <v>118</v>
      </c>
      <c r="D66" s="137" t="s">
        <v>119</v>
      </c>
      <c r="E66" s="127">
        <v>503.7</v>
      </c>
      <c r="F66" s="144"/>
      <c r="G66" s="105"/>
      <c r="H66" s="105">
        <f t="shared" si="7"/>
        <v>0</v>
      </c>
      <c r="I66" s="146"/>
      <c r="J66" s="145"/>
      <c r="K66" s="108">
        <f t="shared" si="8"/>
        <v>0</v>
      </c>
      <c r="L66" s="39">
        <f t="shared" si="1"/>
        <v>0</v>
      </c>
      <c r="M66" s="105">
        <f t="shared" si="2"/>
        <v>0</v>
      </c>
      <c r="N66" s="105">
        <f t="shared" si="3"/>
        <v>0</v>
      </c>
      <c r="O66" s="105">
        <f t="shared" si="4"/>
        <v>0</v>
      </c>
      <c r="P66" s="106">
        <f t="shared" si="5"/>
        <v>0</v>
      </c>
      <c r="Q66" s="58" t="s">
        <v>46</v>
      </c>
    </row>
    <row r="67" spans="1:17" ht="45" x14ac:dyDescent="0.2">
      <c r="A67" s="35">
        <v>54</v>
      </c>
      <c r="B67" s="68"/>
      <c r="C67" s="136" t="s">
        <v>120</v>
      </c>
      <c r="D67" s="137" t="s">
        <v>119</v>
      </c>
      <c r="E67" s="127">
        <v>59.67</v>
      </c>
      <c r="F67" s="144"/>
      <c r="G67" s="105"/>
      <c r="H67" s="105">
        <f t="shared" si="7"/>
        <v>0</v>
      </c>
      <c r="I67" s="146"/>
      <c r="J67" s="145"/>
      <c r="K67" s="108">
        <f t="shared" si="8"/>
        <v>0</v>
      </c>
      <c r="L67" s="39">
        <f t="shared" si="1"/>
        <v>0</v>
      </c>
      <c r="M67" s="105">
        <f t="shared" si="2"/>
        <v>0</v>
      </c>
      <c r="N67" s="105">
        <f t="shared" si="3"/>
        <v>0</v>
      </c>
      <c r="O67" s="105">
        <f t="shared" si="4"/>
        <v>0</v>
      </c>
      <c r="P67" s="106">
        <f t="shared" si="5"/>
        <v>0</v>
      </c>
      <c r="Q67" s="58" t="s">
        <v>46</v>
      </c>
    </row>
    <row r="68" spans="1:17" x14ac:dyDescent="0.2">
      <c r="A68" s="49">
        <v>55</v>
      </c>
      <c r="B68" s="68"/>
      <c r="C68" s="131" t="s">
        <v>121</v>
      </c>
      <c r="D68" s="24"/>
      <c r="E68" s="127"/>
      <c r="F68" s="39"/>
      <c r="G68" s="105"/>
      <c r="H68" s="105">
        <f t="shared" si="6"/>
        <v>0</v>
      </c>
      <c r="I68" s="105"/>
      <c r="J68" s="145"/>
      <c r="K68" s="108">
        <f t="shared" si="0"/>
        <v>0</v>
      </c>
      <c r="L68" s="39">
        <f t="shared" si="1"/>
        <v>0</v>
      </c>
      <c r="M68" s="105">
        <f t="shared" si="2"/>
        <v>0</v>
      </c>
      <c r="N68" s="105">
        <f t="shared" si="3"/>
        <v>0</v>
      </c>
      <c r="O68" s="105">
        <f t="shared" si="4"/>
        <v>0</v>
      </c>
      <c r="P68" s="106">
        <f t="shared" si="5"/>
        <v>0</v>
      </c>
      <c r="Q68" s="58"/>
    </row>
    <row r="69" spans="1:17" ht="45" x14ac:dyDescent="0.2">
      <c r="A69" s="35">
        <v>56</v>
      </c>
      <c r="B69" s="68"/>
      <c r="C69" s="128" t="s">
        <v>122</v>
      </c>
      <c r="D69" s="129" t="s">
        <v>70</v>
      </c>
      <c r="E69" s="130">
        <v>81</v>
      </c>
      <c r="F69" s="144"/>
      <c r="G69" s="105"/>
      <c r="H69" s="105">
        <f t="shared" si="6"/>
        <v>0</v>
      </c>
      <c r="I69" s="146"/>
      <c r="J69" s="145"/>
      <c r="K69" s="108">
        <f t="shared" si="0"/>
        <v>0</v>
      </c>
      <c r="L69" s="39">
        <f t="shared" si="1"/>
        <v>0</v>
      </c>
      <c r="M69" s="105">
        <f t="shared" si="2"/>
        <v>0</v>
      </c>
      <c r="N69" s="105">
        <f t="shared" si="3"/>
        <v>0</v>
      </c>
      <c r="O69" s="105">
        <f t="shared" si="4"/>
        <v>0</v>
      </c>
      <c r="P69" s="106">
        <f t="shared" si="5"/>
        <v>0</v>
      </c>
      <c r="Q69" s="58" t="s">
        <v>46</v>
      </c>
    </row>
    <row r="70" spans="1:17" x14ac:dyDescent="0.2">
      <c r="A70" s="49">
        <v>57</v>
      </c>
      <c r="B70" s="68"/>
      <c r="C70" s="128" t="s">
        <v>100</v>
      </c>
      <c r="D70" s="129" t="s">
        <v>70</v>
      </c>
      <c r="E70" s="130">
        <v>81</v>
      </c>
      <c r="F70" s="144"/>
      <c r="G70" s="105"/>
      <c r="H70" s="105">
        <f t="shared" si="6"/>
        <v>0</v>
      </c>
      <c r="I70" s="146"/>
      <c r="J70" s="145"/>
      <c r="K70" s="108">
        <f t="shared" si="0"/>
        <v>0</v>
      </c>
      <c r="L70" s="39">
        <f t="shared" si="1"/>
        <v>0</v>
      </c>
      <c r="M70" s="105">
        <f t="shared" si="2"/>
        <v>0</v>
      </c>
      <c r="N70" s="105">
        <f t="shared" si="3"/>
        <v>0</v>
      </c>
      <c r="O70" s="105">
        <f t="shared" si="4"/>
        <v>0</v>
      </c>
      <c r="P70" s="106">
        <f t="shared" si="5"/>
        <v>0</v>
      </c>
      <c r="Q70" s="58" t="s">
        <v>46</v>
      </c>
    </row>
    <row r="71" spans="1:17" x14ac:dyDescent="0.2">
      <c r="A71" s="35">
        <v>58</v>
      </c>
      <c r="B71" s="68"/>
      <c r="C71" s="138" t="s">
        <v>123</v>
      </c>
      <c r="D71" s="24"/>
      <c r="E71" s="127"/>
      <c r="F71" s="39"/>
      <c r="G71" s="105"/>
      <c r="H71" s="105">
        <f t="shared" si="6"/>
        <v>0</v>
      </c>
      <c r="I71" s="105"/>
      <c r="J71" s="145"/>
      <c r="K71" s="108">
        <f t="shared" si="0"/>
        <v>0</v>
      </c>
      <c r="L71" s="39">
        <f t="shared" si="1"/>
        <v>0</v>
      </c>
      <c r="M71" s="105">
        <f t="shared" si="2"/>
        <v>0</v>
      </c>
      <c r="N71" s="105">
        <f t="shared" si="3"/>
        <v>0</v>
      </c>
      <c r="O71" s="105">
        <f t="shared" si="4"/>
        <v>0</v>
      </c>
      <c r="P71" s="106">
        <f t="shared" si="5"/>
        <v>0</v>
      </c>
      <c r="Q71" s="58"/>
    </row>
    <row r="72" spans="1:17" ht="33.75" x14ac:dyDescent="0.2">
      <c r="A72" s="49">
        <v>59</v>
      </c>
      <c r="B72" s="68"/>
      <c r="C72" s="128" t="s">
        <v>124</v>
      </c>
      <c r="D72" s="129" t="s">
        <v>70</v>
      </c>
      <c r="E72" s="130">
        <v>92.56</v>
      </c>
      <c r="F72" s="144"/>
      <c r="G72" s="105"/>
      <c r="H72" s="105">
        <f t="shared" si="6"/>
        <v>0</v>
      </c>
      <c r="I72" s="146"/>
      <c r="J72" s="145"/>
      <c r="K72" s="108">
        <f t="shared" si="0"/>
        <v>0</v>
      </c>
      <c r="L72" s="39">
        <f t="shared" si="1"/>
        <v>0</v>
      </c>
      <c r="M72" s="105">
        <f t="shared" si="2"/>
        <v>0</v>
      </c>
      <c r="N72" s="105">
        <f t="shared" si="3"/>
        <v>0</v>
      </c>
      <c r="O72" s="105">
        <f t="shared" si="4"/>
        <v>0</v>
      </c>
      <c r="P72" s="106">
        <f t="shared" si="5"/>
        <v>0</v>
      </c>
      <c r="Q72" s="58" t="s">
        <v>47</v>
      </c>
    </row>
    <row r="73" spans="1:17" ht="33.75" x14ac:dyDescent="0.2">
      <c r="A73" s="35">
        <v>60</v>
      </c>
      <c r="B73" s="68"/>
      <c r="C73" s="139" t="s">
        <v>125</v>
      </c>
      <c r="D73" s="129" t="s">
        <v>70</v>
      </c>
      <c r="E73" s="130">
        <v>182.6</v>
      </c>
      <c r="F73" s="144"/>
      <c r="G73" s="105"/>
      <c r="H73" s="105">
        <f t="shared" si="6"/>
        <v>0</v>
      </c>
      <c r="I73" s="146"/>
      <c r="J73" s="145"/>
      <c r="K73" s="108">
        <f t="shared" si="0"/>
        <v>0</v>
      </c>
      <c r="L73" s="39">
        <f t="shared" si="1"/>
        <v>0</v>
      </c>
      <c r="M73" s="105">
        <f t="shared" si="2"/>
        <v>0</v>
      </c>
      <c r="N73" s="105">
        <f t="shared" si="3"/>
        <v>0</v>
      </c>
      <c r="O73" s="105">
        <f t="shared" si="4"/>
        <v>0</v>
      </c>
      <c r="P73" s="106">
        <f t="shared" si="5"/>
        <v>0</v>
      </c>
      <c r="Q73" s="58" t="s">
        <v>46</v>
      </c>
    </row>
    <row r="74" spans="1:17" x14ac:dyDescent="0.2">
      <c r="A74" s="49">
        <v>61</v>
      </c>
      <c r="B74" s="68"/>
      <c r="C74" s="38" t="s">
        <v>100</v>
      </c>
      <c r="D74" s="24" t="s">
        <v>70</v>
      </c>
      <c r="E74" s="127">
        <v>65.69</v>
      </c>
      <c r="F74" s="144"/>
      <c r="G74" s="105"/>
      <c r="H74" s="105">
        <f t="shared" si="6"/>
        <v>0</v>
      </c>
      <c r="I74" s="146"/>
      <c r="J74" s="145"/>
      <c r="K74" s="108">
        <f t="shared" si="0"/>
        <v>0</v>
      </c>
      <c r="L74" s="39">
        <f t="shared" si="1"/>
        <v>0</v>
      </c>
      <c r="M74" s="105">
        <f t="shared" si="2"/>
        <v>0</v>
      </c>
      <c r="N74" s="105">
        <f t="shared" si="3"/>
        <v>0</v>
      </c>
      <c r="O74" s="105">
        <f t="shared" si="4"/>
        <v>0</v>
      </c>
      <c r="P74" s="106">
        <f t="shared" si="5"/>
        <v>0</v>
      </c>
      <c r="Q74" s="58" t="s">
        <v>46</v>
      </c>
    </row>
    <row r="75" spans="1:17" ht="45" x14ac:dyDescent="0.2">
      <c r="A75" s="35">
        <v>62</v>
      </c>
      <c r="B75" s="68"/>
      <c r="C75" s="133" t="s">
        <v>126</v>
      </c>
      <c r="D75" s="134" t="s">
        <v>75</v>
      </c>
      <c r="E75" s="130">
        <v>26</v>
      </c>
      <c r="F75" s="144"/>
      <c r="G75" s="105"/>
      <c r="H75" s="105">
        <f t="shared" si="6"/>
        <v>0</v>
      </c>
      <c r="I75" s="146"/>
      <c r="J75" s="145"/>
      <c r="K75" s="108">
        <f t="shared" si="0"/>
        <v>0</v>
      </c>
      <c r="L75" s="39">
        <f t="shared" si="1"/>
        <v>0</v>
      </c>
      <c r="M75" s="105">
        <f t="shared" si="2"/>
        <v>0</v>
      </c>
      <c r="N75" s="105">
        <f t="shared" si="3"/>
        <v>0</v>
      </c>
      <c r="O75" s="105">
        <f t="shared" si="4"/>
        <v>0</v>
      </c>
      <c r="P75" s="106">
        <f t="shared" si="5"/>
        <v>0</v>
      </c>
      <c r="Q75" s="58" t="s">
        <v>46</v>
      </c>
    </row>
    <row r="76" spans="1:17" x14ac:dyDescent="0.2">
      <c r="A76" s="49">
        <v>63</v>
      </c>
      <c r="B76" s="68"/>
      <c r="C76" s="131" t="s">
        <v>127</v>
      </c>
      <c r="D76" s="24"/>
      <c r="E76" s="127"/>
      <c r="F76" s="39"/>
      <c r="G76" s="105"/>
      <c r="H76" s="105">
        <f t="shared" si="6"/>
        <v>0</v>
      </c>
      <c r="I76" s="105"/>
      <c r="J76" s="145"/>
      <c r="K76" s="108">
        <f t="shared" si="0"/>
        <v>0</v>
      </c>
      <c r="L76" s="39">
        <f t="shared" si="1"/>
        <v>0</v>
      </c>
      <c r="M76" s="105">
        <f t="shared" si="2"/>
        <v>0</v>
      </c>
      <c r="N76" s="105">
        <f t="shared" si="3"/>
        <v>0</v>
      </c>
      <c r="O76" s="105">
        <f t="shared" si="4"/>
        <v>0</v>
      </c>
      <c r="P76" s="106">
        <f t="shared" si="5"/>
        <v>0</v>
      </c>
      <c r="Q76" s="58"/>
    </row>
    <row r="77" spans="1:17" ht="45" x14ac:dyDescent="0.2">
      <c r="A77" s="35">
        <v>64</v>
      </c>
      <c r="B77" s="68"/>
      <c r="C77" s="140" t="s">
        <v>128</v>
      </c>
      <c r="D77" s="24" t="s">
        <v>73</v>
      </c>
      <c r="E77" s="127">
        <v>106.45</v>
      </c>
      <c r="F77" s="144"/>
      <c r="G77" s="105"/>
      <c r="H77" s="105">
        <f t="shared" si="6"/>
        <v>0</v>
      </c>
      <c r="I77" s="146"/>
      <c r="J77" s="145"/>
      <c r="K77" s="108">
        <f t="shared" si="0"/>
        <v>0</v>
      </c>
      <c r="L77" s="39">
        <f t="shared" si="1"/>
        <v>0</v>
      </c>
      <c r="M77" s="105">
        <f t="shared" si="2"/>
        <v>0</v>
      </c>
      <c r="N77" s="105">
        <f t="shared" si="3"/>
        <v>0</v>
      </c>
      <c r="O77" s="105">
        <f t="shared" si="4"/>
        <v>0</v>
      </c>
      <c r="P77" s="106">
        <f t="shared" si="5"/>
        <v>0</v>
      </c>
      <c r="Q77" s="58" t="s">
        <v>47</v>
      </c>
    </row>
    <row r="78" spans="1:17" x14ac:dyDescent="0.2">
      <c r="A78" s="49">
        <v>65</v>
      </c>
      <c r="B78" s="68"/>
      <c r="C78" s="38" t="s">
        <v>129</v>
      </c>
      <c r="D78" s="24" t="s">
        <v>73</v>
      </c>
      <c r="E78" s="127">
        <v>107.45</v>
      </c>
      <c r="F78" s="144"/>
      <c r="G78" s="105"/>
      <c r="H78" s="105">
        <f t="shared" si="6"/>
        <v>0</v>
      </c>
      <c r="I78" s="146"/>
      <c r="J78" s="145"/>
      <c r="K78" s="108">
        <f t="shared" si="0"/>
        <v>0</v>
      </c>
      <c r="L78" s="39">
        <f t="shared" si="1"/>
        <v>0</v>
      </c>
      <c r="M78" s="105">
        <f t="shared" si="2"/>
        <v>0</v>
      </c>
      <c r="N78" s="105">
        <f t="shared" si="3"/>
        <v>0</v>
      </c>
      <c r="O78" s="105">
        <f t="shared" si="4"/>
        <v>0</v>
      </c>
      <c r="P78" s="106">
        <f t="shared" si="5"/>
        <v>0</v>
      </c>
      <c r="Q78" s="58" t="s">
        <v>46</v>
      </c>
    </row>
    <row r="79" spans="1:17" x14ac:dyDescent="0.2">
      <c r="A79" s="35">
        <v>66</v>
      </c>
      <c r="B79" s="68"/>
      <c r="C79" s="38" t="s">
        <v>130</v>
      </c>
      <c r="D79" s="24" t="s">
        <v>73</v>
      </c>
      <c r="E79" s="127">
        <v>130.80000000000001</v>
      </c>
      <c r="F79" s="144"/>
      <c r="G79" s="105"/>
      <c r="H79" s="105">
        <f t="shared" si="6"/>
        <v>0</v>
      </c>
      <c r="I79" s="146"/>
      <c r="J79" s="145"/>
      <c r="K79" s="108">
        <f t="shared" ref="K79:K142" si="9">SUM(H79:J79)</f>
        <v>0</v>
      </c>
      <c r="L79" s="39">
        <f t="shared" ref="L79:L142" si="10">E79*F79</f>
        <v>0</v>
      </c>
      <c r="M79" s="105">
        <f t="shared" ref="M79:M142" si="11">H79*E79</f>
        <v>0</v>
      </c>
      <c r="N79" s="105">
        <f t="shared" ref="N79:N142" si="12">I79*E79</f>
        <v>0</v>
      </c>
      <c r="O79" s="105">
        <f t="shared" ref="O79:O142" si="13">J79*E79</f>
        <v>0</v>
      </c>
      <c r="P79" s="106">
        <f t="shared" ref="P79:P142" si="14">SUM(M79:O79)</f>
        <v>0</v>
      </c>
      <c r="Q79" s="58" t="s">
        <v>46</v>
      </c>
    </row>
    <row r="80" spans="1:17" x14ac:dyDescent="0.2">
      <c r="A80" s="49">
        <v>67</v>
      </c>
      <c r="B80" s="68"/>
      <c r="C80" s="132" t="s">
        <v>131</v>
      </c>
      <c r="D80" s="141" t="s">
        <v>105</v>
      </c>
      <c r="E80" s="127">
        <v>3</v>
      </c>
      <c r="F80" s="144"/>
      <c r="G80" s="105"/>
      <c r="H80" s="105">
        <f t="shared" ref="H80:H143" si="15">F80*G80</f>
        <v>0</v>
      </c>
      <c r="I80" s="146"/>
      <c r="J80" s="145"/>
      <c r="K80" s="108">
        <f t="shared" si="9"/>
        <v>0</v>
      </c>
      <c r="L80" s="39">
        <f t="shared" si="10"/>
        <v>0</v>
      </c>
      <c r="M80" s="105">
        <f t="shared" si="11"/>
        <v>0</v>
      </c>
      <c r="N80" s="105">
        <f t="shared" si="12"/>
        <v>0</v>
      </c>
      <c r="O80" s="105">
        <f t="shared" si="13"/>
        <v>0</v>
      </c>
      <c r="P80" s="106">
        <f t="shared" si="14"/>
        <v>0</v>
      </c>
      <c r="Q80" s="58" t="s">
        <v>47</v>
      </c>
    </row>
    <row r="81" spans="1:17" x14ac:dyDescent="0.2">
      <c r="A81" s="35">
        <v>68</v>
      </c>
      <c r="B81" s="68"/>
      <c r="C81" s="38" t="s">
        <v>132</v>
      </c>
      <c r="D81" s="24" t="s">
        <v>105</v>
      </c>
      <c r="E81" s="127">
        <v>9</v>
      </c>
      <c r="F81" s="147"/>
      <c r="G81" s="105"/>
      <c r="H81" s="105">
        <f t="shared" si="15"/>
        <v>0</v>
      </c>
      <c r="I81" s="148"/>
      <c r="J81" s="145"/>
      <c r="K81" s="108">
        <f t="shared" si="9"/>
        <v>0</v>
      </c>
      <c r="L81" s="39">
        <f t="shared" si="10"/>
        <v>0</v>
      </c>
      <c r="M81" s="105">
        <f t="shared" si="11"/>
        <v>0</v>
      </c>
      <c r="N81" s="105">
        <f t="shared" si="12"/>
        <v>0</v>
      </c>
      <c r="O81" s="105">
        <f t="shared" si="13"/>
        <v>0</v>
      </c>
      <c r="P81" s="106">
        <f t="shared" si="14"/>
        <v>0</v>
      </c>
      <c r="Q81" s="58" t="s">
        <v>46</v>
      </c>
    </row>
    <row r="82" spans="1:17" ht="56.25" x14ac:dyDescent="0.2">
      <c r="A82" s="49">
        <v>69</v>
      </c>
      <c r="B82" s="68"/>
      <c r="C82" s="38" t="s">
        <v>133</v>
      </c>
      <c r="D82" s="24" t="s">
        <v>105</v>
      </c>
      <c r="E82" s="127">
        <v>9</v>
      </c>
      <c r="F82" s="147"/>
      <c r="G82" s="105"/>
      <c r="H82" s="105">
        <f t="shared" si="15"/>
        <v>0</v>
      </c>
      <c r="I82" s="148"/>
      <c r="J82" s="145"/>
      <c r="K82" s="108">
        <f t="shared" si="9"/>
        <v>0</v>
      </c>
      <c r="L82" s="39">
        <f t="shared" si="10"/>
        <v>0</v>
      </c>
      <c r="M82" s="105">
        <f t="shared" si="11"/>
        <v>0</v>
      </c>
      <c r="N82" s="105">
        <f t="shared" si="12"/>
        <v>0</v>
      </c>
      <c r="O82" s="105">
        <f t="shared" si="13"/>
        <v>0</v>
      </c>
      <c r="P82" s="106">
        <f t="shared" si="14"/>
        <v>0</v>
      </c>
      <c r="Q82" s="58" t="s">
        <v>47</v>
      </c>
    </row>
    <row r="83" spans="1:17" x14ac:dyDescent="0.2">
      <c r="A83" s="35">
        <v>70</v>
      </c>
      <c r="B83" s="68"/>
      <c r="C83" s="38" t="s">
        <v>134</v>
      </c>
      <c r="D83" s="24" t="s">
        <v>105</v>
      </c>
      <c r="E83" s="127">
        <v>9</v>
      </c>
      <c r="F83" s="147"/>
      <c r="G83" s="105"/>
      <c r="H83" s="105">
        <f t="shared" si="15"/>
        <v>0</v>
      </c>
      <c r="I83" s="148"/>
      <c r="J83" s="145"/>
      <c r="K83" s="108">
        <f t="shared" si="9"/>
        <v>0</v>
      </c>
      <c r="L83" s="39">
        <f t="shared" si="10"/>
        <v>0</v>
      </c>
      <c r="M83" s="105">
        <f t="shared" si="11"/>
        <v>0</v>
      </c>
      <c r="N83" s="105">
        <f t="shared" si="12"/>
        <v>0</v>
      </c>
      <c r="O83" s="105">
        <f t="shared" si="13"/>
        <v>0</v>
      </c>
      <c r="P83" s="106">
        <f t="shared" si="14"/>
        <v>0</v>
      </c>
      <c r="Q83" s="58" t="s">
        <v>47</v>
      </c>
    </row>
    <row r="84" spans="1:17" x14ac:dyDescent="0.2">
      <c r="A84" s="49">
        <v>71</v>
      </c>
      <c r="B84" s="68"/>
      <c r="C84" s="38" t="s">
        <v>135</v>
      </c>
      <c r="D84" s="24" t="s">
        <v>105</v>
      </c>
      <c r="E84" s="127">
        <v>9</v>
      </c>
      <c r="F84" s="147"/>
      <c r="G84" s="105"/>
      <c r="H84" s="105">
        <f t="shared" si="15"/>
        <v>0</v>
      </c>
      <c r="I84" s="148"/>
      <c r="J84" s="145"/>
      <c r="K84" s="108">
        <f t="shared" si="9"/>
        <v>0</v>
      </c>
      <c r="L84" s="39">
        <f t="shared" si="10"/>
        <v>0</v>
      </c>
      <c r="M84" s="105">
        <f t="shared" si="11"/>
        <v>0</v>
      </c>
      <c r="N84" s="105">
        <f t="shared" si="12"/>
        <v>0</v>
      </c>
      <c r="O84" s="105">
        <f t="shared" si="13"/>
        <v>0</v>
      </c>
      <c r="P84" s="106">
        <f t="shared" si="14"/>
        <v>0</v>
      </c>
      <c r="Q84" s="58" t="s">
        <v>47</v>
      </c>
    </row>
    <row r="85" spans="1:17" x14ac:dyDescent="0.2">
      <c r="A85" s="35">
        <v>72</v>
      </c>
      <c r="B85" s="68"/>
      <c r="C85" s="131" t="s">
        <v>136</v>
      </c>
      <c r="D85" s="24"/>
      <c r="E85" s="127"/>
      <c r="F85" s="39"/>
      <c r="G85" s="105"/>
      <c r="H85" s="105">
        <f t="shared" si="15"/>
        <v>0</v>
      </c>
      <c r="I85" s="105"/>
      <c r="J85" s="145"/>
      <c r="K85" s="108">
        <f t="shared" si="9"/>
        <v>0</v>
      </c>
      <c r="L85" s="39">
        <f t="shared" si="10"/>
        <v>0</v>
      </c>
      <c r="M85" s="105">
        <f t="shared" si="11"/>
        <v>0</v>
      </c>
      <c r="N85" s="105">
        <f t="shared" si="12"/>
        <v>0</v>
      </c>
      <c r="O85" s="105">
        <f t="shared" si="13"/>
        <v>0</v>
      </c>
      <c r="P85" s="106">
        <f t="shared" si="14"/>
        <v>0</v>
      </c>
      <c r="Q85" s="58"/>
    </row>
    <row r="86" spans="1:17" ht="22.5" x14ac:dyDescent="0.2">
      <c r="A86" s="49">
        <v>73</v>
      </c>
      <c r="B86" s="68"/>
      <c r="C86" s="38" t="s">
        <v>137</v>
      </c>
      <c r="D86" s="24" t="s">
        <v>70</v>
      </c>
      <c r="E86" s="127">
        <v>1.34</v>
      </c>
      <c r="F86" s="144"/>
      <c r="G86" s="105"/>
      <c r="H86" s="105">
        <f t="shared" si="15"/>
        <v>0</v>
      </c>
      <c r="I86" s="146"/>
      <c r="J86" s="145"/>
      <c r="K86" s="108">
        <f t="shared" si="9"/>
        <v>0</v>
      </c>
      <c r="L86" s="39">
        <f t="shared" si="10"/>
        <v>0</v>
      </c>
      <c r="M86" s="105">
        <f t="shared" si="11"/>
        <v>0</v>
      </c>
      <c r="N86" s="105">
        <f t="shared" si="12"/>
        <v>0</v>
      </c>
      <c r="O86" s="105">
        <f t="shared" si="13"/>
        <v>0</v>
      </c>
      <c r="P86" s="106">
        <f t="shared" si="14"/>
        <v>0</v>
      </c>
      <c r="Q86" s="58" t="s">
        <v>46</v>
      </c>
    </row>
    <row r="87" spans="1:17" ht="33.75" x14ac:dyDescent="0.2">
      <c r="A87" s="35">
        <v>74</v>
      </c>
      <c r="B87" s="68"/>
      <c r="C87" s="38" t="s">
        <v>138</v>
      </c>
      <c r="D87" s="24" t="s">
        <v>70</v>
      </c>
      <c r="E87" s="127">
        <v>7.56</v>
      </c>
      <c r="F87" s="144"/>
      <c r="G87" s="105"/>
      <c r="H87" s="105">
        <f t="shared" si="15"/>
        <v>0</v>
      </c>
      <c r="I87" s="146"/>
      <c r="J87" s="145"/>
      <c r="K87" s="108">
        <f t="shared" si="9"/>
        <v>0</v>
      </c>
      <c r="L87" s="39">
        <f t="shared" si="10"/>
        <v>0</v>
      </c>
      <c r="M87" s="105">
        <f t="shared" si="11"/>
        <v>0</v>
      </c>
      <c r="N87" s="105">
        <f t="shared" si="12"/>
        <v>0</v>
      </c>
      <c r="O87" s="105">
        <f t="shared" si="13"/>
        <v>0</v>
      </c>
      <c r="P87" s="106">
        <f t="shared" si="14"/>
        <v>0</v>
      </c>
      <c r="Q87" s="58" t="s">
        <v>46</v>
      </c>
    </row>
    <row r="88" spans="1:17" x14ac:dyDescent="0.2">
      <c r="A88" s="49">
        <v>75</v>
      </c>
      <c r="B88" s="68"/>
      <c r="C88" s="38" t="s">
        <v>139</v>
      </c>
      <c r="D88" s="24" t="s">
        <v>73</v>
      </c>
      <c r="E88" s="127">
        <v>6.6</v>
      </c>
      <c r="F88" s="144"/>
      <c r="G88" s="105"/>
      <c r="H88" s="105">
        <f t="shared" si="15"/>
        <v>0</v>
      </c>
      <c r="I88" s="146"/>
      <c r="J88" s="145"/>
      <c r="K88" s="108">
        <f t="shared" si="9"/>
        <v>0</v>
      </c>
      <c r="L88" s="39">
        <f t="shared" si="10"/>
        <v>0</v>
      </c>
      <c r="M88" s="105">
        <f t="shared" si="11"/>
        <v>0</v>
      </c>
      <c r="N88" s="105">
        <f t="shared" si="12"/>
        <v>0</v>
      </c>
      <c r="O88" s="105">
        <f t="shared" si="13"/>
        <v>0</v>
      </c>
      <c r="P88" s="106">
        <f t="shared" si="14"/>
        <v>0</v>
      </c>
      <c r="Q88" s="58" t="s">
        <v>46</v>
      </c>
    </row>
    <row r="89" spans="1:17" ht="22.5" x14ac:dyDescent="0.2">
      <c r="A89" s="35">
        <v>76</v>
      </c>
      <c r="B89" s="68"/>
      <c r="C89" s="38" t="s">
        <v>140</v>
      </c>
      <c r="D89" s="24" t="s">
        <v>70</v>
      </c>
      <c r="E89" s="127">
        <v>4.82</v>
      </c>
      <c r="F89" s="144"/>
      <c r="G89" s="105"/>
      <c r="H89" s="105">
        <f t="shared" si="15"/>
        <v>0</v>
      </c>
      <c r="I89" s="146"/>
      <c r="J89" s="145"/>
      <c r="K89" s="108">
        <f t="shared" si="9"/>
        <v>0</v>
      </c>
      <c r="L89" s="39">
        <f t="shared" si="10"/>
        <v>0</v>
      </c>
      <c r="M89" s="105">
        <f t="shared" si="11"/>
        <v>0</v>
      </c>
      <c r="N89" s="105">
        <f t="shared" si="12"/>
        <v>0</v>
      </c>
      <c r="O89" s="105">
        <f t="shared" si="13"/>
        <v>0</v>
      </c>
      <c r="P89" s="106">
        <f t="shared" si="14"/>
        <v>0</v>
      </c>
      <c r="Q89" s="58" t="s">
        <v>46</v>
      </c>
    </row>
    <row r="90" spans="1:17" x14ac:dyDescent="0.2">
      <c r="A90" s="49">
        <v>77</v>
      </c>
      <c r="B90" s="68"/>
      <c r="C90" s="38" t="s">
        <v>141</v>
      </c>
      <c r="D90" s="24" t="s">
        <v>73</v>
      </c>
      <c r="E90" s="127">
        <v>6.3</v>
      </c>
      <c r="F90" s="39"/>
      <c r="G90" s="105"/>
      <c r="H90" s="105">
        <f t="shared" si="15"/>
        <v>0</v>
      </c>
      <c r="I90" s="105"/>
      <c r="J90" s="145"/>
      <c r="K90" s="108">
        <f t="shared" si="9"/>
        <v>0</v>
      </c>
      <c r="L90" s="39">
        <f t="shared" si="10"/>
        <v>0</v>
      </c>
      <c r="M90" s="105">
        <f t="shared" si="11"/>
        <v>0</v>
      </c>
      <c r="N90" s="105">
        <f t="shared" si="12"/>
        <v>0</v>
      </c>
      <c r="O90" s="105">
        <f t="shared" si="13"/>
        <v>0</v>
      </c>
      <c r="P90" s="106">
        <f t="shared" si="14"/>
        <v>0</v>
      </c>
      <c r="Q90" s="58" t="s">
        <v>46</v>
      </c>
    </row>
    <row r="91" spans="1:17" x14ac:dyDescent="0.2">
      <c r="A91" s="35">
        <v>78</v>
      </c>
      <c r="B91" s="68"/>
      <c r="C91" s="38" t="s">
        <v>142</v>
      </c>
      <c r="D91" s="24" t="s">
        <v>70</v>
      </c>
      <c r="E91" s="127">
        <v>5.48</v>
      </c>
      <c r="F91" s="144"/>
      <c r="G91" s="105"/>
      <c r="H91" s="105">
        <f t="shared" si="15"/>
        <v>0</v>
      </c>
      <c r="I91" s="146"/>
      <c r="J91" s="145"/>
      <c r="K91" s="108">
        <f t="shared" si="9"/>
        <v>0</v>
      </c>
      <c r="L91" s="39">
        <f t="shared" si="10"/>
        <v>0</v>
      </c>
      <c r="M91" s="105">
        <f t="shared" si="11"/>
        <v>0</v>
      </c>
      <c r="N91" s="105">
        <f t="shared" si="12"/>
        <v>0</v>
      </c>
      <c r="O91" s="105">
        <f t="shared" si="13"/>
        <v>0</v>
      </c>
      <c r="P91" s="106">
        <f t="shared" si="14"/>
        <v>0</v>
      </c>
      <c r="Q91" s="58" t="s">
        <v>46</v>
      </c>
    </row>
    <row r="92" spans="1:17" x14ac:dyDescent="0.2">
      <c r="A92" s="49">
        <v>79</v>
      </c>
      <c r="B92" s="68"/>
      <c r="C92" s="38" t="s">
        <v>143</v>
      </c>
      <c r="D92" s="24" t="s">
        <v>87</v>
      </c>
      <c r="E92" s="127">
        <v>0.06</v>
      </c>
      <c r="F92" s="144"/>
      <c r="G92" s="105"/>
      <c r="H92" s="105">
        <f t="shared" si="15"/>
        <v>0</v>
      </c>
      <c r="I92" s="146"/>
      <c r="J92" s="145"/>
      <c r="K92" s="108">
        <f t="shared" si="9"/>
        <v>0</v>
      </c>
      <c r="L92" s="39">
        <f t="shared" si="10"/>
        <v>0</v>
      </c>
      <c r="M92" s="105">
        <f t="shared" si="11"/>
        <v>0</v>
      </c>
      <c r="N92" s="105">
        <f t="shared" si="12"/>
        <v>0</v>
      </c>
      <c r="O92" s="105">
        <f t="shared" si="13"/>
        <v>0</v>
      </c>
      <c r="P92" s="106">
        <f t="shared" si="14"/>
        <v>0</v>
      </c>
      <c r="Q92" s="58" t="s">
        <v>46</v>
      </c>
    </row>
    <row r="93" spans="1:17" ht="22.5" x14ac:dyDescent="0.2">
      <c r="A93" s="35">
        <v>80</v>
      </c>
      <c r="B93" s="68"/>
      <c r="C93" s="38" t="s">
        <v>144</v>
      </c>
      <c r="D93" s="24" t="s">
        <v>70</v>
      </c>
      <c r="E93" s="127">
        <v>3.25</v>
      </c>
      <c r="F93" s="39"/>
      <c r="G93" s="105"/>
      <c r="H93" s="105">
        <f t="shared" si="15"/>
        <v>0</v>
      </c>
      <c r="I93" s="105"/>
      <c r="J93" s="145"/>
      <c r="K93" s="108">
        <f t="shared" si="9"/>
        <v>0</v>
      </c>
      <c r="L93" s="39">
        <f t="shared" si="10"/>
        <v>0</v>
      </c>
      <c r="M93" s="105">
        <f t="shared" si="11"/>
        <v>0</v>
      </c>
      <c r="N93" s="105">
        <f t="shared" si="12"/>
        <v>0</v>
      </c>
      <c r="O93" s="105">
        <f t="shared" si="13"/>
        <v>0</v>
      </c>
      <c r="P93" s="106">
        <f t="shared" si="14"/>
        <v>0</v>
      </c>
      <c r="Q93" s="58" t="s">
        <v>46</v>
      </c>
    </row>
    <row r="94" spans="1:17" ht="33.75" x14ac:dyDescent="0.2">
      <c r="A94" s="49">
        <v>81</v>
      </c>
      <c r="B94" s="68"/>
      <c r="C94" s="128" t="s">
        <v>145</v>
      </c>
      <c r="D94" s="24" t="s">
        <v>70</v>
      </c>
      <c r="E94" s="127">
        <v>5.48</v>
      </c>
      <c r="F94" s="144"/>
      <c r="G94" s="105"/>
      <c r="H94" s="105">
        <f t="shared" si="15"/>
        <v>0</v>
      </c>
      <c r="I94" s="105"/>
      <c r="J94" s="145"/>
      <c r="K94" s="108">
        <f t="shared" si="9"/>
        <v>0</v>
      </c>
      <c r="L94" s="39">
        <f t="shared" si="10"/>
        <v>0</v>
      </c>
      <c r="M94" s="105">
        <f t="shared" si="11"/>
        <v>0</v>
      </c>
      <c r="N94" s="105">
        <f t="shared" si="12"/>
        <v>0</v>
      </c>
      <c r="O94" s="105">
        <f t="shared" si="13"/>
        <v>0</v>
      </c>
      <c r="P94" s="106">
        <f t="shared" si="14"/>
        <v>0</v>
      </c>
      <c r="Q94" s="58" t="s">
        <v>46</v>
      </c>
    </row>
    <row r="95" spans="1:17" x14ac:dyDescent="0.2">
      <c r="A95" s="35">
        <v>82</v>
      </c>
      <c r="B95" s="68"/>
      <c r="C95" s="131" t="s">
        <v>146</v>
      </c>
      <c r="D95" s="24"/>
      <c r="E95" s="127"/>
      <c r="F95" s="39"/>
      <c r="G95" s="105"/>
      <c r="H95" s="105">
        <f t="shared" si="15"/>
        <v>0</v>
      </c>
      <c r="I95" s="105"/>
      <c r="J95" s="145"/>
      <c r="K95" s="108">
        <f t="shared" si="9"/>
        <v>0</v>
      </c>
      <c r="L95" s="39">
        <f t="shared" si="10"/>
        <v>0</v>
      </c>
      <c r="M95" s="105">
        <f t="shared" si="11"/>
        <v>0</v>
      </c>
      <c r="N95" s="105">
        <f t="shared" si="12"/>
        <v>0</v>
      </c>
      <c r="O95" s="105">
        <f t="shared" si="13"/>
        <v>0</v>
      </c>
      <c r="P95" s="106">
        <f t="shared" si="14"/>
        <v>0</v>
      </c>
      <c r="Q95" s="58"/>
    </row>
    <row r="96" spans="1:17" ht="33.75" x14ac:dyDescent="0.2">
      <c r="A96" s="49">
        <v>83</v>
      </c>
      <c r="B96" s="68"/>
      <c r="C96" s="128" t="s">
        <v>147</v>
      </c>
      <c r="D96" s="129" t="s">
        <v>70</v>
      </c>
      <c r="E96" s="130">
        <v>197.84</v>
      </c>
      <c r="F96" s="144"/>
      <c r="G96" s="105"/>
      <c r="H96" s="105">
        <f t="shared" si="15"/>
        <v>0</v>
      </c>
      <c r="I96" s="146"/>
      <c r="J96" s="145"/>
      <c r="K96" s="108">
        <f t="shared" si="9"/>
        <v>0</v>
      </c>
      <c r="L96" s="39">
        <f t="shared" si="10"/>
        <v>0</v>
      </c>
      <c r="M96" s="105">
        <f t="shared" si="11"/>
        <v>0</v>
      </c>
      <c r="N96" s="105">
        <f t="shared" si="12"/>
        <v>0</v>
      </c>
      <c r="O96" s="105">
        <f t="shared" si="13"/>
        <v>0</v>
      </c>
      <c r="P96" s="106">
        <f t="shared" si="14"/>
        <v>0</v>
      </c>
      <c r="Q96" s="58" t="s">
        <v>46</v>
      </c>
    </row>
    <row r="97" spans="1:17" ht="56.25" x14ac:dyDescent="0.2">
      <c r="A97" s="35">
        <v>84</v>
      </c>
      <c r="B97" s="68"/>
      <c r="C97" s="128" t="s">
        <v>148</v>
      </c>
      <c r="D97" s="129" t="s">
        <v>70</v>
      </c>
      <c r="E97" s="130">
        <v>63.78</v>
      </c>
      <c r="F97" s="144"/>
      <c r="G97" s="105"/>
      <c r="H97" s="105">
        <f t="shared" si="15"/>
        <v>0</v>
      </c>
      <c r="I97" s="146"/>
      <c r="J97" s="145"/>
      <c r="K97" s="108">
        <f t="shared" si="9"/>
        <v>0</v>
      </c>
      <c r="L97" s="39">
        <f t="shared" si="10"/>
        <v>0</v>
      </c>
      <c r="M97" s="105">
        <f t="shared" si="11"/>
        <v>0</v>
      </c>
      <c r="N97" s="105">
        <f t="shared" si="12"/>
        <v>0</v>
      </c>
      <c r="O97" s="105">
        <f t="shared" si="13"/>
        <v>0</v>
      </c>
      <c r="P97" s="106">
        <f t="shared" si="14"/>
        <v>0</v>
      </c>
      <c r="Q97" s="58" t="s">
        <v>46</v>
      </c>
    </row>
    <row r="98" spans="1:17" ht="67.5" x14ac:dyDescent="0.2">
      <c r="A98" s="49">
        <v>85</v>
      </c>
      <c r="B98" s="68"/>
      <c r="C98" s="128" t="s">
        <v>149</v>
      </c>
      <c r="D98" s="129" t="s">
        <v>70</v>
      </c>
      <c r="E98" s="130">
        <v>63.78</v>
      </c>
      <c r="F98" s="144"/>
      <c r="G98" s="105"/>
      <c r="H98" s="105">
        <f t="shared" si="15"/>
        <v>0</v>
      </c>
      <c r="I98" s="146"/>
      <c r="J98" s="145"/>
      <c r="K98" s="108">
        <f t="shared" si="9"/>
        <v>0</v>
      </c>
      <c r="L98" s="39">
        <f t="shared" si="10"/>
        <v>0</v>
      </c>
      <c r="M98" s="105">
        <f t="shared" si="11"/>
        <v>0</v>
      </c>
      <c r="N98" s="105">
        <f t="shared" si="12"/>
        <v>0</v>
      </c>
      <c r="O98" s="105">
        <f t="shared" si="13"/>
        <v>0</v>
      </c>
      <c r="P98" s="106">
        <f t="shared" si="14"/>
        <v>0</v>
      </c>
      <c r="Q98" s="58" t="s">
        <v>46</v>
      </c>
    </row>
    <row r="99" spans="1:17" ht="45" x14ac:dyDescent="0.2">
      <c r="A99" s="35">
        <v>86</v>
      </c>
      <c r="B99" s="68"/>
      <c r="C99" s="128" t="s">
        <v>150</v>
      </c>
      <c r="D99" s="129" t="s">
        <v>70</v>
      </c>
      <c r="E99" s="130">
        <v>197.84</v>
      </c>
      <c r="F99" s="144"/>
      <c r="G99" s="105"/>
      <c r="H99" s="105">
        <f t="shared" si="15"/>
        <v>0</v>
      </c>
      <c r="I99" s="146"/>
      <c r="J99" s="145"/>
      <c r="K99" s="108">
        <f t="shared" si="9"/>
        <v>0</v>
      </c>
      <c r="L99" s="39">
        <f t="shared" si="10"/>
        <v>0</v>
      </c>
      <c r="M99" s="105">
        <f t="shared" si="11"/>
        <v>0</v>
      </c>
      <c r="N99" s="105">
        <f t="shared" si="12"/>
        <v>0</v>
      </c>
      <c r="O99" s="105">
        <f t="shared" si="13"/>
        <v>0</v>
      </c>
      <c r="P99" s="106">
        <f t="shared" si="14"/>
        <v>0</v>
      </c>
      <c r="Q99" s="58" t="s">
        <v>46</v>
      </c>
    </row>
    <row r="100" spans="1:17" ht="56.25" x14ac:dyDescent="0.2">
      <c r="A100" s="49">
        <v>87</v>
      </c>
      <c r="B100" s="68"/>
      <c r="C100" s="128" t="s">
        <v>151</v>
      </c>
      <c r="D100" s="129" t="s">
        <v>70</v>
      </c>
      <c r="E100" s="130">
        <v>48.48</v>
      </c>
      <c r="F100" s="144"/>
      <c r="G100" s="105"/>
      <c r="H100" s="105">
        <f t="shared" si="15"/>
        <v>0</v>
      </c>
      <c r="I100" s="146"/>
      <c r="J100" s="145"/>
      <c r="K100" s="108">
        <f t="shared" si="9"/>
        <v>0</v>
      </c>
      <c r="L100" s="39">
        <f t="shared" si="10"/>
        <v>0</v>
      </c>
      <c r="M100" s="105">
        <f t="shared" si="11"/>
        <v>0</v>
      </c>
      <c r="N100" s="105">
        <f t="shared" si="12"/>
        <v>0</v>
      </c>
      <c r="O100" s="105">
        <f t="shared" si="13"/>
        <v>0</v>
      </c>
      <c r="P100" s="106">
        <f t="shared" si="14"/>
        <v>0</v>
      </c>
      <c r="Q100" s="58" t="s">
        <v>46</v>
      </c>
    </row>
    <row r="101" spans="1:17" ht="22.5" x14ac:dyDescent="0.2">
      <c r="A101" s="35">
        <v>88</v>
      </c>
      <c r="B101" s="68"/>
      <c r="C101" s="38" t="s">
        <v>152</v>
      </c>
      <c r="D101" s="24" t="s">
        <v>70</v>
      </c>
      <c r="E101" s="130">
        <v>25.08</v>
      </c>
      <c r="F101" s="144"/>
      <c r="G101" s="105"/>
      <c r="H101" s="105">
        <f t="shared" si="15"/>
        <v>0</v>
      </c>
      <c r="I101" s="146"/>
      <c r="J101" s="145"/>
      <c r="K101" s="108">
        <f t="shared" si="9"/>
        <v>0</v>
      </c>
      <c r="L101" s="39">
        <f t="shared" si="10"/>
        <v>0</v>
      </c>
      <c r="M101" s="105">
        <f t="shared" si="11"/>
        <v>0</v>
      </c>
      <c r="N101" s="105">
        <f t="shared" si="12"/>
        <v>0</v>
      </c>
      <c r="O101" s="105">
        <f t="shared" si="13"/>
        <v>0</v>
      </c>
      <c r="P101" s="106">
        <f t="shared" si="14"/>
        <v>0</v>
      </c>
      <c r="Q101" s="58" t="s">
        <v>46</v>
      </c>
    </row>
    <row r="102" spans="1:17" ht="33.75" x14ac:dyDescent="0.2">
      <c r="A102" s="49">
        <v>89</v>
      </c>
      <c r="B102" s="68"/>
      <c r="C102" s="38" t="s">
        <v>153</v>
      </c>
      <c r="D102" s="24" t="s">
        <v>70</v>
      </c>
      <c r="E102" s="127">
        <v>102.8</v>
      </c>
      <c r="F102" s="144"/>
      <c r="G102" s="105"/>
      <c r="H102" s="105">
        <f t="shared" si="15"/>
        <v>0</v>
      </c>
      <c r="I102" s="146"/>
      <c r="J102" s="145"/>
      <c r="K102" s="108">
        <f t="shared" si="9"/>
        <v>0</v>
      </c>
      <c r="L102" s="39">
        <f t="shared" si="10"/>
        <v>0</v>
      </c>
      <c r="M102" s="105">
        <f t="shared" si="11"/>
        <v>0</v>
      </c>
      <c r="N102" s="105">
        <f t="shared" si="12"/>
        <v>0</v>
      </c>
      <c r="O102" s="105">
        <f t="shared" si="13"/>
        <v>0</v>
      </c>
      <c r="P102" s="106">
        <f t="shared" si="14"/>
        <v>0</v>
      </c>
      <c r="Q102" s="58" t="s">
        <v>46</v>
      </c>
    </row>
    <row r="103" spans="1:17" ht="33.75" x14ac:dyDescent="0.2">
      <c r="A103" s="35">
        <v>90</v>
      </c>
      <c r="B103" s="68"/>
      <c r="C103" s="142" t="s">
        <v>154</v>
      </c>
      <c r="D103" s="143" t="s">
        <v>70</v>
      </c>
      <c r="E103" s="130">
        <v>87.44</v>
      </c>
      <c r="F103" s="144"/>
      <c r="G103" s="105"/>
      <c r="H103" s="105">
        <f t="shared" si="15"/>
        <v>0</v>
      </c>
      <c r="I103" s="146"/>
      <c r="J103" s="145"/>
      <c r="K103" s="108">
        <f t="shared" si="9"/>
        <v>0</v>
      </c>
      <c r="L103" s="39">
        <f t="shared" si="10"/>
        <v>0</v>
      </c>
      <c r="M103" s="105">
        <f t="shared" si="11"/>
        <v>0</v>
      </c>
      <c r="N103" s="105">
        <f t="shared" si="12"/>
        <v>0</v>
      </c>
      <c r="O103" s="105">
        <f t="shared" si="13"/>
        <v>0</v>
      </c>
      <c r="P103" s="106">
        <f t="shared" si="14"/>
        <v>0</v>
      </c>
      <c r="Q103" s="58" t="s">
        <v>46</v>
      </c>
    </row>
    <row r="104" spans="1:17" ht="33.75" x14ac:dyDescent="0.2">
      <c r="A104" s="49">
        <v>91</v>
      </c>
      <c r="B104" s="68"/>
      <c r="C104" s="142" t="s">
        <v>155</v>
      </c>
      <c r="D104" s="143" t="s">
        <v>70</v>
      </c>
      <c r="E104" s="130">
        <v>93.15</v>
      </c>
      <c r="F104" s="144"/>
      <c r="G104" s="105"/>
      <c r="H104" s="105">
        <f t="shared" si="15"/>
        <v>0</v>
      </c>
      <c r="I104" s="146"/>
      <c r="J104" s="145"/>
      <c r="K104" s="108">
        <f t="shared" si="9"/>
        <v>0</v>
      </c>
      <c r="L104" s="39">
        <f t="shared" si="10"/>
        <v>0</v>
      </c>
      <c r="M104" s="105">
        <f t="shared" si="11"/>
        <v>0</v>
      </c>
      <c r="N104" s="105">
        <f t="shared" si="12"/>
        <v>0</v>
      </c>
      <c r="O104" s="105">
        <f t="shared" si="13"/>
        <v>0</v>
      </c>
      <c r="P104" s="106">
        <f t="shared" si="14"/>
        <v>0</v>
      </c>
      <c r="Q104" s="58" t="s">
        <v>46</v>
      </c>
    </row>
    <row r="105" spans="1:17" ht="22.5" x14ac:dyDescent="0.2">
      <c r="A105" s="35">
        <v>92</v>
      </c>
      <c r="B105" s="68"/>
      <c r="C105" s="142" t="s">
        <v>156</v>
      </c>
      <c r="D105" s="143" t="s">
        <v>73</v>
      </c>
      <c r="E105" s="130">
        <v>372.48</v>
      </c>
      <c r="F105" s="144"/>
      <c r="G105" s="105"/>
      <c r="H105" s="105">
        <f t="shared" si="15"/>
        <v>0</v>
      </c>
      <c r="I105" s="146"/>
      <c r="J105" s="145"/>
      <c r="K105" s="108">
        <f t="shared" si="9"/>
        <v>0</v>
      </c>
      <c r="L105" s="39">
        <f t="shared" si="10"/>
        <v>0</v>
      </c>
      <c r="M105" s="105">
        <f t="shared" si="11"/>
        <v>0</v>
      </c>
      <c r="N105" s="105">
        <f t="shared" si="12"/>
        <v>0</v>
      </c>
      <c r="O105" s="105">
        <f t="shared" si="13"/>
        <v>0</v>
      </c>
      <c r="P105" s="106">
        <f t="shared" si="14"/>
        <v>0</v>
      </c>
      <c r="Q105" s="58" t="s">
        <v>46</v>
      </c>
    </row>
    <row r="106" spans="1:17" x14ac:dyDescent="0.2">
      <c r="A106" s="49">
        <v>93</v>
      </c>
      <c r="B106" s="68"/>
      <c r="C106" s="142" t="s">
        <v>157</v>
      </c>
      <c r="D106" s="143" t="s">
        <v>73</v>
      </c>
      <c r="E106" s="130">
        <v>168.48</v>
      </c>
      <c r="F106" s="144"/>
      <c r="G106" s="105"/>
      <c r="H106" s="105">
        <f t="shared" si="15"/>
        <v>0</v>
      </c>
      <c r="I106" s="146"/>
      <c r="J106" s="145"/>
      <c r="K106" s="108">
        <f t="shared" si="9"/>
        <v>0</v>
      </c>
      <c r="L106" s="39">
        <f t="shared" si="10"/>
        <v>0</v>
      </c>
      <c r="M106" s="105">
        <f t="shared" si="11"/>
        <v>0</v>
      </c>
      <c r="N106" s="105">
        <f t="shared" si="12"/>
        <v>0</v>
      </c>
      <c r="O106" s="105">
        <f t="shared" si="13"/>
        <v>0</v>
      </c>
      <c r="P106" s="106">
        <f t="shared" si="14"/>
        <v>0</v>
      </c>
      <c r="Q106" s="58" t="s">
        <v>46</v>
      </c>
    </row>
    <row r="107" spans="1:17" ht="22.5" x14ac:dyDescent="0.2">
      <c r="A107" s="35">
        <v>94</v>
      </c>
      <c r="B107" s="68"/>
      <c r="C107" s="132" t="s">
        <v>158</v>
      </c>
      <c r="D107" s="141" t="s">
        <v>87</v>
      </c>
      <c r="E107" s="130">
        <v>1.48</v>
      </c>
      <c r="F107" s="144"/>
      <c r="G107" s="105"/>
      <c r="H107" s="105">
        <f t="shared" si="15"/>
        <v>0</v>
      </c>
      <c r="I107" s="146"/>
      <c r="J107" s="145"/>
      <c r="K107" s="108">
        <f t="shared" si="9"/>
        <v>0</v>
      </c>
      <c r="L107" s="39">
        <f t="shared" si="10"/>
        <v>0</v>
      </c>
      <c r="M107" s="105">
        <f t="shared" si="11"/>
        <v>0</v>
      </c>
      <c r="N107" s="105">
        <f t="shared" si="12"/>
        <v>0</v>
      </c>
      <c r="O107" s="105">
        <f t="shared" si="13"/>
        <v>0</v>
      </c>
      <c r="P107" s="106">
        <f t="shared" si="14"/>
        <v>0</v>
      </c>
      <c r="Q107" s="58" t="s">
        <v>46</v>
      </c>
    </row>
    <row r="108" spans="1:17" ht="22.5" x14ac:dyDescent="0.2">
      <c r="A108" s="49">
        <v>95</v>
      </c>
      <c r="B108" s="68"/>
      <c r="C108" s="132" t="s">
        <v>159</v>
      </c>
      <c r="D108" s="141" t="s">
        <v>70</v>
      </c>
      <c r="E108" s="130">
        <v>205.64</v>
      </c>
      <c r="F108" s="144"/>
      <c r="G108" s="105"/>
      <c r="H108" s="105">
        <f t="shared" si="15"/>
        <v>0</v>
      </c>
      <c r="I108" s="146"/>
      <c r="J108" s="145"/>
      <c r="K108" s="108">
        <f t="shared" si="9"/>
        <v>0</v>
      </c>
      <c r="L108" s="39">
        <f t="shared" si="10"/>
        <v>0</v>
      </c>
      <c r="M108" s="105">
        <f t="shared" si="11"/>
        <v>0</v>
      </c>
      <c r="N108" s="105">
        <f t="shared" si="12"/>
        <v>0</v>
      </c>
      <c r="O108" s="105">
        <f t="shared" si="13"/>
        <v>0</v>
      </c>
      <c r="P108" s="106">
        <f t="shared" si="14"/>
        <v>0</v>
      </c>
      <c r="Q108" s="58" t="s">
        <v>46</v>
      </c>
    </row>
    <row r="109" spans="1:17" ht="22.5" x14ac:dyDescent="0.2">
      <c r="A109" s="35">
        <v>96</v>
      </c>
      <c r="B109" s="68"/>
      <c r="C109" s="142" t="s">
        <v>160</v>
      </c>
      <c r="D109" s="143" t="s">
        <v>73</v>
      </c>
      <c r="E109" s="130">
        <v>184.82</v>
      </c>
      <c r="F109" s="149"/>
      <c r="G109" s="105"/>
      <c r="H109" s="105">
        <f t="shared" si="15"/>
        <v>0</v>
      </c>
      <c r="I109" s="150"/>
      <c r="J109" s="145"/>
      <c r="K109" s="108">
        <f t="shared" si="9"/>
        <v>0</v>
      </c>
      <c r="L109" s="39">
        <f t="shared" si="10"/>
        <v>0</v>
      </c>
      <c r="M109" s="105">
        <f t="shared" si="11"/>
        <v>0</v>
      </c>
      <c r="N109" s="105">
        <f t="shared" si="12"/>
        <v>0</v>
      </c>
      <c r="O109" s="105">
        <f t="shared" si="13"/>
        <v>0</v>
      </c>
      <c r="P109" s="106">
        <f t="shared" si="14"/>
        <v>0</v>
      </c>
      <c r="Q109" s="58" t="s">
        <v>46</v>
      </c>
    </row>
    <row r="110" spans="1:17" ht="33.75" x14ac:dyDescent="0.2">
      <c r="A110" s="49">
        <v>97</v>
      </c>
      <c r="B110" s="68"/>
      <c r="C110" s="142" t="s">
        <v>161</v>
      </c>
      <c r="D110" s="141" t="s">
        <v>73</v>
      </c>
      <c r="E110" s="130">
        <v>184.82</v>
      </c>
      <c r="F110" s="144"/>
      <c r="G110" s="105"/>
      <c r="H110" s="105">
        <f t="shared" si="15"/>
        <v>0</v>
      </c>
      <c r="I110" s="146"/>
      <c r="J110" s="145"/>
      <c r="K110" s="108">
        <f t="shared" si="9"/>
        <v>0</v>
      </c>
      <c r="L110" s="39">
        <f t="shared" si="10"/>
        <v>0</v>
      </c>
      <c r="M110" s="105">
        <f t="shared" si="11"/>
        <v>0</v>
      </c>
      <c r="N110" s="105">
        <f t="shared" si="12"/>
        <v>0</v>
      </c>
      <c r="O110" s="105">
        <f t="shared" si="13"/>
        <v>0</v>
      </c>
      <c r="P110" s="106">
        <f t="shared" si="14"/>
        <v>0</v>
      </c>
      <c r="Q110" s="58" t="s">
        <v>46</v>
      </c>
    </row>
    <row r="111" spans="1:17" x14ac:dyDescent="0.2">
      <c r="A111" s="35">
        <v>98</v>
      </c>
      <c r="B111" s="68"/>
      <c r="C111" s="131" t="s">
        <v>162</v>
      </c>
      <c r="D111" s="24"/>
      <c r="E111" s="127"/>
      <c r="F111" s="39"/>
      <c r="G111" s="105"/>
      <c r="H111" s="105">
        <f t="shared" si="15"/>
        <v>0</v>
      </c>
      <c r="I111" s="105"/>
      <c r="J111" s="145"/>
      <c r="K111" s="108">
        <f t="shared" si="9"/>
        <v>0</v>
      </c>
      <c r="L111" s="39">
        <f t="shared" si="10"/>
        <v>0</v>
      </c>
      <c r="M111" s="105">
        <f t="shared" si="11"/>
        <v>0</v>
      </c>
      <c r="N111" s="105">
        <f t="shared" si="12"/>
        <v>0</v>
      </c>
      <c r="O111" s="105">
        <f t="shared" si="13"/>
        <v>0</v>
      </c>
      <c r="P111" s="106">
        <f t="shared" si="14"/>
        <v>0</v>
      </c>
      <c r="Q111" s="58"/>
    </row>
    <row r="112" spans="1:17" ht="33.75" x14ac:dyDescent="0.2">
      <c r="A112" s="49">
        <v>99</v>
      </c>
      <c r="B112" s="68"/>
      <c r="C112" s="38" t="s">
        <v>330</v>
      </c>
      <c r="D112" s="129" t="s">
        <v>70</v>
      </c>
      <c r="E112" s="130">
        <v>33.85</v>
      </c>
      <c r="F112" s="144"/>
      <c r="G112" s="105"/>
      <c r="H112" s="105">
        <f t="shared" si="15"/>
        <v>0</v>
      </c>
      <c r="I112" s="146"/>
      <c r="J112" s="145"/>
      <c r="K112" s="108">
        <f t="shared" si="9"/>
        <v>0</v>
      </c>
      <c r="L112" s="39">
        <f t="shared" si="10"/>
        <v>0</v>
      </c>
      <c r="M112" s="105">
        <f t="shared" si="11"/>
        <v>0</v>
      </c>
      <c r="N112" s="105">
        <f t="shared" si="12"/>
        <v>0</v>
      </c>
      <c r="O112" s="105">
        <f t="shared" si="13"/>
        <v>0</v>
      </c>
      <c r="P112" s="106">
        <f t="shared" si="14"/>
        <v>0</v>
      </c>
      <c r="Q112" s="58" t="s">
        <v>46</v>
      </c>
    </row>
    <row r="113" spans="1:17" x14ac:dyDescent="0.2">
      <c r="A113" s="35">
        <v>100</v>
      </c>
      <c r="B113" s="68"/>
      <c r="C113" s="38" t="s">
        <v>163</v>
      </c>
      <c r="D113" s="129" t="s">
        <v>70</v>
      </c>
      <c r="E113" s="130">
        <v>33.85</v>
      </c>
      <c r="F113" s="144"/>
      <c r="G113" s="105"/>
      <c r="H113" s="105">
        <f t="shared" si="15"/>
        <v>0</v>
      </c>
      <c r="I113" s="146"/>
      <c r="J113" s="145"/>
      <c r="K113" s="108">
        <f t="shared" si="9"/>
        <v>0</v>
      </c>
      <c r="L113" s="39">
        <f t="shared" si="10"/>
        <v>0</v>
      </c>
      <c r="M113" s="105">
        <f t="shared" si="11"/>
        <v>0</v>
      </c>
      <c r="N113" s="105">
        <f t="shared" si="12"/>
        <v>0</v>
      </c>
      <c r="O113" s="105">
        <f t="shared" si="13"/>
        <v>0</v>
      </c>
      <c r="P113" s="106">
        <f t="shared" si="14"/>
        <v>0</v>
      </c>
      <c r="Q113" s="58" t="s">
        <v>46</v>
      </c>
    </row>
    <row r="114" spans="1:17" ht="22.5" x14ac:dyDescent="0.2">
      <c r="A114" s="49">
        <v>101</v>
      </c>
      <c r="B114" s="68"/>
      <c r="C114" s="38" t="s">
        <v>164</v>
      </c>
      <c r="D114" s="129" t="s">
        <v>70</v>
      </c>
      <c r="E114" s="130">
        <v>33.85</v>
      </c>
      <c r="F114" s="144"/>
      <c r="G114" s="105"/>
      <c r="H114" s="105">
        <f t="shared" si="15"/>
        <v>0</v>
      </c>
      <c r="I114" s="146"/>
      <c r="J114" s="145"/>
      <c r="K114" s="108">
        <f t="shared" si="9"/>
        <v>0</v>
      </c>
      <c r="L114" s="39">
        <f t="shared" si="10"/>
        <v>0</v>
      </c>
      <c r="M114" s="105">
        <f t="shared" si="11"/>
        <v>0</v>
      </c>
      <c r="N114" s="105">
        <f t="shared" si="12"/>
        <v>0</v>
      </c>
      <c r="O114" s="105">
        <f t="shared" si="13"/>
        <v>0</v>
      </c>
      <c r="P114" s="106">
        <f t="shared" si="14"/>
        <v>0</v>
      </c>
      <c r="Q114" s="58" t="s">
        <v>46</v>
      </c>
    </row>
    <row r="115" spans="1:17" x14ac:dyDescent="0.2">
      <c r="A115" s="35">
        <v>102</v>
      </c>
      <c r="B115" s="68"/>
      <c r="C115" s="38" t="s">
        <v>165</v>
      </c>
      <c r="D115" s="129" t="s">
        <v>70</v>
      </c>
      <c r="E115" s="130">
        <v>39.46</v>
      </c>
      <c r="F115" s="144"/>
      <c r="G115" s="105"/>
      <c r="H115" s="105">
        <f t="shared" si="15"/>
        <v>0</v>
      </c>
      <c r="I115" s="146"/>
      <c r="J115" s="145"/>
      <c r="K115" s="108">
        <f t="shared" si="9"/>
        <v>0</v>
      </c>
      <c r="L115" s="39">
        <f t="shared" si="10"/>
        <v>0</v>
      </c>
      <c r="M115" s="105">
        <f t="shared" si="11"/>
        <v>0</v>
      </c>
      <c r="N115" s="105">
        <f t="shared" si="12"/>
        <v>0</v>
      </c>
      <c r="O115" s="105">
        <f t="shared" si="13"/>
        <v>0</v>
      </c>
      <c r="P115" s="106">
        <f t="shared" si="14"/>
        <v>0</v>
      </c>
      <c r="Q115" s="58" t="s">
        <v>46</v>
      </c>
    </row>
    <row r="116" spans="1:17" x14ac:dyDescent="0.2">
      <c r="A116" s="49">
        <v>103</v>
      </c>
      <c r="B116" s="68"/>
      <c r="C116" s="131" t="s">
        <v>166</v>
      </c>
      <c r="D116" s="24"/>
      <c r="E116" s="127"/>
      <c r="F116" s="39"/>
      <c r="G116" s="105"/>
      <c r="H116" s="105">
        <f t="shared" si="15"/>
        <v>0</v>
      </c>
      <c r="I116" s="105"/>
      <c r="J116" s="145"/>
      <c r="K116" s="108">
        <f t="shared" si="9"/>
        <v>0</v>
      </c>
      <c r="L116" s="39">
        <f t="shared" si="10"/>
        <v>0</v>
      </c>
      <c r="M116" s="105">
        <f t="shared" si="11"/>
        <v>0</v>
      </c>
      <c r="N116" s="105">
        <f t="shared" si="12"/>
        <v>0</v>
      </c>
      <c r="O116" s="105">
        <f t="shared" si="13"/>
        <v>0</v>
      </c>
      <c r="P116" s="106">
        <f t="shared" si="14"/>
        <v>0</v>
      </c>
      <c r="Q116" s="58"/>
    </row>
    <row r="117" spans="1:17" ht="22.5" x14ac:dyDescent="0.2">
      <c r="A117" s="35">
        <v>104</v>
      </c>
      <c r="B117" s="68"/>
      <c r="C117" s="38" t="s">
        <v>167</v>
      </c>
      <c r="D117" s="24" t="s">
        <v>70</v>
      </c>
      <c r="E117" s="127">
        <v>10.65</v>
      </c>
      <c r="F117" s="144"/>
      <c r="G117" s="105"/>
      <c r="H117" s="105">
        <f t="shared" si="15"/>
        <v>0</v>
      </c>
      <c r="I117" s="146"/>
      <c r="J117" s="145"/>
      <c r="K117" s="108">
        <f t="shared" si="9"/>
        <v>0</v>
      </c>
      <c r="L117" s="39">
        <f t="shared" si="10"/>
        <v>0</v>
      </c>
      <c r="M117" s="105">
        <f t="shared" si="11"/>
        <v>0</v>
      </c>
      <c r="N117" s="105">
        <f t="shared" si="12"/>
        <v>0</v>
      </c>
      <c r="O117" s="105">
        <f t="shared" si="13"/>
        <v>0</v>
      </c>
      <c r="P117" s="106">
        <f t="shared" si="14"/>
        <v>0</v>
      </c>
      <c r="Q117" s="58" t="s">
        <v>47</v>
      </c>
    </row>
    <row r="118" spans="1:17" x14ac:dyDescent="0.2">
      <c r="A118" s="49">
        <v>105</v>
      </c>
      <c r="B118" s="68"/>
      <c r="C118" s="38" t="s">
        <v>168</v>
      </c>
      <c r="D118" s="24" t="s">
        <v>84</v>
      </c>
      <c r="E118" s="127">
        <v>3</v>
      </c>
      <c r="F118" s="144"/>
      <c r="G118" s="105"/>
      <c r="H118" s="105">
        <f t="shared" si="15"/>
        <v>0</v>
      </c>
      <c r="I118" s="146"/>
      <c r="J118" s="145"/>
      <c r="K118" s="108">
        <f t="shared" si="9"/>
        <v>0</v>
      </c>
      <c r="L118" s="39">
        <f t="shared" si="10"/>
        <v>0</v>
      </c>
      <c r="M118" s="105">
        <f t="shared" si="11"/>
        <v>0</v>
      </c>
      <c r="N118" s="105">
        <f t="shared" si="12"/>
        <v>0</v>
      </c>
      <c r="O118" s="105">
        <f t="shared" si="13"/>
        <v>0</v>
      </c>
      <c r="P118" s="106">
        <f t="shared" si="14"/>
        <v>0</v>
      </c>
      <c r="Q118" s="58" t="s">
        <v>47</v>
      </c>
    </row>
    <row r="119" spans="1:17" x14ac:dyDescent="0.2">
      <c r="A119" s="35">
        <v>106</v>
      </c>
      <c r="B119" s="68"/>
      <c r="C119" s="131" t="s">
        <v>169</v>
      </c>
      <c r="D119" s="24"/>
      <c r="E119" s="127"/>
      <c r="F119" s="39"/>
      <c r="G119" s="105"/>
      <c r="H119" s="105">
        <f t="shared" si="15"/>
        <v>0</v>
      </c>
      <c r="I119" s="105"/>
      <c r="J119" s="145"/>
      <c r="K119" s="108">
        <f t="shared" si="9"/>
        <v>0</v>
      </c>
      <c r="L119" s="39">
        <f t="shared" si="10"/>
        <v>0</v>
      </c>
      <c r="M119" s="105">
        <f t="shared" si="11"/>
        <v>0</v>
      </c>
      <c r="N119" s="105">
        <f t="shared" si="12"/>
        <v>0</v>
      </c>
      <c r="O119" s="105">
        <f t="shared" si="13"/>
        <v>0</v>
      </c>
      <c r="P119" s="106">
        <f t="shared" si="14"/>
        <v>0</v>
      </c>
      <c r="Q119" s="58"/>
    </row>
    <row r="120" spans="1:17" x14ac:dyDescent="0.2">
      <c r="A120" s="49">
        <v>107</v>
      </c>
      <c r="B120" s="68"/>
      <c r="C120" s="38" t="s">
        <v>170</v>
      </c>
      <c r="D120" s="24" t="s">
        <v>87</v>
      </c>
      <c r="E120" s="127">
        <v>22.67</v>
      </c>
      <c r="F120" s="144"/>
      <c r="G120" s="105"/>
      <c r="H120" s="105">
        <f t="shared" si="15"/>
        <v>0</v>
      </c>
      <c r="I120" s="146"/>
      <c r="J120" s="145"/>
      <c r="K120" s="108">
        <f t="shared" si="9"/>
        <v>0</v>
      </c>
      <c r="L120" s="39">
        <f t="shared" si="10"/>
        <v>0</v>
      </c>
      <c r="M120" s="105">
        <f t="shared" si="11"/>
        <v>0</v>
      </c>
      <c r="N120" s="105">
        <f t="shared" si="12"/>
        <v>0</v>
      </c>
      <c r="O120" s="105">
        <f t="shared" si="13"/>
        <v>0</v>
      </c>
      <c r="P120" s="106">
        <f t="shared" si="14"/>
        <v>0</v>
      </c>
      <c r="Q120" s="58" t="s">
        <v>46</v>
      </c>
    </row>
    <row r="121" spans="1:17" x14ac:dyDescent="0.2">
      <c r="A121" s="35">
        <v>108</v>
      </c>
      <c r="B121" s="68"/>
      <c r="C121" s="38" t="s">
        <v>171</v>
      </c>
      <c r="D121" s="24" t="s">
        <v>87</v>
      </c>
      <c r="E121" s="127">
        <v>27.01</v>
      </c>
      <c r="F121" s="144"/>
      <c r="G121" s="105"/>
      <c r="H121" s="105">
        <f t="shared" si="15"/>
        <v>0</v>
      </c>
      <c r="I121" s="146"/>
      <c r="J121" s="145"/>
      <c r="K121" s="108">
        <f t="shared" si="9"/>
        <v>0</v>
      </c>
      <c r="L121" s="39">
        <f t="shared" si="10"/>
        <v>0</v>
      </c>
      <c r="M121" s="105">
        <f t="shared" si="11"/>
        <v>0</v>
      </c>
      <c r="N121" s="105">
        <f t="shared" si="12"/>
        <v>0</v>
      </c>
      <c r="O121" s="105">
        <f t="shared" si="13"/>
        <v>0</v>
      </c>
      <c r="P121" s="106">
        <f t="shared" si="14"/>
        <v>0</v>
      </c>
      <c r="Q121" s="58" t="s">
        <v>46</v>
      </c>
    </row>
    <row r="122" spans="1:17" x14ac:dyDescent="0.2">
      <c r="A122" s="49">
        <v>109</v>
      </c>
      <c r="B122" s="68"/>
      <c r="C122" s="133" t="s">
        <v>172</v>
      </c>
      <c r="D122" s="134" t="s">
        <v>70</v>
      </c>
      <c r="E122" s="127">
        <v>43.35</v>
      </c>
      <c r="F122" s="144"/>
      <c r="G122" s="105"/>
      <c r="H122" s="105">
        <f t="shared" si="15"/>
        <v>0</v>
      </c>
      <c r="I122" s="146"/>
      <c r="J122" s="145"/>
      <c r="K122" s="108">
        <f t="shared" si="9"/>
        <v>0</v>
      </c>
      <c r="L122" s="39">
        <f t="shared" si="10"/>
        <v>0</v>
      </c>
      <c r="M122" s="105">
        <f t="shared" si="11"/>
        <v>0</v>
      </c>
      <c r="N122" s="105">
        <f t="shared" si="12"/>
        <v>0</v>
      </c>
      <c r="O122" s="105">
        <f t="shared" si="13"/>
        <v>0</v>
      </c>
      <c r="P122" s="106">
        <f t="shared" si="14"/>
        <v>0</v>
      </c>
      <c r="Q122" s="58" t="s">
        <v>46</v>
      </c>
    </row>
    <row r="123" spans="1:17" x14ac:dyDescent="0.2">
      <c r="A123" s="35">
        <v>110</v>
      </c>
      <c r="B123" s="68"/>
      <c r="C123" s="38" t="s">
        <v>173</v>
      </c>
      <c r="D123" s="24" t="s">
        <v>73</v>
      </c>
      <c r="E123" s="127">
        <v>72.86</v>
      </c>
      <c r="F123" s="144"/>
      <c r="G123" s="105"/>
      <c r="H123" s="105">
        <f t="shared" si="15"/>
        <v>0</v>
      </c>
      <c r="I123" s="146"/>
      <c r="J123" s="145"/>
      <c r="K123" s="108">
        <f t="shared" si="9"/>
        <v>0</v>
      </c>
      <c r="L123" s="39">
        <f t="shared" si="10"/>
        <v>0</v>
      </c>
      <c r="M123" s="105">
        <f t="shared" si="11"/>
        <v>0</v>
      </c>
      <c r="N123" s="105">
        <f t="shared" si="12"/>
        <v>0</v>
      </c>
      <c r="O123" s="105">
        <f t="shared" si="13"/>
        <v>0</v>
      </c>
      <c r="P123" s="106">
        <f t="shared" si="14"/>
        <v>0</v>
      </c>
      <c r="Q123" s="58" t="s">
        <v>46</v>
      </c>
    </row>
    <row r="124" spans="1:17" x14ac:dyDescent="0.2">
      <c r="A124" s="49">
        <v>111</v>
      </c>
      <c r="B124" s="68"/>
      <c r="C124" s="131" t="s">
        <v>174</v>
      </c>
      <c r="D124" s="24"/>
      <c r="E124" s="127"/>
      <c r="F124" s="39"/>
      <c r="G124" s="105"/>
      <c r="H124" s="105">
        <f t="shared" si="15"/>
        <v>0</v>
      </c>
      <c r="I124" s="105"/>
      <c r="J124" s="145"/>
      <c r="K124" s="108">
        <f t="shared" si="9"/>
        <v>0</v>
      </c>
      <c r="L124" s="39">
        <f t="shared" si="10"/>
        <v>0</v>
      </c>
      <c r="M124" s="105">
        <f t="shared" si="11"/>
        <v>0</v>
      </c>
      <c r="N124" s="105">
        <f t="shared" si="12"/>
        <v>0</v>
      </c>
      <c r="O124" s="105">
        <f t="shared" si="13"/>
        <v>0</v>
      </c>
      <c r="P124" s="106">
        <f t="shared" si="14"/>
        <v>0</v>
      </c>
      <c r="Q124" s="58"/>
    </row>
    <row r="125" spans="1:17" x14ac:dyDescent="0.2">
      <c r="A125" s="35">
        <v>112</v>
      </c>
      <c r="B125" s="68"/>
      <c r="C125" s="38" t="s">
        <v>175</v>
      </c>
      <c r="D125" s="24" t="s">
        <v>87</v>
      </c>
      <c r="E125" s="127">
        <v>11.09</v>
      </c>
      <c r="F125" s="144"/>
      <c r="G125" s="105"/>
      <c r="H125" s="105">
        <f t="shared" si="15"/>
        <v>0</v>
      </c>
      <c r="I125" s="146"/>
      <c r="J125" s="145"/>
      <c r="K125" s="108">
        <f t="shared" si="9"/>
        <v>0</v>
      </c>
      <c r="L125" s="39">
        <f t="shared" si="10"/>
        <v>0</v>
      </c>
      <c r="M125" s="105">
        <f t="shared" si="11"/>
        <v>0</v>
      </c>
      <c r="N125" s="105">
        <f t="shared" si="12"/>
        <v>0</v>
      </c>
      <c r="O125" s="105">
        <f t="shared" si="13"/>
        <v>0</v>
      </c>
      <c r="P125" s="106">
        <f t="shared" si="14"/>
        <v>0</v>
      </c>
      <c r="Q125" s="58" t="s">
        <v>46</v>
      </c>
    </row>
    <row r="126" spans="1:17" x14ac:dyDescent="0.2">
      <c r="A126" s="49">
        <v>113</v>
      </c>
      <c r="B126" s="68"/>
      <c r="C126" s="38" t="s">
        <v>176</v>
      </c>
      <c r="D126" s="24" t="s">
        <v>70</v>
      </c>
      <c r="E126" s="127">
        <v>55.45</v>
      </c>
      <c r="F126" s="144"/>
      <c r="G126" s="105"/>
      <c r="H126" s="105">
        <f t="shared" si="15"/>
        <v>0</v>
      </c>
      <c r="I126" s="146"/>
      <c r="J126" s="145"/>
      <c r="K126" s="108">
        <f t="shared" si="9"/>
        <v>0</v>
      </c>
      <c r="L126" s="39">
        <f t="shared" si="10"/>
        <v>0</v>
      </c>
      <c r="M126" s="105">
        <f t="shared" si="11"/>
        <v>0</v>
      </c>
      <c r="N126" s="105">
        <f t="shared" si="12"/>
        <v>0</v>
      </c>
      <c r="O126" s="105">
        <f t="shared" si="13"/>
        <v>0</v>
      </c>
      <c r="P126" s="106">
        <f t="shared" si="14"/>
        <v>0</v>
      </c>
      <c r="Q126" s="58" t="s">
        <v>46</v>
      </c>
    </row>
    <row r="127" spans="1:17" x14ac:dyDescent="0.2">
      <c r="A127" s="35">
        <v>114</v>
      </c>
      <c r="B127" s="68"/>
      <c r="C127" s="38" t="s">
        <v>177</v>
      </c>
      <c r="D127" s="24" t="s">
        <v>70</v>
      </c>
      <c r="E127" s="127">
        <v>55.45</v>
      </c>
      <c r="F127" s="144"/>
      <c r="G127" s="105"/>
      <c r="H127" s="105">
        <f t="shared" si="15"/>
        <v>0</v>
      </c>
      <c r="I127" s="146"/>
      <c r="J127" s="145"/>
      <c r="K127" s="108">
        <f t="shared" si="9"/>
        <v>0</v>
      </c>
      <c r="L127" s="39">
        <f t="shared" si="10"/>
        <v>0</v>
      </c>
      <c r="M127" s="105">
        <f t="shared" si="11"/>
        <v>0</v>
      </c>
      <c r="N127" s="105">
        <f t="shared" si="12"/>
        <v>0</v>
      </c>
      <c r="O127" s="105">
        <f t="shared" si="13"/>
        <v>0</v>
      </c>
      <c r="P127" s="106">
        <f t="shared" si="14"/>
        <v>0</v>
      </c>
      <c r="Q127" s="58" t="s">
        <v>46</v>
      </c>
    </row>
    <row r="128" spans="1:17" x14ac:dyDescent="0.2">
      <c r="A128" s="49">
        <v>115</v>
      </c>
      <c r="B128" s="68"/>
      <c r="C128" s="131" t="s">
        <v>178</v>
      </c>
      <c r="D128" s="24"/>
      <c r="E128" s="127"/>
      <c r="F128" s="39"/>
      <c r="G128" s="105"/>
      <c r="H128" s="105">
        <f t="shared" si="15"/>
        <v>0</v>
      </c>
      <c r="I128" s="105"/>
      <c r="J128" s="145"/>
      <c r="K128" s="108">
        <f t="shared" si="9"/>
        <v>0</v>
      </c>
      <c r="L128" s="39">
        <f t="shared" si="10"/>
        <v>0</v>
      </c>
      <c r="M128" s="105">
        <f t="shared" si="11"/>
        <v>0</v>
      </c>
      <c r="N128" s="105">
        <f t="shared" si="12"/>
        <v>0</v>
      </c>
      <c r="O128" s="105">
        <f t="shared" si="13"/>
        <v>0</v>
      </c>
      <c r="P128" s="106">
        <f t="shared" si="14"/>
        <v>0</v>
      </c>
      <c r="Q128" s="58"/>
    </row>
    <row r="129" spans="1:17" ht="33.75" x14ac:dyDescent="0.2">
      <c r="A129" s="35">
        <v>116</v>
      </c>
      <c r="B129" s="68"/>
      <c r="C129" s="128" t="s">
        <v>179</v>
      </c>
      <c r="D129" s="129" t="s">
        <v>105</v>
      </c>
      <c r="E129" s="130">
        <v>29</v>
      </c>
      <c r="F129" s="144"/>
      <c r="G129" s="105"/>
      <c r="H129" s="105">
        <f t="shared" si="15"/>
        <v>0</v>
      </c>
      <c r="I129" s="146"/>
      <c r="J129" s="145"/>
      <c r="K129" s="108">
        <f t="shared" si="9"/>
        <v>0</v>
      </c>
      <c r="L129" s="39">
        <f t="shared" si="10"/>
        <v>0</v>
      </c>
      <c r="M129" s="105">
        <f t="shared" si="11"/>
        <v>0</v>
      </c>
      <c r="N129" s="105">
        <f t="shared" si="12"/>
        <v>0</v>
      </c>
      <c r="O129" s="105">
        <f t="shared" si="13"/>
        <v>0</v>
      </c>
      <c r="P129" s="106">
        <f t="shared" si="14"/>
        <v>0</v>
      </c>
      <c r="Q129" s="58" t="s">
        <v>46</v>
      </c>
    </row>
    <row r="130" spans="1:17" ht="33.75" x14ac:dyDescent="0.2">
      <c r="A130" s="49">
        <v>117</v>
      </c>
      <c r="B130" s="68"/>
      <c r="C130" s="128" t="s">
        <v>180</v>
      </c>
      <c r="D130" s="129" t="s">
        <v>105</v>
      </c>
      <c r="E130" s="130">
        <v>2</v>
      </c>
      <c r="F130" s="144"/>
      <c r="G130" s="105"/>
      <c r="H130" s="105">
        <f t="shared" si="15"/>
        <v>0</v>
      </c>
      <c r="I130" s="146"/>
      <c r="J130" s="145"/>
      <c r="K130" s="108">
        <f t="shared" si="9"/>
        <v>0</v>
      </c>
      <c r="L130" s="39">
        <f t="shared" si="10"/>
        <v>0</v>
      </c>
      <c r="M130" s="105">
        <f t="shared" si="11"/>
        <v>0</v>
      </c>
      <c r="N130" s="105">
        <f t="shared" si="12"/>
        <v>0</v>
      </c>
      <c r="O130" s="105">
        <f t="shared" si="13"/>
        <v>0</v>
      </c>
      <c r="P130" s="106">
        <f t="shared" si="14"/>
        <v>0</v>
      </c>
      <c r="Q130" s="58" t="s">
        <v>46</v>
      </c>
    </row>
    <row r="131" spans="1:17" ht="33.75" x14ac:dyDescent="0.2">
      <c r="A131" s="35">
        <v>118</v>
      </c>
      <c r="B131" s="68"/>
      <c r="C131" s="128" t="s">
        <v>181</v>
      </c>
      <c r="D131" s="129" t="s">
        <v>105</v>
      </c>
      <c r="E131" s="130">
        <v>12</v>
      </c>
      <c r="F131" s="144"/>
      <c r="G131" s="105"/>
      <c r="H131" s="105">
        <f t="shared" si="15"/>
        <v>0</v>
      </c>
      <c r="I131" s="146"/>
      <c r="J131" s="145"/>
      <c r="K131" s="108">
        <f t="shared" si="9"/>
        <v>0</v>
      </c>
      <c r="L131" s="39">
        <f t="shared" si="10"/>
        <v>0</v>
      </c>
      <c r="M131" s="105">
        <f t="shared" si="11"/>
        <v>0</v>
      </c>
      <c r="N131" s="105">
        <f t="shared" si="12"/>
        <v>0</v>
      </c>
      <c r="O131" s="105">
        <f t="shared" si="13"/>
        <v>0</v>
      </c>
      <c r="P131" s="106">
        <f t="shared" si="14"/>
        <v>0</v>
      </c>
      <c r="Q131" s="58" t="s">
        <v>46</v>
      </c>
    </row>
    <row r="132" spans="1:17" ht="33.75" x14ac:dyDescent="0.2">
      <c r="A132" s="49">
        <v>119</v>
      </c>
      <c r="B132" s="68"/>
      <c r="C132" s="128" t="s">
        <v>182</v>
      </c>
      <c r="D132" s="129" t="s">
        <v>105</v>
      </c>
      <c r="E132" s="130">
        <v>10</v>
      </c>
      <c r="F132" s="144"/>
      <c r="G132" s="105"/>
      <c r="H132" s="105">
        <f t="shared" si="15"/>
        <v>0</v>
      </c>
      <c r="I132" s="146"/>
      <c r="J132" s="145"/>
      <c r="K132" s="108">
        <f t="shared" si="9"/>
        <v>0</v>
      </c>
      <c r="L132" s="39">
        <f t="shared" si="10"/>
        <v>0</v>
      </c>
      <c r="M132" s="105">
        <f t="shared" si="11"/>
        <v>0</v>
      </c>
      <c r="N132" s="105">
        <f t="shared" si="12"/>
        <v>0</v>
      </c>
      <c r="O132" s="105">
        <f t="shared" si="13"/>
        <v>0</v>
      </c>
      <c r="P132" s="106">
        <f t="shared" si="14"/>
        <v>0</v>
      </c>
      <c r="Q132" s="58" t="s">
        <v>46</v>
      </c>
    </row>
    <row r="133" spans="1:17" ht="33.75" x14ac:dyDescent="0.2">
      <c r="A133" s="35">
        <v>120</v>
      </c>
      <c r="B133" s="68"/>
      <c r="C133" s="128" t="s">
        <v>183</v>
      </c>
      <c r="D133" s="129" t="s">
        <v>105</v>
      </c>
      <c r="E133" s="130">
        <v>7</v>
      </c>
      <c r="F133" s="144"/>
      <c r="G133" s="105"/>
      <c r="H133" s="105">
        <f t="shared" si="15"/>
        <v>0</v>
      </c>
      <c r="I133" s="146"/>
      <c r="J133" s="145"/>
      <c r="K133" s="108">
        <f t="shared" si="9"/>
        <v>0</v>
      </c>
      <c r="L133" s="39">
        <f t="shared" si="10"/>
        <v>0</v>
      </c>
      <c r="M133" s="105">
        <f t="shared" si="11"/>
        <v>0</v>
      </c>
      <c r="N133" s="105">
        <f t="shared" si="12"/>
        <v>0</v>
      </c>
      <c r="O133" s="105">
        <f t="shared" si="13"/>
        <v>0</v>
      </c>
      <c r="P133" s="106">
        <f t="shared" si="14"/>
        <v>0</v>
      </c>
      <c r="Q133" s="58" t="s">
        <v>46</v>
      </c>
    </row>
    <row r="134" spans="1:17" ht="33.75" x14ac:dyDescent="0.2">
      <c r="A134" s="49">
        <v>121</v>
      </c>
      <c r="B134" s="68"/>
      <c r="C134" s="128" t="s">
        <v>184</v>
      </c>
      <c r="D134" s="129" t="s">
        <v>105</v>
      </c>
      <c r="E134" s="130">
        <v>12</v>
      </c>
      <c r="F134" s="144"/>
      <c r="G134" s="105"/>
      <c r="H134" s="105">
        <f t="shared" si="15"/>
        <v>0</v>
      </c>
      <c r="I134" s="146"/>
      <c r="J134" s="145"/>
      <c r="K134" s="108">
        <f t="shared" si="9"/>
        <v>0</v>
      </c>
      <c r="L134" s="39">
        <f t="shared" si="10"/>
        <v>0</v>
      </c>
      <c r="M134" s="105">
        <f t="shared" si="11"/>
        <v>0</v>
      </c>
      <c r="N134" s="105">
        <f t="shared" si="12"/>
        <v>0</v>
      </c>
      <c r="O134" s="105">
        <f t="shared" si="13"/>
        <v>0</v>
      </c>
      <c r="P134" s="106">
        <f t="shared" si="14"/>
        <v>0</v>
      </c>
      <c r="Q134" s="58" t="s">
        <v>46</v>
      </c>
    </row>
    <row r="135" spans="1:17" ht="22.5" x14ac:dyDescent="0.2">
      <c r="A135" s="35">
        <v>122</v>
      </c>
      <c r="B135" s="68"/>
      <c r="C135" s="128" t="s">
        <v>185</v>
      </c>
      <c r="D135" s="129" t="s">
        <v>75</v>
      </c>
      <c r="E135" s="130">
        <v>167</v>
      </c>
      <c r="F135" s="144"/>
      <c r="G135" s="105"/>
      <c r="H135" s="105">
        <f t="shared" si="15"/>
        <v>0</v>
      </c>
      <c r="I135" s="146"/>
      <c r="J135" s="145"/>
      <c r="K135" s="108">
        <f t="shared" si="9"/>
        <v>0</v>
      </c>
      <c r="L135" s="39">
        <f t="shared" si="10"/>
        <v>0</v>
      </c>
      <c r="M135" s="105">
        <f t="shared" si="11"/>
        <v>0</v>
      </c>
      <c r="N135" s="105">
        <f t="shared" si="12"/>
        <v>0</v>
      </c>
      <c r="O135" s="105">
        <f t="shared" si="13"/>
        <v>0</v>
      </c>
      <c r="P135" s="106">
        <f t="shared" si="14"/>
        <v>0</v>
      </c>
      <c r="Q135" s="58" t="s">
        <v>46</v>
      </c>
    </row>
    <row r="136" spans="1:17" x14ac:dyDescent="0.2">
      <c r="A136" s="49">
        <v>123</v>
      </c>
      <c r="B136" s="68"/>
      <c r="C136" s="128" t="s">
        <v>186</v>
      </c>
      <c r="D136" s="129" t="s">
        <v>73</v>
      </c>
      <c r="E136" s="130">
        <v>272.45</v>
      </c>
      <c r="F136" s="144"/>
      <c r="G136" s="105"/>
      <c r="H136" s="105">
        <f t="shared" si="15"/>
        <v>0</v>
      </c>
      <c r="I136" s="146"/>
      <c r="J136" s="145"/>
      <c r="K136" s="108">
        <f t="shared" si="9"/>
        <v>0</v>
      </c>
      <c r="L136" s="39">
        <f t="shared" si="10"/>
        <v>0</v>
      </c>
      <c r="M136" s="105">
        <f t="shared" si="11"/>
        <v>0</v>
      </c>
      <c r="N136" s="105">
        <f t="shared" si="12"/>
        <v>0</v>
      </c>
      <c r="O136" s="105">
        <f t="shared" si="13"/>
        <v>0</v>
      </c>
      <c r="P136" s="106">
        <f t="shared" si="14"/>
        <v>0</v>
      </c>
      <c r="Q136" s="58" t="s">
        <v>46</v>
      </c>
    </row>
    <row r="137" spans="1:17" x14ac:dyDescent="0.2">
      <c r="A137" s="35">
        <v>124</v>
      </c>
      <c r="B137" s="68"/>
      <c r="C137" s="38" t="s">
        <v>187</v>
      </c>
      <c r="D137" s="24" t="s">
        <v>73</v>
      </c>
      <c r="E137" s="127">
        <v>90.2</v>
      </c>
      <c r="F137" s="144"/>
      <c r="G137" s="105"/>
      <c r="H137" s="105">
        <f t="shared" si="15"/>
        <v>0</v>
      </c>
      <c r="I137" s="146"/>
      <c r="J137" s="145"/>
      <c r="K137" s="108">
        <f t="shared" si="9"/>
        <v>0</v>
      </c>
      <c r="L137" s="39">
        <f t="shared" si="10"/>
        <v>0</v>
      </c>
      <c r="M137" s="105">
        <f t="shared" si="11"/>
        <v>0</v>
      </c>
      <c r="N137" s="105">
        <f t="shared" si="12"/>
        <v>0</v>
      </c>
      <c r="O137" s="105">
        <f t="shared" si="13"/>
        <v>0</v>
      </c>
      <c r="P137" s="106">
        <f t="shared" si="14"/>
        <v>0</v>
      </c>
      <c r="Q137" s="58" t="s">
        <v>46</v>
      </c>
    </row>
    <row r="138" spans="1:17" x14ac:dyDescent="0.2">
      <c r="A138" s="49">
        <v>125</v>
      </c>
      <c r="B138" s="68"/>
      <c r="C138" s="131" t="s">
        <v>188</v>
      </c>
      <c r="D138" s="24"/>
      <c r="E138" s="127"/>
      <c r="F138" s="39"/>
      <c r="G138" s="105"/>
      <c r="H138" s="105">
        <f t="shared" si="15"/>
        <v>0</v>
      </c>
      <c r="I138" s="105"/>
      <c r="J138" s="145"/>
      <c r="K138" s="108">
        <f t="shared" si="9"/>
        <v>0</v>
      </c>
      <c r="L138" s="39">
        <f t="shared" si="10"/>
        <v>0</v>
      </c>
      <c r="M138" s="105">
        <f t="shared" si="11"/>
        <v>0</v>
      </c>
      <c r="N138" s="105">
        <f t="shared" si="12"/>
        <v>0</v>
      </c>
      <c r="O138" s="105">
        <f t="shared" si="13"/>
        <v>0</v>
      </c>
      <c r="P138" s="106">
        <f t="shared" si="14"/>
        <v>0</v>
      </c>
      <c r="Q138" s="58"/>
    </row>
    <row r="139" spans="1:17" ht="33.75" x14ac:dyDescent="0.2">
      <c r="A139" s="35">
        <v>126</v>
      </c>
      <c r="B139" s="68"/>
      <c r="C139" s="128" t="s">
        <v>189</v>
      </c>
      <c r="D139" s="24" t="s">
        <v>105</v>
      </c>
      <c r="E139" s="127">
        <v>3</v>
      </c>
      <c r="F139" s="144"/>
      <c r="G139" s="105"/>
      <c r="H139" s="105">
        <f t="shared" si="15"/>
        <v>0</v>
      </c>
      <c r="I139" s="146"/>
      <c r="J139" s="145"/>
      <c r="K139" s="108">
        <f t="shared" si="9"/>
        <v>0</v>
      </c>
      <c r="L139" s="39">
        <f t="shared" si="10"/>
        <v>0</v>
      </c>
      <c r="M139" s="105">
        <f t="shared" si="11"/>
        <v>0</v>
      </c>
      <c r="N139" s="105">
        <f t="shared" si="12"/>
        <v>0</v>
      </c>
      <c r="O139" s="105">
        <f t="shared" si="13"/>
        <v>0</v>
      </c>
      <c r="P139" s="106">
        <f t="shared" si="14"/>
        <v>0</v>
      </c>
      <c r="Q139" s="58" t="s">
        <v>46</v>
      </c>
    </row>
    <row r="140" spans="1:17" ht="33.75" x14ac:dyDescent="0.2">
      <c r="A140" s="49">
        <v>127</v>
      </c>
      <c r="B140" s="68"/>
      <c r="C140" s="128" t="s">
        <v>190</v>
      </c>
      <c r="D140" s="24" t="s">
        <v>105</v>
      </c>
      <c r="E140" s="127">
        <v>3</v>
      </c>
      <c r="F140" s="144"/>
      <c r="G140" s="105"/>
      <c r="H140" s="105">
        <f t="shared" si="15"/>
        <v>0</v>
      </c>
      <c r="I140" s="146"/>
      <c r="J140" s="145"/>
      <c r="K140" s="108">
        <f t="shared" si="9"/>
        <v>0</v>
      </c>
      <c r="L140" s="39">
        <f t="shared" si="10"/>
        <v>0</v>
      </c>
      <c r="M140" s="105">
        <f t="shared" si="11"/>
        <v>0</v>
      </c>
      <c r="N140" s="105">
        <f t="shared" si="12"/>
        <v>0</v>
      </c>
      <c r="O140" s="105">
        <f t="shared" si="13"/>
        <v>0</v>
      </c>
      <c r="P140" s="106">
        <f t="shared" si="14"/>
        <v>0</v>
      </c>
      <c r="Q140" s="58" t="s">
        <v>46</v>
      </c>
    </row>
    <row r="141" spans="1:17" x14ac:dyDescent="0.2">
      <c r="A141" s="35">
        <v>128</v>
      </c>
      <c r="B141" s="68"/>
      <c r="C141" s="38" t="s">
        <v>191</v>
      </c>
      <c r="D141" s="24" t="s">
        <v>105</v>
      </c>
      <c r="E141" s="127">
        <v>60</v>
      </c>
      <c r="F141" s="144"/>
      <c r="G141" s="105"/>
      <c r="H141" s="105">
        <f t="shared" si="15"/>
        <v>0</v>
      </c>
      <c r="I141" s="146"/>
      <c r="J141" s="145"/>
      <c r="K141" s="108">
        <f t="shared" si="9"/>
        <v>0</v>
      </c>
      <c r="L141" s="39">
        <f t="shared" si="10"/>
        <v>0</v>
      </c>
      <c r="M141" s="105">
        <f t="shared" si="11"/>
        <v>0</v>
      </c>
      <c r="N141" s="105">
        <f t="shared" si="12"/>
        <v>0</v>
      </c>
      <c r="O141" s="105">
        <f t="shared" si="13"/>
        <v>0</v>
      </c>
      <c r="P141" s="106">
        <f t="shared" si="14"/>
        <v>0</v>
      </c>
      <c r="Q141" s="58" t="s">
        <v>46</v>
      </c>
    </row>
    <row r="142" spans="1:17" x14ac:dyDescent="0.2">
      <c r="A142" s="49">
        <v>129</v>
      </c>
      <c r="B142" s="68"/>
      <c r="C142" s="38" t="s">
        <v>192</v>
      </c>
      <c r="D142" s="24" t="s">
        <v>105</v>
      </c>
      <c r="E142" s="127">
        <v>27</v>
      </c>
      <c r="F142" s="144"/>
      <c r="G142" s="105"/>
      <c r="H142" s="105">
        <f t="shared" si="15"/>
        <v>0</v>
      </c>
      <c r="I142" s="146"/>
      <c r="J142" s="145"/>
      <c r="K142" s="108">
        <f t="shared" si="9"/>
        <v>0</v>
      </c>
      <c r="L142" s="39">
        <f t="shared" si="10"/>
        <v>0</v>
      </c>
      <c r="M142" s="105">
        <f t="shared" si="11"/>
        <v>0</v>
      </c>
      <c r="N142" s="105">
        <f t="shared" si="12"/>
        <v>0</v>
      </c>
      <c r="O142" s="105">
        <f t="shared" si="13"/>
        <v>0</v>
      </c>
      <c r="P142" s="106">
        <f t="shared" si="14"/>
        <v>0</v>
      </c>
      <c r="Q142" s="58" t="s">
        <v>46</v>
      </c>
    </row>
    <row r="143" spans="1:17" x14ac:dyDescent="0.2">
      <c r="A143" s="35">
        <v>130</v>
      </c>
      <c r="B143" s="68"/>
      <c r="C143" s="38" t="s">
        <v>193</v>
      </c>
      <c r="D143" s="24" t="s">
        <v>105</v>
      </c>
      <c r="E143" s="127">
        <v>4</v>
      </c>
      <c r="F143" s="144"/>
      <c r="G143" s="105"/>
      <c r="H143" s="105">
        <f t="shared" si="15"/>
        <v>0</v>
      </c>
      <c r="I143" s="146"/>
      <c r="J143" s="145"/>
      <c r="K143" s="108">
        <f t="shared" ref="K143:K151" si="16">SUM(H143:J143)</f>
        <v>0</v>
      </c>
      <c r="L143" s="39">
        <f t="shared" ref="L143:L151" si="17">E143*F143</f>
        <v>0</v>
      </c>
      <c r="M143" s="105">
        <f t="shared" ref="M143:M151" si="18">H143*E143</f>
        <v>0</v>
      </c>
      <c r="N143" s="105">
        <f t="shared" ref="N143:N151" si="19">I143*E143</f>
        <v>0</v>
      </c>
      <c r="O143" s="105">
        <f t="shared" ref="O143:O151" si="20">J143*E143</f>
        <v>0</v>
      </c>
      <c r="P143" s="106">
        <f t="shared" ref="P143:P151" si="21">SUM(M143:O143)</f>
        <v>0</v>
      </c>
      <c r="Q143" s="58" t="s">
        <v>46</v>
      </c>
    </row>
    <row r="144" spans="1:17" x14ac:dyDescent="0.2">
      <c r="A144" s="49">
        <v>131</v>
      </c>
      <c r="B144" s="68"/>
      <c r="C144" s="131" t="s">
        <v>194</v>
      </c>
      <c r="D144" s="24"/>
      <c r="E144" s="127"/>
      <c r="F144" s="39"/>
      <c r="G144" s="105"/>
      <c r="H144" s="105">
        <f t="shared" ref="H144:H151" si="22">F144*G144</f>
        <v>0</v>
      </c>
      <c r="I144" s="105"/>
      <c r="J144" s="145"/>
      <c r="K144" s="108">
        <f t="shared" si="16"/>
        <v>0</v>
      </c>
      <c r="L144" s="39">
        <f t="shared" si="17"/>
        <v>0</v>
      </c>
      <c r="M144" s="105">
        <f t="shared" si="18"/>
        <v>0</v>
      </c>
      <c r="N144" s="105">
        <f t="shared" si="19"/>
        <v>0</v>
      </c>
      <c r="O144" s="105">
        <f t="shared" si="20"/>
        <v>0</v>
      </c>
      <c r="P144" s="106">
        <f t="shared" si="21"/>
        <v>0</v>
      </c>
      <c r="Q144" s="58"/>
    </row>
    <row r="145" spans="1:17" ht="22.5" x14ac:dyDescent="0.2">
      <c r="A145" s="35">
        <v>132</v>
      </c>
      <c r="B145" s="68"/>
      <c r="C145" s="38" t="s">
        <v>195</v>
      </c>
      <c r="D145" s="24" t="s">
        <v>75</v>
      </c>
      <c r="E145" s="127">
        <v>4</v>
      </c>
      <c r="F145" s="144"/>
      <c r="G145" s="105"/>
      <c r="H145" s="105">
        <f t="shared" si="22"/>
        <v>0</v>
      </c>
      <c r="I145" s="146"/>
      <c r="J145" s="145"/>
      <c r="K145" s="108">
        <f t="shared" si="16"/>
        <v>0</v>
      </c>
      <c r="L145" s="39">
        <f t="shared" si="17"/>
        <v>0</v>
      </c>
      <c r="M145" s="105">
        <f t="shared" si="18"/>
        <v>0</v>
      </c>
      <c r="N145" s="105">
        <f t="shared" si="19"/>
        <v>0</v>
      </c>
      <c r="O145" s="105">
        <f t="shared" si="20"/>
        <v>0</v>
      </c>
      <c r="P145" s="106">
        <f t="shared" si="21"/>
        <v>0</v>
      </c>
      <c r="Q145" s="58" t="s">
        <v>46</v>
      </c>
    </row>
    <row r="146" spans="1:17" ht="22.5" x14ac:dyDescent="0.2">
      <c r="A146" s="49">
        <v>133</v>
      </c>
      <c r="B146" s="68"/>
      <c r="C146" s="38" t="s">
        <v>196</v>
      </c>
      <c r="D146" s="24" t="s">
        <v>70</v>
      </c>
      <c r="E146" s="127">
        <v>11.34</v>
      </c>
      <c r="F146" s="144"/>
      <c r="G146" s="105"/>
      <c r="H146" s="105">
        <f t="shared" si="22"/>
        <v>0</v>
      </c>
      <c r="I146" s="146"/>
      <c r="J146" s="145"/>
      <c r="K146" s="108">
        <f t="shared" si="16"/>
        <v>0</v>
      </c>
      <c r="L146" s="39">
        <f t="shared" si="17"/>
        <v>0</v>
      </c>
      <c r="M146" s="105">
        <f t="shared" si="18"/>
        <v>0</v>
      </c>
      <c r="N146" s="105">
        <f t="shared" si="19"/>
        <v>0</v>
      </c>
      <c r="O146" s="105">
        <f t="shared" si="20"/>
        <v>0</v>
      </c>
      <c r="P146" s="106">
        <f t="shared" si="21"/>
        <v>0</v>
      </c>
      <c r="Q146" s="58" t="s">
        <v>47</v>
      </c>
    </row>
    <row r="147" spans="1:17" ht="22.5" x14ac:dyDescent="0.2">
      <c r="A147" s="35">
        <v>134</v>
      </c>
      <c r="B147" s="68"/>
      <c r="C147" s="38" t="s">
        <v>197</v>
      </c>
      <c r="D147" s="24" t="s">
        <v>70</v>
      </c>
      <c r="E147" s="127">
        <v>11.34</v>
      </c>
      <c r="F147" s="144"/>
      <c r="G147" s="105"/>
      <c r="H147" s="105">
        <f t="shared" si="22"/>
        <v>0</v>
      </c>
      <c r="I147" s="146"/>
      <c r="J147" s="145"/>
      <c r="K147" s="108">
        <f t="shared" si="16"/>
        <v>0</v>
      </c>
      <c r="L147" s="39">
        <f t="shared" si="17"/>
        <v>0</v>
      </c>
      <c r="M147" s="105">
        <f t="shared" si="18"/>
        <v>0</v>
      </c>
      <c r="N147" s="105">
        <f t="shared" si="19"/>
        <v>0</v>
      </c>
      <c r="O147" s="105">
        <f t="shared" si="20"/>
        <v>0</v>
      </c>
      <c r="P147" s="106">
        <f t="shared" si="21"/>
        <v>0</v>
      </c>
      <c r="Q147" s="58" t="s">
        <v>47</v>
      </c>
    </row>
    <row r="148" spans="1:17" ht="45" x14ac:dyDescent="0.2">
      <c r="A148" s="49">
        <v>135</v>
      </c>
      <c r="B148" s="68"/>
      <c r="C148" s="38" t="s">
        <v>198</v>
      </c>
      <c r="D148" s="24" t="s">
        <v>105</v>
      </c>
      <c r="E148" s="127">
        <v>3</v>
      </c>
      <c r="F148" s="144"/>
      <c r="G148" s="105"/>
      <c r="H148" s="105">
        <f t="shared" si="22"/>
        <v>0</v>
      </c>
      <c r="I148" s="146"/>
      <c r="J148" s="145"/>
      <c r="K148" s="108">
        <f t="shared" si="16"/>
        <v>0</v>
      </c>
      <c r="L148" s="39">
        <f t="shared" si="17"/>
        <v>0</v>
      </c>
      <c r="M148" s="105">
        <f t="shared" si="18"/>
        <v>0</v>
      </c>
      <c r="N148" s="105">
        <f t="shared" si="19"/>
        <v>0</v>
      </c>
      <c r="O148" s="105">
        <f t="shared" si="20"/>
        <v>0</v>
      </c>
      <c r="P148" s="106">
        <f t="shared" si="21"/>
        <v>0</v>
      </c>
      <c r="Q148" s="58" t="s">
        <v>47</v>
      </c>
    </row>
    <row r="149" spans="1:17" ht="33.75" x14ac:dyDescent="0.2">
      <c r="A149" s="35">
        <v>136</v>
      </c>
      <c r="B149" s="68"/>
      <c r="C149" s="128" t="s">
        <v>199</v>
      </c>
      <c r="D149" s="24" t="s">
        <v>84</v>
      </c>
      <c r="E149" s="127">
        <v>60</v>
      </c>
      <c r="F149" s="144"/>
      <c r="G149" s="105"/>
      <c r="H149" s="105">
        <f t="shared" si="22"/>
        <v>0</v>
      </c>
      <c r="I149" s="146"/>
      <c r="J149" s="145"/>
      <c r="K149" s="108">
        <f t="shared" si="16"/>
        <v>0</v>
      </c>
      <c r="L149" s="39">
        <f t="shared" si="17"/>
        <v>0</v>
      </c>
      <c r="M149" s="105">
        <f t="shared" si="18"/>
        <v>0</v>
      </c>
      <c r="N149" s="105">
        <f t="shared" si="19"/>
        <v>0</v>
      </c>
      <c r="O149" s="105">
        <f t="shared" si="20"/>
        <v>0</v>
      </c>
      <c r="P149" s="106">
        <f t="shared" si="21"/>
        <v>0</v>
      </c>
      <c r="Q149" s="58" t="s">
        <v>46</v>
      </c>
    </row>
    <row r="150" spans="1:17" ht="22.5" x14ac:dyDescent="0.2">
      <c r="A150" s="49">
        <v>137</v>
      </c>
      <c r="B150" s="68"/>
      <c r="C150" s="38" t="s">
        <v>200</v>
      </c>
      <c r="D150" s="24" t="s">
        <v>84</v>
      </c>
      <c r="E150" s="127">
        <v>3</v>
      </c>
      <c r="F150" s="144"/>
      <c r="G150" s="105"/>
      <c r="H150" s="105">
        <f t="shared" si="22"/>
        <v>0</v>
      </c>
      <c r="I150" s="146"/>
      <c r="J150" s="145"/>
      <c r="K150" s="108">
        <f t="shared" si="16"/>
        <v>0</v>
      </c>
      <c r="L150" s="39">
        <f t="shared" si="17"/>
        <v>0</v>
      </c>
      <c r="M150" s="105">
        <f t="shared" si="18"/>
        <v>0</v>
      </c>
      <c r="N150" s="105">
        <f t="shared" si="19"/>
        <v>0</v>
      </c>
      <c r="O150" s="105">
        <f t="shared" si="20"/>
        <v>0</v>
      </c>
      <c r="P150" s="106">
        <f t="shared" si="21"/>
        <v>0</v>
      </c>
      <c r="Q150" s="58" t="s">
        <v>47</v>
      </c>
    </row>
    <row r="151" spans="1:17" ht="22.5" x14ac:dyDescent="0.2">
      <c r="A151" s="35">
        <v>138</v>
      </c>
      <c r="B151" s="68"/>
      <c r="C151" s="128" t="s">
        <v>201</v>
      </c>
      <c r="D151" s="129" t="s">
        <v>84</v>
      </c>
      <c r="E151" s="130">
        <v>8</v>
      </c>
      <c r="F151" s="144"/>
      <c r="G151" s="105"/>
      <c r="H151" s="105">
        <f t="shared" si="22"/>
        <v>0</v>
      </c>
      <c r="I151" s="146"/>
      <c r="J151" s="145"/>
      <c r="K151" s="108">
        <f t="shared" si="16"/>
        <v>0</v>
      </c>
      <c r="L151" s="39">
        <f t="shared" si="17"/>
        <v>0</v>
      </c>
      <c r="M151" s="105">
        <f t="shared" si="18"/>
        <v>0</v>
      </c>
      <c r="N151" s="105">
        <f t="shared" si="19"/>
        <v>0</v>
      </c>
      <c r="O151" s="105">
        <f t="shared" si="20"/>
        <v>0</v>
      </c>
      <c r="P151" s="106">
        <f t="shared" si="21"/>
        <v>0</v>
      </c>
      <c r="Q151" s="58" t="s">
        <v>46</v>
      </c>
    </row>
    <row r="152" spans="1:17" x14ac:dyDescent="0.2">
      <c r="A152" s="49">
        <v>139</v>
      </c>
      <c r="B152" s="68"/>
      <c r="C152" s="38" t="s">
        <v>202</v>
      </c>
      <c r="D152" s="24" t="s">
        <v>75</v>
      </c>
      <c r="E152" s="127">
        <v>1</v>
      </c>
      <c r="F152" s="144"/>
      <c r="G152" s="105"/>
      <c r="H152" s="105">
        <f>F152*G152</f>
        <v>0</v>
      </c>
      <c r="I152" s="146"/>
      <c r="J152" s="145"/>
      <c r="K152" s="108">
        <f>SUM(H152:J152)</f>
        <v>0</v>
      </c>
      <c r="L152" s="39">
        <f>E152*F152</f>
        <v>0</v>
      </c>
      <c r="M152" s="105">
        <f>H152*E152</f>
        <v>0</v>
      </c>
      <c r="N152" s="105">
        <f>I152*E152</f>
        <v>0</v>
      </c>
      <c r="O152" s="105">
        <f>J152*E152</f>
        <v>0</v>
      </c>
      <c r="P152" s="106">
        <f>SUM(M152:O152)</f>
        <v>0</v>
      </c>
      <c r="Q152" s="58" t="s">
        <v>47</v>
      </c>
    </row>
    <row r="153" spans="1:17" x14ac:dyDescent="0.2">
      <c r="A153" s="35">
        <v>140</v>
      </c>
      <c r="B153" s="68"/>
      <c r="C153" s="131" t="s">
        <v>323</v>
      </c>
      <c r="D153" s="24"/>
      <c r="E153" s="127"/>
      <c r="F153" s="39"/>
      <c r="G153" s="105"/>
      <c r="H153" s="105">
        <f t="shared" ref="H153:H159" si="23">F153*G153</f>
        <v>0</v>
      </c>
      <c r="I153" s="105"/>
      <c r="J153" s="145"/>
      <c r="K153" s="108">
        <f t="shared" ref="K153:K159" si="24">SUM(H153:J153)</f>
        <v>0</v>
      </c>
      <c r="L153" s="39">
        <f t="shared" ref="L153:L159" si="25">E153*F153</f>
        <v>0</v>
      </c>
      <c r="M153" s="105">
        <f t="shared" ref="M153:M159" si="26">H153*E153</f>
        <v>0</v>
      </c>
      <c r="N153" s="105">
        <f t="shared" ref="N153:N159" si="27">I153*E153</f>
        <v>0</v>
      </c>
      <c r="O153" s="105">
        <f t="shared" ref="O153:O159" si="28">J153*E153</f>
        <v>0</v>
      </c>
      <c r="P153" s="106">
        <f t="shared" ref="P153:P159" si="29">SUM(M153:O153)</f>
        <v>0</v>
      </c>
      <c r="Q153" s="58"/>
    </row>
    <row r="154" spans="1:17" ht="33.75" x14ac:dyDescent="0.2">
      <c r="A154" s="49">
        <v>141</v>
      </c>
      <c r="B154" s="68"/>
      <c r="C154" s="128" t="s">
        <v>324</v>
      </c>
      <c r="D154" s="129" t="s">
        <v>105</v>
      </c>
      <c r="E154" s="130">
        <v>1</v>
      </c>
      <c r="F154" s="144"/>
      <c r="G154" s="105"/>
      <c r="H154" s="105">
        <f t="shared" si="23"/>
        <v>0</v>
      </c>
      <c r="I154" s="146"/>
      <c r="J154" s="145"/>
      <c r="K154" s="108">
        <f t="shared" si="24"/>
        <v>0</v>
      </c>
      <c r="L154" s="39">
        <f t="shared" si="25"/>
        <v>0</v>
      </c>
      <c r="M154" s="105">
        <f t="shared" si="26"/>
        <v>0</v>
      </c>
      <c r="N154" s="105">
        <f t="shared" si="27"/>
        <v>0</v>
      </c>
      <c r="O154" s="105">
        <f t="shared" si="28"/>
        <v>0</v>
      </c>
      <c r="P154" s="106">
        <f t="shared" si="29"/>
        <v>0</v>
      </c>
      <c r="Q154" s="58" t="s">
        <v>47</v>
      </c>
    </row>
    <row r="155" spans="1:17" ht="22.5" x14ac:dyDescent="0.2">
      <c r="A155" s="35">
        <v>142</v>
      </c>
      <c r="B155" s="68"/>
      <c r="C155" s="128" t="s">
        <v>325</v>
      </c>
      <c r="D155" s="129" t="s">
        <v>70</v>
      </c>
      <c r="E155" s="130">
        <v>487.6</v>
      </c>
      <c r="F155" s="144"/>
      <c r="G155" s="105"/>
      <c r="H155" s="105">
        <f t="shared" si="23"/>
        <v>0</v>
      </c>
      <c r="I155" s="146"/>
      <c r="J155" s="145"/>
      <c r="K155" s="108">
        <f t="shared" si="24"/>
        <v>0</v>
      </c>
      <c r="L155" s="39">
        <f t="shared" si="25"/>
        <v>0</v>
      </c>
      <c r="M155" s="105">
        <f t="shared" si="26"/>
        <v>0</v>
      </c>
      <c r="N155" s="105">
        <f t="shared" si="27"/>
        <v>0</v>
      </c>
      <c r="O155" s="105">
        <f t="shared" si="28"/>
        <v>0</v>
      </c>
      <c r="P155" s="106">
        <f t="shared" si="29"/>
        <v>0</v>
      </c>
      <c r="Q155" s="58" t="s">
        <v>47</v>
      </c>
    </row>
    <row r="156" spans="1:17" ht="33.75" x14ac:dyDescent="0.2">
      <c r="A156" s="49">
        <v>143</v>
      </c>
      <c r="B156" s="68"/>
      <c r="C156" s="128" t="s">
        <v>326</v>
      </c>
      <c r="D156" s="129" t="s">
        <v>70</v>
      </c>
      <c r="E156" s="130">
        <v>187.1</v>
      </c>
      <c r="F156" s="144"/>
      <c r="G156" s="105"/>
      <c r="H156" s="105">
        <f t="shared" si="23"/>
        <v>0</v>
      </c>
      <c r="I156" s="146"/>
      <c r="J156" s="145"/>
      <c r="K156" s="108">
        <f t="shared" si="24"/>
        <v>0</v>
      </c>
      <c r="L156" s="39">
        <f t="shared" si="25"/>
        <v>0</v>
      </c>
      <c r="M156" s="105">
        <f t="shared" si="26"/>
        <v>0</v>
      </c>
      <c r="N156" s="105">
        <f t="shared" si="27"/>
        <v>0</v>
      </c>
      <c r="O156" s="105">
        <f t="shared" si="28"/>
        <v>0</v>
      </c>
      <c r="P156" s="106">
        <f t="shared" si="29"/>
        <v>0</v>
      </c>
      <c r="Q156" s="58" t="s">
        <v>54</v>
      </c>
    </row>
    <row r="157" spans="1:17" ht="22.5" x14ac:dyDescent="0.2">
      <c r="A157" s="35">
        <v>144</v>
      </c>
      <c r="B157" s="68"/>
      <c r="C157" s="128" t="s">
        <v>327</v>
      </c>
      <c r="D157" s="129" t="s">
        <v>73</v>
      </c>
      <c r="E157" s="130">
        <v>97.5</v>
      </c>
      <c r="F157" s="144"/>
      <c r="G157" s="105"/>
      <c r="H157" s="105">
        <f t="shared" si="23"/>
        <v>0</v>
      </c>
      <c r="I157" s="146"/>
      <c r="J157" s="145"/>
      <c r="K157" s="108">
        <f t="shared" si="24"/>
        <v>0</v>
      </c>
      <c r="L157" s="39">
        <f t="shared" si="25"/>
        <v>0</v>
      </c>
      <c r="M157" s="105">
        <f t="shared" si="26"/>
        <v>0</v>
      </c>
      <c r="N157" s="105">
        <f t="shared" si="27"/>
        <v>0</v>
      </c>
      <c r="O157" s="105">
        <f t="shared" si="28"/>
        <v>0</v>
      </c>
      <c r="P157" s="106">
        <f t="shared" si="29"/>
        <v>0</v>
      </c>
      <c r="Q157" s="58" t="s">
        <v>54</v>
      </c>
    </row>
    <row r="158" spans="1:17" x14ac:dyDescent="0.2">
      <c r="A158" s="49">
        <v>145</v>
      </c>
      <c r="B158" s="68"/>
      <c r="C158" s="128" t="s">
        <v>328</v>
      </c>
      <c r="D158" s="129" t="s">
        <v>73</v>
      </c>
      <c r="E158" s="130">
        <v>97.5</v>
      </c>
      <c r="F158" s="144"/>
      <c r="G158" s="105"/>
      <c r="H158" s="105">
        <f t="shared" si="23"/>
        <v>0</v>
      </c>
      <c r="I158" s="146"/>
      <c r="J158" s="145"/>
      <c r="K158" s="108">
        <f t="shared" si="24"/>
        <v>0</v>
      </c>
      <c r="L158" s="39">
        <f t="shared" si="25"/>
        <v>0</v>
      </c>
      <c r="M158" s="105">
        <f t="shared" si="26"/>
        <v>0</v>
      </c>
      <c r="N158" s="105">
        <f t="shared" si="27"/>
        <v>0</v>
      </c>
      <c r="O158" s="105">
        <f t="shared" si="28"/>
        <v>0</v>
      </c>
      <c r="P158" s="106">
        <f t="shared" si="29"/>
        <v>0</v>
      </c>
      <c r="Q158" s="58" t="s">
        <v>54</v>
      </c>
    </row>
    <row r="159" spans="1:17" ht="22.5" x14ac:dyDescent="0.2">
      <c r="A159" s="35">
        <v>146</v>
      </c>
      <c r="B159" s="68"/>
      <c r="C159" s="128" t="s">
        <v>329</v>
      </c>
      <c r="D159" s="129" t="s">
        <v>105</v>
      </c>
      <c r="E159" s="130">
        <v>1</v>
      </c>
      <c r="F159" s="144"/>
      <c r="G159" s="105"/>
      <c r="H159" s="105">
        <f t="shared" si="23"/>
        <v>0</v>
      </c>
      <c r="I159" s="146"/>
      <c r="J159" s="145"/>
      <c r="K159" s="108">
        <f t="shared" si="24"/>
        <v>0</v>
      </c>
      <c r="L159" s="39">
        <f t="shared" si="25"/>
        <v>0</v>
      </c>
      <c r="M159" s="105">
        <f t="shared" si="26"/>
        <v>0</v>
      </c>
      <c r="N159" s="105">
        <f t="shared" si="27"/>
        <v>0</v>
      </c>
      <c r="O159" s="105">
        <f t="shared" si="28"/>
        <v>0</v>
      </c>
      <c r="P159" s="106">
        <f t="shared" si="29"/>
        <v>0</v>
      </c>
      <c r="Q159" s="58" t="s">
        <v>54</v>
      </c>
    </row>
    <row r="160" spans="1:17" ht="12" thickBot="1" x14ac:dyDescent="0.25">
      <c r="A160" s="229" t="s">
        <v>62</v>
      </c>
      <c r="B160" s="230"/>
      <c r="C160" s="230"/>
      <c r="D160" s="230"/>
      <c r="E160" s="230"/>
      <c r="F160" s="230"/>
      <c r="G160" s="230"/>
      <c r="H160" s="230"/>
      <c r="I160" s="230"/>
      <c r="J160" s="230"/>
      <c r="K160" s="231"/>
      <c r="L160" s="119">
        <f>SUM(L14:L159)</f>
        <v>0</v>
      </c>
      <c r="M160" s="120">
        <f>SUM(M14:M159)</f>
        <v>0</v>
      </c>
      <c r="N160" s="120">
        <f>SUM(N14:N159)</f>
        <v>0</v>
      </c>
      <c r="O160" s="120">
        <f>SUM(O14:O159)</f>
        <v>0</v>
      </c>
      <c r="P160" s="121">
        <f>SUM(P14:P159)</f>
        <v>0</v>
      </c>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6"/>
      <c r="B162" s="16"/>
      <c r="C162" s="16"/>
      <c r="D162" s="16"/>
      <c r="E162" s="16"/>
      <c r="F162" s="16"/>
      <c r="G162" s="16"/>
      <c r="H162" s="16"/>
      <c r="I162" s="16"/>
      <c r="J162" s="16"/>
      <c r="K162" s="16"/>
      <c r="L162" s="16"/>
      <c r="M162" s="16"/>
      <c r="N162" s="16"/>
      <c r="O162" s="16"/>
      <c r="P162" s="16"/>
    </row>
    <row r="163" spans="1:16" x14ac:dyDescent="0.2">
      <c r="A163" s="1" t="s">
        <v>14</v>
      </c>
      <c r="B163" s="16"/>
      <c r="C163" s="232">
        <f>'Kops n'!C28:H28</f>
        <v>0</v>
      </c>
      <c r="D163" s="232"/>
      <c r="E163" s="232"/>
      <c r="F163" s="232"/>
      <c r="G163" s="232"/>
      <c r="H163" s="232"/>
      <c r="I163" s="16"/>
      <c r="J163" s="16"/>
      <c r="K163" s="16"/>
      <c r="L163" s="16"/>
      <c r="M163" s="16"/>
      <c r="N163" s="16"/>
      <c r="O163" s="16"/>
      <c r="P163" s="16"/>
    </row>
    <row r="164" spans="1:16" x14ac:dyDescent="0.2">
      <c r="A164" s="16"/>
      <c r="B164" s="16"/>
      <c r="C164" s="160" t="s">
        <v>15</v>
      </c>
      <c r="D164" s="160"/>
      <c r="E164" s="160"/>
      <c r="F164" s="160"/>
      <c r="G164" s="160"/>
      <c r="H164" s="160"/>
      <c r="I164" s="16"/>
      <c r="J164" s="16"/>
      <c r="K164" s="16"/>
      <c r="L164" s="16"/>
      <c r="M164" s="16"/>
      <c r="N164" s="16"/>
      <c r="O164" s="16"/>
      <c r="P164" s="16"/>
    </row>
    <row r="165" spans="1:16" x14ac:dyDescent="0.2">
      <c r="A165" s="16"/>
      <c r="B165" s="16"/>
      <c r="C165" s="16"/>
      <c r="D165" s="16"/>
      <c r="E165" s="16"/>
      <c r="F165" s="16"/>
      <c r="G165" s="16"/>
      <c r="H165" s="16"/>
      <c r="I165" s="16"/>
      <c r="J165" s="16"/>
      <c r="K165" s="16"/>
      <c r="L165" s="16"/>
      <c r="M165" s="16"/>
      <c r="N165" s="16"/>
      <c r="O165" s="16"/>
      <c r="P165" s="16"/>
    </row>
    <row r="166" spans="1:16" x14ac:dyDescent="0.2">
      <c r="A166" s="178" t="str">
        <f>'Kops n'!A31:D31</f>
        <v>Tāme sastādīta 2023. gada __. _______</v>
      </c>
      <c r="B166" s="179"/>
      <c r="C166" s="179"/>
      <c r="D166" s="179"/>
      <c r="E166" s="16"/>
      <c r="F166" s="16"/>
      <c r="G166" s="16"/>
      <c r="H166" s="16"/>
      <c r="I166" s="16"/>
      <c r="J166" s="16"/>
      <c r="K166" s="16"/>
      <c r="L166" s="16"/>
      <c r="M166" s="16"/>
      <c r="N166" s="16"/>
      <c r="O166" s="16"/>
      <c r="P166" s="16"/>
    </row>
    <row r="167" spans="1:16" x14ac:dyDescent="0.2">
      <c r="A167" s="16"/>
      <c r="B167" s="16"/>
      <c r="C167" s="16"/>
      <c r="D167" s="16"/>
      <c r="E167" s="16"/>
      <c r="F167" s="16"/>
      <c r="G167" s="16"/>
      <c r="H167" s="16"/>
      <c r="I167" s="16"/>
      <c r="J167" s="16"/>
      <c r="K167" s="16"/>
      <c r="L167" s="16"/>
      <c r="M167" s="16"/>
      <c r="N167" s="16"/>
      <c r="O167" s="16"/>
      <c r="P167" s="16"/>
    </row>
    <row r="168" spans="1:16" x14ac:dyDescent="0.2">
      <c r="A168" s="1" t="s">
        <v>41</v>
      </c>
      <c r="B168" s="16"/>
      <c r="C168" s="232">
        <f>'Kops n'!C33:H33</f>
        <v>0</v>
      </c>
      <c r="D168" s="232"/>
      <c r="E168" s="232"/>
      <c r="F168" s="232"/>
      <c r="G168" s="232"/>
      <c r="H168" s="232"/>
      <c r="I168" s="16"/>
      <c r="J168" s="16"/>
      <c r="K168" s="16"/>
      <c r="L168" s="16"/>
      <c r="M168" s="16"/>
      <c r="N168" s="16"/>
      <c r="O168" s="16"/>
      <c r="P168" s="16"/>
    </row>
    <row r="169" spans="1:16" x14ac:dyDescent="0.2">
      <c r="A169" s="16"/>
      <c r="B169" s="16"/>
      <c r="C169" s="160" t="s">
        <v>15</v>
      </c>
      <c r="D169" s="160"/>
      <c r="E169" s="160"/>
      <c r="F169" s="160"/>
      <c r="G169" s="160"/>
      <c r="H169" s="160"/>
      <c r="I169" s="16"/>
      <c r="J169" s="16"/>
      <c r="K169" s="16"/>
      <c r="L169" s="16"/>
      <c r="M169" s="16"/>
      <c r="N169" s="16"/>
      <c r="O169" s="16"/>
      <c r="P169" s="16"/>
    </row>
    <row r="170" spans="1:16" x14ac:dyDescent="0.2">
      <c r="A170" s="16"/>
      <c r="B170" s="16"/>
      <c r="C170" s="16"/>
      <c r="D170" s="16"/>
      <c r="E170" s="16"/>
      <c r="F170" s="16"/>
      <c r="G170" s="16"/>
      <c r="H170" s="16"/>
      <c r="I170" s="16"/>
      <c r="J170" s="16"/>
      <c r="K170" s="16"/>
      <c r="L170" s="16"/>
      <c r="M170" s="16"/>
      <c r="N170" s="16"/>
      <c r="O170" s="16"/>
      <c r="P170" s="16"/>
    </row>
    <row r="171" spans="1:16" x14ac:dyDescent="0.2">
      <c r="A171" s="74" t="s">
        <v>16</v>
      </c>
      <c r="B171" s="40"/>
      <c r="C171" s="79">
        <f>'Kops n'!C36</f>
        <v>0</v>
      </c>
      <c r="D171" s="40"/>
      <c r="E171" s="16"/>
      <c r="F171" s="16"/>
      <c r="G171" s="16"/>
      <c r="H171" s="16"/>
      <c r="I171" s="16"/>
      <c r="J171" s="16"/>
      <c r="K171" s="16"/>
      <c r="L171" s="16"/>
      <c r="M171" s="16"/>
      <c r="N171" s="16"/>
      <c r="O171" s="16"/>
      <c r="P171" s="16"/>
    </row>
    <row r="172" spans="1:16" x14ac:dyDescent="0.2">
      <c r="A172" s="16"/>
      <c r="B172" s="16"/>
      <c r="C172" s="16"/>
      <c r="D172" s="16"/>
      <c r="E172" s="16"/>
      <c r="F172" s="16"/>
      <c r="G172" s="16"/>
      <c r="H172" s="16"/>
      <c r="I172" s="16"/>
      <c r="J172" s="16"/>
      <c r="K172" s="16"/>
      <c r="L172" s="16"/>
      <c r="M172" s="16"/>
      <c r="N172" s="16"/>
      <c r="O172" s="16"/>
      <c r="P172" s="16"/>
    </row>
  </sheetData>
  <mergeCells count="23">
    <mergeCell ref="C2:I2"/>
    <mergeCell ref="C3:I3"/>
    <mergeCell ref="C4:I4"/>
    <mergeCell ref="D5:L5"/>
    <mergeCell ref="D6:L6"/>
    <mergeCell ref="D8:L8"/>
    <mergeCell ref="A9:F9"/>
    <mergeCell ref="J9:M9"/>
    <mergeCell ref="N9:O9"/>
    <mergeCell ref="D7:L7"/>
    <mergeCell ref="C169:H169"/>
    <mergeCell ref="L12:P12"/>
    <mergeCell ref="A160:K160"/>
    <mergeCell ref="C163:H163"/>
    <mergeCell ref="C164:H164"/>
    <mergeCell ref="A166:D166"/>
    <mergeCell ref="C168:H168"/>
    <mergeCell ref="A12:A13"/>
    <mergeCell ref="B12:B13"/>
    <mergeCell ref="C12:C13"/>
    <mergeCell ref="D12:D13"/>
    <mergeCell ref="E12:E13"/>
    <mergeCell ref="F12:K12"/>
  </mergeCells>
  <conditionalFormatting sqref="A14:B43 Q14:Q159 B44:B152 A44:A159 F68:G152 I68:J159 C97:E152 B153:G159">
    <cfRule type="cellIs" dxfId="106" priority="90" operator="equal">
      <formula>0</formula>
    </cfRule>
  </conditionalFormatting>
  <conditionalFormatting sqref="A9:F9">
    <cfRule type="containsText" dxfId="105" priority="100" operator="containsText" text="Tāme sastādīta  20__. gada tirgus cenās, pamatojoties uz ___ daļas rasējumiem">
      <formula>NOT(ISERROR(SEARCH("Tāme sastādīta  20__. gada tirgus cenās, pamatojoties uz ___ daļas rasējumiem",A9)))</formula>
    </cfRule>
  </conditionalFormatting>
  <conditionalFormatting sqref="A160:K160">
    <cfRule type="containsText" dxfId="104" priority="97" operator="containsText" text="Tiešās izmaksas kopā, t. sk. darba devēja sociālais nodoklis __.__% ">
      <formula>NOT(ISERROR(SEARCH("Tiešās izmaksas kopā, t. sk. darba devēja sociālais nodoklis __.__% ",A160)))</formula>
    </cfRule>
  </conditionalFormatting>
  <conditionalFormatting sqref="C95:C97">
    <cfRule type="cellIs" dxfId="103" priority="81" operator="equal">
      <formula>0</formula>
    </cfRule>
  </conditionalFormatting>
  <conditionalFormatting sqref="C100:D100">
    <cfRule type="cellIs" dxfId="102" priority="74" operator="equal">
      <formula>0</formula>
    </cfRule>
  </conditionalFormatting>
  <conditionalFormatting sqref="C68:E94">
    <cfRule type="cellIs" dxfId="101" priority="57" operator="equal">
      <formula>0</formula>
    </cfRule>
  </conditionalFormatting>
  <conditionalFormatting sqref="C14:G63 C64:E64 F64:G67">
    <cfRule type="cellIs" dxfId="100" priority="43" operator="equal">
      <formula>0</formula>
    </cfRule>
  </conditionalFormatting>
  <conditionalFormatting sqref="C163:H163">
    <cfRule type="cellIs" dxfId="99" priority="93" operator="equal">
      <formula>0</formula>
    </cfRule>
  </conditionalFormatting>
  <conditionalFormatting sqref="C168:H168">
    <cfRule type="cellIs" dxfId="98" priority="94" operator="equal">
      <formula>0</formula>
    </cfRule>
  </conditionalFormatting>
  <conditionalFormatting sqref="C2:I2">
    <cfRule type="cellIs" dxfId="97" priority="99" operator="equal">
      <formula>0</formula>
    </cfRule>
  </conditionalFormatting>
  <conditionalFormatting sqref="C4:I4">
    <cfRule type="cellIs" dxfId="96" priority="91" operator="equal">
      <formula>0</formula>
    </cfRule>
  </conditionalFormatting>
  <conditionalFormatting sqref="D1">
    <cfRule type="cellIs" dxfId="95" priority="88" operator="equal">
      <formula>0</formula>
    </cfRule>
  </conditionalFormatting>
  <conditionalFormatting sqref="D65">
    <cfRule type="cellIs" dxfId="94" priority="62" operator="equal">
      <formula>0</formula>
    </cfRule>
  </conditionalFormatting>
  <conditionalFormatting sqref="D95:E96">
    <cfRule type="cellIs" dxfId="93" priority="64" operator="equal">
      <formula>0</formula>
    </cfRule>
  </conditionalFormatting>
  <conditionalFormatting sqref="D5:L8 K14:P159">
    <cfRule type="cellIs" dxfId="92" priority="89" operator="equal">
      <formula>0</formula>
    </cfRule>
  </conditionalFormatting>
  <conditionalFormatting sqref="E65:E67">
    <cfRule type="cellIs" dxfId="91" priority="68" operator="equal">
      <formula>0</formula>
    </cfRule>
  </conditionalFormatting>
  <conditionalFormatting sqref="H14:H159">
    <cfRule type="cellIs" dxfId="90" priority="1" operator="equal">
      <formula>0</formula>
    </cfRule>
  </conditionalFormatting>
  <conditionalFormatting sqref="I14:J67">
    <cfRule type="cellIs" dxfId="89" priority="42" operator="equal">
      <formula>0</formula>
    </cfRule>
  </conditionalFormatting>
  <conditionalFormatting sqref="L160:P160">
    <cfRule type="cellIs" dxfId="88" priority="92" operator="equal">
      <formula>0</formula>
    </cfRule>
  </conditionalFormatting>
  <conditionalFormatting sqref="N9:O9">
    <cfRule type="cellIs" dxfId="87" priority="101" operator="equal">
      <formula>0</formula>
    </cfRule>
  </conditionalFormatting>
  <dataValidations count="1">
    <dataValidation type="list" allowBlank="1" showInputMessage="1" showErrorMessage="1" sqref="Q14:Q159" xr:uid="{00000000-0002-0000-08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96" operator="containsText" id="{27FF1C0A-468E-4391-8F41-D61B884348F0}">
            <xm:f>NOT(ISERROR(SEARCH("Tāme sastādīta ____. gada ___. ______________",A166)))</xm:f>
            <xm:f>"Tāme sastādīta ____. gada ___. ______________"</xm:f>
            <x14:dxf>
              <font>
                <color auto="1"/>
              </font>
              <fill>
                <patternFill>
                  <bgColor rgb="FFC6EFCE"/>
                </patternFill>
              </fill>
            </x14:dxf>
          </x14:cfRule>
          <xm:sqref>A166</xm:sqref>
        </x14:conditionalFormatting>
        <x14:conditionalFormatting xmlns:xm="http://schemas.microsoft.com/office/excel/2006/main">
          <x14:cfRule type="containsText" priority="95" operator="containsText" id="{A8E9E3DD-E03C-4AE9-8CC9-A84705A86D41}">
            <xm:f>NOT(ISERROR(SEARCH("Sertifikāta Nr. _________________________________",A171)))</xm:f>
            <xm:f>"Sertifikāta Nr. _________________________________"</xm:f>
            <x14:dxf>
              <font>
                <color auto="1"/>
              </font>
              <fill>
                <patternFill>
                  <bgColor rgb="FFC6EFCE"/>
                </patternFill>
              </fill>
            </x14:dxf>
          </x14:cfRule>
          <xm:sqref>A171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24</vt:i4>
      </vt:variant>
    </vt:vector>
  </HeadingPairs>
  <TitlesOfParts>
    <vt:vector size="24"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Sarmīte Veidemane</dc:creator>
  <cp:keywords/>
  <dc:description/>
  <cp:lastModifiedBy>Ilze Bērziņa</cp:lastModifiedBy>
  <cp:revision/>
  <dcterms:created xsi:type="dcterms:W3CDTF">2019-03-11T11:42:22Z</dcterms:created>
  <dcterms:modified xsi:type="dcterms:W3CDTF">2023-10-16T07:39:01Z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