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52\Administracija\Ēku renovācija\Aptaujas anketas mājas\Stacijas 34\Iepirkums\2.iepirkums\"/>
    </mc:Choice>
  </mc:AlternateContent>
  <xr:revisionPtr revIDLastSave="0" documentId="13_ncr:1_{E54521C1-003F-480B-BE09-2DC7C7F25E10}" xr6:coauthVersionLast="47" xr6:coauthVersionMax="47" xr10:uidLastSave="{00000000-0000-0000-0000-000000000000}"/>
  <bookViews>
    <workbookView xWindow="-120" yWindow="-120" windowWidth="29040" windowHeight="15990" tabRatio="846" activeTab="6" xr2:uid="{00000000-000D-0000-FFFF-FFFF00000000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1" r:id="rId11"/>
  </sheets>
  <calcPr calcId="18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2" l="1"/>
  <c r="K14" i="10"/>
  <c r="C168" i="5" l="1"/>
  <c r="C165" i="5"/>
  <c r="C160" i="5"/>
  <c r="C71" i="6"/>
  <c r="C68" i="6"/>
  <c r="C63" i="6"/>
  <c r="C38" i="7"/>
  <c r="C35" i="7"/>
  <c r="C30" i="7"/>
  <c r="C38" i="8"/>
  <c r="C35" i="8"/>
  <c r="C30" i="8"/>
  <c r="C36" i="9"/>
  <c r="C33" i="9"/>
  <c r="C28" i="9"/>
  <c r="C80" i="10"/>
  <c r="C77" i="10"/>
  <c r="C72" i="10"/>
  <c r="C44" i="11"/>
  <c r="C41" i="11"/>
  <c r="C36" i="11"/>
  <c r="C95" i="4"/>
  <c r="C92" i="4"/>
  <c r="C87" i="4"/>
  <c r="C86" i="3"/>
  <c r="C83" i="3"/>
  <c r="C78" i="3"/>
  <c r="A36" i="2"/>
  <c r="A163" i="5" s="1"/>
  <c r="P10" i="5" s="1"/>
  <c r="A81" i="3" l="1"/>
  <c r="P10" i="3" s="1"/>
  <c r="A75" i="10"/>
  <c r="P10" i="10" s="1"/>
  <c r="A33" i="8"/>
  <c r="P10" i="8" s="1"/>
  <c r="A66" i="6"/>
  <c r="P10" i="6" s="1"/>
  <c r="A90" i="4"/>
  <c r="P10" i="4" s="1"/>
  <c r="A39" i="11"/>
  <c r="P10" i="11" s="1"/>
  <c r="A31" i="9"/>
  <c r="P10" i="9" s="1"/>
  <c r="A33" i="7"/>
  <c r="P10" i="7" s="1"/>
  <c r="D9" i="2"/>
  <c r="D8" i="2"/>
  <c r="D7" i="2"/>
  <c r="D6" i="2"/>
  <c r="D7" i="11" l="1"/>
  <c r="D7" i="10"/>
  <c r="D7" i="9"/>
  <c r="D7" i="8"/>
  <c r="D7" i="7"/>
  <c r="D7" i="6"/>
  <c r="D7" i="5"/>
  <c r="D7" i="4"/>
  <c r="D8" i="11"/>
  <c r="D8" i="10"/>
  <c r="D8" i="9"/>
  <c r="D8" i="8"/>
  <c r="D8" i="7"/>
  <c r="D8" i="6"/>
  <c r="D8" i="5"/>
  <c r="D8" i="4"/>
  <c r="D5" i="11"/>
  <c r="D5" i="10"/>
  <c r="D5" i="9"/>
  <c r="D5" i="8"/>
  <c r="D5" i="7"/>
  <c r="D5" i="6"/>
  <c r="D5" i="5"/>
  <c r="D5" i="4"/>
  <c r="D6" i="11"/>
  <c r="D6" i="10"/>
  <c r="D6" i="9"/>
  <c r="D6" i="8"/>
  <c r="D6" i="7"/>
  <c r="D6" i="6"/>
  <c r="D6" i="5"/>
  <c r="D6" i="4"/>
  <c r="D6" i="3"/>
  <c r="D7" i="3"/>
  <c r="D5" i="3"/>
  <c r="D8" i="3"/>
  <c r="N14" i="4"/>
  <c r="C22" i="2"/>
  <c r="C21" i="2"/>
  <c r="C20" i="2"/>
  <c r="C19" i="2"/>
  <c r="C18" i="2"/>
  <c r="C17" i="2"/>
  <c r="C16" i="2"/>
  <c r="C15" i="2"/>
  <c r="N14" i="5"/>
  <c r="L14" i="5"/>
  <c r="M14" i="5"/>
  <c r="L14" i="4"/>
  <c r="O14" i="4"/>
  <c r="N14" i="8" l="1"/>
  <c r="L14" i="11"/>
  <c r="L14" i="8"/>
  <c r="M14" i="8"/>
  <c r="K14" i="4"/>
  <c r="K14" i="9"/>
  <c r="O14" i="9"/>
  <c r="O14" i="5"/>
  <c r="P14" i="5" s="1"/>
  <c r="L14" i="7"/>
  <c r="N14" i="7"/>
  <c r="L14" i="10"/>
  <c r="O14" i="10"/>
  <c r="O14" i="6"/>
  <c r="N14" i="6"/>
  <c r="L14" i="6"/>
  <c r="N14" i="10"/>
  <c r="K14" i="11"/>
  <c r="M14" i="10"/>
  <c r="O14" i="11"/>
  <c r="M14" i="4"/>
  <c r="P14" i="4" s="1"/>
  <c r="N157" i="5"/>
  <c r="G17" i="2" s="1"/>
  <c r="N14" i="9"/>
  <c r="L14" i="9"/>
  <c r="M14" i="9"/>
  <c r="K14" i="6"/>
  <c r="M14" i="6"/>
  <c r="L157" i="5"/>
  <c r="I17" i="2" s="1"/>
  <c r="M14" i="11"/>
  <c r="O14" i="7"/>
  <c r="N14" i="11"/>
  <c r="K14" i="7"/>
  <c r="M14" i="7"/>
  <c r="N84" i="4"/>
  <c r="G16" i="2" s="1"/>
  <c r="L84" i="4"/>
  <c r="I16" i="2" s="1"/>
  <c r="P14" i="6" l="1"/>
  <c r="P14" i="10"/>
  <c r="O14" i="8"/>
  <c r="P14" i="8" s="1"/>
  <c r="N60" i="6"/>
  <c r="G18" i="2" s="1"/>
  <c r="L60" i="6"/>
  <c r="I18" i="2" s="1"/>
  <c r="N33" i="11"/>
  <c r="G23" i="2" s="1"/>
  <c r="N27" i="7"/>
  <c r="G19" i="2" s="1"/>
  <c r="L27" i="7"/>
  <c r="I19" i="2" s="1"/>
  <c r="N27" i="8"/>
  <c r="G20" i="2" s="1"/>
  <c r="L25" i="9"/>
  <c r="I21" i="2" s="1"/>
  <c r="L69" i="10"/>
  <c r="I22" i="2" s="1"/>
  <c r="P14" i="9"/>
  <c r="N25" i="9"/>
  <c r="G21" i="2" s="1"/>
  <c r="K14" i="5"/>
  <c r="N69" i="10"/>
  <c r="G22" i="2" s="1"/>
  <c r="L27" i="8"/>
  <c r="I20" i="2" s="1"/>
  <c r="L33" i="11"/>
  <c r="I23" i="2" s="1"/>
  <c r="P14" i="11"/>
  <c r="M27" i="7"/>
  <c r="F19" i="2" s="1"/>
  <c r="P14" i="7"/>
  <c r="M69" i="10"/>
  <c r="F22" i="2" s="1"/>
  <c r="M25" i="9"/>
  <c r="F21" i="2" s="1"/>
  <c r="M60" i="6"/>
  <c r="F18" i="2" s="1"/>
  <c r="M157" i="5"/>
  <c r="F17" i="2" s="1"/>
  <c r="M27" i="8"/>
  <c r="F20" i="2" s="1"/>
  <c r="M84" i="4"/>
  <c r="F16" i="2" s="1"/>
  <c r="K14" i="8" l="1"/>
  <c r="M33" i="11"/>
  <c r="F23" i="2" s="1"/>
  <c r="O27" i="7"/>
  <c r="H19" i="2" s="1"/>
  <c r="P84" i="4"/>
  <c r="E16" i="2" s="1"/>
  <c r="O84" i="4"/>
  <c r="H16" i="2" s="1"/>
  <c r="O69" i="10"/>
  <c r="H22" i="2" s="1"/>
  <c r="O27" i="8"/>
  <c r="H20" i="2" s="1"/>
  <c r="P27" i="8"/>
  <c r="N9" i="8" s="1"/>
  <c r="O60" i="6"/>
  <c r="H18" i="2" s="1"/>
  <c r="O157" i="5"/>
  <c r="H17" i="2" s="1"/>
  <c r="P157" i="5"/>
  <c r="E17" i="2" s="1"/>
  <c r="P27" i="7"/>
  <c r="E19" i="2" s="1"/>
  <c r="P60" i="6"/>
  <c r="N9" i="6" s="1"/>
  <c r="P69" i="10" l="1"/>
  <c r="E22" i="2" s="1"/>
  <c r="N9" i="4"/>
  <c r="O25" i="9"/>
  <c r="H21" i="2" s="1"/>
  <c r="O33" i="11"/>
  <c r="H23" i="2" s="1"/>
  <c r="P25" i="9"/>
  <c r="N9" i="9" s="1"/>
  <c r="E18" i="2"/>
  <c r="N9" i="5"/>
  <c r="P33" i="11"/>
  <c r="E23" i="2" s="1"/>
  <c r="N9" i="10"/>
  <c r="N9" i="7"/>
  <c r="E20" i="2"/>
  <c r="E21" i="2" l="1"/>
  <c r="N9" i="11"/>
  <c r="N14" i="3" l="1"/>
  <c r="M14" i="3"/>
  <c r="L14" i="3"/>
  <c r="O14" i="3" l="1"/>
  <c r="P14" i="3" s="1"/>
  <c r="L75" i="3"/>
  <c r="N75" i="3"/>
  <c r="G15" i="2" l="1"/>
  <c r="K14" i="3"/>
  <c r="I15" i="2"/>
  <c r="M75" i="3"/>
  <c r="P75" i="3" l="1"/>
  <c r="O75" i="3"/>
  <c r="F15" i="2"/>
  <c r="H15" i="2" l="1"/>
  <c r="N9" i="3"/>
  <c r="E15" i="2"/>
  <c r="B15" i="2" l="1"/>
  <c r="I24" i="2"/>
  <c r="H24" i="2"/>
  <c r="G24" i="2"/>
  <c r="F24" i="2"/>
  <c r="E24" i="2"/>
  <c r="E27" i="2" s="1"/>
  <c r="B22" i="2" l="1"/>
  <c r="D1" i="10"/>
  <c r="D1" i="8"/>
  <c r="B20" i="2"/>
  <c r="B23" i="2"/>
  <c r="D1" i="11"/>
  <c r="D1" i="9"/>
  <c r="B21" i="2"/>
  <c r="B18" i="2"/>
  <c r="D1" i="6"/>
  <c r="D1" i="7"/>
  <c r="B19" i="2"/>
  <c r="B16" i="2"/>
  <c r="D1" i="4"/>
  <c r="B17" i="2"/>
  <c r="D1" i="5"/>
  <c r="D11" i="2"/>
  <c r="E25" i="2"/>
  <c r="E26" i="2" s="1"/>
  <c r="E28" i="2" l="1"/>
  <c r="D10" i="2" l="1"/>
  <c r="C19" i="1"/>
  <c r="C20" i="1" l="1"/>
  <c r="C21" i="1" s="1"/>
  <c r="C23" i="1" s="1"/>
</calcChain>
</file>

<file path=xl/sharedStrings.xml><?xml version="1.0" encoding="utf-8"?>
<sst xmlns="http://schemas.openxmlformats.org/spreadsheetml/2006/main" count="1183" uniqueCount="386">
  <si>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</si>
  <si>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</si>
  <si>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</si>
  <si>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</si>
  <si>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</si>
  <si>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</si>
  <si>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</si>
  <si>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</si>
  <si>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</si>
  <si>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</si>
  <si>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</si>
  <si>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</si>
  <si>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</si>
  <si>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</si>
  <si>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</si>
  <si>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</si>
  <si>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</si>
  <si>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</si>
  <si>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</si>
  <si>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</si>
  <si>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</si>
  <si>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</si>
  <si>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</si>
  <si>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</si>
  <si>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</si>
  <si>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</si>
  <si>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</si>
  <si>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</si>
  <si>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</si>
  <si>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</si>
  <si>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</si>
  <si>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</si>
  <si>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</si>
  <si>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</si>
  <si>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</si>
  <si>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</si>
  <si>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</si>
  <si>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</si>
  <si>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</si>
  <si>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</si>
  <si>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</si>
  <si>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</si>
  <si>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</si>
  <si>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</si>
  <si>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</si>
  <si>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</si>
  <si>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</si>
  <si>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</si>
  <si>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</si>
  <si>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</si>
  <si>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</si>
  <si>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</si>
  <si>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</si>
  <si>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</si>
  <si>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</si>
  <si>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Ieejas mezgla atjaunošanas darbi</t>
  </si>
  <si>
    <t>Daudzdzīvokļu dzīvojamās mājas, Stacijas iela 34, Olaine vienkāršotas fasādes atjaunošana</t>
  </si>
  <si>
    <t>Daudzdzīvokļu dzīvojamās mājas vienkāršotas fasādes atjaunošana</t>
  </si>
  <si>
    <t>Stacijas iela 34, Olaine</t>
  </si>
  <si>
    <t>Finanšu rezerve neparedzētiem darbiem (3%)</t>
  </si>
  <si>
    <t>Tāme sastādīta  2019. gada tirgus cenās, pamatojoties uz projekta rasējumiem, Energoauditu un Pasūtītāja vēlmēm</t>
  </si>
  <si>
    <t>Demontāžas darbi</t>
  </si>
  <si>
    <t>Esošo pagraba ieejas durvju demontāža ēkas gala fasādē</t>
  </si>
  <si>
    <t>m2</t>
  </si>
  <si>
    <t>Pagraba ieejas redzamās daļas dzelzsbetona konstrukcijas demontāža ēkas gala fasādē</t>
  </si>
  <si>
    <t>m3</t>
  </si>
  <si>
    <t>Jumtiņa esošā seguma demontāža</t>
  </si>
  <si>
    <t>Jumtiņa esošā skārda elementu demontāža</t>
  </si>
  <si>
    <t>m</t>
  </si>
  <si>
    <t>Esošās ārdurvis demontāža tehniskajā telpā</t>
  </si>
  <si>
    <t>gab</t>
  </si>
  <si>
    <t>Esošās ārdurvis demontāža ieejas mezglā</t>
  </si>
  <si>
    <t>Mūrēšanas darbi</t>
  </si>
  <si>
    <t>Ēkas gala fasādes esošo durvju aili aizmūrēšana izveidojot zem mūra horizontālo hidroizolāciju divās kārtās</t>
  </si>
  <si>
    <t>kg</t>
  </si>
  <si>
    <t>palīgmateriāli</t>
  </si>
  <si>
    <t>kompl.</t>
  </si>
  <si>
    <t>Ārduvju ailas aizmūrēšana tehniskajā telpā saskaņā ar AR-17AU</t>
  </si>
  <si>
    <t>Jumtiņu seguma atjaunošana</t>
  </si>
  <si>
    <t>Jumtiņa dzezsbetona virsmas tīrīšana un bojāto virsmu atjaunošana no augšas un no apakšas (atsegtās armatūras tīrīšana pret korozijas un betona aizsargkārtas atjaunošana)</t>
  </si>
  <si>
    <t>Jumta seguma ieklāšana jumtiņam</t>
  </si>
  <si>
    <t>TECHNONICOL Unifleks EPP 3.7 uzkaus.ruber apakšklājs (TECHNONICOL vai ekvivalents)</t>
  </si>
  <si>
    <t>TECHNONICOL Unifleks EKP 5.0 uzkaus.ruber virsklājs (TECHNONICOL vai ekvivalents)</t>
  </si>
  <si>
    <t>palīgmateriāli (gāze, dībeļi, diegi šuvēm)</t>
  </si>
  <si>
    <t>kompl</t>
  </si>
  <si>
    <t>Skārda elementu ieklāšana jumtiņam ieskaitot pieslēguma vietas izbūvi</t>
  </si>
  <si>
    <t>stiprinājumi, palīgmateriāli</t>
  </si>
  <si>
    <t>Jumtiņa virsmas armēšana no apakšas</t>
  </si>
  <si>
    <t>stiklašķiedras siets Baumit Startex 160g/m2 (Baumit vai ekvivalents)</t>
  </si>
  <si>
    <t>līmjava Baumit ProContact (Baumit vai ekvivalents)</t>
  </si>
  <si>
    <t>palīgmateriāli (līmlentes, stūra līstes)</t>
  </si>
  <si>
    <t>grunts zem apmetuma Baumit UniPrimer (Baumit vai ekvivalents)</t>
  </si>
  <si>
    <t>Dekoratīvā apmetuma izveidošana jumtiņa virsmai no apakšas</t>
  </si>
  <si>
    <t>dekoratīvais apmetums Baumit EdelPutz Spezial Natur 2.0 mm (Baumit vai ekvivalents)</t>
  </si>
  <si>
    <t>palīgmateriāli (līmlentes)</t>
  </si>
  <si>
    <t>Jumtiņa virsmas gruntēšana un krāsošana no apakšas</t>
  </si>
  <si>
    <t>krāsa tonēta Baumit SilikatColor (Baumit vai ekvivalents) (krāsu saskaņojot ar pasūtītāju)</t>
  </si>
  <si>
    <t>l</t>
  </si>
  <si>
    <t>Lietus ūdens sistēmas izbūve jumtiņam</t>
  </si>
  <si>
    <t>Lietus ūdens notekas un teknes izbūve jumtiņam</t>
  </si>
  <si>
    <t>Lieveņu atjaunošanas darbi</t>
  </si>
  <si>
    <t>Betona lieveņu un kāpņu virsmas atjaunošana pagraba ieejas mezglam pielietojot Schomburg INDUCRET-BIS (vai ekvivalents)</t>
  </si>
  <si>
    <t>Esošās platformas pie pagraba ieejas mezgla demontāža</t>
  </si>
  <si>
    <t>Bruģakmens seguma izveide pie pagraba ieejas mezgla iepriekš izveidojot pamatnes kārtu</t>
  </si>
  <si>
    <t>Esošās metāla margas konstrukcijas atjaunošana - metāla detaļas nomaiņa, konstrukcijas gruntēšanas un krāsošana</t>
  </si>
  <si>
    <t>Pagraba ieejas norobežojošajam atbalstsienas panelim izveidot koka nosegelementu</t>
  </si>
  <si>
    <t>Ārdurvju montāža</t>
  </si>
  <si>
    <t>Jaunās tērauda konstrukcijas ārduvis montāža ieejas mezglā ieskaitot atduras ierīkošanu</t>
  </si>
  <si>
    <t>durvju aizvērējs GEZE TS2000 V BC vai ekvivalents</t>
  </si>
  <si>
    <t>blīvējuma materiāli</t>
  </si>
  <si>
    <t>furnitūra un rokturis</t>
  </si>
  <si>
    <t>Ārdurvis aprīkošana ar koda sistēmu ieskaitot pieslēgšanu, sistēmas programmas palaišanu</t>
  </si>
  <si>
    <t>kpl</t>
  </si>
  <si>
    <t>koda sistēma LASKOMEX CD-2513TP INOX (vai ekvivalents)</t>
  </si>
  <si>
    <t>čips (breloks)</t>
  </si>
  <si>
    <t>gb</t>
  </si>
  <si>
    <t>barošanas sistēmas materiāli</t>
  </si>
  <si>
    <t>Dažādi darbi</t>
  </si>
  <si>
    <t>Mūrētas virsmas apdare no iekšpuses pagrabā</t>
  </si>
  <si>
    <t xml:space="preserve">Tiešās izmaksas kopā, t. sk. darba devēja sociālais nodoklis 24.09% </t>
  </si>
  <si>
    <t>Bēniņu siltināšana un jumta seguma atjaunošana</t>
  </si>
  <si>
    <t>Sagatavošanas darbi</t>
  </si>
  <si>
    <t>Jumta esošā seguma virs lodžijām attīrīšana, mazgāšana</t>
  </si>
  <si>
    <t>Jumta esošā seguma attīrīšana, mazgāšana ar augstspiediena mazgātāju</t>
  </si>
  <si>
    <t>Jumta virs lodžijām esošā skārda elementu demontāža</t>
  </si>
  <si>
    <t>Bēniņu attīrīšana no būvgružiem</t>
  </si>
  <si>
    <t>Esošās durvis demontāža bēniņos</t>
  </si>
  <si>
    <t>Esošās jumta lūkas demontāža</t>
  </si>
  <si>
    <t>Televīzijas antenu sakārtošana uz fasādes un jumta, demontēt pēc nepieciešamības</t>
  </si>
  <si>
    <t>Telekomunikācijas vadu sakārtošana bēniņos, demontēt pēc nepieciešamības</t>
  </si>
  <si>
    <t>Jumta seguma virs lodžijām atjaunošana saskaņā ar mezglu Nr.5</t>
  </si>
  <si>
    <t>Skārda lāseņa izbūve</t>
  </si>
  <si>
    <t>palīgmateriāli (silikons, skrūves)</t>
  </si>
  <si>
    <t>Skārda atlokas izbūve iefrēzējot ārsienas panelī</t>
  </si>
  <si>
    <t>palīgmateriāli (silikons, hermētiķis, skrūves)</t>
  </si>
  <si>
    <t>Jumta seguma ieklāšana jumtam virs lodžijām</t>
  </si>
  <si>
    <t>Lietus ūdens teknes izbūve jumtam virs lodžijām</t>
  </si>
  <si>
    <t>Lietus ūdens notekas izbūve jumtam virs lodžijām</t>
  </si>
  <si>
    <t>Skārda elementu izbūve jumtam saskaņā ar mezgliem Nr.6 un Nr.7</t>
  </si>
  <si>
    <t>Jumta seguma ieklāšana pa jumta perimetru</t>
  </si>
  <si>
    <t>Pēdējā stāva sienu un pārseguma siltināšana</t>
  </si>
  <si>
    <t>Bēniņu sienas siltināšana no iekšpuses ar fasādes akmens vates plāksnēm 150mm biezumā ~920 mm augstumā (ieskaitot sienu sagatavošanu, gruntēšanu)</t>
  </si>
  <si>
    <t>palīgmateriāli (dībeļi u.c.)</t>
  </si>
  <si>
    <t>Kāpņu telpas pārseguma siltināšana no iekšpuses ar fasādes akmens vates plāksnēm 150mm biezumā (ieskaitot virsmas sagatavošanu, gruntēšanu)</t>
  </si>
  <si>
    <t>Kāpņu telpas sienas siltināšana no bēniņu iekšpuses ar fasādes akmens vates plāksnēm 150mm biezumā (ieskaitot sagatavošanu, gruntēšanu)</t>
  </si>
  <si>
    <t>Siltinājuma armēšana ar stikla šķiedras sietu</t>
  </si>
  <si>
    <t>Koka siju karkasa izbūve laipām</t>
  </si>
  <si>
    <t>palīgmateriāli (skrūves u.c.)</t>
  </si>
  <si>
    <t>Bēniņos iebūvēt bēramo akmens vati h=300mm pēc sēšanās</t>
  </si>
  <si>
    <t>Bēniņos izbūvēt dēļu laipas virs siltumizolācijas (d=30mm)</t>
  </si>
  <si>
    <t>Ugunsdrošās durvis montāža bēniņos</t>
  </si>
  <si>
    <t>Jaunās tērauda konstrukcijas ugunsdrošās durvis montāža bēniņos</t>
  </si>
  <si>
    <t>durvju aizvērējs GEZE TS2000 V BC (vai ekvivalents)</t>
  </si>
  <si>
    <t>Jumta lūkas montāža</t>
  </si>
  <si>
    <t>Jumta lūkas Keraplast Oy uzstādīšana (vai ekvivalents) izveidot pieslēgumu no uzkausējamā ruberoīda</t>
  </si>
  <si>
    <t>Fasādes siltināšanas un apdares darbi</t>
  </si>
  <si>
    <t>Sastatņu montāžā, demontāža, īre 3.mēn</t>
  </si>
  <si>
    <t>obj.</t>
  </si>
  <si>
    <t>Drošības tīkla (SCAFFOLD-NET 70, fasādes aizsargsiets) uzstādīšana</t>
  </si>
  <si>
    <t>Apmalītes demontāža pa ēkas perimetru</t>
  </si>
  <si>
    <t>Esošās fasādes virsmas līdzināšana pēc nepieciešamības</t>
  </si>
  <si>
    <t>Esošās fasādes, lodžijas pārseguma virsmas un ailas virsmas gruntēšana</t>
  </si>
  <si>
    <t>Esošās pagraba gaismas šahtas virsmas mazgāšana ar augstspiediena mazgātāju</t>
  </si>
  <si>
    <t>Tranšejas rakšana grunts maiņai</t>
  </si>
  <si>
    <t>Grunts iekraušana un izvēšana no objekta</t>
  </si>
  <si>
    <t>Būvgružu savakšana</t>
  </si>
  <si>
    <t>Cokola siltināšana pa perimetru</t>
  </si>
  <si>
    <t>Vertikālās hidroizolācijas veidošana pamatu un cokola virsmai</t>
  </si>
  <si>
    <t>Pamatu un cokola virsmas siltināšana ar putupolistirolu b=100mm un pamatu izvirzījumus siltināšana ar putupolistirolu b=50mm uz līmjavas kārtas, papildus stiprinot ar dībeļiem</t>
  </si>
  <si>
    <t>līmjava Baumit BituFix 2K (Baumit vai ekvivalents)</t>
  </si>
  <si>
    <t>Cokola daļas armēšana ar stikla šķiedras sietu</t>
  </si>
  <si>
    <t xml:space="preserve"> līmjava Baumit ProContact (Baumit vai ekvivalents)</t>
  </si>
  <si>
    <t>Dekoratīvā apmetumu iestrāde cokola virsmai</t>
  </si>
  <si>
    <t>Cokola gruntēšana un krāsošana</t>
  </si>
  <si>
    <t>krāsa tonēta Baumit GranoporColor (Baumit vai ekvivalents) (krāsu saskaņojot ar pasūtītāju)</t>
  </si>
  <si>
    <t>Fasādes siltināšana</t>
  </si>
  <si>
    <t>Iebūvēt metāla cokola profillīsti</t>
  </si>
  <si>
    <t>EJOT alumīnija cokola profils (vai ekvivalents)</t>
  </si>
  <si>
    <t>palīgmateriāli, stiprinājumi</t>
  </si>
  <si>
    <t>Ārsienas virsmas siltināšana ar fasādes akmens vates plātnēm b=150mm un fasādes izvirzījumu siltināšana ar fasādes akmens vates plātnēm 50mm uz līmjavas kārtas, papildus stiprinot ar dībeļiem</t>
  </si>
  <si>
    <t>Siltinājuma armēšana ar stikla šķiedras sietu fasādes virsmai</t>
  </si>
  <si>
    <t>EJOT profils 815 cokols plus (vai ekvivalents)</t>
  </si>
  <si>
    <t>Dekoratīvā apmetumu iestrāde fasādes virsmai</t>
  </si>
  <si>
    <t>Fasādes virsmas gruntēšana un krāsošana</t>
  </si>
  <si>
    <t>krāsa tonēta Baumit Baumit SilikatColor (Baumit vai ekvivalents) (krāsu saskaņojot ar pasūtītāju)</t>
  </si>
  <si>
    <t>Skārda elementu izbūve saskaņā ar mezgliem Nr.6</t>
  </si>
  <si>
    <t>Nesiltinātās virsmas apdares darbi</t>
  </si>
  <si>
    <t>Nesiltinātās fasādes virsmas armēšana ar stikla šķiedras sietu (saskaņā ar AR-14A)</t>
  </si>
  <si>
    <t>Dekoratīvā apmetumu iestrāde nesiltinātajai fasādes virsmai (saskaņā ar AR-14A)</t>
  </si>
  <si>
    <t>Nesiltinātās fasādes virsmas gruntēšana un krāsošana (saskaņā ar AR-14A)</t>
  </si>
  <si>
    <t>Pagraba atbalsta sienas virsmas armēšana ar stikla šķiedras sietu</t>
  </si>
  <si>
    <t>Dekoratīvā apmetumu iestrāde atbalsta sienas virsmai</t>
  </si>
  <si>
    <t>Atbalsta sienas virsmas gruntēšana un krāsošana</t>
  </si>
  <si>
    <t>Lodžijas un ieejas mezgla paneļa virsmas armēšana ar stikla šķiedras sietu</t>
  </si>
  <si>
    <t>Dekoratīvā apmetumu iestrāde lodžijas un ieejas mezgla paneļa virsmai</t>
  </si>
  <si>
    <t>Lodžijas un ieejas mezgla paneļa virsmas gruntēšana un krāsošana</t>
  </si>
  <si>
    <t>Logu un durvju aiļu malu siltināšana</t>
  </si>
  <si>
    <t>Logu un durvju aiļu malu siltināšana ar 30 mm akmens vates plātnēm uz līmjavas kārtas</t>
  </si>
  <si>
    <t>Siltinājuma armēšana ar stikla šķiedras sietu logu un durvju aiļu malām</t>
  </si>
  <si>
    <t>EJOT PVC profili (vai ekvivalents) logu un durvju pieslēguma vietam pa perimetru</t>
  </si>
  <si>
    <t>Dekoratīvā apmetumu iestrāde logu un durvju aiļu malām</t>
  </si>
  <si>
    <t>Logu un durvju aiļu malu virsmas gruntēšana un krāsošana</t>
  </si>
  <si>
    <t>Pamatu apmalītes atjaunošanas darbi</t>
  </si>
  <si>
    <t>Aizbērt tranšeju ap pamatiem ar drenējoša smilts, tās pa kārtām blīvējot</t>
  </si>
  <si>
    <t>Aizbērt tranšeju ap pamatiem ar dolomīta šķembām (fr.16-45 mm) 150 mm biezumā, tās blīvējot</t>
  </si>
  <si>
    <t>Aizbērt tranšeju ap pamatiem ar drenējoša smilts (filtrācijas koef.&gt;1m/dnn) 50 mm biezumā, tās blīvējot</t>
  </si>
  <si>
    <t>Bruģakmens apamales izveide</t>
  </si>
  <si>
    <t>Betona ietvju apmales izbūve uz betons sagataves kārtas</t>
  </si>
  <si>
    <t>Lodžijas paneļu atjaunošanas darbi</t>
  </si>
  <si>
    <t>Lodžijas paneļu virsmas tīrīšana no abrazīvām daļiņām un esošās apdares, bojāto virsmu atjaunošana ar remontjavu no ārpuses un no iekšpuses</t>
  </si>
  <si>
    <t>Lodžijas paneļu virsmas gruntēšana</t>
  </si>
  <si>
    <t>Lodžijas paneļu virsmas armēšana ar stikla šķiedras sietu un virsmas gludināšana no iekšpuses</t>
  </si>
  <si>
    <t>Lodžijas paneļu virsmas gruntēšana un krāsošana no iekšpuses</t>
  </si>
  <si>
    <t>Lodžijas margas apšušana ar profilētā skārda loksnēm saskaņā ar AR-11A</t>
  </si>
  <si>
    <t>stiprinājuma elementi</t>
  </si>
  <si>
    <t>Virs lodžijas logiem skārdu montāža lietus ūdens novadīšanai</t>
  </si>
  <si>
    <t>Gaismas šahtas atjaunošana</t>
  </si>
  <si>
    <t>Gaismas šahtas virsmas attīrīšana un apstrādāšana pret mikroorganismiem ar Baumit SanierLosung saskaņā ar ražotāja norādījumiem (vai ekvivalents) no iekšpuses un no ārpuses</t>
  </si>
  <si>
    <t>Gaismas šahtas virsmas atjaunošana no iekšpuses un no ārpuses</t>
  </si>
  <si>
    <t>Bēniņu ventilācijas restes V1 (D300mm) montāža</t>
  </si>
  <si>
    <t>Bēniņu ventilācijas restes V2 (200x200mm) montāža</t>
  </si>
  <si>
    <t>Iesegt ar dekoratīvo skārdu ārējās palodzes</t>
  </si>
  <si>
    <t>Fasādes sakārtošana (karoga kāta turētāja, mājas Nr. u.c.)</t>
  </si>
  <si>
    <t>Lodžiju esošo logu/restes demontāža saglabajot esošos PVC logus</t>
  </si>
  <si>
    <t>Pagraba esošo logu demontāža</t>
  </si>
  <si>
    <t>Kāpņu telpas esošo logu demontāža</t>
  </si>
  <si>
    <t>Dzīvokļu esošo logu demontāža</t>
  </si>
  <si>
    <t>Dzīvokļu esošo lodžijas logu bloku demontāža</t>
  </si>
  <si>
    <t>Skārda palodžu elementu demontāža visai ēkai</t>
  </si>
  <si>
    <t>Logu montāža kāpņu telpā</t>
  </si>
  <si>
    <t>PVC logu bloku montāža kāpņu telpā veramus, atgāžamus</t>
  </si>
  <si>
    <t>stiprinājuma elementi (silikons, skrūves)</t>
  </si>
  <si>
    <t>blīvējuma materiāli (celtniecības putas)</t>
  </si>
  <si>
    <t>Sānu virsmu apdare ap logiem no iekšpuses</t>
  </si>
  <si>
    <t>līme ģipškartonam Perflix (vai ekvivalents)</t>
  </si>
  <si>
    <t>Sakret LH Universālā špakteļtepe (Sakret vai ekvivalents)</t>
  </si>
  <si>
    <t>palīgmateriāli (līmlentes, stūra līstes, sieti), stiprinājuma elementi</t>
  </si>
  <si>
    <t>grunts krāsa Sadolin BINDO 3 WO (Sadolin vai ekvivalents)</t>
  </si>
  <si>
    <t>balta krāsa Sadolin BINDO 12 WO (Sadolin vai ekvivalents)</t>
  </si>
  <si>
    <t>Logu montāža dzīvokļos</t>
  </si>
  <si>
    <t>PVC logu bloku montāža dzīvokļos veramus, atgāžamus, saglabājot rūtojumu</t>
  </si>
  <si>
    <t>PVC lodžijas logu bloku montāža dzīvokļos veramus, atgāžamus, saglabājot rūtojumu</t>
  </si>
  <si>
    <t>MDF palodžu uzstādīšana</t>
  </si>
  <si>
    <t>stiprinājuma elemetni (silikons, skrūves, celtniecības putas, putuplasts)</t>
  </si>
  <si>
    <t>Logu montāža lodžijās</t>
  </si>
  <si>
    <t>PVC konstrukcijas lodžijas logu montāža veramus, atgāžamus ieskaitot esošo PVC logu montāža</t>
  </si>
  <si>
    <t>MDF palodžu uzstādīšana izolējot palodžu pamatni</t>
  </si>
  <si>
    <t>Elektroinstalācijas pagaidu pārnešana</t>
  </si>
  <si>
    <t xml:space="preserve"> m2</t>
  </si>
  <si>
    <t>Koka starpsienu demontāža (nogriešana, lai paredzētu vietu siltumizolācijai)</t>
  </si>
  <si>
    <t>Pārseguma siltināšana</t>
  </si>
  <si>
    <t>Esošās pagraba griestu virsmas gruntēšana</t>
  </si>
  <si>
    <t>Pagraba pārseguma virsmas siltināšana ar putupolistirola plātnēm b=150mm uz līmjavas kārtas, papildus stiprinot ar dībeļiem</t>
  </si>
  <si>
    <t>Pagraba pārseguma siltināšanas darbi</t>
  </si>
  <si>
    <t>Logu maiņa</t>
  </si>
  <si>
    <t>Logu un durvju nosegšana ar plēvi un aplīmēšana</t>
  </si>
  <si>
    <t>Esošo sienu un griestu tīrīšana un mazgāšana</t>
  </si>
  <si>
    <t>Kāpņu telpas remonts</t>
  </si>
  <si>
    <t>Virsmu apdare no iekšpuses tajā skaitā griesti</t>
  </si>
  <si>
    <t>Kāpņu margu atjaunošana un PVC lentera uzstādīšana</t>
  </si>
  <si>
    <t>Telekomunikāciju un citu vadu nosegšana</t>
  </si>
  <si>
    <t>Esošo betona grīdu, kāpņu un laidu remonts, izlīdzināšana, seguma ieklāšana ar nodilumizturīgo krāsu</t>
  </si>
  <si>
    <t>Iekšējie apdares darbi</t>
  </si>
  <si>
    <t>Ventilācijas skursteņu esošo skārda elementu demontāža</t>
  </si>
  <si>
    <t>Ventilācijas skursteņu azbestcementa plāksnes demontāža līdz bēniņu grīdai un tās utilizācija</t>
  </si>
  <si>
    <t xml:space="preserve">Ēkas ārsienās dabīgās ventilācijas atveres D=300 mm izveidošana ar dimanta urbšanas instrumentu bēniņos </t>
  </si>
  <si>
    <t>Ventilācijas sistēmas atjaunošanas darbi</t>
  </si>
  <si>
    <t>Dabīgās ventilācijas kanālu tīrīšana, un vilkmes pārbaude ar atzinumu</t>
  </si>
  <si>
    <t>Ventilācijas skursteņiem izveidot jaunu pieslēgumu no uzkausējamā ruberoīda</t>
  </si>
  <si>
    <t>Ventilācijas skursteņu virsmas gruntēšana un krāsošana virs jumta daļas</t>
  </si>
  <si>
    <t>Ventilācijas skursteņu aprīkošana ar skārda elementa cepurēm</t>
  </si>
  <si>
    <t>Esošo apkures sistēmas demontāža ieskaitot vecos stiprinājumu elementus</t>
  </si>
  <si>
    <t>Urbšanas un kalšanas darbi</t>
  </si>
  <si>
    <t>Apkures/siltumapgādes sistēma T1/T2</t>
  </si>
  <si>
    <t>Tērauda paneļu radiators PURMO Compact C11-500-600 vai ekvivalents ar atgaisotāju un korķi</t>
  </si>
  <si>
    <t>Tērauda paneļu radiators PURMO Compact C11-500-700 vai ekvivalents ar atgaisotāju un korķi</t>
  </si>
  <si>
    <t>Tērauda paneļu radiators PURMO Compact C11-500-800 vai ekvivalents ar atgaisotāju un korķi</t>
  </si>
  <si>
    <t>Tērauda paneļu radiators PURMO Compact C11-500-900 vai ekvivalents ar atgaisotāju un korķi</t>
  </si>
  <si>
    <t>Tērauda paneļu radiators PURMO Compact C11-500-1000 vai ekvivalents ar atgaisotāju un korķi</t>
  </si>
  <si>
    <t>Tērauda paneļu radiators PURMO Compact C22-500-900 vai ekvivalents ar atgaisotāju un korķi</t>
  </si>
  <si>
    <t>Tērauda paneļu radiators PURMO Compact C22-500-1000 vai ekvivalents ar atgaisotāju un korķi</t>
  </si>
  <si>
    <t>Tērauda paneļu radiators PURMO Compact C22-500-1100 vai ekvivalents ar atgaisotāju un korķi</t>
  </si>
  <si>
    <t>Tērauda paneļu radiators PURMO Compact C22-500-1200 vai ekvivalents ar atgaisotāju un korķi</t>
  </si>
  <si>
    <t>Tērauda paneļu radiators PURMO Compact C22-300-1000 vai ekvivalents ar atgaisotāju un korķi</t>
  </si>
  <si>
    <t>Tērauda paneļu radiators PURMO Compact C22-300-1200 vai ekvivalents ar atgaisotāju un korķi</t>
  </si>
  <si>
    <t>Radiatoru stiprinājumi</t>
  </si>
  <si>
    <t>Termostatiskā vārsta galva Danfoss RA 2000 (vai ekvivalents)</t>
  </si>
  <si>
    <t>Cauruļvadu veidgabali, aizsargčaulas, balsti, kompensatori un stiprinājumi</t>
  </si>
  <si>
    <t>Siltumizolācijas palīgmateriāli</t>
  </si>
  <si>
    <t>PVC pārklājums</t>
  </si>
  <si>
    <t>Siltuma uzskaites alokators</t>
  </si>
  <si>
    <t>Datu uztvēršanas rinda (datu uztvērēji, serveris, montāža)</t>
  </si>
  <si>
    <t>Montāžas komplekts</t>
  </si>
  <si>
    <t>Palīgmateriāli</t>
  </si>
  <si>
    <t>Apkures sistēmas palaišana, pārbaude un balansēšana</t>
  </si>
  <si>
    <t>Caurumu noblīvēšana ar ugunsdrošo mastiku (pagraba pārsegumu šķersošanas vietās)</t>
  </si>
  <si>
    <t>vietas</t>
  </si>
  <si>
    <t>Apdares atjaunošana cauruļvadu izbūves vai demontāžas vietās</t>
  </si>
  <si>
    <t>Turpgaitas priešiestatījuma vārsts Danfoss RA-N DN15 (vai ekvivalents)</t>
  </si>
  <si>
    <t>Atgaitas vārsts Danfoss RLV DN15 (vai ekvivalents)</t>
  </si>
  <si>
    <t>Balansējošais vārsts ar noslēgšanas un izlaides funkcijām STAD DN50 (vai ekvivalents)</t>
  </si>
  <si>
    <t>Balansējošais vārsts Danfoss ASV-PV DN15 (vai ekvivalents)</t>
  </si>
  <si>
    <t>Balansējošais vārsts Danfoss ASV-PV DN20 (vai ekvivalents)</t>
  </si>
  <si>
    <t>Izslēgšanās vārsts ASV-M DN15 (vai ekvivalents)</t>
  </si>
  <si>
    <t>Izslēgšanās vārsts ASV-M DN20 (vai ekvivalents)</t>
  </si>
  <si>
    <t>Rakšanas darbi</t>
  </si>
  <si>
    <t>Tranšejas rakšana un aizbēršana</t>
  </si>
  <si>
    <t>Zibensaizsardzības izbūve</t>
  </si>
  <si>
    <t>Zibens uztvērēja montāža</t>
  </si>
  <si>
    <t>Zibensnovedēja stieples montāža pa sienu, jumtu</t>
  </si>
  <si>
    <t>zibensnovedēja stieple 8mm karsti cinkota</t>
  </si>
  <si>
    <t>stieples turētājs pie sienu, jumtu</t>
  </si>
  <si>
    <t>diagonālā krustklemme stieples un lentas savienošanai</t>
  </si>
  <si>
    <t>mērījumu klemme stieple/stieple</t>
  </si>
  <si>
    <t>Zemējuma lentas montāža tranšejā</t>
  </si>
  <si>
    <t>zemējuma lenta 30x3 karsti cinkota</t>
  </si>
  <si>
    <t>Zemējuma elektroda montāža</t>
  </si>
  <si>
    <t>zemējuma elektrods 3m, 20mm</t>
  </si>
  <si>
    <t>Pārsprieguma aizsardzības moduļa uzstādīšana</t>
  </si>
  <si>
    <t>pārspriegumu aizsardzības modulis 3F B100kA vai ekvivalents</t>
  </si>
  <si>
    <t>Mērījumi un tehniskā dokumentācija</t>
  </si>
  <si>
    <t>zibens uztvērēja galva LAP-CX 070 vai ekvivalents</t>
  </si>
  <si>
    <t>uztvērēja masts ar atsaitēm - h=4m</t>
  </si>
  <si>
    <t>Apkures sistēmas atjaunošana</t>
  </si>
  <si>
    <t>gāzbetona bloki b=300mm</t>
  </si>
  <si>
    <t>gāzbetona līme</t>
  </si>
  <si>
    <t>armatūra A-III, ø 8mm</t>
  </si>
  <si>
    <t>skārda elementi ar PE pārklājumu</t>
  </si>
  <si>
    <t>taisnstūra šķērsgriezuma skārda tekne ar PE pārklājumu</t>
  </si>
  <si>
    <t>tērauda konstrukcijas durvis D1 (1560x2100) U≤1.8 W/(m2*K)</t>
  </si>
  <si>
    <t>impregnēts kokmateriāls 50x50</t>
  </si>
  <si>
    <t>skārda ar PE pārklājumu, apaļa šķērsgriezuma tekne ar palīgelementiem</t>
  </si>
  <si>
    <t>skārda ar PE pārklājumu, apaļa šķērsgriezuma notekas ar palīgelementiem</t>
  </si>
  <si>
    <t>impregnēts kokmateriāls 50x120</t>
  </si>
  <si>
    <t>akmens vate (λd=0,038 W/m*K) 150mm</t>
  </si>
  <si>
    <t xml:space="preserve">akmens vate (λd=0,038 W/m*K) 150mm </t>
  </si>
  <si>
    <t>kokmateriāls 50x200 mm, 50x100 mm</t>
  </si>
  <si>
    <t>beramā vate 300mm biezumā (λ=0,041 W/(mK)</t>
  </si>
  <si>
    <t>kokmateriāls 30x100 mm</t>
  </si>
  <si>
    <t>tērauda konstrukcijas ugunsdrošās durvis D3 U≤1.6 W/(m2*K) EI30</t>
  </si>
  <si>
    <t xml:space="preserve">ekstrudētais putupolistirols (λd≤0,038 W/m*K) 100mm </t>
  </si>
  <si>
    <t xml:space="preserve">ekstrudētais putupolistirols (λd≤0,038 W/m*K) 50mm </t>
  </si>
  <si>
    <t>akmens vate (λd=0,038 W/m*K) 50mm</t>
  </si>
  <si>
    <t>akmens vate (λd=0,038 W/m*K) 30mm</t>
  </si>
  <si>
    <t>drenējoša smilts</t>
  </si>
  <si>
    <t>dolomīta šķembas (fr.16-45 mm) 150 mm</t>
  </si>
  <si>
    <t>drenējoša smilts (filtrācijas koef.&gt;1m/dnn) 50 mm</t>
  </si>
  <si>
    <t>bruģakmens 60 mm</t>
  </si>
  <si>
    <t>betons C8/10</t>
  </si>
  <si>
    <t>betona ietvju apmale BR.100.20.8</t>
  </si>
  <si>
    <t>profilētā skārda loksnes PP20</t>
  </si>
  <si>
    <t>Pagraba gaismas šahtas restes (900x1100mm) montāža cinkotas</t>
  </si>
  <si>
    <t>skārds ar PE pārklājumu</t>
  </si>
  <si>
    <t>PVC konstrukcijas logi L-6 (600x1400) U=1,3 W/(m²K)</t>
  </si>
  <si>
    <t>ģipšk/loksne GKB 12 mm</t>
  </si>
  <si>
    <t>PVC konstrukcijas logi L-1 (1150x1400) U=1,2 W/(m²K)</t>
  </si>
  <si>
    <t>PVC konstrukcijas logi L-2 (1500x1400, 700x2100) U=1,2 W/(m²K)</t>
  </si>
  <si>
    <t>MDF palodze balta</t>
  </si>
  <si>
    <t>PVC konstrukcijas logi (1600x6140) U=1,3 W/(m²K) (precizēt būvniecības laikā)</t>
  </si>
  <si>
    <t>putupolistirols (λd=0,038 W/m*K) 150mm</t>
  </si>
  <si>
    <t>smalkā špaktele Weber LR+ (vai ekvivalents)</t>
  </si>
  <si>
    <t>rupjā tepe ROTBAND (vai ekvivalents) ģipša apmetums KNAUF (vai ekvivalents)</t>
  </si>
  <si>
    <t>Ventilācijas kanālus apšūt ar Cetris Basic cementa skaidu plāksnēm 10 (vai ekvivalents)</t>
  </si>
  <si>
    <t>Automātiskais atgaisotājs komplektā ar lodveida krānu DN15</t>
  </si>
  <si>
    <t>Iztukšošanas krāns DN15</t>
  </si>
  <si>
    <t>Lodveida noslēgvārsts DN32</t>
  </si>
  <si>
    <t>Lodveida noslēgvārsts DN50</t>
  </si>
  <si>
    <t>Lodveida noslēgvārsts DN65</t>
  </si>
  <si>
    <t>Kapilārā caurule balansēšanas vārsta ASV-PV un izslēgšanās vārsta ASV-M savienošanai</t>
  </si>
  <si>
    <t>Tērauda presējamās karbona caurules 15x1.2</t>
  </si>
  <si>
    <t>Tērauda presējamās karbona caurules 18x1.2</t>
  </si>
  <si>
    <t>Tērauda presējamās karbona caurules 22x1.5</t>
  </si>
  <si>
    <t xml:space="preserve">Tērauda presējamās karbona caurules 64x2.0 </t>
  </si>
  <si>
    <t>Tērauda presējamās karbona caurules 54x1.5</t>
  </si>
  <si>
    <t>Tērauda presējamās karbona caurules 35x1.5</t>
  </si>
  <si>
    <t>Tērauda presējamās karbona caurules 28x1.5</t>
  </si>
  <si>
    <t>Siltumizolācija čaula b=40mm; λ≤0,04W/mK 15x40</t>
  </si>
  <si>
    <t>Siltumizolācija čaula b=40mm; λ≤0,04W/mK 64x40</t>
  </si>
  <si>
    <t>Siltumizolācija čaula b=40mm; λ≤0,04W/mK 54x40</t>
  </si>
  <si>
    <t>Siltumizolācija čaula b=40mm; λ≤0,04W/mK 35x40</t>
  </si>
  <si>
    <t xml:space="preserve">Siltumizolācija čaula b=40mm; λ≤0,04W/mK 28x40 </t>
  </si>
  <si>
    <t>Siltumizolācija čaula b=40mm; λ≤0,04W/mK 22x40</t>
  </si>
  <si>
    <t>Siltumizolācija čaula b=40mm; λ≤0,04W/mK 18x40</t>
  </si>
  <si>
    <t xml:space="preserve">Dabīgās ventilācijas pieplūdes sistēmas  uzstādīšana logiem dzīvokļos </t>
  </si>
  <si>
    <t>Tāme sastādīta 2022. gada ___.__________</t>
  </si>
  <si>
    <t>Iepirkums Nr. AS OŪS 2022/08_E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</si>
</sst>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;;"/>
    <numFmt numFmtId="165" formatCode="0;;"/>
    <numFmt numFmtId="166" formatCode="0.0%"/>
  </numFmts>
  <fonts count="10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186"/>
      <scheme val="minor"/>
    </font>
    <font>
      <b/>
      <sz val="8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43" fontId="6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9" xfId="0" applyFont="1" applyBorder="1"/>
    <xf numFmtId="0" fontId="2" fillId="0" borderId="10" xfId="0" applyFont="1" applyBorder="1" applyAlignment="1">
      <alignment horizontal="right"/>
    </xf>
    <xf numFmtId="2" fontId="2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27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29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wrapText="1"/>
    </xf>
    <xf numFmtId="164" fontId="2" fillId="0" borderId="9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2" xfId="0" applyNumberFormat="1" applyFon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5" xfId="2" applyNumberFormat="1" applyFont="1" applyBorder="1" applyAlignment="1">
      <alignment horizontal="center" vertical="center"/>
    </xf>
    <xf numFmtId="164" fontId="2" fillId="0" borderId="26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 wrapText="1"/>
    </xf>
    <xf numFmtId="164" fontId="1" fillId="0" borderId="38" xfId="0" applyNumberFormat="1" applyFont="1" applyBorder="1" applyAlignment="1">
      <alignment horizontal="center" vertical="center" wrapText="1"/>
    </xf>
    <xf numFmtId="164" fontId="1" fillId="0" borderId="15" xfId="0" quotePrefix="1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2" fillId="0" borderId="30" xfId="0" applyFont="1" applyBorder="1" applyAlignment="1">
      <alignment horizontal="center" vertical="center" textRotation="90" wrapText="1"/>
    </xf>
    <xf numFmtId="164" fontId="1" fillId="0" borderId="40" xfId="2" applyNumberFormat="1" applyFont="1" applyBorder="1" applyAlignment="1">
      <alignment horizontal="center" vertical="center"/>
    </xf>
    <xf numFmtId="164" fontId="2" fillId="0" borderId="41" xfId="2" applyNumberFormat="1" applyFont="1" applyBorder="1" applyAlignment="1">
      <alignment horizontal="center" vertical="center"/>
    </xf>
    <xf numFmtId="164" fontId="1" fillId="0" borderId="41" xfId="0" applyNumberFormat="1" applyFont="1" applyBorder="1" applyAlignment="1">
      <alignment horizontal="center" vertical="center" wrapText="1"/>
    </xf>
    <xf numFmtId="164" fontId="1" fillId="0" borderId="39" xfId="2" applyNumberFormat="1" applyFont="1" applyBorder="1" applyAlignment="1">
      <alignment horizontal="center" vertical="center"/>
    </xf>
    <xf numFmtId="164" fontId="2" fillId="0" borderId="9" xfId="3" applyNumberFormat="1" applyFont="1" applyBorder="1" applyAlignment="1">
      <alignment horizontal="center" vertical="center"/>
    </xf>
    <xf numFmtId="164" fontId="2" fillId="0" borderId="12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1" fillId="0" borderId="37" xfId="0" applyFont="1" applyBorder="1" applyAlignment="1">
      <alignment wrapText="1"/>
    </xf>
    <xf numFmtId="0" fontId="2" fillId="0" borderId="37" xfId="0" applyFont="1" applyBorder="1" applyAlignment="1">
      <alignment wrapText="1"/>
    </xf>
    <xf numFmtId="0" fontId="2" fillId="0" borderId="35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36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1" fillId="0" borderId="6" xfId="0" applyFont="1" applyBorder="1" applyAlignment="1">
      <alignment wrapText="1"/>
    </xf>
    <xf numFmtId="164" fontId="7" fillId="0" borderId="25" xfId="0" applyNumberFormat="1" applyFont="1" applyBorder="1" applyAlignment="1">
      <alignment vertical="top" wrapText="1"/>
    </xf>
    <xf numFmtId="164" fontId="8" fillId="0" borderId="25" xfId="0" applyNumberFormat="1" applyFont="1" applyBorder="1" applyAlignment="1">
      <alignment vertical="top" wrapText="1"/>
    </xf>
    <xf numFmtId="164" fontId="1" fillId="0" borderId="25" xfId="0" applyNumberFormat="1" applyFont="1" applyBorder="1" applyAlignment="1">
      <alignment horizontal="right" vertical="top" wrapText="1"/>
    </xf>
    <xf numFmtId="164" fontId="9" fillId="0" borderId="41" xfId="0" applyNumberFormat="1" applyFont="1" applyBorder="1" applyAlignment="1">
      <alignment horizontal="center" vertical="center" wrapText="1"/>
    </xf>
    <xf numFmtId="164" fontId="1" fillId="2" borderId="25" xfId="0" applyNumberFormat="1" applyFont="1" applyFill="1" applyBorder="1" applyAlignment="1">
      <alignment horizontal="right" vertical="top" wrapText="1"/>
    </xf>
    <xf numFmtId="164" fontId="7" fillId="2" borderId="25" xfId="0" applyNumberFormat="1" applyFont="1" applyFill="1" applyBorder="1" applyAlignment="1">
      <alignment vertical="top" wrapText="1"/>
    </xf>
    <xf numFmtId="164" fontId="1" fillId="0" borderId="25" xfId="0" applyNumberFormat="1" applyFont="1" applyFill="1" applyBorder="1" applyAlignment="1">
      <alignment horizontal="right" vertical="top" wrapText="1"/>
    </xf>
    <xf numFmtId="164" fontId="7" fillId="0" borderId="25" xfId="0" applyNumberFormat="1" applyFont="1" applyFill="1" applyBorder="1" applyAlignment="1">
      <alignment vertical="top" wrapText="1"/>
    </xf>
    <xf numFmtId="165" fontId="1" fillId="0" borderId="25" xfId="0" applyNumberFormat="1" applyFont="1" applyBorder="1" applyAlignment="1">
      <alignment horizontal="center" vertical="center" wrapText="1"/>
    </xf>
    <xf numFmtId="165" fontId="1" fillId="0" borderId="40" xfId="0" applyNumberFormat="1" applyFont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0" fontId="1" fillId="0" borderId="26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164" fontId="1" fillId="0" borderId="25" xfId="0" applyNumberFormat="1" applyFont="1" applyBorder="1" applyAlignment="1">
      <alignment horizontal="left" vertical="top" wrapText="1"/>
    </xf>
    <xf numFmtId="164" fontId="1" fillId="0" borderId="26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left" vertical="top" wrapText="1"/>
    </xf>
    <xf numFmtId="164" fontId="1" fillId="0" borderId="41" xfId="0" applyNumberFormat="1" applyFont="1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37" xfId="0" applyNumberFormat="1" applyFont="1" applyBorder="1" applyAlignment="1">
      <alignment horizontal="left"/>
    </xf>
    <xf numFmtId="164" fontId="1" fillId="0" borderId="35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justify"/>
    </xf>
    <xf numFmtId="164" fontId="2" fillId="0" borderId="37" xfId="0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top"/>
    </xf>
    <xf numFmtId="164" fontId="2" fillId="0" borderId="35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0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9" xfId="3" applyFont="1" applyBorder="1" applyAlignment="1">
      <alignment horizontal="right" wrapText="1"/>
    </xf>
    <xf numFmtId="0" fontId="2" fillId="0" borderId="12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20" xfId="0" applyFont="1" applyBorder="1" applyAlignment="1">
      <alignment horizontal="center" vertical="center" textRotation="90" wrapText="1"/>
    </xf>
    <xf numFmtId="0" fontId="1" fillId="0" borderId="29" xfId="0" applyFont="1" applyBorder="1" applyAlignment="1">
      <alignment horizontal="center" vertical="center" textRotation="90" wrapText="1"/>
    </xf>
    <xf numFmtId="0" fontId="1" fillId="0" borderId="2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textRotation="90"/>
    </xf>
    <xf numFmtId="0" fontId="1" fillId="0" borderId="29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5" xfId="0" applyNumberFormat="1" applyFont="1" applyBorder="1" applyAlignment="1">
      <alignment horizontal="left" wrapText="1"/>
    </xf>
  </cellXfs>
  <cellStyles count="5">
    <cellStyle name="Comma 2" xfId="4" xr:uid="{00000000-0005-0000-0000-000000000000}"/>
    <cellStyle name="Normal 2" xfId="2" xr:uid="{00000000-0005-0000-0000-000002000000}"/>
    <cellStyle name="Parasts" xfId="0" builtinId="0"/>
    <cellStyle name="Обычный_33. OZOLNIEKU NOVADA DOME_OZO SKOLA_TELPU, GAITENU, KAPNU TELPU REMONTS_TAME_VADIMS_2011_02_25_melnraksts" xfId="1" xr:uid="{00000000-0005-0000-0000-000003000000}"/>
    <cellStyle name="Обычный_saulkrasti_tame" xfId="3" xr:uid="{00000000-0005-0000-0000-000004000000}"/>
  </cellStyles>
  <dxfs count="164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C31"/>
  <sheetViews>
    <sheetView workbookViewId="0">
      <selection activeCell="G20" sqref="G20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98" t="s">
        <v>1</v>
      </c>
      <c r="C4" s="98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99" t="s">
        <v>3</v>
      </c>
      <c r="C8" s="99"/>
    </row>
    <row r="11" spans="1:3" x14ac:dyDescent="0.2">
      <c r="B11" s="2" t="s">
        <v>4</v>
      </c>
    </row>
    <row r="12" spans="1:3" x14ac:dyDescent="0.2">
      <c r="B12" s="76" t="s">
        <v>52</v>
      </c>
    </row>
    <row r="13" spans="1:3" ht="22.5" x14ac:dyDescent="0.2">
      <c r="A13" s="4" t="s">
        <v>5</v>
      </c>
      <c r="B13" s="71" t="s">
        <v>57</v>
      </c>
      <c r="C13" s="71"/>
    </row>
    <row r="14" spans="1:3" ht="22.5" x14ac:dyDescent="0.2">
      <c r="A14" s="4" t="s">
        <v>6</v>
      </c>
      <c r="B14" s="71" t="s">
        <v>56</v>
      </c>
      <c r="C14" s="71"/>
    </row>
    <row r="15" spans="1:3" x14ac:dyDescent="0.2">
      <c r="A15" s="4" t="s">
        <v>7</v>
      </c>
      <c r="B15" s="70" t="s">
        <v>58</v>
      </c>
      <c r="C15" s="70"/>
    </row>
    <row r="16" spans="1:3" x14ac:dyDescent="0.2">
      <c r="A16" s="4" t="s">
        <v>8</v>
      </c>
      <c r="B16" s="69" t="s">
        <v>385</v>
      </c>
      <c r="C16" s="69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2.5" x14ac:dyDescent="0.2">
      <c r="A19" s="73">
        <v>1</v>
      </c>
      <c r="B19" s="85" t="s">
        <v>56</v>
      </c>
      <c r="C19" s="8">
        <f>'Kops a'!E28</f>
        <v>0</v>
      </c>
    </row>
    <row r="20" spans="1:3" ht="12" thickBot="1" x14ac:dyDescent="0.25">
      <c r="A20" s="74">
        <v>2</v>
      </c>
      <c r="B20" s="75" t="s">
        <v>59</v>
      </c>
      <c r="C20" s="9">
        <f>ROUND(C19*0.03,2)</f>
        <v>0</v>
      </c>
    </row>
    <row r="21" spans="1:3" ht="12" thickBot="1" x14ac:dyDescent="0.25">
      <c r="A21" s="10"/>
      <c r="B21" s="11" t="s">
        <v>12</v>
      </c>
      <c r="C21" s="12">
        <f>SUM(C19:C20)</f>
        <v>0</v>
      </c>
    </row>
    <row r="22" spans="1:3" ht="12" thickBot="1" x14ac:dyDescent="0.25">
      <c r="B22" s="13"/>
      <c r="C22" s="14"/>
    </row>
    <row r="23" spans="1:3" ht="12" thickBot="1" x14ac:dyDescent="0.25">
      <c r="A23" s="100" t="s">
        <v>13</v>
      </c>
      <c r="B23" s="101"/>
      <c r="C23" s="15">
        <f>ROUND(C21*21%,2)</f>
        <v>0</v>
      </c>
    </row>
    <row r="26" spans="1:3" x14ac:dyDescent="0.2">
      <c r="A26" s="1" t="s">
        <v>14</v>
      </c>
      <c r="B26" s="102"/>
      <c r="C26" s="102"/>
    </row>
    <row r="27" spans="1:3" x14ac:dyDescent="0.2">
      <c r="B27" s="97" t="s">
        <v>15</v>
      </c>
      <c r="C27" s="97"/>
    </row>
    <row r="29" spans="1:3" x14ac:dyDescent="0.2">
      <c r="A29" s="1" t="s">
        <v>53</v>
      </c>
      <c r="B29" s="16"/>
      <c r="C29" s="16"/>
    </row>
    <row r="30" spans="1:3" x14ac:dyDescent="0.2">
      <c r="A30" s="16"/>
      <c r="B30" s="16"/>
      <c r="C30" s="16"/>
    </row>
    <row r="31" spans="1:3" x14ac:dyDescent="0.2">
      <c r="A31" s="1" t="s">
        <v>384</v>
      </c>
    </row>
  </sheetData>
  <mergeCells count="5">
    <mergeCell ref="B27:C27"/>
    <mergeCell ref="B4:C4"/>
    <mergeCell ref="B8:C8"/>
    <mergeCell ref="A23:B23"/>
    <mergeCell ref="B26:C26"/>
  </mergeCells>
  <conditionalFormatting sqref="C19 C21 C23">
    <cfRule type="cellIs" dxfId="163" priority="10" operator="equal">
      <formula>0</formula>
    </cfRule>
  </conditionalFormatting>
  <conditionalFormatting sqref="B13:B16">
    <cfRule type="cellIs" dxfId="162" priority="9" operator="equal">
      <formula>0</formula>
    </cfRule>
  </conditionalFormatting>
  <conditionalFormatting sqref="B19">
    <cfRule type="cellIs" dxfId="161" priority="8" operator="equal">
      <formula>0</formula>
    </cfRule>
  </conditionalFormatting>
  <conditionalFormatting sqref="B29">
    <cfRule type="cellIs" dxfId="160" priority="6" operator="equal">
      <formula>0</formula>
    </cfRule>
  </conditionalFormatting>
  <conditionalFormatting sqref="B26:C26">
    <cfRule type="cellIs" dxfId="159" priority="4" operator="equal">
      <formula>0</formula>
    </cfRule>
  </conditionalFormatting>
  <conditionalFormatting sqref="A19">
    <cfRule type="cellIs" dxfId="158" priority="3" operator="equal">
      <formula>0</formula>
    </cfRule>
  </conditionalFormatting>
  <conditionalFormatting sqref="A31">
    <cfRule type="containsText" dxfId="157" priority="2" operator="containsText" text="Tāme sastādīta 20__. gada __. _________">
      <formula>NOT(ISERROR(SEARCH("Tāme sastādīta 20__. gada __. _________",A31)))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fitToPage="1"/>
  </sheetPr>
  <dimension ref="A1:P81"/>
  <sheetViews>
    <sheetView view="pageBreakPreview" topLeftCell="A39" zoomScaleNormal="100" zoomScaleSheetLayoutView="100" workbookViewId="0">
      <selection activeCell="E70" sqref="E70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5" t="s">
        <v>38</v>
      </c>
      <c r="D1" s="49">
        <f>'Kops a'!A22</f>
        <v>8</v>
      </c>
      <c r="E1" s="22"/>
      <c r="F1" s="22"/>
      <c r="G1" s="22"/>
      <c r="H1" s="22"/>
      <c r="I1" s="22"/>
      <c r="J1" s="22"/>
      <c r="N1" s="24"/>
      <c r="O1" s="25"/>
      <c r="P1" s="26"/>
    </row>
    <row r="2" spans="1:16" x14ac:dyDescent="0.2">
      <c r="A2" s="27"/>
      <c r="B2" s="27"/>
      <c r="C2" s="151" t="s">
        <v>323</v>
      </c>
      <c r="D2" s="151"/>
      <c r="E2" s="151"/>
      <c r="F2" s="151"/>
      <c r="G2" s="151"/>
      <c r="H2" s="151"/>
      <c r="I2" s="151"/>
      <c r="J2" s="27"/>
    </row>
    <row r="3" spans="1:16" x14ac:dyDescent="0.2">
      <c r="A3" s="28"/>
      <c r="B3" s="28"/>
      <c r="C3" s="141" t="s">
        <v>17</v>
      </c>
      <c r="D3" s="141"/>
      <c r="E3" s="141"/>
      <c r="F3" s="141"/>
      <c r="G3" s="141"/>
      <c r="H3" s="141"/>
      <c r="I3" s="141"/>
      <c r="J3" s="28"/>
    </row>
    <row r="4" spans="1:16" x14ac:dyDescent="0.2">
      <c r="A4" s="28"/>
      <c r="B4" s="28"/>
      <c r="C4" s="152" t="s">
        <v>52</v>
      </c>
      <c r="D4" s="152"/>
      <c r="E4" s="152"/>
      <c r="F4" s="152"/>
      <c r="G4" s="152"/>
      <c r="H4" s="152"/>
      <c r="I4" s="152"/>
      <c r="J4" s="28"/>
    </row>
    <row r="5" spans="1:16" x14ac:dyDescent="0.2">
      <c r="A5" s="22"/>
      <c r="B5" s="22"/>
      <c r="C5" s="25" t="s">
        <v>5</v>
      </c>
      <c r="D5" s="163" t="str">
        <f>'Kops a'!D6</f>
        <v>Daudzdzīvokļu dzīvojamās mājas vienkāršotas fasādes atjaunošana</v>
      </c>
      <c r="E5" s="163"/>
      <c r="F5" s="163"/>
      <c r="G5" s="163"/>
      <c r="H5" s="163"/>
      <c r="I5" s="163"/>
      <c r="J5" s="163"/>
      <c r="K5" s="163"/>
      <c r="L5" s="163"/>
      <c r="M5" s="16"/>
      <c r="N5" s="16"/>
      <c r="O5" s="16"/>
      <c r="P5" s="16"/>
    </row>
    <row r="6" spans="1:16" ht="24.95" customHeight="1" x14ac:dyDescent="0.2">
      <c r="A6" s="22"/>
      <c r="B6" s="22"/>
      <c r="C6" s="25" t="s">
        <v>6</v>
      </c>
      <c r="D6" s="163" t="str">
        <f>'Kops a'!D7</f>
        <v>Daudzdzīvokļu dzīvojamās mājas, Stacijas iela 34, Olaine vienkāršotas fasādes atjaunošana</v>
      </c>
      <c r="E6" s="163"/>
      <c r="F6" s="163"/>
      <c r="G6" s="163"/>
      <c r="H6" s="163"/>
      <c r="I6" s="163"/>
      <c r="J6" s="163"/>
      <c r="K6" s="163"/>
      <c r="L6" s="163"/>
      <c r="M6" s="16"/>
      <c r="N6" s="16"/>
      <c r="O6" s="16"/>
      <c r="P6" s="16"/>
    </row>
    <row r="7" spans="1:16" x14ac:dyDescent="0.2">
      <c r="A7" s="22"/>
      <c r="B7" s="22"/>
      <c r="C7" s="25" t="s">
        <v>7</v>
      </c>
      <c r="D7" s="163" t="str">
        <f>'Kops a'!D8</f>
        <v>Stacijas iela 34, Olaine</v>
      </c>
      <c r="E7" s="163"/>
      <c r="F7" s="163"/>
      <c r="G7" s="163"/>
      <c r="H7" s="163"/>
      <c r="I7" s="163"/>
      <c r="J7" s="163"/>
      <c r="K7" s="163"/>
      <c r="L7" s="163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163" t="str">
        <f>'Kops a'!D9</f>
        <v>Iepirkums Nr. AS OŪS 2022/08_E</v>
      </c>
      <c r="E8" s="163"/>
      <c r="F8" s="163"/>
      <c r="G8" s="163"/>
      <c r="H8" s="163"/>
      <c r="I8" s="163"/>
      <c r="J8" s="163"/>
      <c r="K8" s="163"/>
      <c r="L8" s="163"/>
      <c r="M8" s="16"/>
      <c r="N8" s="16"/>
      <c r="O8" s="16"/>
      <c r="P8" s="16"/>
    </row>
    <row r="9" spans="1:16" ht="11.25" customHeight="1" x14ac:dyDescent="0.2">
      <c r="A9" s="150" t="s">
        <v>60</v>
      </c>
      <c r="B9" s="150"/>
      <c r="C9" s="150"/>
      <c r="D9" s="150"/>
      <c r="E9" s="150"/>
      <c r="F9" s="150"/>
      <c r="G9" s="150"/>
      <c r="H9" s="150"/>
      <c r="I9" s="150"/>
      <c r="J9" s="156" t="s">
        <v>39</v>
      </c>
      <c r="K9" s="156"/>
      <c r="L9" s="156"/>
      <c r="M9" s="156"/>
      <c r="N9" s="162">
        <f>P69</f>
        <v>0</v>
      </c>
      <c r="O9" s="162"/>
      <c r="P9" s="29"/>
    </row>
    <row r="10" spans="1:16" x14ac:dyDescent="0.2">
      <c r="A10" s="30"/>
      <c r="B10" s="31"/>
      <c r="C10" s="4"/>
      <c r="D10" s="22"/>
      <c r="E10" s="22"/>
      <c r="F10" s="22"/>
      <c r="G10" s="22"/>
      <c r="H10" s="22"/>
      <c r="I10" s="22"/>
      <c r="J10" s="22"/>
      <c r="K10" s="22"/>
      <c r="L10" s="27"/>
      <c r="M10" s="27"/>
      <c r="O10" s="81"/>
      <c r="P10" s="80" t="str">
        <f>A75</f>
        <v>Tāme sastādīta 2022. gada ___.__________</v>
      </c>
    </row>
    <row r="11" spans="1:16" ht="12" thickBot="1" x14ac:dyDescent="0.25">
      <c r="A11" s="30"/>
      <c r="B11" s="31"/>
      <c r="C11" s="4"/>
      <c r="D11" s="22"/>
      <c r="E11" s="22"/>
      <c r="F11" s="22"/>
      <c r="G11" s="22"/>
      <c r="H11" s="22"/>
      <c r="I11" s="22"/>
      <c r="J11" s="22"/>
      <c r="K11" s="22"/>
      <c r="L11" s="32"/>
      <c r="M11" s="32"/>
      <c r="N11" s="33"/>
      <c r="O11" s="24"/>
      <c r="P11" s="22"/>
    </row>
    <row r="12" spans="1:16" x14ac:dyDescent="0.2">
      <c r="A12" s="119" t="s">
        <v>23</v>
      </c>
      <c r="B12" s="157" t="s">
        <v>40</v>
      </c>
      <c r="C12" s="154" t="s">
        <v>41</v>
      </c>
      <c r="D12" s="160" t="s">
        <v>42</v>
      </c>
      <c r="E12" s="144" t="s">
        <v>43</v>
      </c>
      <c r="F12" s="153" t="s">
        <v>44</v>
      </c>
      <c r="G12" s="154"/>
      <c r="H12" s="154"/>
      <c r="I12" s="154"/>
      <c r="J12" s="154"/>
      <c r="K12" s="155"/>
      <c r="L12" s="153" t="s">
        <v>45</v>
      </c>
      <c r="M12" s="154"/>
      <c r="N12" s="154"/>
      <c r="O12" s="154"/>
      <c r="P12" s="155"/>
    </row>
    <row r="13" spans="1:16" ht="126.75" customHeight="1" thickBot="1" x14ac:dyDescent="0.25">
      <c r="A13" s="120"/>
      <c r="B13" s="158"/>
      <c r="C13" s="159"/>
      <c r="D13" s="161"/>
      <c r="E13" s="145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58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58" t="s">
        <v>51</v>
      </c>
    </row>
    <row r="14" spans="1:16" x14ac:dyDescent="0.2">
      <c r="A14" s="36"/>
      <c r="B14" s="37"/>
      <c r="C14" s="87" t="s">
        <v>61</v>
      </c>
      <c r="D14" s="23"/>
      <c r="E14" s="61"/>
      <c r="F14" s="62"/>
      <c r="G14" s="59"/>
      <c r="H14" s="45"/>
      <c r="I14" s="59"/>
      <c r="J14" s="59"/>
      <c r="K14" s="46">
        <f>SUM(H14:J14)</f>
        <v>0</v>
      </c>
      <c r="L14" s="62">
        <f>ROUND(E14*F14,2)</f>
        <v>0</v>
      </c>
      <c r="M14" s="59">
        <f>ROUND(H14*E14,2)</f>
        <v>0</v>
      </c>
      <c r="N14" s="59">
        <f>ROUND(I14*E14,2)</f>
        <v>0</v>
      </c>
      <c r="O14" s="59">
        <f>ROUND(J14*E14,2)</f>
        <v>0</v>
      </c>
      <c r="P14" s="60">
        <f>SUM(M14:O14)</f>
        <v>0</v>
      </c>
    </row>
    <row r="15" spans="1:16" ht="22.5" x14ac:dyDescent="0.2">
      <c r="A15" s="36">
        <v>1</v>
      </c>
      <c r="B15" s="37"/>
      <c r="C15" s="86" t="s">
        <v>271</v>
      </c>
      <c r="D15" s="23" t="s">
        <v>84</v>
      </c>
      <c r="E15" s="89">
        <v>1</v>
      </c>
      <c r="F15" s="62"/>
      <c r="G15" s="59"/>
      <c r="H15" s="45"/>
      <c r="I15" s="59"/>
      <c r="J15" s="59"/>
      <c r="K15" s="46"/>
      <c r="L15" s="47"/>
      <c r="M15" s="45"/>
      <c r="N15" s="45"/>
      <c r="O15" s="45"/>
      <c r="P15" s="46"/>
    </row>
    <row r="16" spans="1:16" x14ac:dyDescent="0.2">
      <c r="A16" s="36">
        <v>2</v>
      </c>
      <c r="B16" s="37"/>
      <c r="C16" s="86" t="s">
        <v>272</v>
      </c>
      <c r="D16" s="23" t="s">
        <v>84</v>
      </c>
      <c r="E16" s="89">
        <v>1</v>
      </c>
      <c r="F16" s="62"/>
      <c r="G16" s="59"/>
      <c r="H16" s="45"/>
      <c r="I16" s="59"/>
      <c r="J16" s="59"/>
      <c r="K16" s="46"/>
      <c r="L16" s="47"/>
      <c r="M16" s="45"/>
      <c r="N16" s="45"/>
      <c r="O16" s="45"/>
      <c r="P16" s="46"/>
    </row>
    <row r="17" spans="1:16" x14ac:dyDescent="0.2">
      <c r="A17" s="36"/>
      <c r="B17" s="37"/>
      <c r="C17" s="87" t="s">
        <v>273</v>
      </c>
      <c r="D17" s="23"/>
      <c r="E17" s="89"/>
      <c r="F17" s="62"/>
      <c r="G17" s="59"/>
      <c r="H17" s="45"/>
      <c r="I17" s="59"/>
      <c r="J17" s="59"/>
      <c r="K17" s="46"/>
      <c r="L17" s="47"/>
      <c r="M17" s="45"/>
      <c r="N17" s="45"/>
      <c r="O17" s="45"/>
      <c r="P17" s="46"/>
    </row>
    <row r="18" spans="1:16" ht="22.5" x14ac:dyDescent="0.2">
      <c r="A18" s="36">
        <v>1</v>
      </c>
      <c r="B18" s="37"/>
      <c r="C18" s="91" t="s">
        <v>274</v>
      </c>
      <c r="D18" s="23" t="s">
        <v>84</v>
      </c>
      <c r="E18" s="89">
        <v>45</v>
      </c>
      <c r="F18" s="62"/>
      <c r="G18" s="59"/>
      <c r="H18" s="45"/>
      <c r="I18" s="59"/>
      <c r="J18" s="59"/>
      <c r="K18" s="46"/>
      <c r="L18" s="47"/>
      <c r="M18" s="45"/>
      <c r="N18" s="45"/>
      <c r="O18" s="45"/>
      <c r="P18" s="46"/>
    </row>
    <row r="19" spans="1:16" ht="22.5" x14ac:dyDescent="0.2">
      <c r="A19" s="36">
        <v>2</v>
      </c>
      <c r="B19" s="37"/>
      <c r="C19" s="91" t="s">
        <v>275</v>
      </c>
      <c r="D19" s="23" t="s">
        <v>84</v>
      </c>
      <c r="E19" s="89">
        <v>29</v>
      </c>
      <c r="F19" s="62"/>
      <c r="G19" s="59"/>
      <c r="H19" s="45"/>
      <c r="I19" s="59"/>
      <c r="J19" s="59"/>
      <c r="K19" s="46"/>
      <c r="L19" s="47"/>
      <c r="M19" s="45"/>
      <c r="N19" s="45"/>
      <c r="O19" s="45"/>
      <c r="P19" s="46"/>
    </row>
    <row r="20" spans="1:16" ht="22.5" x14ac:dyDescent="0.2">
      <c r="A20" s="36">
        <v>3</v>
      </c>
      <c r="B20" s="37"/>
      <c r="C20" s="91" t="s">
        <v>276</v>
      </c>
      <c r="D20" s="23" t="s">
        <v>84</v>
      </c>
      <c r="E20" s="89">
        <v>7</v>
      </c>
      <c r="F20" s="62"/>
      <c r="G20" s="59"/>
      <c r="H20" s="45"/>
      <c r="I20" s="59"/>
      <c r="J20" s="59"/>
      <c r="K20" s="46"/>
      <c r="L20" s="47"/>
      <c r="M20" s="45"/>
      <c r="N20" s="45"/>
      <c r="O20" s="45"/>
      <c r="P20" s="46"/>
    </row>
    <row r="21" spans="1:16" ht="22.5" x14ac:dyDescent="0.2">
      <c r="A21" s="36">
        <v>4</v>
      </c>
      <c r="B21" s="37"/>
      <c r="C21" s="91" t="s">
        <v>277</v>
      </c>
      <c r="D21" s="23" t="s">
        <v>84</v>
      </c>
      <c r="E21" s="89">
        <v>5</v>
      </c>
      <c r="F21" s="62"/>
      <c r="G21" s="59"/>
      <c r="H21" s="45"/>
      <c r="I21" s="59"/>
      <c r="J21" s="59"/>
      <c r="K21" s="46"/>
      <c r="L21" s="47"/>
      <c r="M21" s="45"/>
      <c r="N21" s="45"/>
      <c r="O21" s="45"/>
      <c r="P21" s="46"/>
    </row>
    <row r="22" spans="1:16" ht="33.75" x14ac:dyDescent="0.2">
      <c r="A22" s="36">
        <v>5</v>
      </c>
      <c r="B22" s="37"/>
      <c r="C22" s="91" t="s">
        <v>278</v>
      </c>
      <c r="D22" s="23" t="s">
        <v>84</v>
      </c>
      <c r="E22" s="89">
        <v>3</v>
      </c>
      <c r="F22" s="62"/>
      <c r="G22" s="59"/>
      <c r="H22" s="45"/>
      <c r="I22" s="59"/>
      <c r="J22" s="59"/>
      <c r="K22" s="46"/>
      <c r="L22" s="47"/>
      <c r="M22" s="45"/>
      <c r="N22" s="45"/>
      <c r="O22" s="45"/>
      <c r="P22" s="46"/>
    </row>
    <row r="23" spans="1:16" ht="22.5" x14ac:dyDescent="0.2">
      <c r="A23" s="36">
        <v>6</v>
      </c>
      <c r="B23" s="37"/>
      <c r="C23" s="91" t="s">
        <v>279</v>
      </c>
      <c r="D23" s="23" t="s">
        <v>84</v>
      </c>
      <c r="E23" s="89">
        <v>30</v>
      </c>
      <c r="F23" s="62"/>
      <c r="G23" s="59"/>
      <c r="H23" s="45"/>
      <c r="I23" s="59"/>
      <c r="J23" s="59"/>
      <c r="K23" s="46"/>
      <c r="L23" s="47"/>
      <c r="M23" s="45"/>
      <c r="N23" s="45"/>
      <c r="O23" s="45"/>
      <c r="P23" s="46"/>
    </row>
    <row r="24" spans="1:16" ht="33.75" x14ac:dyDescent="0.2">
      <c r="A24" s="36">
        <v>7</v>
      </c>
      <c r="B24" s="37"/>
      <c r="C24" s="91" t="s">
        <v>280</v>
      </c>
      <c r="D24" s="23" t="s">
        <v>84</v>
      </c>
      <c r="E24" s="89">
        <v>22</v>
      </c>
      <c r="F24" s="62"/>
      <c r="G24" s="59"/>
      <c r="H24" s="45"/>
      <c r="I24" s="59"/>
      <c r="J24" s="59"/>
      <c r="K24" s="46"/>
      <c r="L24" s="47"/>
      <c r="M24" s="45"/>
      <c r="N24" s="45"/>
      <c r="O24" s="45"/>
      <c r="P24" s="46"/>
    </row>
    <row r="25" spans="1:16" ht="33.75" x14ac:dyDescent="0.2">
      <c r="A25" s="36">
        <v>8</v>
      </c>
      <c r="B25" s="37"/>
      <c r="C25" s="91" t="s">
        <v>281</v>
      </c>
      <c r="D25" s="23" t="s">
        <v>84</v>
      </c>
      <c r="E25" s="89">
        <v>14</v>
      </c>
      <c r="F25" s="62"/>
      <c r="G25" s="59"/>
      <c r="H25" s="45"/>
      <c r="I25" s="59"/>
      <c r="J25" s="59"/>
      <c r="K25" s="46"/>
      <c r="L25" s="47"/>
      <c r="M25" s="45"/>
      <c r="N25" s="45"/>
      <c r="O25" s="45"/>
      <c r="P25" s="46"/>
    </row>
    <row r="26" spans="1:16" ht="33.75" x14ac:dyDescent="0.2">
      <c r="A26" s="36">
        <v>9</v>
      </c>
      <c r="B26" s="37"/>
      <c r="C26" s="91" t="s">
        <v>282</v>
      </c>
      <c r="D26" s="23" t="s">
        <v>84</v>
      </c>
      <c r="E26" s="89">
        <v>8</v>
      </c>
      <c r="F26" s="62"/>
      <c r="G26" s="59"/>
      <c r="H26" s="45"/>
      <c r="I26" s="59"/>
      <c r="J26" s="59"/>
      <c r="K26" s="46"/>
      <c r="L26" s="47"/>
      <c r="M26" s="45"/>
      <c r="N26" s="45"/>
      <c r="O26" s="45"/>
      <c r="P26" s="46"/>
    </row>
    <row r="27" spans="1:16" ht="33.75" x14ac:dyDescent="0.2">
      <c r="A27" s="36">
        <v>10</v>
      </c>
      <c r="B27" s="37"/>
      <c r="C27" s="91" t="s">
        <v>283</v>
      </c>
      <c r="D27" s="23" t="s">
        <v>84</v>
      </c>
      <c r="E27" s="89">
        <v>1</v>
      </c>
      <c r="F27" s="62"/>
      <c r="G27" s="59"/>
      <c r="H27" s="45"/>
      <c r="I27" s="59"/>
      <c r="J27" s="59"/>
      <c r="K27" s="46"/>
      <c r="L27" s="47"/>
      <c r="M27" s="45"/>
      <c r="N27" s="45"/>
      <c r="O27" s="45"/>
      <c r="P27" s="46"/>
    </row>
    <row r="28" spans="1:16" ht="33.75" x14ac:dyDescent="0.2">
      <c r="A28" s="36">
        <v>11</v>
      </c>
      <c r="B28" s="37"/>
      <c r="C28" s="91" t="s">
        <v>284</v>
      </c>
      <c r="D28" s="23" t="s">
        <v>84</v>
      </c>
      <c r="E28" s="89">
        <v>1</v>
      </c>
      <c r="F28" s="62"/>
      <c r="G28" s="59"/>
      <c r="H28" s="45"/>
      <c r="I28" s="59"/>
      <c r="J28" s="59"/>
      <c r="K28" s="46"/>
      <c r="L28" s="47"/>
      <c r="M28" s="45"/>
      <c r="N28" s="45"/>
      <c r="O28" s="45"/>
      <c r="P28" s="46"/>
    </row>
    <row r="29" spans="1:16" x14ac:dyDescent="0.2">
      <c r="A29" s="36">
        <v>12</v>
      </c>
      <c r="B29" s="37"/>
      <c r="C29" s="86" t="s">
        <v>285</v>
      </c>
      <c r="D29" s="23" t="s">
        <v>84</v>
      </c>
      <c r="E29" s="89">
        <v>165</v>
      </c>
      <c r="F29" s="62"/>
      <c r="G29" s="59"/>
      <c r="H29" s="45"/>
      <c r="I29" s="59"/>
      <c r="J29" s="59"/>
      <c r="K29" s="46"/>
      <c r="L29" s="47"/>
      <c r="M29" s="45"/>
      <c r="N29" s="45"/>
      <c r="O29" s="45"/>
      <c r="P29" s="46"/>
    </row>
    <row r="30" spans="1:16" ht="22.5" x14ac:dyDescent="0.2">
      <c r="A30" s="36">
        <v>13</v>
      </c>
      <c r="B30" s="37"/>
      <c r="C30" s="91" t="s">
        <v>298</v>
      </c>
      <c r="D30" s="23" t="s">
        <v>70</v>
      </c>
      <c r="E30" s="89">
        <v>165</v>
      </c>
      <c r="F30" s="62"/>
      <c r="G30" s="59"/>
      <c r="H30" s="45"/>
      <c r="I30" s="59"/>
      <c r="J30" s="59"/>
      <c r="K30" s="46"/>
      <c r="L30" s="47"/>
      <c r="M30" s="45"/>
      <c r="N30" s="45"/>
      <c r="O30" s="45"/>
      <c r="P30" s="46"/>
    </row>
    <row r="31" spans="1:16" ht="22.5" x14ac:dyDescent="0.2">
      <c r="A31" s="36">
        <v>14</v>
      </c>
      <c r="B31" s="37"/>
      <c r="C31" s="91" t="s">
        <v>286</v>
      </c>
      <c r="D31" s="23" t="s">
        <v>70</v>
      </c>
      <c r="E31" s="89">
        <v>165</v>
      </c>
      <c r="F31" s="62"/>
      <c r="G31" s="59"/>
      <c r="H31" s="45"/>
      <c r="I31" s="59"/>
      <c r="J31" s="59"/>
      <c r="K31" s="46"/>
      <c r="L31" s="47"/>
      <c r="M31" s="45"/>
      <c r="N31" s="45"/>
      <c r="O31" s="45"/>
      <c r="P31" s="46"/>
    </row>
    <row r="32" spans="1:16" ht="22.5" x14ac:dyDescent="0.2">
      <c r="A32" s="36">
        <v>15</v>
      </c>
      <c r="B32" s="37"/>
      <c r="C32" s="91" t="s">
        <v>299</v>
      </c>
      <c r="D32" s="23" t="s">
        <v>70</v>
      </c>
      <c r="E32" s="89">
        <v>165</v>
      </c>
      <c r="F32" s="62"/>
      <c r="G32" s="59"/>
      <c r="H32" s="45"/>
      <c r="I32" s="59"/>
      <c r="J32" s="59"/>
      <c r="K32" s="46"/>
      <c r="L32" s="47"/>
      <c r="M32" s="45"/>
      <c r="N32" s="45"/>
      <c r="O32" s="45"/>
      <c r="P32" s="46"/>
    </row>
    <row r="33" spans="1:16" ht="22.5" x14ac:dyDescent="0.2">
      <c r="A33" s="36">
        <v>16</v>
      </c>
      <c r="B33" s="37"/>
      <c r="C33" s="93" t="s">
        <v>363</v>
      </c>
      <c r="D33" s="23" t="s">
        <v>84</v>
      </c>
      <c r="E33" s="89">
        <v>19</v>
      </c>
      <c r="F33" s="62"/>
      <c r="G33" s="59"/>
      <c r="H33" s="45"/>
      <c r="I33" s="59"/>
      <c r="J33" s="59"/>
      <c r="K33" s="46"/>
      <c r="L33" s="47"/>
      <c r="M33" s="45"/>
      <c r="N33" s="45"/>
      <c r="O33" s="45"/>
      <c r="P33" s="46"/>
    </row>
    <row r="34" spans="1:16" x14ac:dyDescent="0.2">
      <c r="A34" s="36">
        <v>17</v>
      </c>
      <c r="B34" s="37"/>
      <c r="C34" s="93" t="s">
        <v>364</v>
      </c>
      <c r="D34" s="23" t="s">
        <v>84</v>
      </c>
      <c r="E34" s="89">
        <v>29</v>
      </c>
      <c r="F34" s="62"/>
      <c r="G34" s="59"/>
      <c r="H34" s="45"/>
      <c r="I34" s="59"/>
      <c r="J34" s="59"/>
      <c r="K34" s="46"/>
      <c r="L34" s="47"/>
      <c r="M34" s="45"/>
      <c r="N34" s="45"/>
      <c r="O34" s="45"/>
      <c r="P34" s="46"/>
    </row>
    <row r="35" spans="1:16" ht="22.5" x14ac:dyDescent="0.2">
      <c r="A35" s="36">
        <v>18</v>
      </c>
      <c r="B35" s="37"/>
      <c r="C35" s="91" t="s">
        <v>300</v>
      </c>
      <c r="D35" s="23" t="s">
        <v>84</v>
      </c>
      <c r="E35" s="89">
        <v>2</v>
      </c>
      <c r="F35" s="62"/>
      <c r="G35" s="59"/>
      <c r="H35" s="45"/>
      <c r="I35" s="59"/>
      <c r="J35" s="59"/>
      <c r="K35" s="46"/>
      <c r="L35" s="47"/>
      <c r="M35" s="45"/>
      <c r="N35" s="45"/>
      <c r="O35" s="45"/>
      <c r="P35" s="46"/>
    </row>
    <row r="36" spans="1:16" x14ac:dyDescent="0.2">
      <c r="A36" s="36">
        <v>19</v>
      </c>
      <c r="B36" s="37"/>
      <c r="C36" s="93" t="s">
        <v>365</v>
      </c>
      <c r="D36" s="23" t="s">
        <v>70</v>
      </c>
      <c r="E36" s="89">
        <v>8</v>
      </c>
      <c r="F36" s="62"/>
      <c r="G36" s="59"/>
      <c r="H36" s="45"/>
      <c r="I36" s="59"/>
      <c r="J36" s="59"/>
      <c r="K36" s="46"/>
      <c r="L36" s="47"/>
      <c r="M36" s="45"/>
      <c r="N36" s="45"/>
      <c r="O36" s="45"/>
      <c r="P36" s="46"/>
    </row>
    <row r="37" spans="1:16" x14ac:dyDescent="0.2">
      <c r="A37" s="36">
        <v>20</v>
      </c>
      <c r="B37" s="37"/>
      <c r="C37" s="93" t="s">
        <v>366</v>
      </c>
      <c r="D37" s="23" t="s">
        <v>70</v>
      </c>
      <c r="E37" s="89">
        <v>2</v>
      </c>
      <c r="F37" s="62"/>
      <c r="G37" s="59"/>
      <c r="H37" s="45"/>
      <c r="I37" s="59"/>
      <c r="J37" s="59"/>
      <c r="K37" s="46"/>
      <c r="L37" s="47"/>
      <c r="M37" s="45"/>
      <c r="N37" s="45"/>
      <c r="O37" s="45"/>
      <c r="P37" s="46"/>
    </row>
    <row r="38" spans="1:16" x14ac:dyDescent="0.2">
      <c r="A38" s="36">
        <v>21</v>
      </c>
      <c r="B38" s="37"/>
      <c r="C38" s="93" t="s">
        <v>367</v>
      </c>
      <c r="D38" s="23" t="s">
        <v>70</v>
      </c>
      <c r="E38" s="89">
        <v>2</v>
      </c>
      <c r="F38" s="62"/>
      <c r="G38" s="59"/>
      <c r="H38" s="45"/>
      <c r="I38" s="59"/>
      <c r="J38" s="59"/>
      <c r="K38" s="46"/>
      <c r="L38" s="47"/>
      <c r="M38" s="45"/>
      <c r="N38" s="45"/>
      <c r="O38" s="45"/>
      <c r="P38" s="46"/>
    </row>
    <row r="39" spans="1:16" ht="22.5" x14ac:dyDescent="0.2">
      <c r="A39" s="36">
        <v>22</v>
      </c>
      <c r="B39" s="37"/>
      <c r="C39" s="91" t="s">
        <v>301</v>
      </c>
      <c r="D39" s="23" t="s">
        <v>70</v>
      </c>
      <c r="E39" s="89">
        <v>1</v>
      </c>
      <c r="F39" s="62"/>
      <c r="G39" s="59"/>
      <c r="H39" s="45"/>
      <c r="I39" s="59"/>
      <c r="J39" s="59"/>
      <c r="K39" s="46"/>
      <c r="L39" s="47"/>
      <c r="M39" s="45"/>
      <c r="N39" s="45"/>
      <c r="O39" s="45"/>
      <c r="P39" s="46"/>
    </row>
    <row r="40" spans="1:16" ht="22.5" x14ac:dyDescent="0.2">
      <c r="A40" s="36">
        <v>23</v>
      </c>
      <c r="B40" s="37"/>
      <c r="C40" s="91" t="s">
        <v>302</v>
      </c>
      <c r="D40" s="23" t="s">
        <v>70</v>
      </c>
      <c r="E40" s="89">
        <v>18</v>
      </c>
      <c r="F40" s="62"/>
      <c r="G40" s="59"/>
      <c r="H40" s="45"/>
      <c r="I40" s="59"/>
      <c r="J40" s="59"/>
      <c r="K40" s="46"/>
      <c r="L40" s="47"/>
      <c r="M40" s="45"/>
      <c r="N40" s="45"/>
      <c r="O40" s="45"/>
      <c r="P40" s="46"/>
    </row>
    <row r="41" spans="1:16" ht="22.5" x14ac:dyDescent="0.2">
      <c r="A41" s="36">
        <v>24</v>
      </c>
      <c r="B41" s="37"/>
      <c r="C41" s="91" t="s">
        <v>303</v>
      </c>
      <c r="D41" s="23" t="s">
        <v>70</v>
      </c>
      <c r="E41" s="89">
        <v>1</v>
      </c>
      <c r="F41" s="62"/>
      <c r="G41" s="59"/>
      <c r="H41" s="45"/>
      <c r="I41" s="59"/>
      <c r="J41" s="59"/>
      <c r="K41" s="46"/>
      <c r="L41" s="47"/>
      <c r="M41" s="45"/>
      <c r="N41" s="45"/>
      <c r="O41" s="45"/>
      <c r="P41" s="46"/>
    </row>
    <row r="42" spans="1:16" ht="22.5" x14ac:dyDescent="0.2">
      <c r="A42" s="36">
        <v>25</v>
      </c>
      <c r="B42" s="37"/>
      <c r="C42" s="91" t="s">
        <v>304</v>
      </c>
      <c r="D42" s="23" t="s">
        <v>70</v>
      </c>
      <c r="E42" s="89">
        <v>18</v>
      </c>
      <c r="F42" s="62"/>
      <c r="G42" s="59"/>
      <c r="H42" s="45"/>
      <c r="I42" s="59"/>
      <c r="J42" s="59"/>
      <c r="K42" s="46"/>
      <c r="L42" s="47"/>
      <c r="M42" s="45"/>
      <c r="N42" s="45"/>
      <c r="O42" s="45"/>
      <c r="P42" s="46"/>
    </row>
    <row r="43" spans="1:16" ht="22.5" x14ac:dyDescent="0.2">
      <c r="A43" s="36">
        <v>26</v>
      </c>
      <c r="B43" s="37"/>
      <c r="C43" s="93" t="s">
        <v>368</v>
      </c>
      <c r="D43" s="23" t="s">
        <v>84</v>
      </c>
      <c r="E43" s="89">
        <v>19</v>
      </c>
      <c r="F43" s="62"/>
      <c r="G43" s="59"/>
      <c r="H43" s="45"/>
      <c r="I43" s="59"/>
      <c r="J43" s="59"/>
      <c r="K43" s="46"/>
      <c r="L43" s="47"/>
      <c r="M43" s="45"/>
      <c r="N43" s="45"/>
      <c r="O43" s="45"/>
      <c r="P43" s="46"/>
    </row>
    <row r="44" spans="1:16" x14ac:dyDescent="0.2">
      <c r="A44" s="36">
        <v>27</v>
      </c>
      <c r="B44" s="37"/>
      <c r="C44" s="93" t="s">
        <v>369</v>
      </c>
      <c r="D44" s="23" t="s">
        <v>68</v>
      </c>
      <c r="E44" s="89">
        <v>571</v>
      </c>
      <c r="F44" s="62"/>
      <c r="G44" s="59"/>
      <c r="H44" s="45"/>
      <c r="I44" s="59"/>
      <c r="J44" s="59"/>
      <c r="K44" s="46"/>
      <c r="L44" s="47"/>
      <c r="M44" s="45"/>
      <c r="N44" s="45"/>
      <c r="O44" s="45"/>
      <c r="P44" s="46"/>
    </row>
    <row r="45" spans="1:16" x14ac:dyDescent="0.2">
      <c r="A45" s="36">
        <v>28</v>
      </c>
      <c r="B45" s="37"/>
      <c r="C45" s="93" t="s">
        <v>370</v>
      </c>
      <c r="D45" s="23" t="s">
        <v>68</v>
      </c>
      <c r="E45" s="89">
        <v>216</v>
      </c>
      <c r="F45" s="62"/>
      <c r="G45" s="59"/>
      <c r="H45" s="45"/>
      <c r="I45" s="59"/>
      <c r="J45" s="59"/>
      <c r="K45" s="46"/>
      <c r="L45" s="47"/>
      <c r="M45" s="45"/>
      <c r="N45" s="45"/>
      <c r="O45" s="45"/>
      <c r="P45" s="46"/>
    </row>
    <row r="46" spans="1:16" x14ac:dyDescent="0.2">
      <c r="A46" s="36">
        <v>29</v>
      </c>
      <c r="B46" s="37"/>
      <c r="C46" s="93" t="s">
        <v>371</v>
      </c>
      <c r="D46" s="23" t="s">
        <v>68</v>
      </c>
      <c r="E46" s="89">
        <v>193</v>
      </c>
      <c r="F46" s="62"/>
      <c r="G46" s="59"/>
      <c r="H46" s="45"/>
      <c r="I46" s="59"/>
      <c r="J46" s="59"/>
      <c r="K46" s="46"/>
      <c r="L46" s="47"/>
      <c r="M46" s="45"/>
      <c r="N46" s="45"/>
      <c r="O46" s="45"/>
      <c r="P46" s="46"/>
    </row>
    <row r="47" spans="1:16" x14ac:dyDescent="0.2">
      <c r="A47" s="36">
        <v>30</v>
      </c>
      <c r="B47" s="37"/>
      <c r="C47" s="93" t="s">
        <v>375</v>
      </c>
      <c r="D47" s="23" t="s">
        <v>68</v>
      </c>
      <c r="E47" s="89">
        <v>72</v>
      </c>
      <c r="F47" s="62"/>
      <c r="G47" s="59"/>
      <c r="H47" s="45"/>
      <c r="I47" s="59"/>
      <c r="J47" s="59"/>
      <c r="K47" s="46"/>
      <c r="L47" s="47"/>
      <c r="M47" s="45"/>
      <c r="N47" s="45"/>
      <c r="O47" s="45"/>
      <c r="P47" s="46"/>
    </row>
    <row r="48" spans="1:16" x14ac:dyDescent="0.2">
      <c r="A48" s="36">
        <v>31</v>
      </c>
      <c r="B48" s="37"/>
      <c r="C48" s="93" t="s">
        <v>374</v>
      </c>
      <c r="D48" s="23" t="s">
        <v>68</v>
      </c>
      <c r="E48" s="89">
        <v>116</v>
      </c>
      <c r="F48" s="62"/>
      <c r="G48" s="59"/>
      <c r="H48" s="45"/>
      <c r="I48" s="59"/>
      <c r="J48" s="59"/>
      <c r="K48" s="46"/>
      <c r="L48" s="47"/>
      <c r="M48" s="45"/>
      <c r="N48" s="45"/>
      <c r="O48" s="45"/>
      <c r="P48" s="46"/>
    </row>
    <row r="49" spans="1:16" x14ac:dyDescent="0.2">
      <c r="A49" s="36">
        <v>32</v>
      </c>
      <c r="B49" s="37"/>
      <c r="C49" s="93" t="s">
        <v>373</v>
      </c>
      <c r="D49" s="23" t="s">
        <v>68</v>
      </c>
      <c r="E49" s="89">
        <v>32</v>
      </c>
      <c r="F49" s="62"/>
      <c r="G49" s="59"/>
      <c r="H49" s="45"/>
      <c r="I49" s="59"/>
      <c r="J49" s="59"/>
      <c r="K49" s="46"/>
      <c r="L49" s="47"/>
      <c r="M49" s="45"/>
      <c r="N49" s="45"/>
      <c r="O49" s="45"/>
      <c r="P49" s="46"/>
    </row>
    <row r="50" spans="1:16" x14ac:dyDescent="0.2">
      <c r="A50" s="36">
        <v>33</v>
      </c>
      <c r="B50" s="37"/>
      <c r="C50" s="93" t="s">
        <v>372</v>
      </c>
      <c r="D50" s="23" t="s">
        <v>68</v>
      </c>
      <c r="E50" s="89">
        <v>4</v>
      </c>
      <c r="F50" s="62"/>
      <c r="G50" s="59"/>
      <c r="H50" s="45"/>
      <c r="I50" s="59"/>
      <c r="J50" s="59"/>
      <c r="K50" s="46"/>
      <c r="L50" s="47"/>
      <c r="M50" s="45"/>
      <c r="N50" s="45"/>
      <c r="O50" s="45"/>
      <c r="P50" s="46"/>
    </row>
    <row r="51" spans="1:16" ht="22.5" x14ac:dyDescent="0.2">
      <c r="A51" s="36">
        <v>34</v>
      </c>
      <c r="B51" s="37"/>
      <c r="C51" s="86" t="s">
        <v>287</v>
      </c>
      <c r="D51" s="23" t="s">
        <v>84</v>
      </c>
      <c r="E51" s="89">
        <v>1</v>
      </c>
      <c r="F51" s="62"/>
      <c r="G51" s="59"/>
      <c r="H51" s="45"/>
      <c r="I51" s="59"/>
      <c r="J51" s="59"/>
      <c r="K51" s="46"/>
      <c r="L51" s="47"/>
      <c r="M51" s="45"/>
      <c r="N51" s="45"/>
      <c r="O51" s="45"/>
      <c r="P51" s="46"/>
    </row>
    <row r="52" spans="1:16" ht="22.5" x14ac:dyDescent="0.2">
      <c r="A52" s="36">
        <v>35</v>
      </c>
      <c r="B52" s="37"/>
      <c r="C52" s="93" t="s">
        <v>376</v>
      </c>
      <c r="D52" s="23" t="s">
        <v>68</v>
      </c>
      <c r="E52" s="89">
        <v>3</v>
      </c>
      <c r="F52" s="62"/>
      <c r="G52" s="59"/>
      <c r="H52" s="45"/>
      <c r="I52" s="59"/>
      <c r="J52" s="59"/>
      <c r="K52" s="46"/>
      <c r="L52" s="47"/>
      <c r="M52" s="45"/>
      <c r="N52" s="45"/>
      <c r="O52" s="45"/>
      <c r="P52" s="46"/>
    </row>
    <row r="53" spans="1:16" ht="22.5" x14ac:dyDescent="0.2">
      <c r="A53" s="36">
        <v>36</v>
      </c>
      <c r="B53" s="37"/>
      <c r="C53" s="93" t="s">
        <v>382</v>
      </c>
      <c r="D53" s="23" t="s">
        <v>68</v>
      </c>
      <c r="E53" s="89">
        <v>60</v>
      </c>
      <c r="F53" s="62"/>
      <c r="G53" s="59"/>
      <c r="H53" s="45"/>
      <c r="I53" s="59"/>
      <c r="J53" s="59"/>
      <c r="K53" s="46"/>
      <c r="L53" s="47"/>
      <c r="M53" s="45"/>
      <c r="N53" s="45"/>
      <c r="O53" s="45"/>
      <c r="P53" s="46"/>
    </row>
    <row r="54" spans="1:16" ht="22.5" x14ac:dyDescent="0.2">
      <c r="A54" s="36">
        <v>37</v>
      </c>
      <c r="B54" s="37"/>
      <c r="C54" s="93" t="s">
        <v>381</v>
      </c>
      <c r="D54" s="23" t="s">
        <v>68</v>
      </c>
      <c r="E54" s="89">
        <v>62</v>
      </c>
      <c r="F54" s="62"/>
      <c r="G54" s="59"/>
      <c r="H54" s="45"/>
      <c r="I54" s="59"/>
      <c r="J54" s="59"/>
      <c r="K54" s="46"/>
      <c r="L54" s="47"/>
      <c r="M54" s="45"/>
      <c r="N54" s="45"/>
      <c r="O54" s="45"/>
      <c r="P54" s="46"/>
    </row>
    <row r="55" spans="1:16" ht="22.5" x14ac:dyDescent="0.2">
      <c r="A55" s="36">
        <v>38</v>
      </c>
      <c r="B55" s="37"/>
      <c r="C55" s="93" t="s">
        <v>380</v>
      </c>
      <c r="D55" s="23" t="s">
        <v>68</v>
      </c>
      <c r="E55" s="89">
        <v>72</v>
      </c>
      <c r="F55" s="62"/>
      <c r="G55" s="59"/>
      <c r="H55" s="45"/>
      <c r="I55" s="59"/>
      <c r="J55" s="59"/>
      <c r="K55" s="46"/>
      <c r="L55" s="47"/>
      <c r="M55" s="45"/>
      <c r="N55" s="45"/>
      <c r="O55" s="45"/>
      <c r="P55" s="46"/>
    </row>
    <row r="56" spans="1:16" ht="22.5" x14ac:dyDescent="0.2">
      <c r="A56" s="36">
        <v>39</v>
      </c>
      <c r="B56" s="37"/>
      <c r="C56" s="93" t="s">
        <v>379</v>
      </c>
      <c r="D56" s="23" t="s">
        <v>68</v>
      </c>
      <c r="E56" s="89">
        <v>116</v>
      </c>
      <c r="F56" s="62"/>
      <c r="G56" s="59"/>
      <c r="H56" s="45"/>
      <c r="I56" s="59"/>
      <c r="J56" s="59"/>
      <c r="K56" s="46"/>
      <c r="L56" s="47"/>
      <c r="M56" s="45"/>
      <c r="N56" s="45"/>
      <c r="O56" s="45"/>
      <c r="P56" s="46"/>
    </row>
    <row r="57" spans="1:16" ht="22.5" x14ac:dyDescent="0.2">
      <c r="A57" s="36">
        <v>40</v>
      </c>
      <c r="B57" s="37"/>
      <c r="C57" s="93" t="s">
        <v>378</v>
      </c>
      <c r="D57" s="23" t="s">
        <v>68</v>
      </c>
      <c r="E57" s="89">
        <v>32</v>
      </c>
      <c r="F57" s="62"/>
      <c r="G57" s="59"/>
      <c r="H57" s="45"/>
      <c r="I57" s="59"/>
      <c r="J57" s="59"/>
      <c r="K57" s="46"/>
      <c r="L57" s="47"/>
      <c r="M57" s="45"/>
      <c r="N57" s="45"/>
      <c r="O57" s="45"/>
      <c r="P57" s="46"/>
    </row>
    <row r="58" spans="1:16" ht="22.5" x14ac:dyDescent="0.2">
      <c r="A58" s="36">
        <v>41</v>
      </c>
      <c r="B58" s="37"/>
      <c r="C58" s="93" t="s">
        <v>377</v>
      </c>
      <c r="D58" s="23" t="s">
        <v>68</v>
      </c>
      <c r="E58" s="89">
        <v>4</v>
      </c>
      <c r="F58" s="62"/>
      <c r="G58" s="59"/>
      <c r="H58" s="45"/>
      <c r="I58" s="59"/>
      <c r="J58" s="59"/>
      <c r="K58" s="46"/>
      <c r="L58" s="47"/>
      <c r="M58" s="45"/>
      <c r="N58" s="45"/>
      <c r="O58" s="45"/>
      <c r="P58" s="46"/>
    </row>
    <row r="59" spans="1:16" x14ac:dyDescent="0.2">
      <c r="A59" s="36">
        <v>42</v>
      </c>
      <c r="B59" s="37"/>
      <c r="C59" s="86" t="s">
        <v>288</v>
      </c>
      <c r="D59" s="23" t="s">
        <v>84</v>
      </c>
      <c r="E59" s="89">
        <v>1</v>
      </c>
      <c r="F59" s="62"/>
      <c r="G59" s="59"/>
      <c r="H59" s="45"/>
      <c r="I59" s="59"/>
      <c r="J59" s="59"/>
      <c r="K59" s="46"/>
      <c r="L59" s="47"/>
      <c r="M59" s="45"/>
      <c r="N59" s="45"/>
      <c r="O59" s="45"/>
      <c r="P59" s="46"/>
    </row>
    <row r="60" spans="1:16" x14ac:dyDescent="0.2">
      <c r="A60" s="36">
        <v>43</v>
      </c>
      <c r="B60" s="37"/>
      <c r="C60" s="86" t="s">
        <v>289</v>
      </c>
      <c r="D60" s="23" t="s">
        <v>63</v>
      </c>
      <c r="E60" s="89">
        <v>122</v>
      </c>
      <c r="F60" s="62"/>
      <c r="G60" s="59"/>
      <c r="H60" s="45"/>
      <c r="I60" s="59"/>
      <c r="J60" s="59"/>
      <c r="K60" s="46"/>
      <c r="L60" s="47"/>
      <c r="M60" s="45"/>
      <c r="N60" s="45"/>
      <c r="O60" s="45"/>
      <c r="P60" s="46"/>
    </row>
    <row r="61" spans="1:16" x14ac:dyDescent="0.2">
      <c r="A61" s="36">
        <v>44</v>
      </c>
      <c r="B61" s="37"/>
      <c r="C61" s="86" t="s">
        <v>290</v>
      </c>
      <c r="D61" s="23" t="s">
        <v>84</v>
      </c>
      <c r="E61" s="89">
        <v>165</v>
      </c>
      <c r="F61" s="62"/>
      <c r="G61" s="59"/>
      <c r="H61" s="45"/>
      <c r="I61" s="59"/>
      <c r="J61" s="59"/>
      <c r="K61" s="46"/>
      <c r="L61" s="47"/>
      <c r="M61" s="45"/>
      <c r="N61" s="45"/>
      <c r="O61" s="45"/>
      <c r="P61" s="46"/>
    </row>
    <row r="62" spans="1:16" ht="22.5" x14ac:dyDescent="0.2">
      <c r="A62" s="36">
        <v>45</v>
      </c>
      <c r="B62" s="37"/>
      <c r="C62" s="86" t="s">
        <v>291</v>
      </c>
      <c r="D62" s="23" t="s">
        <v>84</v>
      </c>
      <c r="E62" s="89">
        <v>1</v>
      </c>
      <c r="F62" s="62"/>
      <c r="G62" s="59"/>
      <c r="H62" s="45"/>
      <c r="I62" s="59"/>
      <c r="J62" s="59"/>
      <c r="K62" s="46"/>
      <c r="L62" s="47"/>
      <c r="M62" s="45"/>
      <c r="N62" s="45"/>
      <c r="O62" s="45"/>
      <c r="P62" s="46"/>
    </row>
    <row r="63" spans="1:16" x14ac:dyDescent="0.2">
      <c r="A63" s="36">
        <v>46</v>
      </c>
      <c r="B63" s="37"/>
      <c r="C63" s="86" t="s">
        <v>292</v>
      </c>
      <c r="D63" s="23" t="s">
        <v>84</v>
      </c>
      <c r="E63" s="89">
        <v>1</v>
      </c>
      <c r="F63" s="62"/>
      <c r="G63" s="59"/>
      <c r="H63" s="45"/>
      <c r="I63" s="59"/>
      <c r="J63" s="59"/>
      <c r="K63" s="46"/>
      <c r="L63" s="47"/>
      <c r="M63" s="45"/>
      <c r="N63" s="45"/>
      <c r="O63" s="45"/>
      <c r="P63" s="46"/>
    </row>
    <row r="64" spans="1:16" x14ac:dyDescent="0.2">
      <c r="A64" s="36">
        <v>47</v>
      </c>
      <c r="B64" s="37"/>
      <c r="C64" s="86" t="s">
        <v>293</v>
      </c>
      <c r="D64" s="23" t="s">
        <v>84</v>
      </c>
      <c r="E64" s="89">
        <v>1</v>
      </c>
      <c r="F64" s="62"/>
      <c r="G64" s="59"/>
      <c r="H64" s="45"/>
      <c r="I64" s="59"/>
      <c r="J64" s="59"/>
      <c r="K64" s="46"/>
      <c r="L64" s="47"/>
      <c r="M64" s="45"/>
      <c r="N64" s="45"/>
      <c r="O64" s="45"/>
      <c r="P64" s="46"/>
    </row>
    <row r="65" spans="1:16" ht="22.5" x14ac:dyDescent="0.2">
      <c r="A65" s="36">
        <v>48</v>
      </c>
      <c r="B65" s="37"/>
      <c r="C65" s="86" t="s">
        <v>294</v>
      </c>
      <c r="D65" s="23" t="s">
        <v>84</v>
      </c>
      <c r="E65" s="89">
        <v>1</v>
      </c>
      <c r="F65" s="62"/>
      <c r="G65" s="59"/>
      <c r="H65" s="45"/>
      <c r="I65" s="59"/>
      <c r="J65" s="59"/>
      <c r="K65" s="46"/>
      <c r="L65" s="47"/>
      <c r="M65" s="45"/>
      <c r="N65" s="45"/>
      <c r="O65" s="45"/>
      <c r="P65" s="46"/>
    </row>
    <row r="66" spans="1:16" x14ac:dyDescent="0.2">
      <c r="A66" s="36"/>
      <c r="B66" s="37"/>
      <c r="C66" s="87" t="s">
        <v>117</v>
      </c>
      <c r="D66" s="23"/>
      <c r="E66" s="89"/>
      <c r="F66" s="62"/>
      <c r="G66" s="59"/>
      <c r="H66" s="45"/>
      <c r="I66" s="59"/>
      <c r="J66" s="59"/>
      <c r="K66" s="46"/>
      <c r="L66" s="47"/>
      <c r="M66" s="45"/>
      <c r="N66" s="45"/>
      <c r="O66" s="45"/>
      <c r="P66" s="46"/>
    </row>
    <row r="67" spans="1:16" ht="22.5" x14ac:dyDescent="0.2">
      <c r="A67" s="36">
        <v>1</v>
      </c>
      <c r="B67" s="37"/>
      <c r="C67" s="86" t="s">
        <v>295</v>
      </c>
      <c r="D67" s="23" t="s">
        <v>296</v>
      </c>
      <c r="E67" s="89">
        <v>19</v>
      </c>
      <c r="F67" s="62"/>
      <c r="G67" s="59"/>
      <c r="H67" s="45"/>
      <c r="I67" s="59"/>
      <c r="J67" s="59"/>
      <c r="K67" s="46"/>
      <c r="L67" s="47"/>
      <c r="M67" s="45"/>
      <c r="N67" s="45"/>
      <c r="O67" s="45"/>
      <c r="P67" s="46"/>
    </row>
    <row r="68" spans="1:16" ht="23.25" thickBot="1" x14ac:dyDescent="0.25">
      <c r="A68" s="36">
        <v>2</v>
      </c>
      <c r="B68" s="37"/>
      <c r="C68" s="86" t="s">
        <v>297</v>
      </c>
      <c r="D68" s="23" t="s">
        <v>296</v>
      </c>
      <c r="E68" s="89">
        <v>76</v>
      </c>
      <c r="F68" s="62"/>
      <c r="G68" s="59"/>
      <c r="H68" s="45"/>
      <c r="I68" s="59"/>
      <c r="J68" s="59"/>
      <c r="K68" s="46"/>
      <c r="L68" s="47"/>
      <c r="M68" s="45"/>
      <c r="N68" s="45"/>
      <c r="O68" s="45"/>
      <c r="P68" s="46"/>
    </row>
    <row r="69" spans="1:16" ht="12" thickBot="1" x14ac:dyDescent="0.25">
      <c r="A69" s="147" t="s">
        <v>119</v>
      </c>
      <c r="B69" s="148"/>
      <c r="C69" s="148"/>
      <c r="D69" s="148"/>
      <c r="E69" s="148"/>
      <c r="F69" s="148"/>
      <c r="G69" s="148"/>
      <c r="H69" s="148"/>
      <c r="I69" s="148"/>
      <c r="J69" s="148"/>
      <c r="K69" s="149"/>
      <c r="L69" s="63">
        <f>SUM(L14:L68)</f>
        <v>0</v>
      </c>
      <c r="M69" s="64">
        <f>SUM(M14:M68)</f>
        <v>0</v>
      </c>
      <c r="N69" s="64">
        <f>SUM(N14:N68)</f>
        <v>0</v>
      </c>
      <c r="O69" s="64">
        <f>SUM(O14:O68)</f>
        <v>0</v>
      </c>
      <c r="P69" s="65">
        <f>SUM(P14:P68)</f>
        <v>0</v>
      </c>
    </row>
    <row r="70" spans="1:16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1:16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</row>
    <row r="72" spans="1:16" x14ac:dyDescent="0.2">
      <c r="A72" s="1" t="s">
        <v>14</v>
      </c>
      <c r="B72" s="16"/>
      <c r="C72" s="146">
        <f>'Kops a'!C33:H33</f>
        <v>0</v>
      </c>
      <c r="D72" s="146"/>
      <c r="E72" s="146"/>
      <c r="F72" s="146"/>
      <c r="G72" s="146"/>
      <c r="H72" s="146"/>
      <c r="I72" s="16"/>
      <c r="J72" s="16"/>
      <c r="K72" s="16"/>
      <c r="L72" s="16"/>
      <c r="M72" s="16"/>
      <c r="N72" s="16"/>
      <c r="O72" s="16"/>
      <c r="P72" s="16"/>
    </row>
    <row r="73" spans="1:16" x14ac:dyDescent="0.2">
      <c r="A73" s="16"/>
      <c r="B73" s="16"/>
      <c r="C73" s="97" t="s">
        <v>15</v>
      </c>
      <c r="D73" s="97"/>
      <c r="E73" s="97"/>
      <c r="F73" s="97"/>
      <c r="G73" s="97"/>
      <c r="H73" s="97"/>
      <c r="I73" s="16"/>
      <c r="J73" s="16"/>
      <c r="K73" s="16"/>
      <c r="L73" s="16"/>
      <c r="M73" s="16"/>
      <c r="N73" s="16"/>
      <c r="O73" s="16"/>
      <c r="P73" s="16"/>
    </row>
    <row r="74" spans="1:16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</row>
    <row r="75" spans="1:16" x14ac:dyDescent="0.2">
      <c r="A75" s="78" t="str">
        <f>'Kops a'!A36</f>
        <v>Tāme sastādīta 2022. gada ___.__________</v>
      </c>
      <c r="B75" s="79"/>
      <c r="C75" s="79"/>
      <c r="D75" s="79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</row>
    <row r="76" spans="1:16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">
      <c r="A77" s="1" t="s">
        <v>37</v>
      </c>
      <c r="B77" s="16"/>
      <c r="C77" s="146">
        <f>'Kops a'!C38:H38</f>
        <v>0</v>
      </c>
      <c r="D77" s="146"/>
      <c r="E77" s="146"/>
      <c r="F77" s="146"/>
      <c r="G77" s="146"/>
      <c r="H77" s="146"/>
      <c r="I77" s="16"/>
      <c r="J77" s="16"/>
      <c r="K77" s="16"/>
      <c r="L77" s="16"/>
      <c r="M77" s="16"/>
      <c r="N77" s="16"/>
      <c r="O77" s="16"/>
      <c r="P77" s="16"/>
    </row>
    <row r="78" spans="1:16" x14ac:dyDescent="0.2">
      <c r="A78" s="16"/>
      <c r="B78" s="16"/>
      <c r="C78" s="97" t="s">
        <v>15</v>
      </c>
      <c r="D78" s="97"/>
      <c r="E78" s="97"/>
      <c r="F78" s="97"/>
      <c r="G78" s="97"/>
      <c r="H78" s="97"/>
      <c r="I78" s="16"/>
      <c r="J78" s="16"/>
      <c r="K78" s="16"/>
      <c r="L78" s="16"/>
      <c r="M78" s="16"/>
      <c r="N78" s="16"/>
      <c r="O78" s="16"/>
      <c r="P78" s="16"/>
    </row>
    <row r="79" spans="1:16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</row>
    <row r="80" spans="1:16" x14ac:dyDescent="0.2">
      <c r="A80" s="78" t="s">
        <v>54</v>
      </c>
      <c r="B80" s="79"/>
      <c r="C80" s="83">
        <f>'Kops a'!C41</f>
        <v>0</v>
      </c>
      <c r="D80" s="48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</row>
    <row r="81" spans="1:16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78:H78"/>
    <mergeCell ref="C4:I4"/>
    <mergeCell ref="F12:K12"/>
    <mergeCell ref="J9:M9"/>
    <mergeCell ref="D8:L8"/>
    <mergeCell ref="A69:K69"/>
    <mergeCell ref="C72:H72"/>
    <mergeCell ref="C73:H73"/>
    <mergeCell ref="C77:H77"/>
  </mergeCells>
  <conditionalFormatting sqref="I14:J68 A14:G68">
    <cfRule type="cellIs" dxfId="31" priority="31" operator="equal">
      <formula>0</formula>
    </cfRule>
  </conditionalFormatting>
  <conditionalFormatting sqref="N9:O9 K14:P68 H14:H68">
    <cfRule type="cellIs" dxfId="30" priority="30" operator="equal">
      <formula>0</formula>
    </cfRule>
  </conditionalFormatting>
  <conditionalFormatting sqref="C2:I2">
    <cfRule type="cellIs" dxfId="29" priority="27" operator="equal">
      <formula>0</formula>
    </cfRule>
  </conditionalFormatting>
  <conditionalFormatting sqref="O10">
    <cfRule type="cellIs" dxfId="28" priority="26" operator="equal">
      <formula>"20__. gada __. _________"</formula>
    </cfRule>
  </conditionalFormatting>
  <conditionalFormatting sqref="A69:K69">
    <cfRule type="containsText" dxfId="27" priority="25" operator="containsText" text="Tiešās izmaksas kopā, t. sk. darba devēja sociālais nodoklis __.__% ">
      <formula>NOT(ISERROR(SEARCH("Tiešās izmaksas kopā, t. sk. darba devēja sociālais nodoklis __.__% ",A69)))</formula>
    </cfRule>
  </conditionalFormatting>
  <conditionalFormatting sqref="L69:P69">
    <cfRule type="cellIs" dxfId="26" priority="20" operator="equal">
      <formula>0</formula>
    </cfRule>
  </conditionalFormatting>
  <conditionalFormatting sqref="C4:I4">
    <cfRule type="cellIs" dxfId="25" priority="19" operator="equal">
      <formula>0</formula>
    </cfRule>
  </conditionalFormatting>
  <conditionalFormatting sqref="D5:L8">
    <cfRule type="cellIs" dxfId="24" priority="15" operator="equal">
      <formula>0</formula>
    </cfRule>
  </conditionalFormatting>
  <conditionalFormatting sqref="P10">
    <cfRule type="cellIs" dxfId="23" priority="11" operator="equal">
      <formula>"20__. gada __. _________"</formula>
    </cfRule>
  </conditionalFormatting>
  <conditionalFormatting sqref="C77:H77">
    <cfRule type="cellIs" dxfId="22" priority="8" operator="equal">
      <formula>0</formula>
    </cfRule>
  </conditionalFormatting>
  <conditionalFormatting sqref="C72:H72">
    <cfRule type="cellIs" dxfId="21" priority="7" operator="equal">
      <formula>0</formula>
    </cfRule>
  </conditionalFormatting>
  <conditionalFormatting sqref="C77:H77 C80 C72:H72">
    <cfRule type="cellIs" dxfId="20" priority="6" operator="equal">
      <formula>0</formula>
    </cfRule>
  </conditionalFormatting>
  <conditionalFormatting sqref="D1">
    <cfRule type="cellIs" dxfId="19" priority="5" operator="equal">
      <formula>0</formula>
    </cfRule>
  </conditionalFormatting>
  <conditionalFormatting sqref="A9">
    <cfRule type="containsText" dxfId="18" priority="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paperSize="9" scale="93" fitToHeight="0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EE428164-089A-404E-98DC-227888EB2467}">
            <xm:f>NOT(ISERROR(SEARCH("Tāme sastādīta ____. gada ___. ______________",A75)))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A75</xm:sqref>
        </x14:conditionalFormatting>
        <x14:conditionalFormatting xmlns:xm="http://schemas.microsoft.com/office/excel/2006/main">
          <x14:cfRule type="containsText" priority="9" operator="containsText" id="{879A8C95-2477-46CB-81ED-05AD5C15D29F}">
            <xm:f>NOT(ISERROR(SEARCH("Sertifikāta Nr. _________________________________",A80)))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P45"/>
  <sheetViews>
    <sheetView view="pageBreakPreview" zoomScaleNormal="100" zoomScaleSheetLayoutView="100" workbookViewId="0">
      <selection activeCell="V25" sqref="V25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5" t="s">
        <v>38</v>
      </c>
      <c r="D1" s="49">
        <f>'Kops a'!A23</f>
        <v>9</v>
      </c>
      <c r="E1" s="22"/>
      <c r="F1" s="22"/>
      <c r="G1" s="22"/>
      <c r="H1" s="22"/>
      <c r="I1" s="22"/>
      <c r="J1" s="22"/>
      <c r="N1" s="24"/>
      <c r="O1" s="25"/>
      <c r="P1" s="26"/>
    </row>
    <row r="2" spans="1:16" x14ac:dyDescent="0.2">
      <c r="A2" s="27"/>
      <c r="B2" s="27"/>
      <c r="C2" s="151" t="s">
        <v>307</v>
      </c>
      <c r="D2" s="151"/>
      <c r="E2" s="151"/>
      <c r="F2" s="151"/>
      <c r="G2" s="151"/>
      <c r="H2" s="151"/>
      <c r="I2" s="151"/>
      <c r="J2" s="27"/>
    </row>
    <row r="3" spans="1:16" x14ac:dyDescent="0.2">
      <c r="A3" s="28"/>
      <c r="B3" s="28"/>
      <c r="C3" s="141" t="s">
        <v>17</v>
      </c>
      <c r="D3" s="141"/>
      <c r="E3" s="141"/>
      <c r="F3" s="141"/>
      <c r="G3" s="141"/>
      <c r="H3" s="141"/>
      <c r="I3" s="141"/>
      <c r="J3" s="28"/>
    </row>
    <row r="4" spans="1:16" x14ac:dyDescent="0.2">
      <c r="A4" s="28"/>
      <c r="B4" s="28"/>
      <c r="C4" s="152" t="s">
        <v>52</v>
      </c>
      <c r="D4" s="152"/>
      <c r="E4" s="152"/>
      <c r="F4" s="152"/>
      <c r="G4" s="152"/>
      <c r="H4" s="152"/>
      <c r="I4" s="152"/>
      <c r="J4" s="28"/>
    </row>
    <row r="5" spans="1:16" x14ac:dyDescent="0.2">
      <c r="A5" s="22"/>
      <c r="B5" s="22"/>
      <c r="C5" s="25" t="s">
        <v>5</v>
      </c>
      <c r="D5" s="163" t="str">
        <f>'Kops a'!D6</f>
        <v>Daudzdzīvokļu dzīvojamās mājas vienkāršotas fasādes atjaunošana</v>
      </c>
      <c r="E5" s="163"/>
      <c r="F5" s="163"/>
      <c r="G5" s="163"/>
      <c r="H5" s="163"/>
      <c r="I5" s="163"/>
      <c r="J5" s="163"/>
      <c r="K5" s="163"/>
      <c r="L5" s="163"/>
      <c r="M5" s="16"/>
      <c r="N5" s="16"/>
      <c r="O5" s="16"/>
      <c r="P5" s="16"/>
    </row>
    <row r="6" spans="1:16" ht="24.95" customHeight="1" x14ac:dyDescent="0.2">
      <c r="A6" s="22"/>
      <c r="B6" s="22"/>
      <c r="C6" s="25" t="s">
        <v>6</v>
      </c>
      <c r="D6" s="163" t="str">
        <f>'Kops a'!D7</f>
        <v>Daudzdzīvokļu dzīvojamās mājas, Stacijas iela 34, Olaine vienkāršotas fasādes atjaunošana</v>
      </c>
      <c r="E6" s="163"/>
      <c r="F6" s="163"/>
      <c r="G6" s="163"/>
      <c r="H6" s="163"/>
      <c r="I6" s="163"/>
      <c r="J6" s="163"/>
      <c r="K6" s="163"/>
      <c r="L6" s="163"/>
      <c r="M6" s="16"/>
      <c r="N6" s="16"/>
      <c r="O6" s="16"/>
      <c r="P6" s="16"/>
    </row>
    <row r="7" spans="1:16" x14ac:dyDescent="0.2">
      <c r="A7" s="22"/>
      <c r="B7" s="22"/>
      <c r="C7" s="25" t="s">
        <v>7</v>
      </c>
      <c r="D7" s="163" t="str">
        <f>'Kops a'!D8</f>
        <v>Stacijas iela 34, Olaine</v>
      </c>
      <c r="E7" s="163"/>
      <c r="F7" s="163"/>
      <c r="G7" s="163"/>
      <c r="H7" s="163"/>
      <c r="I7" s="163"/>
      <c r="J7" s="163"/>
      <c r="K7" s="163"/>
      <c r="L7" s="163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163" t="str">
        <f>'Kops a'!D9</f>
        <v>Iepirkums Nr. AS OŪS 2022/08_E</v>
      </c>
      <c r="E8" s="163"/>
      <c r="F8" s="163"/>
      <c r="G8" s="163"/>
      <c r="H8" s="163"/>
      <c r="I8" s="163"/>
      <c r="J8" s="163"/>
      <c r="K8" s="163"/>
      <c r="L8" s="163"/>
      <c r="M8" s="16"/>
      <c r="N8" s="16"/>
      <c r="O8" s="16"/>
      <c r="P8" s="16"/>
    </row>
    <row r="9" spans="1:16" ht="11.25" customHeight="1" x14ac:dyDescent="0.2">
      <c r="A9" s="150" t="s">
        <v>60</v>
      </c>
      <c r="B9" s="150"/>
      <c r="C9" s="150"/>
      <c r="D9" s="150"/>
      <c r="E9" s="150"/>
      <c r="F9" s="150"/>
      <c r="G9" s="150"/>
      <c r="H9" s="150"/>
      <c r="I9" s="150"/>
      <c r="J9" s="156" t="s">
        <v>39</v>
      </c>
      <c r="K9" s="156"/>
      <c r="L9" s="156"/>
      <c r="M9" s="156"/>
      <c r="N9" s="162">
        <f>P33</f>
        <v>0</v>
      </c>
      <c r="O9" s="162"/>
      <c r="P9" s="29"/>
    </row>
    <row r="10" spans="1:16" x14ac:dyDescent="0.2">
      <c r="A10" s="30"/>
      <c r="B10" s="31"/>
      <c r="C10" s="4"/>
      <c r="D10" s="22"/>
      <c r="E10" s="22"/>
      <c r="F10" s="22"/>
      <c r="G10" s="22"/>
      <c r="H10" s="22"/>
      <c r="I10" s="22"/>
      <c r="J10" s="22"/>
      <c r="K10" s="22"/>
      <c r="L10" s="27"/>
      <c r="M10" s="27"/>
      <c r="O10" s="81"/>
      <c r="P10" s="80" t="str">
        <f>A39</f>
        <v>Tāme sastādīta 2022. gada ___.__________</v>
      </c>
    </row>
    <row r="11" spans="1:16" ht="12" thickBot="1" x14ac:dyDescent="0.25">
      <c r="A11" s="30"/>
      <c r="B11" s="31"/>
      <c r="C11" s="4"/>
      <c r="D11" s="22"/>
      <c r="E11" s="22"/>
      <c r="F11" s="22"/>
      <c r="G11" s="22"/>
      <c r="H11" s="22"/>
      <c r="I11" s="22"/>
      <c r="J11" s="22"/>
      <c r="K11" s="22"/>
      <c r="L11" s="32"/>
      <c r="M11" s="32"/>
      <c r="N11" s="33"/>
      <c r="O11" s="24"/>
      <c r="P11" s="22"/>
    </row>
    <row r="12" spans="1:16" x14ac:dyDescent="0.2">
      <c r="A12" s="119" t="s">
        <v>23</v>
      </c>
      <c r="B12" s="157" t="s">
        <v>40</v>
      </c>
      <c r="C12" s="154" t="s">
        <v>41</v>
      </c>
      <c r="D12" s="160" t="s">
        <v>42</v>
      </c>
      <c r="E12" s="144" t="s">
        <v>43</v>
      </c>
      <c r="F12" s="153" t="s">
        <v>44</v>
      </c>
      <c r="G12" s="154"/>
      <c r="H12" s="154"/>
      <c r="I12" s="154"/>
      <c r="J12" s="154"/>
      <c r="K12" s="155"/>
      <c r="L12" s="153" t="s">
        <v>45</v>
      </c>
      <c r="M12" s="154"/>
      <c r="N12" s="154"/>
      <c r="O12" s="154"/>
      <c r="P12" s="155"/>
    </row>
    <row r="13" spans="1:16" ht="126.75" customHeight="1" thickBot="1" x14ac:dyDescent="0.25">
      <c r="A13" s="120"/>
      <c r="B13" s="158"/>
      <c r="C13" s="159"/>
      <c r="D13" s="161"/>
      <c r="E13" s="145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58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58" t="s">
        <v>51</v>
      </c>
    </row>
    <row r="14" spans="1:16" x14ac:dyDescent="0.2">
      <c r="A14" s="36"/>
      <c r="B14" s="37"/>
      <c r="C14" s="87" t="s">
        <v>305</v>
      </c>
      <c r="D14" s="23"/>
      <c r="E14" s="89"/>
      <c r="F14" s="62"/>
      <c r="G14" s="59"/>
      <c r="H14" s="45"/>
      <c r="I14" s="59"/>
      <c r="J14" s="59"/>
      <c r="K14" s="46">
        <f>SUM(H14:J14)</f>
        <v>0</v>
      </c>
      <c r="L14" s="62">
        <f>ROUND(E14*F14,2)</f>
        <v>0</v>
      </c>
      <c r="M14" s="59">
        <f>ROUND(H14*E14,2)</f>
        <v>0</v>
      </c>
      <c r="N14" s="59">
        <f>ROUND(I14*E14,2)</f>
        <v>0</v>
      </c>
      <c r="O14" s="59">
        <f>ROUND(J14*E14,2)</f>
        <v>0</v>
      </c>
      <c r="P14" s="60">
        <f>SUM(M14:O14)</f>
        <v>0</v>
      </c>
    </row>
    <row r="15" spans="1:16" x14ac:dyDescent="0.2">
      <c r="A15" s="36">
        <v>1</v>
      </c>
      <c r="B15" s="37"/>
      <c r="C15" s="86" t="s">
        <v>306</v>
      </c>
      <c r="D15" s="23" t="s">
        <v>68</v>
      </c>
      <c r="E15" s="89">
        <v>12</v>
      </c>
      <c r="F15" s="62"/>
      <c r="G15" s="59"/>
      <c r="H15" s="45"/>
      <c r="I15" s="59"/>
      <c r="J15" s="59"/>
      <c r="K15" s="46"/>
      <c r="L15" s="47"/>
      <c r="M15" s="45"/>
      <c r="N15" s="45"/>
      <c r="O15" s="45"/>
      <c r="P15" s="46"/>
    </row>
    <row r="16" spans="1:16" x14ac:dyDescent="0.2">
      <c r="A16" s="36"/>
      <c r="B16" s="37"/>
      <c r="C16" s="87" t="s">
        <v>307</v>
      </c>
      <c r="D16" s="23"/>
      <c r="E16" s="89"/>
      <c r="F16" s="62"/>
      <c r="G16" s="59"/>
      <c r="H16" s="45"/>
      <c r="I16" s="59"/>
      <c r="J16" s="59"/>
      <c r="K16" s="46"/>
      <c r="L16" s="47"/>
      <c r="M16" s="45"/>
      <c r="N16" s="45"/>
      <c r="O16" s="45"/>
      <c r="P16" s="46"/>
    </row>
    <row r="17" spans="1:16" x14ac:dyDescent="0.2">
      <c r="A17" s="36">
        <v>1</v>
      </c>
      <c r="B17" s="37"/>
      <c r="C17" s="86" t="s">
        <v>308</v>
      </c>
      <c r="D17" s="23" t="s">
        <v>70</v>
      </c>
      <c r="E17" s="89">
        <v>1</v>
      </c>
      <c r="F17" s="62"/>
      <c r="G17" s="59"/>
      <c r="H17" s="45"/>
      <c r="I17" s="59"/>
      <c r="J17" s="59"/>
      <c r="K17" s="46"/>
      <c r="L17" s="47"/>
      <c r="M17" s="45"/>
      <c r="N17" s="45"/>
      <c r="O17" s="45"/>
      <c r="P17" s="46"/>
    </row>
    <row r="18" spans="1:16" x14ac:dyDescent="0.2">
      <c r="A18" s="36">
        <v>2</v>
      </c>
      <c r="B18" s="37"/>
      <c r="C18" s="90" t="s">
        <v>321</v>
      </c>
      <c r="D18" s="23" t="s">
        <v>115</v>
      </c>
      <c r="E18" s="89">
        <v>1</v>
      </c>
      <c r="F18" s="62"/>
      <c r="G18" s="59"/>
      <c r="H18" s="45"/>
      <c r="I18" s="59"/>
      <c r="J18" s="59"/>
      <c r="K18" s="46"/>
      <c r="L18" s="47"/>
      <c r="M18" s="45"/>
      <c r="N18" s="45"/>
      <c r="O18" s="45"/>
      <c r="P18" s="46"/>
    </row>
    <row r="19" spans="1:16" x14ac:dyDescent="0.2">
      <c r="A19" s="36">
        <v>3</v>
      </c>
      <c r="B19" s="37"/>
      <c r="C19" s="88" t="s">
        <v>322</v>
      </c>
      <c r="D19" s="23" t="s">
        <v>112</v>
      </c>
      <c r="E19" s="89">
        <v>1</v>
      </c>
      <c r="F19" s="62"/>
      <c r="G19" s="59"/>
      <c r="H19" s="45"/>
      <c r="I19" s="59"/>
      <c r="J19" s="59"/>
      <c r="K19" s="46"/>
      <c r="L19" s="47"/>
      <c r="M19" s="45"/>
      <c r="N19" s="45"/>
      <c r="O19" s="45"/>
      <c r="P19" s="46"/>
    </row>
    <row r="20" spans="1:16" ht="22.5" x14ac:dyDescent="0.2">
      <c r="A20" s="36">
        <v>4</v>
      </c>
      <c r="B20" s="37"/>
      <c r="C20" s="86" t="s">
        <v>309</v>
      </c>
      <c r="D20" s="23" t="s">
        <v>68</v>
      </c>
      <c r="E20" s="89">
        <v>70</v>
      </c>
      <c r="F20" s="62"/>
      <c r="G20" s="59"/>
      <c r="H20" s="45"/>
      <c r="I20" s="59"/>
      <c r="J20" s="59"/>
      <c r="K20" s="46"/>
      <c r="L20" s="47"/>
      <c r="M20" s="45"/>
      <c r="N20" s="45"/>
      <c r="O20" s="45"/>
      <c r="P20" s="46"/>
    </row>
    <row r="21" spans="1:16" x14ac:dyDescent="0.2">
      <c r="A21" s="36">
        <v>5</v>
      </c>
      <c r="B21" s="37"/>
      <c r="C21" s="88" t="s">
        <v>310</v>
      </c>
      <c r="D21" s="23" t="s">
        <v>68</v>
      </c>
      <c r="E21" s="89">
        <v>70</v>
      </c>
      <c r="F21" s="62"/>
      <c r="G21" s="59"/>
      <c r="H21" s="45"/>
      <c r="I21" s="59"/>
      <c r="J21" s="59"/>
      <c r="K21" s="46"/>
      <c r="L21" s="47"/>
      <c r="M21" s="45"/>
      <c r="N21" s="45"/>
      <c r="O21" s="45"/>
      <c r="P21" s="46"/>
    </row>
    <row r="22" spans="1:16" x14ac:dyDescent="0.2">
      <c r="A22" s="36">
        <v>6</v>
      </c>
      <c r="B22" s="37"/>
      <c r="C22" s="88" t="s">
        <v>311</v>
      </c>
      <c r="D22" s="23" t="s">
        <v>115</v>
      </c>
      <c r="E22" s="89">
        <v>70</v>
      </c>
      <c r="F22" s="62"/>
      <c r="G22" s="59"/>
      <c r="H22" s="45"/>
      <c r="I22" s="59"/>
      <c r="J22" s="59"/>
      <c r="K22" s="46"/>
      <c r="L22" s="47"/>
      <c r="M22" s="45"/>
      <c r="N22" s="45"/>
      <c r="O22" s="45"/>
      <c r="P22" s="46"/>
    </row>
    <row r="23" spans="1:16" ht="22.5" x14ac:dyDescent="0.2">
      <c r="A23" s="36">
        <v>7</v>
      </c>
      <c r="B23" s="37"/>
      <c r="C23" s="88" t="s">
        <v>312</v>
      </c>
      <c r="D23" s="23" t="s">
        <v>115</v>
      </c>
      <c r="E23" s="89">
        <v>7</v>
      </c>
      <c r="F23" s="62"/>
      <c r="G23" s="59"/>
      <c r="H23" s="45"/>
      <c r="I23" s="59"/>
      <c r="J23" s="59"/>
      <c r="K23" s="46"/>
      <c r="L23" s="47"/>
      <c r="M23" s="45"/>
      <c r="N23" s="45"/>
      <c r="O23" s="45"/>
      <c r="P23" s="46"/>
    </row>
    <row r="24" spans="1:16" x14ac:dyDescent="0.2">
      <c r="A24" s="36">
        <v>8</v>
      </c>
      <c r="B24" s="37"/>
      <c r="C24" s="88" t="s">
        <v>313</v>
      </c>
      <c r="D24" s="23" t="s">
        <v>115</v>
      </c>
      <c r="E24" s="89">
        <v>2</v>
      </c>
      <c r="F24" s="62"/>
      <c r="G24" s="59"/>
      <c r="H24" s="45"/>
      <c r="I24" s="59"/>
      <c r="J24" s="59"/>
      <c r="K24" s="46"/>
      <c r="L24" s="47"/>
      <c r="M24" s="45"/>
      <c r="N24" s="45"/>
      <c r="O24" s="45"/>
      <c r="P24" s="46"/>
    </row>
    <row r="25" spans="1:16" x14ac:dyDescent="0.2">
      <c r="A25" s="36">
        <v>9</v>
      </c>
      <c r="B25" s="37"/>
      <c r="C25" s="86" t="s">
        <v>314</v>
      </c>
      <c r="D25" s="23" t="s">
        <v>68</v>
      </c>
      <c r="E25" s="89">
        <v>12</v>
      </c>
      <c r="F25" s="62"/>
      <c r="G25" s="59"/>
      <c r="H25" s="45"/>
      <c r="I25" s="59"/>
      <c r="J25" s="59"/>
      <c r="K25" s="46"/>
      <c r="L25" s="47"/>
      <c r="M25" s="45"/>
      <c r="N25" s="45"/>
      <c r="O25" s="45"/>
      <c r="P25" s="46"/>
    </row>
    <row r="26" spans="1:16" x14ac:dyDescent="0.2">
      <c r="A26" s="36">
        <v>10</v>
      </c>
      <c r="B26" s="37"/>
      <c r="C26" s="88" t="s">
        <v>315</v>
      </c>
      <c r="D26" s="23" t="s">
        <v>68</v>
      </c>
      <c r="E26" s="89">
        <v>12</v>
      </c>
      <c r="F26" s="62"/>
      <c r="G26" s="59"/>
      <c r="H26" s="45"/>
      <c r="I26" s="59"/>
      <c r="J26" s="59"/>
      <c r="K26" s="46"/>
      <c r="L26" s="47"/>
      <c r="M26" s="45"/>
      <c r="N26" s="45"/>
      <c r="O26" s="45"/>
      <c r="P26" s="46"/>
    </row>
    <row r="27" spans="1:16" x14ac:dyDescent="0.2">
      <c r="A27" s="36">
        <v>11</v>
      </c>
      <c r="B27" s="37"/>
      <c r="C27" s="86" t="s">
        <v>316</v>
      </c>
      <c r="D27" s="23" t="s">
        <v>115</v>
      </c>
      <c r="E27" s="89">
        <v>6</v>
      </c>
      <c r="F27" s="62"/>
      <c r="G27" s="59"/>
      <c r="H27" s="45"/>
      <c r="I27" s="59"/>
      <c r="J27" s="59"/>
      <c r="K27" s="46"/>
      <c r="L27" s="47"/>
      <c r="M27" s="45"/>
      <c r="N27" s="45"/>
      <c r="O27" s="45"/>
      <c r="P27" s="46"/>
    </row>
    <row r="28" spans="1:16" x14ac:dyDescent="0.2">
      <c r="A28" s="36">
        <v>12</v>
      </c>
      <c r="B28" s="37"/>
      <c r="C28" s="88" t="s">
        <v>317</v>
      </c>
      <c r="D28" s="23" t="s">
        <v>115</v>
      </c>
      <c r="E28" s="89">
        <v>6</v>
      </c>
      <c r="F28" s="62"/>
      <c r="G28" s="59"/>
      <c r="H28" s="45"/>
      <c r="I28" s="59"/>
      <c r="J28" s="59"/>
      <c r="K28" s="46"/>
      <c r="L28" s="47"/>
      <c r="M28" s="45"/>
      <c r="N28" s="45"/>
      <c r="O28" s="45"/>
      <c r="P28" s="46"/>
    </row>
    <row r="29" spans="1:16" ht="22.5" x14ac:dyDescent="0.2">
      <c r="A29" s="36">
        <v>13</v>
      </c>
      <c r="B29" s="37"/>
      <c r="C29" s="86" t="s">
        <v>318</v>
      </c>
      <c r="D29" s="23" t="s">
        <v>112</v>
      </c>
      <c r="E29" s="89">
        <v>1</v>
      </c>
      <c r="F29" s="62"/>
      <c r="G29" s="59"/>
      <c r="H29" s="45"/>
      <c r="I29" s="59"/>
      <c r="J29" s="59"/>
      <c r="K29" s="46"/>
      <c r="L29" s="47"/>
      <c r="M29" s="45"/>
      <c r="N29" s="45"/>
      <c r="O29" s="45"/>
      <c r="P29" s="46"/>
    </row>
    <row r="30" spans="1:16" ht="22.5" x14ac:dyDescent="0.2">
      <c r="A30" s="36">
        <v>14</v>
      </c>
      <c r="B30" s="37"/>
      <c r="C30" s="90" t="s">
        <v>319</v>
      </c>
      <c r="D30" s="23" t="s">
        <v>115</v>
      </c>
      <c r="E30" s="89">
        <v>1</v>
      </c>
      <c r="F30" s="62"/>
      <c r="G30" s="59"/>
      <c r="H30" s="45"/>
      <c r="I30" s="59"/>
      <c r="J30" s="59"/>
      <c r="K30" s="46"/>
      <c r="L30" s="47"/>
      <c r="M30" s="45"/>
      <c r="N30" s="45"/>
      <c r="O30" s="45"/>
      <c r="P30" s="46"/>
    </row>
    <row r="31" spans="1:16" x14ac:dyDescent="0.2">
      <c r="A31" s="36">
        <v>15</v>
      </c>
      <c r="B31" s="37"/>
      <c r="C31" s="86" t="s">
        <v>293</v>
      </c>
      <c r="D31" s="23" t="s">
        <v>115</v>
      </c>
      <c r="E31" s="89">
        <v>1</v>
      </c>
      <c r="F31" s="62"/>
      <c r="G31" s="59"/>
      <c r="H31" s="45"/>
      <c r="I31" s="59"/>
      <c r="J31" s="59"/>
      <c r="K31" s="46"/>
      <c r="L31" s="47"/>
      <c r="M31" s="45"/>
      <c r="N31" s="45"/>
      <c r="O31" s="45"/>
      <c r="P31" s="46"/>
    </row>
    <row r="32" spans="1:16" ht="12" thickBot="1" x14ac:dyDescent="0.25">
      <c r="A32" s="36">
        <v>16</v>
      </c>
      <c r="B32" s="37"/>
      <c r="C32" s="86" t="s">
        <v>320</v>
      </c>
      <c r="D32" s="23" t="s">
        <v>112</v>
      </c>
      <c r="E32" s="89">
        <v>1</v>
      </c>
      <c r="F32" s="62"/>
      <c r="G32" s="59"/>
      <c r="H32" s="45"/>
      <c r="I32" s="59"/>
      <c r="J32" s="59"/>
      <c r="K32" s="46"/>
      <c r="L32" s="47"/>
      <c r="M32" s="45"/>
      <c r="N32" s="45"/>
      <c r="O32" s="45"/>
      <c r="P32" s="46"/>
    </row>
    <row r="33" spans="1:16" ht="12" thickBot="1" x14ac:dyDescent="0.25">
      <c r="A33" s="147" t="s">
        <v>119</v>
      </c>
      <c r="B33" s="148"/>
      <c r="C33" s="148"/>
      <c r="D33" s="148"/>
      <c r="E33" s="148"/>
      <c r="F33" s="148"/>
      <c r="G33" s="148"/>
      <c r="H33" s="148"/>
      <c r="I33" s="148"/>
      <c r="J33" s="148"/>
      <c r="K33" s="149"/>
      <c r="L33" s="63">
        <f>SUM(L14:L32)</f>
        <v>0</v>
      </c>
      <c r="M33" s="64">
        <f>SUM(M14:M32)</f>
        <v>0</v>
      </c>
      <c r="N33" s="64">
        <f>SUM(N14:N32)</f>
        <v>0</v>
      </c>
      <c r="O33" s="64">
        <f>SUM(O14:O32)</f>
        <v>0</v>
      </c>
      <c r="P33" s="65">
        <f>SUM(P14:P32)</f>
        <v>0</v>
      </c>
    </row>
    <row r="34" spans="1:16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x14ac:dyDescent="0.2">
      <c r="A36" s="1" t="s">
        <v>14</v>
      </c>
      <c r="B36" s="16"/>
      <c r="C36" s="146">
        <f>'Kops a'!C33:H33</f>
        <v>0</v>
      </c>
      <c r="D36" s="146"/>
      <c r="E36" s="146"/>
      <c r="F36" s="146"/>
      <c r="G36" s="146"/>
      <c r="H36" s="146"/>
      <c r="I36" s="16"/>
      <c r="J36" s="16"/>
      <c r="K36" s="16"/>
      <c r="L36" s="16"/>
      <c r="M36" s="16"/>
      <c r="N36" s="16"/>
      <c r="O36" s="16"/>
      <c r="P36" s="16"/>
    </row>
    <row r="37" spans="1:16" x14ac:dyDescent="0.2">
      <c r="A37" s="16"/>
      <c r="B37" s="16"/>
      <c r="C37" s="97" t="s">
        <v>15</v>
      </c>
      <c r="D37" s="97"/>
      <c r="E37" s="97"/>
      <c r="F37" s="97"/>
      <c r="G37" s="97"/>
      <c r="H37" s="97"/>
      <c r="I37" s="16"/>
      <c r="J37" s="16"/>
      <c r="K37" s="16"/>
      <c r="L37" s="16"/>
      <c r="M37" s="16"/>
      <c r="N37" s="16"/>
      <c r="O37" s="16"/>
      <c r="P37" s="16"/>
    </row>
    <row r="38" spans="1:16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x14ac:dyDescent="0.2">
      <c r="A39" s="78" t="str">
        <f>'Kops a'!A36</f>
        <v>Tāme sastādīta 2022. gada ___.__________</v>
      </c>
      <c r="B39" s="79"/>
      <c r="C39" s="79"/>
      <c r="D39" s="79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x14ac:dyDescent="0.2">
      <c r="A41" s="1" t="s">
        <v>37</v>
      </c>
      <c r="B41" s="16"/>
      <c r="C41" s="146">
        <f>'Kops a'!C38:H38</f>
        <v>0</v>
      </c>
      <c r="D41" s="146"/>
      <c r="E41" s="146"/>
      <c r="F41" s="146"/>
      <c r="G41" s="146"/>
      <c r="H41" s="146"/>
      <c r="I41" s="16"/>
      <c r="J41" s="16"/>
      <c r="K41" s="16"/>
      <c r="L41" s="16"/>
      <c r="M41" s="16"/>
      <c r="N41" s="16"/>
      <c r="O41" s="16"/>
      <c r="P41" s="16"/>
    </row>
    <row r="42" spans="1:16" x14ac:dyDescent="0.2">
      <c r="A42" s="16"/>
      <c r="B42" s="16"/>
      <c r="C42" s="97" t="s">
        <v>15</v>
      </c>
      <c r="D42" s="97"/>
      <c r="E42" s="97"/>
      <c r="F42" s="97"/>
      <c r="G42" s="97"/>
      <c r="H42" s="97"/>
      <c r="I42" s="16"/>
      <c r="J42" s="16"/>
      <c r="K42" s="16"/>
      <c r="L42" s="16"/>
      <c r="M42" s="16"/>
      <c r="N42" s="16"/>
      <c r="O42" s="16"/>
      <c r="P42" s="16"/>
    </row>
    <row r="43" spans="1:16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x14ac:dyDescent="0.2">
      <c r="A44" s="78" t="s">
        <v>54</v>
      </c>
      <c r="B44" s="79"/>
      <c r="C44" s="83">
        <f>'Kops a'!C41</f>
        <v>0</v>
      </c>
      <c r="D44" s="48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42:H42"/>
    <mergeCell ref="C4:I4"/>
    <mergeCell ref="F12:K12"/>
    <mergeCell ref="J9:M9"/>
    <mergeCell ref="D8:L8"/>
    <mergeCell ref="A33:K33"/>
    <mergeCell ref="C36:H36"/>
    <mergeCell ref="C37:H37"/>
    <mergeCell ref="C41:H41"/>
  </mergeCells>
  <conditionalFormatting sqref="I14:J32 A14:G32">
    <cfRule type="cellIs" dxfId="15" priority="31" operator="equal">
      <formula>0</formula>
    </cfRule>
  </conditionalFormatting>
  <conditionalFormatting sqref="N9:O9 K14:P32 H14:H32">
    <cfRule type="cellIs" dxfId="14" priority="30" operator="equal">
      <formula>0</formula>
    </cfRule>
  </conditionalFormatting>
  <conditionalFormatting sqref="C2:I2">
    <cfRule type="cellIs" dxfId="13" priority="27" operator="equal">
      <formula>0</formula>
    </cfRule>
  </conditionalFormatting>
  <conditionalFormatting sqref="O10">
    <cfRule type="cellIs" dxfId="12" priority="26" operator="equal">
      <formula>"20__. gada __. _________"</formula>
    </cfRule>
  </conditionalFormatting>
  <conditionalFormatting sqref="A33:K33">
    <cfRule type="containsText" dxfId="11" priority="25" operator="containsText" text="Tiešās izmaksas kopā, t. sk. darba devēja sociālais nodoklis __.__% ">
      <formula>NOT(ISERROR(SEARCH("Tiešās izmaksas kopā, t. sk. darba devēja sociālais nodoklis __.__% ",A33)))</formula>
    </cfRule>
  </conditionalFormatting>
  <conditionalFormatting sqref="L33:P33">
    <cfRule type="cellIs" dxfId="10" priority="20" operator="equal">
      <formula>0</formula>
    </cfRule>
  </conditionalFormatting>
  <conditionalFormatting sqref="C4:I4">
    <cfRule type="cellIs" dxfId="9" priority="19" operator="equal">
      <formula>0</formula>
    </cfRule>
  </conditionalFormatting>
  <conditionalFormatting sqref="D5:L8">
    <cfRule type="cellIs" dxfId="8" priority="15" operator="equal">
      <formula>0</formula>
    </cfRule>
  </conditionalFormatting>
  <conditionalFormatting sqref="P10">
    <cfRule type="cellIs" dxfId="7" priority="11" operator="equal">
      <formula>"20__. gada __. _________"</formula>
    </cfRule>
  </conditionalFormatting>
  <conditionalFormatting sqref="C41:H41">
    <cfRule type="cellIs" dxfId="6" priority="8" operator="equal">
      <formula>0</formula>
    </cfRule>
  </conditionalFormatting>
  <conditionalFormatting sqref="C36:H36">
    <cfRule type="cellIs" dxfId="5" priority="7" operator="equal">
      <formula>0</formula>
    </cfRule>
  </conditionalFormatting>
  <conditionalFormatting sqref="C41:H41 C44 C36:H36">
    <cfRule type="cellIs" dxfId="4" priority="6" operator="equal">
      <formula>0</formula>
    </cfRule>
  </conditionalFormatting>
  <conditionalFormatting sqref="D1">
    <cfRule type="cellIs" dxfId="3" priority="5" operator="equal">
      <formula>0</formula>
    </cfRule>
  </conditionalFormatting>
  <conditionalFormatting sqref="A9">
    <cfRule type="containsText" dxfId="2" priority="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paperSize="9" scale="9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9C848299-F747-4D4C-BE47-58A1BBDB8A5B}">
            <xm:f>NOT(ISERROR(SEARCH("Tāme sastādīta ____. gada ___. ______________",A39)))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  <x14:conditionalFormatting xmlns:xm="http://schemas.microsoft.com/office/excel/2006/main">
          <x14:cfRule type="containsText" priority="9" operator="containsText" id="{1A9581D5-9790-4D5D-94E5-4E7B8C258AD0}">
            <xm:f>NOT(ISERROR(SEARCH("Sertifikāta Nr. _________________________________",A44)))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I51"/>
  <sheetViews>
    <sheetView view="pageBreakPreview" topLeftCell="A13" zoomScale="130" zoomScaleNormal="100" zoomScaleSheetLayoutView="130" workbookViewId="0">
      <selection activeCell="A24" sqref="A24:D24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88" width="9.140625" style="1" customWidth="1"/>
    <col min="189" max="189" width="3.7109375" style="1"/>
    <col min="190" max="190" width="4.5703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5703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5703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5703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5703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5703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5703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5703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5703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5703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5703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5703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5703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5703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5703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5703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5703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5703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5703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5703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5703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5703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5703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5703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5703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5703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5703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5703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5703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5703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5703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5703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5703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5703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5703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5703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5703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5703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5703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5703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5703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5703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5703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5703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5703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5703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5703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5703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5703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5703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5703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5703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5703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5703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5703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5703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5703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5703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5703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5703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5703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5703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5703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 x14ac:dyDescent="0.2">
      <c r="C1" s="4"/>
      <c r="G1" s="99"/>
      <c r="H1" s="99"/>
      <c r="I1" s="99"/>
    </row>
    <row r="2" spans="1:9" x14ac:dyDescent="0.2">
      <c r="A2" s="140" t="s">
        <v>16</v>
      </c>
      <c r="B2" s="140"/>
      <c r="C2" s="140"/>
      <c r="D2" s="140"/>
      <c r="E2" s="140"/>
      <c r="F2" s="140"/>
      <c r="G2" s="140"/>
      <c r="H2" s="140"/>
      <c r="I2" s="140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41" t="s">
        <v>17</v>
      </c>
      <c r="D4" s="141"/>
      <c r="E4" s="141"/>
      <c r="F4" s="141"/>
      <c r="G4" s="141"/>
      <c r="H4" s="141"/>
      <c r="I4" s="141"/>
    </row>
    <row r="5" spans="1:9" ht="11.25" customHeight="1" x14ac:dyDescent="0.2">
      <c r="A5" s="77"/>
      <c r="B5" s="77"/>
      <c r="C5" s="143" t="s">
        <v>52</v>
      </c>
      <c r="D5" s="143"/>
      <c r="E5" s="143"/>
      <c r="F5" s="143"/>
      <c r="G5" s="143"/>
      <c r="H5" s="143"/>
      <c r="I5" s="143"/>
    </row>
    <row r="6" spans="1:9" x14ac:dyDescent="0.2">
      <c r="A6" s="138" t="s">
        <v>18</v>
      </c>
      <c r="B6" s="138"/>
      <c r="C6" s="138"/>
      <c r="D6" s="142" t="str">
        <f>'Kopt a'!B13</f>
        <v>Daudzdzīvokļu dzīvojamās mājas vienkāršotas fasādes atjaunošana</v>
      </c>
      <c r="E6" s="142"/>
      <c r="F6" s="142"/>
      <c r="G6" s="142"/>
      <c r="H6" s="142"/>
      <c r="I6" s="142"/>
    </row>
    <row r="7" spans="1:9" ht="24.95" customHeight="1" x14ac:dyDescent="0.2">
      <c r="A7" s="138" t="s">
        <v>6</v>
      </c>
      <c r="B7" s="138"/>
      <c r="C7" s="138"/>
      <c r="D7" s="139" t="str">
        <f>'Kopt a'!B14</f>
        <v>Daudzdzīvokļu dzīvojamās mājas, Stacijas iela 34, Olaine vienkāršotas fasādes atjaunošana</v>
      </c>
      <c r="E7" s="139"/>
      <c r="F7" s="139"/>
      <c r="G7" s="139"/>
      <c r="H7" s="139"/>
      <c r="I7" s="139"/>
    </row>
    <row r="8" spans="1:9" x14ac:dyDescent="0.2">
      <c r="A8" s="133" t="s">
        <v>19</v>
      </c>
      <c r="B8" s="133"/>
      <c r="C8" s="133"/>
      <c r="D8" s="134" t="str">
        <f>'Kopt a'!B15</f>
        <v>Stacijas iela 34, Olaine</v>
      </c>
      <c r="E8" s="134"/>
      <c r="F8" s="134"/>
      <c r="G8" s="134"/>
      <c r="H8" s="134"/>
      <c r="I8" s="134"/>
    </row>
    <row r="9" spans="1:9" x14ac:dyDescent="0.2">
      <c r="A9" s="133" t="s">
        <v>20</v>
      </c>
      <c r="B9" s="133"/>
      <c r="C9" s="133"/>
      <c r="D9" s="134" t="str">
        <f>'Kopt a'!B16</f>
        <v>Iepirkums Nr. AS OŪS 2022/08_E</v>
      </c>
      <c r="E9" s="134"/>
      <c r="F9" s="134"/>
      <c r="G9" s="134"/>
      <c r="H9" s="134"/>
      <c r="I9" s="134"/>
    </row>
    <row r="10" spans="1:9" x14ac:dyDescent="0.2">
      <c r="C10" s="4" t="s">
        <v>21</v>
      </c>
      <c r="D10" s="135">
        <f>E28</f>
        <v>0</v>
      </c>
      <c r="E10" s="135"/>
      <c r="F10" s="72"/>
      <c r="G10" s="72"/>
      <c r="H10" s="72"/>
      <c r="I10" s="72"/>
    </row>
    <row r="11" spans="1:9" x14ac:dyDescent="0.2">
      <c r="C11" s="4" t="s">
        <v>22</v>
      </c>
      <c r="D11" s="135">
        <f>I24</f>
        <v>0</v>
      </c>
      <c r="E11" s="135"/>
      <c r="F11" s="72"/>
      <c r="G11" s="72"/>
      <c r="H11" s="72"/>
      <c r="I11" s="72"/>
    </row>
    <row r="12" spans="1:9" ht="12" thickBot="1" x14ac:dyDescent="0.25">
      <c r="F12" s="17"/>
      <c r="G12" s="17"/>
      <c r="H12" s="17"/>
      <c r="I12" s="17"/>
    </row>
    <row r="13" spans="1:9" x14ac:dyDescent="0.2">
      <c r="A13" s="119" t="s">
        <v>23</v>
      </c>
      <c r="B13" s="121" t="s">
        <v>24</v>
      </c>
      <c r="C13" s="123" t="s">
        <v>25</v>
      </c>
      <c r="D13" s="124"/>
      <c r="E13" s="136" t="s">
        <v>26</v>
      </c>
      <c r="F13" s="129" t="s">
        <v>27</v>
      </c>
      <c r="G13" s="130"/>
      <c r="H13" s="130"/>
      <c r="I13" s="131" t="s">
        <v>28</v>
      </c>
    </row>
    <row r="14" spans="1:9" ht="23.25" thickBot="1" x14ac:dyDescent="0.25">
      <c r="A14" s="120"/>
      <c r="B14" s="122"/>
      <c r="C14" s="125"/>
      <c r="D14" s="126"/>
      <c r="E14" s="137"/>
      <c r="F14" s="18" t="s">
        <v>29</v>
      </c>
      <c r="G14" s="19" t="s">
        <v>30</v>
      </c>
      <c r="H14" s="19" t="s">
        <v>31</v>
      </c>
      <c r="I14" s="132"/>
    </row>
    <row r="15" spans="1:9" x14ac:dyDescent="0.2">
      <c r="A15" s="95">
        <v>1</v>
      </c>
      <c r="B15" s="96" t="str">
        <f>IF(A15=0,0,CONCATENATE("Lt-",A15))</f>
        <v>Lt-1</v>
      </c>
      <c r="C15" s="127" t="str">
        <f>'1a'!C2:I2</f>
        <v>Ieejas mezgla atjaunošanas darbi</v>
      </c>
      <c r="D15" s="128"/>
      <c r="E15" s="55">
        <f>'1a'!P75</f>
        <v>0</v>
      </c>
      <c r="F15" s="50">
        <f>'1a'!M75</f>
        <v>0</v>
      </c>
      <c r="G15" s="51">
        <f>'1a'!N75</f>
        <v>0</v>
      </c>
      <c r="H15" s="51">
        <f>'1a'!O75</f>
        <v>0</v>
      </c>
      <c r="I15" s="52">
        <f>'1a'!L75</f>
        <v>0</v>
      </c>
    </row>
    <row r="16" spans="1:9" x14ac:dyDescent="0.2">
      <c r="A16" s="94">
        <v>2</v>
      </c>
      <c r="B16" s="23" t="str">
        <f>IF(A16=0,0,CONCATENATE("Lt-",A16))</f>
        <v>Lt-2</v>
      </c>
      <c r="C16" s="117" t="str">
        <f>'2a'!C2:I2</f>
        <v>Bēniņu siltināšana un jumta seguma atjaunošana</v>
      </c>
      <c r="D16" s="118"/>
      <c r="E16" s="56">
        <f>'2a'!P84</f>
        <v>0</v>
      </c>
      <c r="F16" s="44">
        <f>'2a'!M84</f>
        <v>0</v>
      </c>
      <c r="G16" s="53">
        <f>'2a'!N84</f>
        <v>0</v>
      </c>
      <c r="H16" s="53">
        <f>'2a'!O84</f>
        <v>0</v>
      </c>
      <c r="I16" s="54">
        <f>'2a'!L84</f>
        <v>0</v>
      </c>
    </row>
    <row r="17" spans="1:9" x14ac:dyDescent="0.2">
      <c r="A17" s="94">
        <v>3</v>
      </c>
      <c r="B17" s="23" t="str">
        <f t="shared" ref="B17:B23" si="0">IF(A17=0,0,CONCATENATE("Lt-",A17))</f>
        <v>Lt-3</v>
      </c>
      <c r="C17" s="117" t="str">
        <f>'3a'!C2:I2</f>
        <v>Fasādes siltināšanas un apdares darbi</v>
      </c>
      <c r="D17" s="118"/>
      <c r="E17" s="57">
        <f>'3a'!P157</f>
        <v>0</v>
      </c>
      <c r="F17" s="44">
        <f>'3a'!M157</f>
        <v>0</v>
      </c>
      <c r="G17" s="53">
        <f>'3a'!N157</f>
        <v>0</v>
      </c>
      <c r="H17" s="53">
        <f>'3a'!O157</f>
        <v>0</v>
      </c>
      <c r="I17" s="54">
        <f>'3a'!L157</f>
        <v>0</v>
      </c>
    </row>
    <row r="18" spans="1:9" ht="11.25" customHeight="1" x14ac:dyDescent="0.2">
      <c r="A18" s="94">
        <v>4</v>
      </c>
      <c r="B18" s="23" t="str">
        <f t="shared" si="0"/>
        <v>Lt-4</v>
      </c>
      <c r="C18" s="117" t="str">
        <f>'4a'!C2:I2</f>
        <v>Logu maiņa</v>
      </c>
      <c r="D18" s="118"/>
      <c r="E18" s="57">
        <f>'4a'!P60</f>
        <v>0</v>
      </c>
      <c r="F18" s="44">
        <f>'4a'!M60</f>
        <v>0</v>
      </c>
      <c r="G18" s="53">
        <f>'4a'!N60</f>
        <v>0</v>
      </c>
      <c r="H18" s="53">
        <f>'4a'!O60</f>
        <v>0</v>
      </c>
      <c r="I18" s="54">
        <f>'4a'!L60</f>
        <v>0</v>
      </c>
    </row>
    <row r="19" spans="1:9" x14ac:dyDescent="0.2">
      <c r="A19" s="94">
        <v>5</v>
      </c>
      <c r="B19" s="23" t="str">
        <f t="shared" si="0"/>
        <v>Lt-5</v>
      </c>
      <c r="C19" s="117" t="str">
        <f>'5a'!C2:I2</f>
        <v>Pagraba pārseguma siltināšanas darbi</v>
      </c>
      <c r="D19" s="118"/>
      <c r="E19" s="57">
        <f>'5a'!P27</f>
        <v>0</v>
      </c>
      <c r="F19" s="44">
        <f>'5a'!M27</f>
        <v>0</v>
      </c>
      <c r="G19" s="53">
        <f>'5a'!N27</f>
        <v>0</v>
      </c>
      <c r="H19" s="53">
        <f>'5a'!O27</f>
        <v>0</v>
      </c>
      <c r="I19" s="54">
        <f>'5a'!L27</f>
        <v>0</v>
      </c>
    </row>
    <row r="20" spans="1:9" x14ac:dyDescent="0.2">
      <c r="A20" s="94">
        <v>6</v>
      </c>
      <c r="B20" s="23" t="str">
        <f t="shared" si="0"/>
        <v>Lt-6</v>
      </c>
      <c r="C20" s="117" t="str">
        <f>'6a'!C2:I2</f>
        <v>Iekšējie apdares darbi</v>
      </c>
      <c r="D20" s="118"/>
      <c r="E20" s="57">
        <f>'6a'!P27</f>
        <v>0</v>
      </c>
      <c r="F20" s="44">
        <f>'6a'!M27</f>
        <v>0</v>
      </c>
      <c r="G20" s="53">
        <f>'6a'!N27</f>
        <v>0</v>
      </c>
      <c r="H20" s="53">
        <f>'6a'!O27</f>
        <v>0</v>
      </c>
      <c r="I20" s="54">
        <f>'6a'!L27</f>
        <v>0</v>
      </c>
    </row>
    <row r="21" spans="1:9" x14ac:dyDescent="0.2">
      <c r="A21" s="94">
        <v>7</v>
      </c>
      <c r="B21" s="23" t="str">
        <f t="shared" si="0"/>
        <v>Lt-7</v>
      </c>
      <c r="C21" s="117" t="str">
        <f>'7a'!C2:I2</f>
        <v>Ventilācijas sistēmas atjaunošanas darbi</v>
      </c>
      <c r="D21" s="118"/>
      <c r="E21" s="57">
        <f>'7a'!P25</f>
        <v>0</v>
      </c>
      <c r="F21" s="44">
        <f>'7a'!M25</f>
        <v>0</v>
      </c>
      <c r="G21" s="53">
        <f>'7a'!N25</f>
        <v>0</v>
      </c>
      <c r="H21" s="53">
        <f>'7a'!O25</f>
        <v>0</v>
      </c>
      <c r="I21" s="54">
        <f>'7a'!L25</f>
        <v>0</v>
      </c>
    </row>
    <row r="22" spans="1:9" x14ac:dyDescent="0.2">
      <c r="A22" s="94">
        <v>8</v>
      </c>
      <c r="B22" s="23" t="str">
        <f t="shared" si="0"/>
        <v>Lt-8</v>
      </c>
      <c r="C22" s="117" t="str">
        <f>'8a'!C2:I2</f>
        <v>Apkures sistēmas atjaunošana</v>
      </c>
      <c r="D22" s="118"/>
      <c r="E22" s="57">
        <f>'8a'!P69</f>
        <v>0</v>
      </c>
      <c r="F22" s="44">
        <f>'8a'!M69</f>
        <v>0</v>
      </c>
      <c r="G22" s="53">
        <f>'8a'!N69</f>
        <v>0</v>
      </c>
      <c r="H22" s="53">
        <f>'8a'!O69</f>
        <v>0</v>
      </c>
      <c r="I22" s="54">
        <f>'8a'!L69</f>
        <v>0</v>
      </c>
    </row>
    <row r="23" spans="1:9" ht="12" thickBot="1" x14ac:dyDescent="0.25">
      <c r="A23" s="94">
        <v>9</v>
      </c>
      <c r="B23" s="23" t="str">
        <f t="shared" si="0"/>
        <v>Lt-9</v>
      </c>
      <c r="C23" s="117" t="str">
        <f>'9a'!C2:I2</f>
        <v>Zibensaizsardzības izbūve</v>
      </c>
      <c r="D23" s="118"/>
      <c r="E23" s="57">
        <f>'9a'!P33</f>
        <v>0</v>
      </c>
      <c r="F23" s="44">
        <f>'9a'!M33</f>
        <v>0</v>
      </c>
      <c r="G23" s="53">
        <f>'9a'!N33</f>
        <v>0</v>
      </c>
      <c r="H23" s="53">
        <f>'9a'!O33</f>
        <v>0</v>
      </c>
      <c r="I23" s="54">
        <f>'9a'!L33</f>
        <v>0</v>
      </c>
    </row>
    <row r="24" spans="1:9" ht="12" thickBot="1" x14ac:dyDescent="0.25">
      <c r="A24" s="103" t="s">
        <v>32</v>
      </c>
      <c r="B24" s="104"/>
      <c r="C24" s="104"/>
      <c r="D24" s="104"/>
      <c r="E24" s="39">
        <f>SUM(E15:E23)</f>
        <v>0</v>
      </c>
      <c r="F24" s="38">
        <f>SUM(F15:F23)</f>
        <v>0</v>
      </c>
      <c r="G24" s="38">
        <f>SUM(G15:G23)</f>
        <v>0</v>
      </c>
      <c r="H24" s="38">
        <f>SUM(H15:H23)</f>
        <v>0</v>
      </c>
      <c r="I24" s="39">
        <f>SUM(I15:I23)</f>
        <v>0</v>
      </c>
    </row>
    <row r="25" spans="1:9" x14ac:dyDescent="0.2">
      <c r="A25" s="105" t="s">
        <v>33</v>
      </c>
      <c r="B25" s="106"/>
      <c r="C25" s="107"/>
      <c r="D25" s="66"/>
      <c r="E25" s="40">
        <f>ROUND(E24*$D25,2)</f>
        <v>0</v>
      </c>
      <c r="F25" s="41"/>
      <c r="G25" s="41"/>
      <c r="H25" s="41"/>
      <c r="I25" s="41"/>
    </row>
    <row r="26" spans="1:9" x14ac:dyDescent="0.2">
      <c r="A26" s="108" t="s">
        <v>34</v>
      </c>
      <c r="B26" s="109"/>
      <c r="C26" s="110"/>
      <c r="D26" s="67"/>
      <c r="E26" s="42">
        <f>ROUND(E25*$D26,2)</f>
        <v>0</v>
      </c>
      <c r="F26" s="41"/>
      <c r="G26" s="41"/>
      <c r="H26" s="41"/>
      <c r="I26" s="41"/>
    </row>
    <row r="27" spans="1:9" x14ac:dyDescent="0.2">
      <c r="A27" s="111" t="s">
        <v>35</v>
      </c>
      <c r="B27" s="112"/>
      <c r="C27" s="113"/>
      <c r="D27" s="68"/>
      <c r="E27" s="42">
        <f>ROUND(E24*$D27,2)</f>
        <v>0</v>
      </c>
      <c r="F27" s="41"/>
      <c r="G27" s="41"/>
      <c r="H27" s="41"/>
      <c r="I27" s="41"/>
    </row>
    <row r="28" spans="1:9" ht="12" thickBot="1" x14ac:dyDescent="0.25">
      <c r="A28" s="114" t="s">
        <v>36</v>
      </c>
      <c r="B28" s="115"/>
      <c r="C28" s="116"/>
      <c r="D28" s="21"/>
      <c r="E28" s="43">
        <f>SUM(E24:E27)-E26</f>
        <v>0</v>
      </c>
      <c r="F28" s="41"/>
      <c r="G28" s="41"/>
      <c r="H28" s="41"/>
      <c r="I28" s="41"/>
    </row>
    <row r="29" spans="1:9" x14ac:dyDescent="0.2">
      <c r="G29" s="20"/>
    </row>
    <row r="30" spans="1:9" x14ac:dyDescent="0.2">
      <c r="C30" s="16"/>
      <c r="D30" s="16"/>
      <c r="E30" s="16"/>
      <c r="F30" s="22"/>
      <c r="G30" s="22"/>
      <c r="H30" s="22"/>
      <c r="I30" s="22"/>
    </row>
    <row r="33" spans="1:8" x14ac:dyDescent="0.2">
      <c r="A33" s="1" t="s">
        <v>14</v>
      </c>
      <c r="B33" s="16"/>
      <c r="C33" s="102"/>
      <c r="D33" s="102"/>
      <c r="E33" s="102"/>
      <c r="F33" s="102"/>
      <c r="G33" s="102"/>
      <c r="H33" s="102"/>
    </row>
    <row r="34" spans="1:8" x14ac:dyDescent="0.2">
      <c r="A34" s="16"/>
      <c r="B34" s="16"/>
      <c r="C34" s="97" t="s">
        <v>15</v>
      </c>
      <c r="D34" s="97"/>
      <c r="E34" s="97"/>
      <c r="F34" s="97"/>
      <c r="G34" s="97"/>
      <c r="H34" s="97"/>
    </row>
    <row r="35" spans="1:8" x14ac:dyDescent="0.2">
      <c r="A35" s="16"/>
      <c r="B35" s="16"/>
      <c r="C35" s="16"/>
      <c r="D35" s="16"/>
      <c r="E35" s="16"/>
      <c r="F35" s="16"/>
      <c r="G35" s="16"/>
      <c r="H35" s="16"/>
    </row>
    <row r="36" spans="1:8" x14ac:dyDescent="0.2">
      <c r="A36" s="78" t="str">
        <f>'Kopt a'!A31</f>
        <v>Tāme sastādīta 2022. gada ___.__________</v>
      </c>
      <c r="B36" s="79"/>
      <c r="C36" s="79"/>
      <c r="D36" s="79"/>
      <c r="F36" s="16"/>
      <c r="G36" s="16"/>
      <c r="H36" s="16"/>
    </row>
    <row r="37" spans="1:8" x14ac:dyDescent="0.2">
      <c r="A37" s="16"/>
      <c r="B37" s="16"/>
      <c r="C37" s="16"/>
      <c r="D37" s="16"/>
      <c r="E37" s="16"/>
      <c r="F37" s="16"/>
      <c r="G37" s="16"/>
      <c r="H37" s="16"/>
    </row>
    <row r="38" spans="1:8" x14ac:dyDescent="0.2">
      <c r="A38" s="1" t="s">
        <v>37</v>
      </c>
      <c r="B38" s="16"/>
      <c r="C38" s="102"/>
      <c r="D38" s="102"/>
      <c r="E38" s="102"/>
      <c r="F38" s="102"/>
      <c r="G38" s="102"/>
      <c r="H38" s="102"/>
    </row>
    <row r="39" spans="1:8" x14ac:dyDescent="0.2">
      <c r="A39" s="16"/>
      <c r="B39" s="16"/>
      <c r="C39" s="97" t="s">
        <v>15</v>
      </c>
      <c r="D39" s="97"/>
      <c r="E39" s="97"/>
      <c r="F39" s="97"/>
      <c r="G39" s="97"/>
      <c r="H39" s="97"/>
    </row>
    <row r="40" spans="1:8" x14ac:dyDescent="0.2">
      <c r="A40" s="16"/>
      <c r="B40" s="16"/>
      <c r="C40" s="16"/>
      <c r="D40" s="16"/>
      <c r="E40" s="16"/>
      <c r="F40" s="16"/>
      <c r="G40" s="16"/>
      <c r="H40" s="16"/>
    </row>
    <row r="41" spans="1:8" x14ac:dyDescent="0.2">
      <c r="A41" s="78" t="s">
        <v>53</v>
      </c>
      <c r="B41" s="79"/>
      <c r="C41" s="84"/>
      <c r="D41" s="79"/>
      <c r="F41" s="16"/>
      <c r="G41" s="16"/>
      <c r="H41" s="16"/>
    </row>
    <row r="51" spans="5:9" x14ac:dyDescent="0.2">
      <c r="E51" s="20"/>
      <c r="F51" s="20"/>
      <c r="G51" s="20"/>
      <c r="H51" s="20"/>
      <c r="I51" s="20"/>
    </row>
  </sheetData>
  <mergeCells count="38">
    <mergeCell ref="A7:C7"/>
    <mergeCell ref="D7:I7"/>
    <mergeCell ref="G1:I1"/>
    <mergeCell ref="A2:I2"/>
    <mergeCell ref="C4:I4"/>
    <mergeCell ref="A6:C6"/>
    <mergeCell ref="D6:I6"/>
    <mergeCell ref="C5:I5"/>
    <mergeCell ref="F13:H13"/>
    <mergeCell ref="I13:I14"/>
    <mergeCell ref="A8:C8"/>
    <mergeCell ref="D8:I8"/>
    <mergeCell ref="A9:C9"/>
    <mergeCell ref="D9:I9"/>
    <mergeCell ref="D10:E10"/>
    <mergeCell ref="D11:E11"/>
    <mergeCell ref="E13:E14"/>
    <mergeCell ref="C22:D22"/>
    <mergeCell ref="C23:D23"/>
    <mergeCell ref="C20:D20"/>
    <mergeCell ref="A13:A14"/>
    <mergeCell ref="B13:B14"/>
    <mergeCell ref="C13:D14"/>
    <mergeCell ref="C19:D19"/>
    <mergeCell ref="C15:D15"/>
    <mergeCell ref="C16:D16"/>
    <mergeCell ref="C17:D17"/>
    <mergeCell ref="C18:D18"/>
    <mergeCell ref="C21:D21"/>
    <mergeCell ref="C33:H33"/>
    <mergeCell ref="C34:H34"/>
    <mergeCell ref="C38:H38"/>
    <mergeCell ref="C39:H39"/>
    <mergeCell ref="A24:D24"/>
    <mergeCell ref="A25:C25"/>
    <mergeCell ref="A26:C26"/>
    <mergeCell ref="A27:C27"/>
    <mergeCell ref="A28:C28"/>
  </mergeCells>
  <conditionalFormatting sqref="E24:I24">
    <cfRule type="cellIs" dxfId="156" priority="19" operator="equal">
      <formula>0</formula>
    </cfRule>
  </conditionalFormatting>
  <conditionalFormatting sqref="D10:E11">
    <cfRule type="cellIs" dxfId="155" priority="18" operator="equal">
      <formula>0</formula>
    </cfRule>
  </conditionalFormatting>
  <conditionalFormatting sqref="E15 C15:D23 E25:E28 I15:I23">
    <cfRule type="cellIs" dxfId="154" priority="16" operator="equal">
      <formula>0</formula>
    </cfRule>
  </conditionalFormatting>
  <conditionalFormatting sqref="D25:D27">
    <cfRule type="cellIs" dxfId="153" priority="14" operator="equal">
      <formula>0</formula>
    </cfRule>
  </conditionalFormatting>
  <conditionalFormatting sqref="C38:H38">
    <cfRule type="cellIs" dxfId="152" priority="11" operator="equal">
      <formula>0</formula>
    </cfRule>
  </conditionalFormatting>
  <conditionalFormatting sqref="C33:H33">
    <cfRule type="cellIs" dxfId="151" priority="10" operator="equal">
      <formula>0</formula>
    </cfRule>
  </conditionalFormatting>
  <conditionalFormatting sqref="E15:E23">
    <cfRule type="cellIs" dxfId="150" priority="8" operator="equal">
      <formula>0</formula>
    </cfRule>
  </conditionalFormatting>
  <conditionalFormatting sqref="F15:I23">
    <cfRule type="cellIs" dxfId="149" priority="7" operator="equal">
      <formula>0</formula>
    </cfRule>
  </conditionalFormatting>
  <conditionalFormatting sqref="D6:I9">
    <cfRule type="cellIs" dxfId="148" priority="6" operator="equal">
      <formula>0</formula>
    </cfRule>
  </conditionalFormatting>
  <conditionalFormatting sqref="C41">
    <cfRule type="cellIs" dxfId="147" priority="4" operator="equal">
      <formula>0</formula>
    </cfRule>
  </conditionalFormatting>
  <conditionalFormatting sqref="B15:B23">
    <cfRule type="cellIs" dxfId="146" priority="3" operator="equal">
      <formula>0</formula>
    </cfRule>
  </conditionalFormatting>
  <conditionalFormatting sqref="A15:A23">
    <cfRule type="cellIs" dxfId="145" priority="1" operator="equal">
      <formula>0</formula>
    </cfRule>
  </conditionalFormatting>
  <pageMargins left="0.7" right="0.7" top="0.75" bottom="0.75" header="0.3" footer="0.3"/>
  <pageSetup paperSize="9" scale="92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P87"/>
  <sheetViews>
    <sheetView view="pageBreakPreview" topLeftCell="A56" zoomScale="130" zoomScaleNormal="130" zoomScaleSheetLayoutView="130" workbookViewId="0">
      <selection activeCell="E76" sqref="E76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5" t="s">
        <v>38</v>
      </c>
      <c r="D1" s="49">
        <v>1</v>
      </c>
      <c r="E1" s="22"/>
      <c r="F1" s="22"/>
      <c r="G1" s="22"/>
      <c r="H1" s="22"/>
      <c r="I1" s="22"/>
      <c r="J1" s="22"/>
      <c r="N1" s="24"/>
      <c r="O1" s="25"/>
      <c r="P1" s="26"/>
    </row>
    <row r="2" spans="1:16" x14ac:dyDescent="0.2">
      <c r="A2" s="27"/>
      <c r="B2" s="27"/>
      <c r="C2" s="151" t="s">
        <v>55</v>
      </c>
      <c r="D2" s="151"/>
      <c r="E2" s="151"/>
      <c r="F2" s="151"/>
      <c r="G2" s="151"/>
      <c r="H2" s="151"/>
      <c r="I2" s="151"/>
      <c r="J2" s="27"/>
    </row>
    <row r="3" spans="1:16" x14ac:dyDescent="0.2">
      <c r="A3" s="28"/>
      <c r="B3" s="28"/>
      <c r="C3" s="141" t="s">
        <v>17</v>
      </c>
      <c r="D3" s="141"/>
      <c r="E3" s="141"/>
      <c r="F3" s="141"/>
      <c r="G3" s="141"/>
      <c r="H3" s="141"/>
      <c r="I3" s="141"/>
      <c r="J3" s="28"/>
    </row>
    <row r="4" spans="1:16" x14ac:dyDescent="0.2">
      <c r="A4" s="28"/>
      <c r="B4" s="28"/>
      <c r="C4" s="152" t="s">
        <v>52</v>
      </c>
      <c r="D4" s="152"/>
      <c r="E4" s="152"/>
      <c r="F4" s="152"/>
      <c r="G4" s="152"/>
      <c r="H4" s="152"/>
      <c r="I4" s="152"/>
      <c r="J4" s="28"/>
    </row>
    <row r="5" spans="1:16" ht="11.25" customHeight="1" x14ac:dyDescent="0.2">
      <c r="A5" s="22"/>
      <c r="B5" s="22"/>
      <c r="C5" s="25" t="s">
        <v>5</v>
      </c>
      <c r="D5" s="163" t="str">
        <f>'Kops a'!D6</f>
        <v>Daudzdzīvokļu dzīvojamās mājas vienkāršotas fasādes atjaunošana</v>
      </c>
      <c r="E5" s="163"/>
      <c r="F5" s="163"/>
      <c r="G5" s="163"/>
      <c r="H5" s="163"/>
      <c r="I5" s="163"/>
      <c r="J5" s="163"/>
      <c r="K5" s="163"/>
      <c r="L5" s="163"/>
      <c r="M5" s="16"/>
      <c r="N5" s="16"/>
      <c r="O5" s="16"/>
      <c r="P5" s="16"/>
    </row>
    <row r="6" spans="1:16" ht="24.95" customHeight="1" x14ac:dyDescent="0.2">
      <c r="A6" s="22"/>
      <c r="B6" s="22"/>
      <c r="C6" s="25" t="s">
        <v>6</v>
      </c>
      <c r="D6" s="163" t="str">
        <f>'Kops a'!D7</f>
        <v>Daudzdzīvokļu dzīvojamās mājas, Stacijas iela 34, Olaine vienkāršotas fasādes atjaunošana</v>
      </c>
      <c r="E6" s="163"/>
      <c r="F6" s="163"/>
      <c r="G6" s="163"/>
      <c r="H6" s="163"/>
      <c r="I6" s="163"/>
      <c r="J6" s="163"/>
      <c r="K6" s="163"/>
      <c r="L6" s="163"/>
      <c r="M6" s="16"/>
      <c r="N6" s="16"/>
      <c r="O6" s="16"/>
      <c r="P6" s="16"/>
    </row>
    <row r="7" spans="1:16" x14ac:dyDescent="0.2">
      <c r="A7" s="22"/>
      <c r="B7" s="22"/>
      <c r="C7" s="25" t="s">
        <v>7</v>
      </c>
      <c r="D7" s="163" t="str">
        <f>'Kops a'!D8</f>
        <v>Stacijas iela 34, Olaine</v>
      </c>
      <c r="E7" s="163"/>
      <c r="F7" s="163"/>
      <c r="G7" s="163"/>
      <c r="H7" s="163"/>
      <c r="I7" s="163"/>
      <c r="J7" s="163"/>
      <c r="K7" s="163"/>
      <c r="L7" s="163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163" t="str">
        <f>'Kops a'!D9</f>
        <v>Iepirkums Nr. AS OŪS 2022/08_E</v>
      </c>
      <c r="E8" s="163"/>
      <c r="F8" s="163"/>
      <c r="G8" s="163"/>
      <c r="H8" s="163"/>
      <c r="I8" s="163"/>
      <c r="J8" s="163"/>
      <c r="K8" s="163"/>
      <c r="L8" s="163"/>
      <c r="M8" s="16"/>
      <c r="N8" s="16"/>
      <c r="O8" s="16"/>
      <c r="P8" s="16"/>
    </row>
    <row r="9" spans="1:16" ht="11.25" customHeight="1" x14ac:dyDescent="0.2">
      <c r="A9" s="150" t="s">
        <v>60</v>
      </c>
      <c r="B9" s="150"/>
      <c r="C9" s="150"/>
      <c r="D9" s="150"/>
      <c r="E9" s="150"/>
      <c r="F9" s="150"/>
      <c r="G9" s="150"/>
      <c r="H9" s="150"/>
      <c r="I9" s="150"/>
      <c r="J9" s="156" t="s">
        <v>39</v>
      </c>
      <c r="K9" s="156"/>
      <c r="L9" s="156"/>
      <c r="M9" s="156"/>
      <c r="N9" s="162">
        <f>P75</f>
        <v>0</v>
      </c>
      <c r="O9" s="162"/>
      <c r="P9" s="29"/>
    </row>
    <row r="10" spans="1:16" x14ac:dyDescent="0.2">
      <c r="A10" s="30"/>
      <c r="B10" s="31"/>
      <c r="C10" s="4"/>
      <c r="D10" s="22"/>
      <c r="E10" s="22"/>
      <c r="F10" s="22"/>
      <c r="G10" s="22"/>
      <c r="H10" s="22"/>
      <c r="I10" s="22"/>
      <c r="J10" s="22"/>
      <c r="K10" s="22"/>
      <c r="L10" s="27"/>
      <c r="M10" s="27"/>
      <c r="O10" s="82"/>
      <c r="P10" s="80" t="str">
        <f>A81</f>
        <v>Tāme sastādīta 2022. gada ___.__________</v>
      </c>
    </row>
    <row r="11" spans="1:16" ht="12" thickBot="1" x14ac:dyDescent="0.25">
      <c r="A11" s="30"/>
      <c r="B11" s="31"/>
      <c r="C11" s="4"/>
      <c r="D11" s="22"/>
      <c r="E11" s="22"/>
      <c r="F11" s="22"/>
      <c r="G11" s="22"/>
      <c r="H11" s="22"/>
      <c r="I11" s="22"/>
      <c r="J11" s="22"/>
      <c r="K11" s="22"/>
      <c r="L11" s="32"/>
      <c r="M11" s="32"/>
      <c r="N11" s="33"/>
      <c r="O11" s="24"/>
      <c r="P11" s="22"/>
    </row>
    <row r="12" spans="1:16" x14ac:dyDescent="0.2">
      <c r="A12" s="119" t="s">
        <v>23</v>
      </c>
      <c r="B12" s="157" t="s">
        <v>40</v>
      </c>
      <c r="C12" s="154" t="s">
        <v>41</v>
      </c>
      <c r="D12" s="160" t="s">
        <v>42</v>
      </c>
      <c r="E12" s="144" t="s">
        <v>43</v>
      </c>
      <c r="F12" s="153" t="s">
        <v>44</v>
      </c>
      <c r="G12" s="154"/>
      <c r="H12" s="154"/>
      <c r="I12" s="154"/>
      <c r="J12" s="154"/>
      <c r="K12" s="155"/>
      <c r="L12" s="153" t="s">
        <v>45</v>
      </c>
      <c r="M12" s="154"/>
      <c r="N12" s="154"/>
      <c r="O12" s="154"/>
      <c r="P12" s="155"/>
    </row>
    <row r="13" spans="1:16" ht="126.75" customHeight="1" thickBot="1" x14ac:dyDescent="0.25">
      <c r="A13" s="120"/>
      <c r="B13" s="158"/>
      <c r="C13" s="159"/>
      <c r="D13" s="161"/>
      <c r="E13" s="145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58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58" t="s">
        <v>51</v>
      </c>
    </row>
    <row r="14" spans="1:16" x14ac:dyDescent="0.2">
      <c r="A14" s="36"/>
      <c r="B14" s="37"/>
      <c r="C14" s="87" t="s">
        <v>61</v>
      </c>
      <c r="D14" s="23"/>
      <c r="E14" s="61"/>
      <c r="F14" s="62"/>
      <c r="G14" s="59"/>
      <c r="H14" s="45"/>
      <c r="I14" s="59"/>
      <c r="J14" s="59"/>
      <c r="K14" s="46">
        <f>SUM(H14:J14)</f>
        <v>0</v>
      </c>
      <c r="L14" s="62">
        <f>ROUND(E14*F14,2)</f>
        <v>0</v>
      </c>
      <c r="M14" s="59">
        <f>ROUND(H14*E14,2)</f>
        <v>0</v>
      </c>
      <c r="N14" s="59">
        <f>ROUND(I14*E14,2)</f>
        <v>0</v>
      </c>
      <c r="O14" s="59">
        <f>ROUND(J14*E14,2)</f>
        <v>0</v>
      </c>
      <c r="P14" s="60">
        <f>SUM(M14:O14)</f>
        <v>0</v>
      </c>
    </row>
    <row r="15" spans="1:16" ht="22.5" x14ac:dyDescent="0.2">
      <c r="A15" s="36">
        <v>1</v>
      </c>
      <c r="B15" s="37"/>
      <c r="C15" s="86" t="s">
        <v>62</v>
      </c>
      <c r="D15" s="23" t="s">
        <v>63</v>
      </c>
      <c r="E15" s="89">
        <v>1.8</v>
      </c>
      <c r="F15" s="62"/>
      <c r="G15" s="59"/>
      <c r="H15" s="45"/>
      <c r="I15" s="59"/>
      <c r="J15" s="59"/>
      <c r="K15" s="46"/>
      <c r="L15" s="47"/>
      <c r="M15" s="45"/>
      <c r="N15" s="45"/>
      <c r="O15" s="45"/>
      <c r="P15" s="46"/>
    </row>
    <row r="16" spans="1:16" ht="22.5" x14ac:dyDescent="0.2">
      <c r="A16" s="36">
        <v>2</v>
      </c>
      <c r="B16" s="37"/>
      <c r="C16" s="86" t="s">
        <v>64</v>
      </c>
      <c r="D16" s="23" t="s">
        <v>65</v>
      </c>
      <c r="E16" s="89">
        <v>1.01</v>
      </c>
      <c r="F16" s="62"/>
      <c r="G16" s="59"/>
      <c r="H16" s="45"/>
      <c r="I16" s="59"/>
      <c r="J16" s="59"/>
      <c r="K16" s="46"/>
      <c r="L16" s="47"/>
      <c r="M16" s="45"/>
      <c r="N16" s="45"/>
      <c r="O16" s="45"/>
      <c r="P16" s="46"/>
    </row>
    <row r="17" spans="1:16" x14ac:dyDescent="0.2">
      <c r="A17" s="36">
        <v>3</v>
      </c>
      <c r="B17" s="37"/>
      <c r="C17" s="86" t="s">
        <v>66</v>
      </c>
      <c r="D17" s="23" t="s">
        <v>63</v>
      </c>
      <c r="E17" s="89">
        <v>9.36</v>
      </c>
      <c r="F17" s="62"/>
      <c r="G17" s="59"/>
      <c r="H17" s="45"/>
      <c r="I17" s="59"/>
      <c r="J17" s="59"/>
      <c r="K17" s="46"/>
      <c r="L17" s="47"/>
      <c r="M17" s="45"/>
      <c r="N17" s="45"/>
      <c r="O17" s="45"/>
      <c r="P17" s="46"/>
    </row>
    <row r="18" spans="1:16" x14ac:dyDescent="0.2">
      <c r="A18" s="36">
        <v>4</v>
      </c>
      <c r="B18" s="37"/>
      <c r="C18" s="86" t="s">
        <v>67</v>
      </c>
      <c r="D18" s="23" t="s">
        <v>68</v>
      </c>
      <c r="E18" s="89">
        <v>15.5</v>
      </c>
      <c r="F18" s="62"/>
      <c r="G18" s="59"/>
      <c r="H18" s="45"/>
      <c r="I18" s="59"/>
      <c r="J18" s="59"/>
      <c r="K18" s="46"/>
      <c r="L18" s="47"/>
      <c r="M18" s="45"/>
      <c r="N18" s="45"/>
      <c r="O18" s="45"/>
      <c r="P18" s="46"/>
    </row>
    <row r="19" spans="1:16" x14ac:dyDescent="0.2">
      <c r="A19" s="36">
        <v>5</v>
      </c>
      <c r="B19" s="37"/>
      <c r="C19" s="86" t="s">
        <v>69</v>
      </c>
      <c r="D19" s="23" t="s">
        <v>70</v>
      </c>
      <c r="E19" s="89">
        <v>1</v>
      </c>
      <c r="F19" s="62"/>
      <c r="G19" s="59"/>
      <c r="H19" s="45"/>
      <c r="I19" s="59"/>
      <c r="J19" s="59"/>
      <c r="K19" s="46"/>
      <c r="L19" s="47"/>
      <c r="M19" s="45"/>
      <c r="N19" s="45"/>
      <c r="O19" s="45"/>
      <c r="P19" s="46"/>
    </row>
    <row r="20" spans="1:16" x14ac:dyDescent="0.2">
      <c r="A20" s="36">
        <v>6</v>
      </c>
      <c r="B20" s="37"/>
      <c r="C20" s="86" t="s">
        <v>71</v>
      </c>
      <c r="D20" s="23" t="s">
        <v>70</v>
      </c>
      <c r="E20" s="89">
        <v>1</v>
      </c>
      <c r="F20" s="62"/>
      <c r="G20" s="59"/>
      <c r="H20" s="45"/>
      <c r="I20" s="59"/>
      <c r="J20" s="59"/>
      <c r="K20" s="46"/>
      <c r="L20" s="47"/>
      <c r="M20" s="45"/>
      <c r="N20" s="45"/>
      <c r="O20" s="45"/>
      <c r="P20" s="46"/>
    </row>
    <row r="21" spans="1:16" x14ac:dyDescent="0.2">
      <c r="A21" s="36"/>
      <c r="B21" s="37"/>
      <c r="C21" s="87" t="s">
        <v>72</v>
      </c>
      <c r="D21" s="23"/>
      <c r="E21" s="89"/>
      <c r="F21" s="62"/>
      <c r="G21" s="59"/>
      <c r="H21" s="45"/>
      <c r="I21" s="59"/>
      <c r="J21" s="59"/>
      <c r="K21" s="46"/>
      <c r="L21" s="47"/>
      <c r="M21" s="45"/>
      <c r="N21" s="45"/>
      <c r="O21" s="45"/>
      <c r="P21" s="46"/>
    </row>
    <row r="22" spans="1:16" ht="33.75" x14ac:dyDescent="0.2">
      <c r="A22" s="36">
        <v>1</v>
      </c>
      <c r="B22" s="37"/>
      <c r="C22" s="86" t="s">
        <v>73</v>
      </c>
      <c r="D22" s="23" t="s">
        <v>63</v>
      </c>
      <c r="E22" s="89">
        <v>1.8</v>
      </c>
      <c r="F22" s="62"/>
      <c r="G22" s="59"/>
      <c r="H22" s="45"/>
      <c r="I22" s="59"/>
      <c r="J22" s="59"/>
      <c r="K22" s="46"/>
      <c r="L22" s="47"/>
      <c r="M22" s="45"/>
      <c r="N22" s="45"/>
      <c r="O22" s="45"/>
      <c r="P22" s="46"/>
    </row>
    <row r="23" spans="1:16" x14ac:dyDescent="0.2">
      <c r="A23" s="36">
        <v>2</v>
      </c>
      <c r="B23" s="37"/>
      <c r="C23" s="92" t="s">
        <v>324</v>
      </c>
      <c r="D23" s="23" t="s">
        <v>65</v>
      </c>
      <c r="E23" s="89">
        <v>0.62</v>
      </c>
      <c r="F23" s="62"/>
      <c r="G23" s="59"/>
      <c r="H23" s="45"/>
      <c r="I23" s="59"/>
      <c r="J23" s="59"/>
      <c r="K23" s="46"/>
      <c r="L23" s="47"/>
      <c r="M23" s="45"/>
      <c r="N23" s="45"/>
      <c r="O23" s="45"/>
      <c r="P23" s="46"/>
    </row>
    <row r="24" spans="1:16" x14ac:dyDescent="0.2">
      <c r="A24" s="36">
        <v>3</v>
      </c>
      <c r="B24" s="37"/>
      <c r="C24" s="92" t="s">
        <v>325</v>
      </c>
      <c r="D24" s="23" t="s">
        <v>74</v>
      </c>
      <c r="E24" s="89">
        <v>6.21</v>
      </c>
      <c r="F24" s="62"/>
      <c r="G24" s="59"/>
      <c r="H24" s="45"/>
      <c r="I24" s="59"/>
      <c r="J24" s="59"/>
      <c r="K24" s="46"/>
      <c r="L24" s="47"/>
      <c r="M24" s="45"/>
      <c r="N24" s="45"/>
      <c r="O24" s="45"/>
      <c r="P24" s="46"/>
    </row>
    <row r="25" spans="1:16" x14ac:dyDescent="0.2">
      <c r="A25" s="36">
        <v>4</v>
      </c>
      <c r="B25" s="37"/>
      <c r="C25" s="92" t="s">
        <v>326</v>
      </c>
      <c r="D25" s="23" t="s">
        <v>74</v>
      </c>
      <c r="E25" s="89">
        <v>0.83</v>
      </c>
      <c r="F25" s="62"/>
      <c r="G25" s="59"/>
      <c r="H25" s="45"/>
      <c r="I25" s="59"/>
      <c r="J25" s="59"/>
      <c r="K25" s="46"/>
      <c r="L25" s="47"/>
      <c r="M25" s="45"/>
      <c r="N25" s="45"/>
      <c r="O25" s="45"/>
      <c r="P25" s="46"/>
    </row>
    <row r="26" spans="1:16" x14ac:dyDescent="0.2">
      <c r="A26" s="36">
        <v>5</v>
      </c>
      <c r="B26" s="37"/>
      <c r="C26" s="92" t="s">
        <v>75</v>
      </c>
      <c r="D26" s="23" t="s">
        <v>76</v>
      </c>
      <c r="E26" s="89">
        <v>1</v>
      </c>
      <c r="F26" s="62"/>
      <c r="G26" s="59"/>
      <c r="H26" s="45"/>
      <c r="I26" s="59"/>
      <c r="J26" s="59"/>
      <c r="K26" s="46"/>
      <c r="L26" s="47"/>
      <c r="M26" s="45"/>
      <c r="N26" s="45"/>
      <c r="O26" s="45"/>
      <c r="P26" s="46"/>
    </row>
    <row r="27" spans="1:16" ht="22.5" x14ac:dyDescent="0.2">
      <c r="A27" s="36">
        <v>6</v>
      </c>
      <c r="B27" s="37"/>
      <c r="C27" s="93" t="s">
        <v>77</v>
      </c>
      <c r="D27" s="23" t="s">
        <v>63</v>
      </c>
      <c r="E27" s="89">
        <v>1.8</v>
      </c>
      <c r="F27" s="62"/>
      <c r="G27" s="59"/>
      <c r="H27" s="45"/>
      <c r="I27" s="59"/>
      <c r="J27" s="59"/>
      <c r="K27" s="46"/>
      <c r="L27" s="47"/>
      <c r="M27" s="45"/>
      <c r="N27" s="45"/>
      <c r="O27" s="45"/>
      <c r="P27" s="46"/>
    </row>
    <row r="28" spans="1:16" x14ac:dyDescent="0.2">
      <c r="A28" s="36">
        <v>7</v>
      </c>
      <c r="B28" s="37"/>
      <c r="C28" s="92" t="s">
        <v>324</v>
      </c>
      <c r="D28" s="23" t="s">
        <v>65</v>
      </c>
      <c r="E28" s="89">
        <v>0.62</v>
      </c>
      <c r="F28" s="62"/>
      <c r="G28" s="59"/>
      <c r="H28" s="45"/>
      <c r="I28" s="59"/>
      <c r="J28" s="59"/>
      <c r="K28" s="46"/>
      <c r="L28" s="47"/>
      <c r="M28" s="45"/>
      <c r="N28" s="45"/>
      <c r="O28" s="45"/>
      <c r="P28" s="46"/>
    </row>
    <row r="29" spans="1:16" x14ac:dyDescent="0.2">
      <c r="A29" s="36">
        <v>8</v>
      </c>
      <c r="B29" s="37"/>
      <c r="C29" s="92" t="s">
        <v>325</v>
      </c>
      <c r="D29" s="23" t="s">
        <v>74</v>
      </c>
      <c r="E29" s="89">
        <v>6.21</v>
      </c>
      <c r="F29" s="62"/>
      <c r="G29" s="59"/>
      <c r="H29" s="45"/>
      <c r="I29" s="59"/>
      <c r="J29" s="59"/>
      <c r="K29" s="46"/>
      <c r="L29" s="47"/>
      <c r="M29" s="45"/>
      <c r="N29" s="45"/>
      <c r="O29" s="45"/>
      <c r="P29" s="46"/>
    </row>
    <row r="30" spans="1:16" x14ac:dyDescent="0.2">
      <c r="A30" s="36">
        <v>9</v>
      </c>
      <c r="B30" s="37"/>
      <c r="C30" s="92" t="s">
        <v>326</v>
      </c>
      <c r="D30" s="23" t="s">
        <v>74</v>
      </c>
      <c r="E30" s="89">
        <v>0.83</v>
      </c>
      <c r="F30" s="62"/>
      <c r="G30" s="59"/>
      <c r="H30" s="45"/>
      <c r="I30" s="59"/>
      <c r="J30" s="59"/>
      <c r="K30" s="46"/>
      <c r="L30" s="47"/>
      <c r="M30" s="45"/>
      <c r="N30" s="45"/>
      <c r="O30" s="45"/>
      <c r="P30" s="46"/>
    </row>
    <row r="31" spans="1:16" x14ac:dyDescent="0.2">
      <c r="A31" s="36">
        <v>10</v>
      </c>
      <c r="B31" s="37"/>
      <c r="C31" s="88" t="s">
        <v>75</v>
      </c>
      <c r="D31" s="23" t="s">
        <v>76</v>
      </c>
      <c r="E31" s="89">
        <v>1</v>
      </c>
      <c r="F31" s="62"/>
      <c r="G31" s="59"/>
      <c r="H31" s="45"/>
      <c r="I31" s="59"/>
      <c r="J31" s="59"/>
      <c r="K31" s="46"/>
      <c r="L31" s="47"/>
      <c r="M31" s="45"/>
      <c r="N31" s="45"/>
      <c r="O31" s="45"/>
      <c r="P31" s="46"/>
    </row>
    <row r="32" spans="1:16" x14ac:dyDescent="0.2">
      <c r="A32" s="36"/>
      <c r="B32" s="37"/>
      <c r="C32" s="87" t="s">
        <v>78</v>
      </c>
      <c r="D32" s="23"/>
      <c r="E32" s="89"/>
      <c r="F32" s="62"/>
      <c r="G32" s="59"/>
      <c r="H32" s="45"/>
      <c r="I32" s="59"/>
      <c r="J32" s="59"/>
      <c r="K32" s="46"/>
      <c r="L32" s="47"/>
      <c r="M32" s="45"/>
      <c r="N32" s="45"/>
      <c r="O32" s="45"/>
      <c r="P32" s="46"/>
    </row>
    <row r="33" spans="1:16" ht="56.25" x14ac:dyDescent="0.2">
      <c r="A33" s="36">
        <v>1</v>
      </c>
      <c r="B33" s="37"/>
      <c r="C33" s="86" t="s">
        <v>79</v>
      </c>
      <c r="D33" s="23" t="s">
        <v>63</v>
      </c>
      <c r="E33" s="89">
        <v>18.72</v>
      </c>
      <c r="F33" s="62"/>
      <c r="G33" s="59"/>
      <c r="H33" s="45"/>
      <c r="I33" s="59"/>
      <c r="J33" s="59"/>
      <c r="K33" s="46"/>
      <c r="L33" s="47"/>
      <c r="M33" s="45"/>
      <c r="N33" s="45"/>
      <c r="O33" s="45"/>
      <c r="P33" s="46"/>
    </row>
    <row r="34" spans="1:16" x14ac:dyDescent="0.2">
      <c r="A34" s="36">
        <v>2</v>
      </c>
      <c r="B34" s="37"/>
      <c r="C34" s="86" t="s">
        <v>80</v>
      </c>
      <c r="D34" s="23" t="s">
        <v>63</v>
      </c>
      <c r="E34" s="89">
        <v>9.36</v>
      </c>
      <c r="F34" s="62"/>
      <c r="G34" s="59"/>
      <c r="H34" s="45"/>
      <c r="I34" s="59"/>
      <c r="J34" s="59"/>
      <c r="K34" s="46"/>
      <c r="L34" s="47"/>
      <c r="M34" s="45"/>
      <c r="N34" s="45"/>
      <c r="O34" s="45"/>
      <c r="P34" s="46"/>
    </row>
    <row r="35" spans="1:16" ht="22.5" x14ac:dyDescent="0.2">
      <c r="A35" s="36">
        <v>3</v>
      </c>
      <c r="B35" s="37"/>
      <c r="C35" s="90" t="s">
        <v>81</v>
      </c>
      <c r="D35" s="23" t="s">
        <v>63</v>
      </c>
      <c r="E35" s="89">
        <v>11.23</v>
      </c>
      <c r="F35" s="62"/>
      <c r="G35" s="59"/>
      <c r="H35" s="45"/>
      <c r="I35" s="59"/>
      <c r="J35" s="59"/>
      <c r="K35" s="46"/>
      <c r="L35" s="47"/>
      <c r="M35" s="45"/>
      <c r="N35" s="45"/>
      <c r="O35" s="45"/>
      <c r="P35" s="46"/>
    </row>
    <row r="36" spans="1:16" ht="22.5" x14ac:dyDescent="0.2">
      <c r="A36" s="36">
        <v>4</v>
      </c>
      <c r="B36" s="37"/>
      <c r="C36" s="90" t="s">
        <v>82</v>
      </c>
      <c r="D36" s="23" t="s">
        <v>63</v>
      </c>
      <c r="E36" s="89">
        <v>11.23</v>
      </c>
      <c r="F36" s="62"/>
      <c r="G36" s="59"/>
      <c r="H36" s="45"/>
      <c r="I36" s="59"/>
      <c r="J36" s="59"/>
      <c r="K36" s="46"/>
      <c r="L36" s="47"/>
      <c r="M36" s="45"/>
      <c r="N36" s="45"/>
      <c r="O36" s="45"/>
      <c r="P36" s="46"/>
    </row>
    <row r="37" spans="1:16" x14ac:dyDescent="0.2">
      <c r="A37" s="36">
        <v>5</v>
      </c>
      <c r="B37" s="37"/>
      <c r="C37" s="88" t="s">
        <v>83</v>
      </c>
      <c r="D37" s="23" t="s">
        <v>84</v>
      </c>
      <c r="E37" s="89">
        <v>1</v>
      </c>
      <c r="F37" s="62"/>
      <c r="G37" s="59"/>
      <c r="H37" s="45"/>
      <c r="I37" s="59"/>
      <c r="J37" s="59"/>
      <c r="K37" s="46"/>
      <c r="L37" s="47"/>
      <c r="M37" s="45"/>
      <c r="N37" s="45"/>
      <c r="O37" s="45"/>
      <c r="P37" s="46"/>
    </row>
    <row r="38" spans="1:16" ht="22.5" x14ac:dyDescent="0.2">
      <c r="A38" s="36">
        <v>6</v>
      </c>
      <c r="B38" s="37"/>
      <c r="C38" s="86" t="s">
        <v>85</v>
      </c>
      <c r="D38" s="23" t="s">
        <v>63</v>
      </c>
      <c r="E38" s="89">
        <v>6.98</v>
      </c>
      <c r="F38" s="62"/>
      <c r="G38" s="59"/>
      <c r="H38" s="45"/>
      <c r="I38" s="59"/>
      <c r="J38" s="59"/>
      <c r="K38" s="46"/>
      <c r="L38" s="47"/>
      <c r="M38" s="45"/>
      <c r="N38" s="45"/>
      <c r="O38" s="45"/>
      <c r="P38" s="46"/>
    </row>
    <row r="39" spans="1:16" x14ac:dyDescent="0.2">
      <c r="A39" s="36">
        <v>7</v>
      </c>
      <c r="B39" s="37"/>
      <c r="C39" s="92" t="s">
        <v>327</v>
      </c>
      <c r="D39" s="23" t="s">
        <v>63</v>
      </c>
      <c r="E39" s="89">
        <v>7.68</v>
      </c>
      <c r="F39" s="62"/>
      <c r="G39" s="59"/>
      <c r="H39" s="45"/>
      <c r="I39" s="59"/>
      <c r="J39" s="59"/>
      <c r="K39" s="46"/>
      <c r="L39" s="47"/>
      <c r="M39" s="45"/>
      <c r="N39" s="45"/>
      <c r="O39" s="45"/>
      <c r="P39" s="46"/>
    </row>
    <row r="40" spans="1:16" x14ac:dyDescent="0.2">
      <c r="A40" s="36">
        <v>8</v>
      </c>
      <c r="B40" s="37"/>
      <c r="C40" s="88" t="s">
        <v>86</v>
      </c>
      <c r="D40" s="23" t="s">
        <v>84</v>
      </c>
      <c r="E40" s="89">
        <v>1</v>
      </c>
      <c r="F40" s="62"/>
      <c r="G40" s="59"/>
      <c r="H40" s="45"/>
      <c r="I40" s="59"/>
      <c r="J40" s="59"/>
      <c r="K40" s="46"/>
      <c r="L40" s="47"/>
      <c r="M40" s="45"/>
      <c r="N40" s="45"/>
      <c r="O40" s="45"/>
      <c r="P40" s="46"/>
    </row>
    <row r="41" spans="1:16" x14ac:dyDescent="0.2">
      <c r="A41" s="36">
        <v>9</v>
      </c>
      <c r="B41" s="37"/>
      <c r="C41" s="86" t="s">
        <v>87</v>
      </c>
      <c r="D41" s="23" t="s">
        <v>63</v>
      </c>
      <c r="E41" s="89">
        <v>8.16</v>
      </c>
      <c r="F41" s="62"/>
      <c r="G41" s="59"/>
      <c r="H41" s="45"/>
      <c r="I41" s="59"/>
      <c r="J41" s="59"/>
      <c r="K41" s="46"/>
      <c r="L41" s="47"/>
      <c r="M41" s="45"/>
      <c r="N41" s="45"/>
      <c r="O41" s="45"/>
      <c r="P41" s="46"/>
    </row>
    <row r="42" spans="1:16" ht="22.5" x14ac:dyDescent="0.2">
      <c r="A42" s="36">
        <v>10</v>
      </c>
      <c r="B42" s="37"/>
      <c r="C42" s="90" t="s">
        <v>88</v>
      </c>
      <c r="D42" s="23" t="s">
        <v>63</v>
      </c>
      <c r="E42" s="89">
        <v>10.199999999999999</v>
      </c>
      <c r="F42" s="62"/>
      <c r="G42" s="59"/>
      <c r="H42" s="45"/>
      <c r="I42" s="59"/>
      <c r="J42" s="59"/>
      <c r="K42" s="46"/>
      <c r="L42" s="47"/>
      <c r="M42" s="45"/>
      <c r="N42" s="45"/>
      <c r="O42" s="45"/>
      <c r="P42" s="46"/>
    </row>
    <row r="43" spans="1:16" x14ac:dyDescent="0.2">
      <c r="A43" s="36">
        <v>11</v>
      </c>
      <c r="B43" s="37"/>
      <c r="C43" s="90" t="s">
        <v>89</v>
      </c>
      <c r="D43" s="23" t="s">
        <v>74</v>
      </c>
      <c r="E43" s="89">
        <v>40.799999999999997</v>
      </c>
      <c r="F43" s="62"/>
      <c r="G43" s="59"/>
      <c r="H43" s="45"/>
      <c r="I43" s="59"/>
      <c r="J43" s="59"/>
      <c r="K43" s="46"/>
      <c r="L43" s="47"/>
      <c r="M43" s="45"/>
      <c r="N43" s="45"/>
      <c r="O43" s="45"/>
      <c r="P43" s="46"/>
    </row>
    <row r="44" spans="1:16" x14ac:dyDescent="0.2">
      <c r="A44" s="36">
        <v>12</v>
      </c>
      <c r="B44" s="37"/>
      <c r="C44" s="88" t="s">
        <v>90</v>
      </c>
      <c r="D44" s="23" t="s">
        <v>84</v>
      </c>
      <c r="E44" s="89">
        <v>1</v>
      </c>
      <c r="F44" s="62"/>
      <c r="G44" s="59"/>
      <c r="H44" s="45"/>
      <c r="I44" s="59"/>
      <c r="J44" s="59"/>
      <c r="K44" s="46"/>
      <c r="L44" s="47"/>
      <c r="M44" s="45"/>
      <c r="N44" s="45"/>
      <c r="O44" s="45"/>
      <c r="P44" s="46"/>
    </row>
    <row r="45" spans="1:16" ht="22.5" x14ac:dyDescent="0.2">
      <c r="A45" s="36">
        <v>13</v>
      </c>
      <c r="B45" s="37"/>
      <c r="C45" s="90" t="s">
        <v>91</v>
      </c>
      <c r="D45" s="23" t="s">
        <v>74</v>
      </c>
      <c r="E45" s="89">
        <v>0.25</v>
      </c>
      <c r="F45" s="62"/>
      <c r="G45" s="59"/>
      <c r="H45" s="45"/>
      <c r="I45" s="59"/>
      <c r="J45" s="59"/>
      <c r="K45" s="46"/>
      <c r="L45" s="47"/>
      <c r="M45" s="45"/>
      <c r="N45" s="45"/>
      <c r="O45" s="45"/>
      <c r="P45" s="46"/>
    </row>
    <row r="46" spans="1:16" ht="22.5" x14ac:dyDescent="0.2">
      <c r="A46" s="36">
        <v>14</v>
      </c>
      <c r="B46" s="37"/>
      <c r="C46" s="86" t="s">
        <v>92</v>
      </c>
      <c r="D46" s="23" t="s">
        <v>63</v>
      </c>
      <c r="E46" s="89">
        <v>8.16</v>
      </c>
      <c r="F46" s="62"/>
      <c r="G46" s="59"/>
      <c r="H46" s="45"/>
      <c r="I46" s="59"/>
      <c r="J46" s="59"/>
      <c r="K46" s="46"/>
      <c r="L46" s="47"/>
      <c r="M46" s="45"/>
      <c r="N46" s="45"/>
      <c r="O46" s="45"/>
      <c r="P46" s="46"/>
    </row>
    <row r="47" spans="1:16" ht="22.5" x14ac:dyDescent="0.2">
      <c r="A47" s="36">
        <v>15</v>
      </c>
      <c r="B47" s="37"/>
      <c r="C47" s="90" t="s">
        <v>93</v>
      </c>
      <c r="D47" s="23" t="s">
        <v>74</v>
      </c>
      <c r="E47" s="89">
        <v>32.64</v>
      </c>
      <c r="F47" s="62"/>
      <c r="G47" s="59"/>
      <c r="H47" s="45"/>
      <c r="I47" s="59"/>
      <c r="J47" s="59"/>
      <c r="K47" s="46"/>
      <c r="L47" s="47"/>
      <c r="M47" s="45"/>
      <c r="N47" s="45"/>
      <c r="O47" s="45"/>
      <c r="P47" s="46"/>
    </row>
    <row r="48" spans="1:16" x14ac:dyDescent="0.2">
      <c r="A48" s="36">
        <v>16</v>
      </c>
      <c r="B48" s="37"/>
      <c r="C48" s="88" t="s">
        <v>94</v>
      </c>
      <c r="D48" s="23" t="s">
        <v>84</v>
      </c>
      <c r="E48" s="89">
        <v>1</v>
      </c>
      <c r="F48" s="62"/>
      <c r="G48" s="59"/>
      <c r="H48" s="45"/>
      <c r="I48" s="59"/>
      <c r="J48" s="59"/>
      <c r="K48" s="46"/>
      <c r="L48" s="47"/>
      <c r="M48" s="45"/>
      <c r="N48" s="45"/>
      <c r="O48" s="45"/>
      <c r="P48" s="46"/>
    </row>
    <row r="49" spans="1:16" ht="22.5" x14ac:dyDescent="0.2">
      <c r="A49" s="36">
        <v>17</v>
      </c>
      <c r="B49" s="37"/>
      <c r="C49" s="86" t="s">
        <v>95</v>
      </c>
      <c r="D49" s="23" t="s">
        <v>63</v>
      </c>
      <c r="E49" s="89">
        <v>8.16</v>
      </c>
      <c r="F49" s="62"/>
      <c r="G49" s="59"/>
      <c r="H49" s="45"/>
      <c r="I49" s="59"/>
      <c r="J49" s="59"/>
      <c r="K49" s="46"/>
      <c r="L49" s="47"/>
      <c r="M49" s="45"/>
      <c r="N49" s="45"/>
      <c r="O49" s="45"/>
      <c r="P49" s="46"/>
    </row>
    <row r="50" spans="1:16" ht="22.5" x14ac:dyDescent="0.2">
      <c r="A50" s="36">
        <v>18</v>
      </c>
      <c r="B50" s="37"/>
      <c r="C50" s="90" t="s">
        <v>96</v>
      </c>
      <c r="D50" s="23" t="s">
        <v>97</v>
      </c>
      <c r="E50" s="89">
        <v>4.41</v>
      </c>
      <c r="F50" s="62"/>
      <c r="G50" s="59"/>
      <c r="H50" s="45"/>
      <c r="I50" s="59"/>
      <c r="J50" s="59"/>
      <c r="K50" s="46"/>
      <c r="L50" s="47"/>
      <c r="M50" s="45"/>
      <c r="N50" s="45"/>
      <c r="O50" s="45"/>
      <c r="P50" s="46"/>
    </row>
    <row r="51" spans="1:16" x14ac:dyDescent="0.2">
      <c r="A51" s="36">
        <v>19</v>
      </c>
      <c r="B51" s="37"/>
      <c r="C51" s="88" t="s">
        <v>94</v>
      </c>
      <c r="D51" s="23" t="s">
        <v>84</v>
      </c>
      <c r="E51" s="89">
        <v>1</v>
      </c>
      <c r="F51" s="62"/>
      <c r="G51" s="59"/>
      <c r="H51" s="45"/>
      <c r="I51" s="59"/>
      <c r="J51" s="59"/>
      <c r="K51" s="46"/>
      <c r="L51" s="47"/>
      <c r="M51" s="45"/>
      <c r="N51" s="45"/>
      <c r="O51" s="45"/>
      <c r="P51" s="46"/>
    </row>
    <row r="52" spans="1:16" x14ac:dyDescent="0.2">
      <c r="A52" s="36"/>
      <c r="B52" s="37"/>
      <c r="C52" s="87" t="s">
        <v>98</v>
      </c>
      <c r="D52" s="23"/>
      <c r="E52" s="89"/>
      <c r="F52" s="62"/>
      <c r="G52" s="59"/>
      <c r="H52" s="45"/>
      <c r="I52" s="59"/>
      <c r="J52" s="59"/>
      <c r="K52" s="46"/>
      <c r="L52" s="47"/>
      <c r="M52" s="45"/>
      <c r="N52" s="45"/>
      <c r="O52" s="45"/>
      <c r="P52" s="46"/>
    </row>
    <row r="53" spans="1:16" ht="22.5" x14ac:dyDescent="0.2">
      <c r="A53" s="36">
        <v>1</v>
      </c>
      <c r="B53" s="37"/>
      <c r="C53" s="86" t="s">
        <v>99</v>
      </c>
      <c r="D53" s="23" t="s">
        <v>68</v>
      </c>
      <c r="E53" s="89">
        <v>9.1999999999999993</v>
      </c>
      <c r="F53" s="62"/>
      <c r="G53" s="59"/>
      <c r="H53" s="45"/>
      <c r="I53" s="59"/>
      <c r="J53" s="59"/>
      <c r="K53" s="46"/>
      <c r="L53" s="47"/>
      <c r="M53" s="45"/>
      <c r="N53" s="45"/>
      <c r="O53" s="45"/>
      <c r="P53" s="46"/>
    </row>
    <row r="54" spans="1:16" ht="22.5" x14ac:dyDescent="0.2">
      <c r="A54" s="36">
        <v>2</v>
      </c>
      <c r="B54" s="37"/>
      <c r="C54" s="92" t="s">
        <v>328</v>
      </c>
      <c r="D54" s="23" t="s">
        <v>68</v>
      </c>
      <c r="E54" s="89">
        <v>9.1999999999999993</v>
      </c>
      <c r="F54" s="62"/>
      <c r="G54" s="59"/>
      <c r="H54" s="45"/>
      <c r="I54" s="59"/>
      <c r="J54" s="59"/>
      <c r="K54" s="46"/>
      <c r="L54" s="47"/>
      <c r="M54" s="45"/>
      <c r="N54" s="45"/>
      <c r="O54" s="45"/>
      <c r="P54" s="46"/>
    </row>
    <row r="55" spans="1:16" x14ac:dyDescent="0.2">
      <c r="A55" s="36">
        <v>3</v>
      </c>
      <c r="B55" s="37"/>
      <c r="C55" s="88" t="s">
        <v>86</v>
      </c>
      <c r="D55" s="23" t="s">
        <v>84</v>
      </c>
      <c r="E55" s="89">
        <v>1</v>
      </c>
      <c r="F55" s="62"/>
      <c r="G55" s="59"/>
      <c r="H55" s="45"/>
      <c r="I55" s="59"/>
      <c r="J55" s="59"/>
      <c r="K55" s="46"/>
      <c r="L55" s="47"/>
      <c r="M55" s="45"/>
      <c r="N55" s="45"/>
      <c r="O55" s="45"/>
      <c r="P55" s="46"/>
    </row>
    <row r="56" spans="1:16" x14ac:dyDescent="0.2">
      <c r="A56" s="36"/>
      <c r="B56" s="37"/>
      <c r="C56" s="87" t="s">
        <v>100</v>
      </c>
      <c r="D56" s="23"/>
      <c r="E56" s="89"/>
      <c r="F56" s="62"/>
      <c r="G56" s="59"/>
      <c r="H56" s="45"/>
      <c r="I56" s="59"/>
      <c r="J56" s="59"/>
      <c r="K56" s="46"/>
      <c r="L56" s="47"/>
      <c r="M56" s="45"/>
      <c r="N56" s="45"/>
      <c r="O56" s="45"/>
      <c r="P56" s="46"/>
    </row>
    <row r="57" spans="1:16" ht="33.75" x14ac:dyDescent="0.2">
      <c r="A57" s="36">
        <v>1</v>
      </c>
      <c r="B57" s="37"/>
      <c r="C57" s="91" t="s">
        <v>101</v>
      </c>
      <c r="D57" s="23" t="s">
        <v>63</v>
      </c>
      <c r="E57" s="89">
        <v>6.1</v>
      </c>
      <c r="F57" s="62"/>
      <c r="G57" s="59"/>
      <c r="H57" s="45"/>
      <c r="I57" s="59"/>
      <c r="J57" s="59"/>
      <c r="K57" s="46"/>
      <c r="L57" s="47"/>
      <c r="M57" s="45"/>
      <c r="N57" s="45"/>
      <c r="O57" s="45"/>
      <c r="P57" s="46"/>
    </row>
    <row r="58" spans="1:16" ht="22.5" x14ac:dyDescent="0.2">
      <c r="A58" s="36">
        <v>2</v>
      </c>
      <c r="B58" s="37"/>
      <c r="C58" s="86" t="s">
        <v>102</v>
      </c>
      <c r="D58" s="23" t="s">
        <v>63</v>
      </c>
      <c r="E58" s="89">
        <v>1.1499999999999999</v>
      </c>
      <c r="F58" s="62"/>
      <c r="G58" s="59"/>
      <c r="H58" s="45"/>
      <c r="I58" s="59"/>
      <c r="J58" s="59"/>
      <c r="K58" s="46"/>
      <c r="L58" s="47"/>
      <c r="M58" s="45"/>
      <c r="N58" s="45"/>
      <c r="O58" s="45"/>
      <c r="P58" s="46"/>
    </row>
    <row r="59" spans="1:16" ht="33.75" x14ac:dyDescent="0.2">
      <c r="A59" s="36">
        <v>3</v>
      </c>
      <c r="B59" s="37"/>
      <c r="C59" s="86" t="s">
        <v>103</v>
      </c>
      <c r="D59" s="23" t="s">
        <v>63</v>
      </c>
      <c r="E59" s="89">
        <v>1.73</v>
      </c>
      <c r="F59" s="62"/>
      <c r="G59" s="59"/>
      <c r="H59" s="45"/>
      <c r="I59" s="59"/>
      <c r="J59" s="59"/>
      <c r="K59" s="46"/>
      <c r="L59" s="47"/>
      <c r="M59" s="45"/>
      <c r="N59" s="45"/>
      <c r="O59" s="45"/>
      <c r="P59" s="46"/>
    </row>
    <row r="60" spans="1:16" ht="33.75" x14ac:dyDescent="0.2">
      <c r="A60" s="36">
        <v>4</v>
      </c>
      <c r="B60" s="37"/>
      <c r="C60" s="86" t="s">
        <v>104</v>
      </c>
      <c r="D60" s="23" t="s">
        <v>84</v>
      </c>
      <c r="E60" s="89">
        <v>2</v>
      </c>
      <c r="F60" s="62"/>
      <c r="G60" s="59"/>
      <c r="H60" s="45"/>
      <c r="I60" s="59"/>
      <c r="J60" s="59"/>
      <c r="K60" s="46"/>
      <c r="L60" s="47"/>
      <c r="M60" s="45"/>
      <c r="N60" s="45"/>
      <c r="O60" s="45"/>
      <c r="P60" s="46"/>
    </row>
    <row r="61" spans="1:16" ht="33.75" x14ac:dyDescent="0.2">
      <c r="A61" s="36">
        <v>5</v>
      </c>
      <c r="B61" s="37"/>
      <c r="C61" s="86" t="s">
        <v>105</v>
      </c>
      <c r="D61" s="23" t="s">
        <v>63</v>
      </c>
      <c r="E61" s="89">
        <v>0.8</v>
      </c>
      <c r="F61" s="62"/>
      <c r="G61" s="59"/>
      <c r="H61" s="45"/>
      <c r="I61" s="59"/>
      <c r="J61" s="59"/>
      <c r="K61" s="46"/>
      <c r="L61" s="47"/>
      <c r="M61" s="45"/>
      <c r="N61" s="45"/>
      <c r="O61" s="45"/>
      <c r="P61" s="46"/>
    </row>
    <row r="62" spans="1:16" x14ac:dyDescent="0.2">
      <c r="A62" s="36"/>
      <c r="B62" s="37"/>
      <c r="C62" s="87" t="s">
        <v>106</v>
      </c>
      <c r="D62" s="23"/>
      <c r="E62" s="89"/>
      <c r="F62" s="62"/>
      <c r="G62" s="59"/>
      <c r="H62" s="45"/>
      <c r="I62" s="59"/>
      <c r="J62" s="59"/>
      <c r="K62" s="46"/>
      <c r="L62" s="47"/>
      <c r="M62" s="45"/>
      <c r="N62" s="45"/>
      <c r="O62" s="45"/>
      <c r="P62" s="46"/>
    </row>
    <row r="63" spans="1:16" ht="33.75" x14ac:dyDescent="0.2">
      <c r="A63" s="36">
        <v>1</v>
      </c>
      <c r="B63" s="37"/>
      <c r="C63" s="86" t="s">
        <v>107</v>
      </c>
      <c r="D63" s="23" t="s">
        <v>70</v>
      </c>
      <c r="E63" s="89">
        <v>1</v>
      </c>
      <c r="F63" s="62"/>
      <c r="G63" s="59"/>
      <c r="H63" s="45"/>
      <c r="I63" s="59"/>
      <c r="J63" s="59"/>
      <c r="K63" s="46"/>
      <c r="L63" s="47"/>
      <c r="M63" s="45"/>
      <c r="N63" s="45"/>
      <c r="O63" s="45"/>
      <c r="P63" s="46"/>
    </row>
    <row r="64" spans="1:16" ht="22.5" x14ac:dyDescent="0.2">
      <c r="A64" s="36">
        <v>2</v>
      </c>
      <c r="B64" s="37"/>
      <c r="C64" s="92" t="s">
        <v>329</v>
      </c>
      <c r="D64" s="23" t="s">
        <v>70</v>
      </c>
      <c r="E64" s="89">
        <v>1</v>
      </c>
      <c r="F64" s="62"/>
      <c r="G64" s="59"/>
      <c r="H64" s="45"/>
      <c r="I64" s="59"/>
      <c r="J64" s="59"/>
      <c r="K64" s="46"/>
      <c r="L64" s="47"/>
      <c r="M64" s="45"/>
      <c r="N64" s="45"/>
      <c r="O64" s="45"/>
      <c r="P64" s="46"/>
    </row>
    <row r="65" spans="1:16" x14ac:dyDescent="0.2">
      <c r="A65" s="36">
        <v>3</v>
      </c>
      <c r="B65" s="37"/>
      <c r="C65" s="90" t="s">
        <v>108</v>
      </c>
      <c r="D65" s="23" t="s">
        <v>84</v>
      </c>
      <c r="E65" s="89">
        <v>1</v>
      </c>
      <c r="F65" s="62"/>
      <c r="G65" s="59"/>
      <c r="H65" s="45"/>
      <c r="I65" s="59"/>
      <c r="J65" s="59"/>
      <c r="K65" s="46"/>
      <c r="L65" s="47"/>
      <c r="M65" s="45"/>
      <c r="N65" s="45"/>
      <c r="O65" s="45"/>
      <c r="P65" s="46"/>
    </row>
    <row r="66" spans="1:16" x14ac:dyDescent="0.2">
      <c r="A66" s="36">
        <v>4</v>
      </c>
      <c r="B66" s="37"/>
      <c r="C66" s="88" t="s">
        <v>109</v>
      </c>
      <c r="D66" s="23" t="s">
        <v>70</v>
      </c>
      <c r="E66" s="89">
        <v>1</v>
      </c>
      <c r="F66" s="62"/>
      <c r="G66" s="59"/>
      <c r="H66" s="45"/>
      <c r="I66" s="59"/>
      <c r="J66" s="59"/>
      <c r="K66" s="46"/>
      <c r="L66" s="47"/>
      <c r="M66" s="45"/>
      <c r="N66" s="45"/>
      <c r="O66" s="45"/>
      <c r="P66" s="46"/>
    </row>
    <row r="67" spans="1:16" x14ac:dyDescent="0.2">
      <c r="A67" s="36">
        <v>5</v>
      </c>
      <c r="B67" s="37"/>
      <c r="C67" s="88" t="s">
        <v>110</v>
      </c>
      <c r="D67" s="23" t="s">
        <v>84</v>
      </c>
      <c r="E67" s="89">
        <v>1</v>
      </c>
      <c r="F67" s="62"/>
      <c r="G67" s="59"/>
      <c r="H67" s="45"/>
      <c r="I67" s="59"/>
      <c r="J67" s="59"/>
      <c r="K67" s="46"/>
      <c r="L67" s="47"/>
      <c r="M67" s="45"/>
      <c r="N67" s="45"/>
      <c r="O67" s="45"/>
      <c r="P67" s="46"/>
    </row>
    <row r="68" spans="1:16" x14ac:dyDescent="0.2">
      <c r="A68" s="36">
        <v>6</v>
      </c>
      <c r="B68" s="37"/>
      <c r="C68" s="88" t="s">
        <v>75</v>
      </c>
      <c r="D68" s="23" t="s">
        <v>84</v>
      </c>
      <c r="E68" s="89">
        <v>1</v>
      </c>
      <c r="F68" s="62"/>
      <c r="G68" s="59"/>
      <c r="H68" s="45"/>
      <c r="I68" s="59"/>
      <c r="J68" s="59"/>
      <c r="K68" s="46"/>
      <c r="L68" s="47"/>
      <c r="M68" s="45"/>
      <c r="N68" s="45"/>
      <c r="O68" s="45"/>
      <c r="P68" s="46"/>
    </row>
    <row r="69" spans="1:16" ht="33.75" x14ac:dyDescent="0.2">
      <c r="A69" s="36">
        <v>7</v>
      </c>
      <c r="B69" s="37"/>
      <c r="C69" s="86" t="s">
        <v>111</v>
      </c>
      <c r="D69" s="23" t="s">
        <v>112</v>
      </c>
      <c r="E69" s="89">
        <v>1</v>
      </c>
      <c r="F69" s="62"/>
      <c r="G69" s="59"/>
      <c r="H69" s="45"/>
      <c r="I69" s="59"/>
      <c r="J69" s="59"/>
      <c r="K69" s="46"/>
      <c r="L69" s="47"/>
      <c r="M69" s="45"/>
      <c r="N69" s="45"/>
      <c r="O69" s="45"/>
      <c r="P69" s="46"/>
    </row>
    <row r="70" spans="1:16" ht="22.5" x14ac:dyDescent="0.2">
      <c r="A70" s="36">
        <v>8</v>
      </c>
      <c r="B70" s="37"/>
      <c r="C70" s="90" t="s">
        <v>113</v>
      </c>
      <c r="D70" s="23" t="s">
        <v>112</v>
      </c>
      <c r="E70" s="89">
        <v>1</v>
      </c>
      <c r="F70" s="62"/>
      <c r="G70" s="59"/>
      <c r="H70" s="45"/>
      <c r="I70" s="59"/>
      <c r="J70" s="59"/>
      <c r="K70" s="46"/>
      <c r="L70" s="47"/>
      <c r="M70" s="45"/>
      <c r="N70" s="45"/>
      <c r="O70" s="45"/>
      <c r="P70" s="46"/>
    </row>
    <row r="71" spans="1:16" x14ac:dyDescent="0.2">
      <c r="A71" s="36">
        <v>9</v>
      </c>
      <c r="B71" s="37"/>
      <c r="C71" s="88" t="s">
        <v>114</v>
      </c>
      <c r="D71" s="23" t="s">
        <v>115</v>
      </c>
      <c r="E71" s="89">
        <v>74</v>
      </c>
      <c r="F71" s="62"/>
      <c r="G71" s="59"/>
      <c r="H71" s="45"/>
      <c r="I71" s="59"/>
      <c r="J71" s="59"/>
      <c r="K71" s="46"/>
      <c r="L71" s="47"/>
      <c r="M71" s="45"/>
      <c r="N71" s="45"/>
      <c r="O71" s="45"/>
      <c r="P71" s="46"/>
    </row>
    <row r="72" spans="1:16" x14ac:dyDescent="0.2">
      <c r="A72" s="36">
        <v>10</v>
      </c>
      <c r="B72" s="37"/>
      <c r="C72" s="88" t="s">
        <v>116</v>
      </c>
      <c r="D72" s="23" t="s">
        <v>112</v>
      </c>
      <c r="E72" s="89">
        <v>1</v>
      </c>
      <c r="F72" s="62"/>
      <c r="G72" s="59"/>
      <c r="H72" s="45"/>
      <c r="I72" s="59"/>
      <c r="J72" s="59"/>
      <c r="K72" s="46"/>
      <c r="L72" s="47"/>
      <c r="M72" s="45"/>
      <c r="N72" s="45"/>
      <c r="O72" s="45"/>
      <c r="P72" s="46"/>
    </row>
    <row r="73" spans="1:16" x14ac:dyDescent="0.2">
      <c r="A73" s="36"/>
      <c r="B73" s="37"/>
      <c r="C73" s="87" t="s">
        <v>117</v>
      </c>
      <c r="D73" s="23"/>
      <c r="E73" s="89"/>
      <c r="F73" s="62"/>
      <c r="G73" s="59"/>
      <c r="H73" s="45"/>
      <c r="I73" s="59"/>
      <c r="J73" s="59"/>
      <c r="K73" s="46"/>
      <c r="L73" s="47"/>
      <c r="M73" s="45"/>
      <c r="N73" s="45"/>
      <c r="O73" s="45"/>
      <c r="P73" s="46"/>
    </row>
    <row r="74" spans="1:16" ht="23.25" thickBot="1" x14ac:dyDescent="0.25">
      <c r="A74" s="36">
        <v>1</v>
      </c>
      <c r="B74" s="37"/>
      <c r="C74" s="86" t="s">
        <v>118</v>
      </c>
      <c r="D74" s="23" t="s">
        <v>63</v>
      </c>
      <c r="E74" s="89">
        <v>3.6</v>
      </c>
      <c r="F74" s="62"/>
      <c r="G74" s="59"/>
      <c r="H74" s="45"/>
      <c r="I74" s="59"/>
      <c r="J74" s="59"/>
      <c r="K74" s="46"/>
      <c r="L74" s="47"/>
      <c r="M74" s="45"/>
      <c r="N74" s="45"/>
      <c r="O74" s="45"/>
      <c r="P74" s="46"/>
    </row>
    <row r="75" spans="1:16" ht="12" thickBot="1" x14ac:dyDescent="0.25">
      <c r="A75" s="147" t="s">
        <v>119</v>
      </c>
      <c r="B75" s="148"/>
      <c r="C75" s="148"/>
      <c r="D75" s="148"/>
      <c r="E75" s="148"/>
      <c r="F75" s="148"/>
      <c r="G75" s="148"/>
      <c r="H75" s="148"/>
      <c r="I75" s="148"/>
      <c r="J75" s="148"/>
      <c r="K75" s="149"/>
      <c r="L75" s="63">
        <f>SUM(L14:L74)</f>
        <v>0</v>
      </c>
      <c r="M75" s="64">
        <f>SUM(M14:M74)</f>
        <v>0</v>
      </c>
      <c r="N75" s="64">
        <f>SUM(N14:N74)</f>
        <v>0</v>
      </c>
      <c r="O75" s="64">
        <f>SUM(O14:O74)</f>
        <v>0</v>
      </c>
      <c r="P75" s="65">
        <f>SUM(P14:P74)</f>
        <v>0</v>
      </c>
    </row>
    <row r="76" spans="1:16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</row>
    <row r="78" spans="1:16" x14ac:dyDescent="0.2">
      <c r="A78" s="1" t="s">
        <v>14</v>
      </c>
      <c r="B78" s="16"/>
      <c r="C78" s="146">
        <f>'Kops a'!C33:H33</f>
        <v>0</v>
      </c>
      <c r="D78" s="146"/>
      <c r="E78" s="146"/>
      <c r="F78" s="146"/>
      <c r="G78" s="146"/>
      <c r="H78" s="146"/>
      <c r="I78" s="16"/>
      <c r="J78" s="16"/>
      <c r="K78" s="16"/>
      <c r="L78" s="16"/>
      <c r="M78" s="16"/>
      <c r="N78" s="16"/>
      <c r="O78" s="16"/>
      <c r="P78" s="16"/>
    </row>
    <row r="79" spans="1:16" x14ac:dyDescent="0.2">
      <c r="A79" s="16"/>
      <c r="B79" s="16"/>
      <c r="C79" s="97" t="s">
        <v>15</v>
      </c>
      <c r="D79" s="97"/>
      <c r="E79" s="97"/>
      <c r="F79" s="97"/>
      <c r="G79" s="97"/>
      <c r="H79" s="97"/>
      <c r="I79" s="16"/>
      <c r="J79" s="16"/>
      <c r="K79" s="16"/>
      <c r="L79" s="16"/>
      <c r="M79" s="16"/>
      <c r="N79" s="16"/>
      <c r="O79" s="16"/>
      <c r="P79" s="16"/>
    </row>
    <row r="80" spans="1:16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</row>
    <row r="81" spans="1:16" x14ac:dyDescent="0.2">
      <c r="A81" s="78" t="str">
        <f>'Kops a'!A36</f>
        <v>Tāme sastādīta 2022. gada ___.__________</v>
      </c>
      <c r="B81" s="79"/>
      <c r="C81" s="79"/>
      <c r="D81" s="79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</row>
    <row r="82" spans="1:16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</row>
    <row r="83" spans="1:16" x14ac:dyDescent="0.2">
      <c r="A83" s="1" t="s">
        <v>37</v>
      </c>
      <c r="B83" s="16"/>
      <c r="C83" s="146">
        <f>'Kops a'!C38:H38</f>
        <v>0</v>
      </c>
      <c r="D83" s="146"/>
      <c r="E83" s="146"/>
      <c r="F83" s="146"/>
      <c r="G83" s="146"/>
      <c r="H83" s="146"/>
      <c r="I83" s="16"/>
      <c r="J83" s="16"/>
      <c r="K83" s="16"/>
      <c r="L83" s="16"/>
      <c r="M83" s="16"/>
      <c r="N83" s="16"/>
      <c r="O83" s="16"/>
      <c r="P83" s="16"/>
    </row>
    <row r="84" spans="1:16" x14ac:dyDescent="0.2">
      <c r="A84" s="16"/>
      <c r="B84" s="16"/>
      <c r="C84" s="97" t="s">
        <v>15</v>
      </c>
      <c r="D84" s="97"/>
      <c r="E84" s="97"/>
      <c r="F84" s="97"/>
      <c r="G84" s="97"/>
      <c r="H84" s="97"/>
      <c r="I84" s="16"/>
      <c r="J84" s="16"/>
      <c r="K84" s="16"/>
      <c r="L84" s="16"/>
      <c r="M84" s="16"/>
      <c r="N84" s="16"/>
      <c r="O84" s="16"/>
      <c r="P84" s="16"/>
    </row>
    <row r="85" spans="1:16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</row>
    <row r="86" spans="1:16" x14ac:dyDescent="0.2">
      <c r="A86" s="78" t="s">
        <v>54</v>
      </c>
      <c r="B86" s="79"/>
      <c r="C86" s="83">
        <f>'Kops a'!C41</f>
        <v>0</v>
      </c>
      <c r="D86" s="48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1:16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</sheetData>
  <mergeCells count="22">
    <mergeCell ref="A9:I9"/>
    <mergeCell ref="C2:I2"/>
    <mergeCell ref="C3:I3"/>
    <mergeCell ref="C4:I4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  <mergeCell ref="E12:E13"/>
    <mergeCell ref="C83:H83"/>
    <mergeCell ref="C84:H84"/>
    <mergeCell ref="C78:H78"/>
    <mergeCell ref="C79:H79"/>
    <mergeCell ref="A75:K75"/>
  </mergeCells>
  <conditionalFormatting sqref="I14:J74 A14:G74">
    <cfRule type="cellIs" dxfId="142" priority="21" operator="equal">
      <formula>0</formula>
    </cfRule>
  </conditionalFormatting>
  <conditionalFormatting sqref="N9:O9 K14:P74 H14:H74">
    <cfRule type="cellIs" dxfId="141" priority="19" operator="equal">
      <formula>0</formula>
    </cfRule>
  </conditionalFormatting>
  <conditionalFormatting sqref="A9">
    <cfRule type="containsText" dxfId="140" priority="17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39" priority="16" operator="equal">
      <formula>0</formula>
    </cfRule>
  </conditionalFormatting>
  <conditionalFormatting sqref="O10:P10">
    <cfRule type="cellIs" dxfId="138" priority="15" operator="equal">
      <formula>"20__. gada __. _________"</formula>
    </cfRule>
  </conditionalFormatting>
  <conditionalFormatting sqref="A75:K75">
    <cfRule type="containsText" dxfId="137" priority="13" operator="containsText" text="Tiešās izmaksas kopā, t. sk. darba devēja sociālais nodoklis __.__% ">
      <formula>NOT(ISERROR(SEARCH("Tiešās izmaksas kopā, t. sk. darba devēja sociālais nodoklis __.__% ",A75)))</formula>
    </cfRule>
  </conditionalFormatting>
  <conditionalFormatting sqref="C83:H83">
    <cfRule type="cellIs" dxfId="136" priority="10" operator="equal">
      <formula>0</formula>
    </cfRule>
  </conditionalFormatting>
  <conditionalFormatting sqref="C78:H78">
    <cfRule type="cellIs" dxfId="135" priority="9" operator="equal">
      <formula>0</formula>
    </cfRule>
  </conditionalFormatting>
  <conditionalFormatting sqref="L75:P75">
    <cfRule type="cellIs" dxfId="134" priority="8" operator="equal">
      <formula>0</formula>
    </cfRule>
  </conditionalFormatting>
  <conditionalFormatting sqref="C4:I4">
    <cfRule type="cellIs" dxfId="133" priority="7" operator="equal">
      <formula>0</formula>
    </cfRule>
  </conditionalFormatting>
  <conditionalFormatting sqref="D5:L8">
    <cfRule type="cellIs" dxfId="132" priority="5" operator="equal">
      <formula>0</formula>
    </cfRule>
  </conditionalFormatting>
  <conditionalFormatting sqref="C83:H83 C86 C78:H78">
    <cfRule type="cellIs" dxfId="131" priority="4" operator="equal">
      <formula>0</formula>
    </cfRule>
  </conditionalFormatting>
  <conditionalFormatting sqref="D1">
    <cfRule type="cellIs" dxfId="130" priority="3" operator="equal">
      <formula>0</formula>
    </cfRule>
  </conditionalFormatting>
  <pageMargins left="0.7" right="0.7" top="0.75" bottom="0.75" header="0.3" footer="0.3"/>
  <pageSetup paperSize="9" scale="93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BC596309-6EE4-47E0-A590-F3D2F6DA868B}">
            <xm:f>NOT(ISERROR(SEARCH("Tāme sastādīta ____. gada ___. ______________",A81)))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A81</xm:sqref>
        </x14:conditionalFormatting>
        <x14:conditionalFormatting xmlns:xm="http://schemas.microsoft.com/office/excel/2006/main">
          <x14:cfRule type="containsText" priority="11" operator="containsText" id="{A5053C80-E745-4777-A201-BBBD02E74FC0}">
            <xm:f>NOT(ISERROR(SEARCH("Sertifikāta Nr. _________________________________",A86)))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P96"/>
  <sheetViews>
    <sheetView view="pageBreakPreview" topLeftCell="A7" zoomScale="130" zoomScaleNormal="130" zoomScaleSheetLayoutView="130" workbookViewId="0">
      <selection activeCell="E15" sqref="E15:E83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5" t="s">
        <v>38</v>
      </c>
      <c r="D1" s="49">
        <f>'Kops a'!A16</f>
        <v>2</v>
      </c>
      <c r="E1" s="22"/>
      <c r="F1" s="22"/>
      <c r="G1" s="22"/>
      <c r="H1" s="22"/>
      <c r="I1" s="22"/>
      <c r="J1" s="22"/>
      <c r="N1" s="24"/>
      <c r="O1" s="25"/>
      <c r="P1" s="26"/>
    </row>
    <row r="2" spans="1:16" x14ac:dyDescent="0.2">
      <c r="A2" s="27"/>
      <c r="B2" s="27"/>
      <c r="C2" s="151" t="s">
        <v>120</v>
      </c>
      <c r="D2" s="151"/>
      <c r="E2" s="151"/>
      <c r="F2" s="151"/>
      <c r="G2" s="151"/>
      <c r="H2" s="151"/>
      <c r="I2" s="151"/>
      <c r="J2" s="27"/>
    </row>
    <row r="3" spans="1:16" x14ac:dyDescent="0.2">
      <c r="A3" s="28"/>
      <c r="B3" s="28"/>
      <c r="C3" s="141" t="s">
        <v>17</v>
      </c>
      <c r="D3" s="141"/>
      <c r="E3" s="141"/>
      <c r="F3" s="141"/>
      <c r="G3" s="141"/>
      <c r="H3" s="141"/>
      <c r="I3" s="141"/>
      <c r="J3" s="28"/>
    </row>
    <row r="4" spans="1:16" x14ac:dyDescent="0.2">
      <c r="A4" s="28"/>
      <c r="B4" s="28"/>
      <c r="C4" s="152" t="s">
        <v>52</v>
      </c>
      <c r="D4" s="152"/>
      <c r="E4" s="152"/>
      <c r="F4" s="152"/>
      <c r="G4" s="152"/>
      <c r="H4" s="152"/>
      <c r="I4" s="152"/>
      <c r="J4" s="28"/>
    </row>
    <row r="5" spans="1:16" x14ac:dyDescent="0.2">
      <c r="A5" s="22"/>
      <c r="B5" s="22"/>
      <c r="C5" s="25" t="s">
        <v>5</v>
      </c>
      <c r="D5" s="163" t="str">
        <f>'Kops a'!D6</f>
        <v>Daudzdzīvokļu dzīvojamās mājas vienkāršotas fasādes atjaunošana</v>
      </c>
      <c r="E5" s="163"/>
      <c r="F5" s="163"/>
      <c r="G5" s="163"/>
      <c r="H5" s="163"/>
      <c r="I5" s="163"/>
      <c r="J5" s="163"/>
      <c r="K5" s="163"/>
      <c r="L5" s="163"/>
      <c r="M5" s="16"/>
      <c r="N5" s="16"/>
      <c r="O5" s="16"/>
      <c r="P5" s="16"/>
    </row>
    <row r="6" spans="1:16" ht="24.95" customHeight="1" x14ac:dyDescent="0.2">
      <c r="A6" s="22"/>
      <c r="B6" s="22"/>
      <c r="C6" s="25" t="s">
        <v>6</v>
      </c>
      <c r="D6" s="163" t="str">
        <f>'Kops a'!D7</f>
        <v>Daudzdzīvokļu dzīvojamās mājas, Stacijas iela 34, Olaine vienkāršotas fasādes atjaunošana</v>
      </c>
      <c r="E6" s="163"/>
      <c r="F6" s="163"/>
      <c r="G6" s="163"/>
      <c r="H6" s="163"/>
      <c r="I6" s="163"/>
      <c r="J6" s="163"/>
      <c r="K6" s="163"/>
      <c r="L6" s="163"/>
      <c r="M6" s="16"/>
      <c r="N6" s="16"/>
      <c r="O6" s="16"/>
      <c r="P6" s="16"/>
    </row>
    <row r="7" spans="1:16" x14ac:dyDescent="0.2">
      <c r="A7" s="22"/>
      <c r="B7" s="22"/>
      <c r="C7" s="25" t="s">
        <v>7</v>
      </c>
      <c r="D7" s="163" t="str">
        <f>'Kops a'!D8</f>
        <v>Stacijas iela 34, Olaine</v>
      </c>
      <c r="E7" s="163"/>
      <c r="F7" s="163"/>
      <c r="G7" s="163"/>
      <c r="H7" s="163"/>
      <c r="I7" s="163"/>
      <c r="J7" s="163"/>
      <c r="K7" s="163"/>
      <c r="L7" s="163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163" t="str">
        <f>'Kops a'!D9</f>
        <v>Iepirkums Nr. AS OŪS 2022/08_E</v>
      </c>
      <c r="E8" s="163"/>
      <c r="F8" s="163"/>
      <c r="G8" s="163"/>
      <c r="H8" s="163"/>
      <c r="I8" s="163"/>
      <c r="J8" s="163"/>
      <c r="K8" s="163"/>
      <c r="L8" s="163"/>
      <c r="M8" s="16"/>
      <c r="N8" s="16"/>
      <c r="O8" s="16"/>
      <c r="P8" s="16"/>
    </row>
    <row r="9" spans="1:16" ht="11.25" customHeight="1" x14ac:dyDescent="0.2">
      <c r="A9" s="150" t="s">
        <v>60</v>
      </c>
      <c r="B9" s="150"/>
      <c r="C9" s="150"/>
      <c r="D9" s="150"/>
      <c r="E9" s="150"/>
      <c r="F9" s="150"/>
      <c r="G9" s="150"/>
      <c r="H9" s="150"/>
      <c r="I9" s="150"/>
      <c r="J9" s="156" t="s">
        <v>39</v>
      </c>
      <c r="K9" s="156"/>
      <c r="L9" s="156"/>
      <c r="M9" s="156"/>
      <c r="N9" s="162">
        <f>P84</f>
        <v>0</v>
      </c>
      <c r="O9" s="162"/>
      <c r="P9" s="29"/>
    </row>
    <row r="10" spans="1:16" x14ac:dyDescent="0.2">
      <c r="A10" s="30"/>
      <c r="B10" s="31"/>
      <c r="C10" s="4"/>
      <c r="D10" s="22"/>
      <c r="E10" s="22"/>
      <c r="F10" s="22"/>
      <c r="G10" s="22"/>
      <c r="H10" s="22"/>
      <c r="I10" s="22"/>
      <c r="J10" s="22"/>
      <c r="K10" s="22"/>
      <c r="L10" s="27"/>
      <c r="M10" s="27"/>
      <c r="O10" s="81"/>
      <c r="P10" s="80" t="str">
        <f>A90</f>
        <v>Tāme sastādīta 2022. gada ___.__________</v>
      </c>
    </row>
    <row r="11" spans="1:16" ht="12" thickBot="1" x14ac:dyDescent="0.25">
      <c r="A11" s="30"/>
      <c r="B11" s="31"/>
      <c r="C11" s="4"/>
      <c r="D11" s="22"/>
      <c r="E11" s="22"/>
      <c r="F11" s="22"/>
      <c r="G11" s="22"/>
      <c r="H11" s="22"/>
      <c r="I11" s="22"/>
      <c r="J11" s="22"/>
      <c r="K11" s="22"/>
      <c r="L11" s="32"/>
      <c r="M11" s="32"/>
      <c r="N11" s="33"/>
      <c r="O11" s="24"/>
      <c r="P11" s="22"/>
    </row>
    <row r="12" spans="1:16" x14ac:dyDescent="0.2">
      <c r="A12" s="119" t="s">
        <v>23</v>
      </c>
      <c r="B12" s="157" t="s">
        <v>40</v>
      </c>
      <c r="C12" s="154" t="s">
        <v>41</v>
      </c>
      <c r="D12" s="160" t="s">
        <v>42</v>
      </c>
      <c r="E12" s="144" t="s">
        <v>43</v>
      </c>
      <c r="F12" s="153" t="s">
        <v>44</v>
      </c>
      <c r="G12" s="154"/>
      <c r="H12" s="154"/>
      <c r="I12" s="154"/>
      <c r="J12" s="154"/>
      <c r="K12" s="155"/>
      <c r="L12" s="153" t="s">
        <v>45</v>
      </c>
      <c r="M12" s="154"/>
      <c r="N12" s="154"/>
      <c r="O12" s="154"/>
      <c r="P12" s="155"/>
    </row>
    <row r="13" spans="1:16" ht="126.75" customHeight="1" thickBot="1" x14ac:dyDescent="0.25">
      <c r="A13" s="120"/>
      <c r="B13" s="158"/>
      <c r="C13" s="159"/>
      <c r="D13" s="161"/>
      <c r="E13" s="145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58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58" t="s">
        <v>51</v>
      </c>
    </row>
    <row r="14" spans="1:16" x14ac:dyDescent="0.2">
      <c r="A14" s="36"/>
      <c r="B14" s="37"/>
      <c r="C14" s="87" t="s">
        <v>121</v>
      </c>
      <c r="D14" s="23"/>
      <c r="E14" s="61"/>
      <c r="F14" s="62"/>
      <c r="G14" s="59"/>
      <c r="H14" s="45"/>
      <c r="I14" s="59"/>
      <c r="J14" s="59"/>
      <c r="K14" s="60">
        <f>SUM(H14:J14)</f>
        <v>0</v>
      </c>
      <c r="L14" s="62">
        <f>ROUND(E14*F14,2)</f>
        <v>0</v>
      </c>
      <c r="M14" s="59">
        <f>ROUND(H14*E14,2)</f>
        <v>0</v>
      </c>
      <c r="N14" s="59">
        <f>ROUND(I14*E14,2)</f>
        <v>0</v>
      </c>
      <c r="O14" s="59">
        <f>ROUND(J14*E14,2)</f>
        <v>0</v>
      </c>
      <c r="P14" s="60">
        <f>SUM(M14:O14)</f>
        <v>0</v>
      </c>
    </row>
    <row r="15" spans="1:16" ht="22.5" x14ac:dyDescent="0.2">
      <c r="A15" s="36">
        <v>1</v>
      </c>
      <c r="B15" s="37"/>
      <c r="C15" s="86" t="s">
        <v>122</v>
      </c>
      <c r="D15" s="23" t="s">
        <v>63</v>
      </c>
      <c r="E15" s="89">
        <v>123.8</v>
      </c>
      <c r="F15" s="62"/>
      <c r="G15" s="59"/>
      <c r="H15" s="45"/>
      <c r="I15" s="59"/>
      <c r="J15" s="59"/>
      <c r="K15" s="46"/>
      <c r="L15" s="47"/>
      <c r="M15" s="45"/>
      <c r="N15" s="45"/>
      <c r="O15" s="45"/>
      <c r="P15" s="46"/>
    </row>
    <row r="16" spans="1:16" ht="22.5" x14ac:dyDescent="0.2">
      <c r="A16" s="36">
        <v>2</v>
      </c>
      <c r="B16" s="37"/>
      <c r="C16" s="86" t="s">
        <v>123</v>
      </c>
      <c r="D16" s="23" t="s">
        <v>63</v>
      </c>
      <c r="E16" s="89">
        <v>755.3</v>
      </c>
      <c r="F16" s="62"/>
      <c r="G16" s="59"/>
      <c r="H16" s="45"/>
      <c r="I16" s="59"/>
      <c r="J16" s="59"/>
      <c r="K16" s="46"/>
      <c r="L16" s="47"/>
      <c r="M16" s="45"/>
      <c r="N16" s="45"/>
      <c r="O16" s="45"/>
      <c r="P16" s="46"/>
    </row>
    <row r="17" spans="1:16" ht="22.5" x14ac:dyDescent="0.2">
      <c r="A17" s="36">
        <v>3</v>
      </c>
      <c r="B17" s="37"/>
      <c r="C17" s="86" t="s">
        <v>124</v>
      </c>
      <c r="D17" s="23" t="s">
        <v>68</v>
      </c>
      <c r="E17" s="89">
        <v>104.9</v>
      </c>
      <c r="F17" s="62"/>
      <c r="G17" s="59"/>
      <c r="H17" s="45"/>
      <c r="I17" s="59"/>
      <c r="J17" s="59"/>
      <c r="K17" s="46"/>
      <c r="L17" s="47"/>
      <c r="M17" s="45"/>
      <c r="N17" s="45"/>
      <c r="O17" s="45"/>
      <c r="P17" s="46"/>
    </row>
    <row r="18" spans="1:16" x14ac:dyDescent="0.2">
      <c r="A18" s="36">
        <v>4</v>
      </c>
      <c r="B18" s="37"/>
      <c r="C18" s="86" t="s">
        <v>125</v>
      </c>
      <c r="D18" s="23" t="s">
        <v>63</v>
      </c>
      <c r="E18" s="89">
        <v>662</v>
      </c>
      <c r="F18" s="62"/>
      <c r="G18" s="59"/>
      <c r="H18" s="45"/>
      <c r="I18" s="59"/>
      <c r="J18" s="59"/>
      <c r="K18" s="46"/>
      <c r="L18" s="47"/>
      <c r="M18" s="45"/>
      <c r="N18" s="45"/>
      <c r="O18" s="45"/>
      <c r="P18" s="46"/>
    </row>
    <row r="19" spans="1:16" x14ac:dyDescent="0.2">
      <c r="A19" s="36">
        <v>5</v>
      </c>
      <c r="B19" s="37"/>
      <c r="C19" s="86" t="s">
        <v>126</v>
      </c>
      <c r="D19" s="23" t="s">
        <v>70</v>
      </c>
      <c r="E19" s="89">
        <v>1</v>
      </c>
      <c r="F19" s="62"/>
      <c r="G19" s="59"/>
      <c r="H19" s="45"/>
      <c r="I19" s="59"/>
      <c r="J19" s="59"/>
      <c r="K19" s="46"/>
      <c r="L19" s="47"/>
      <c r="M19" s="45"/>
      <c r="N19" s="45"/>
      <c r="O19" s="45"/>
      <c r="P19" s="46"/>
    </row>
    <row r="20" spans="1:16" x14ac:dyDescent="0.2">
      <c r="A20" s="36">
        <v>6</v>
      </c>
      <c r="B20" s="37"/>
      <c r="C20" s="86" t="s">
        <v>127</v>
      </c>
      <c r="D20" s="23" t="s">
        <v>70</v>
      </c>
      <c r="E20" s="89">
        <v>1</v>
      </c>
      <c r="F20" s="62"/>
      <c r="G20" s="59"/>
      <c r="H20" s="45"/>
      <c r="I20" s="59"/>
      <c r="J20" s="59"/>
      <c r="K20" s="46"/>
      <c r="L20" s="47"/>
      <c r="M20" s="45"/>
      <c r="N20" s="45"/>
      <c r="O20" s="45"/>
      <c r="P20" s="46"/>
    </row>
    <row r="21" spans="1:16" ht="22.5" x14ac:dyDescent="0.2">
      <c r="A21" s="36">
        <v>7</v>
      </c>
      <c r="B21" s="37"/>
      <c r="C21" s="86" t="s">
        <v>128</v>
      </c>
      <c r="D21" s="23" t="s">
        <v>70</v>
      </c>
      <c r="E21" s="89">
        <v>8</v>
      </c>
      <c r="F21" s="62"/>
      <c r="G21" s="59"/>
      <c r="H21" s="45"/>
      <c r="I21" s="59"/>
      <c r="J21" s="59"/>
      <c r="K21" s="46"/>
      <c r="L21" s="47"/>
      <c r="M21" s="45"/>
      <c r="N21" s="45"/>
      <c r="O21" s="45"/>
      <c r="P21" s="46"/>
    </row>
    <row r="22" spans="1:16" ht="22.5" x14ac:dyDescent="0.2">
      <c r="A22" s="36">
        <v>8</v>
      </c>
      <c r="B22" s="37"/>
      <c r="C22" s="86" t="s">
        <v>129</v>
      </c>
      <c r="D22" s="23" t="s">
        <v>70</v>
      </c>
      <c r="E22" s="89">
        <v>12</v>
      </c>
      <c r="F22" s="62"/>
      <c r="G22" s="59"/>
      <c r="H22" s="45"/>
      <c r="I22" s="59"/>
      <c r="J22" s="59"/>
      <c r="K22" s="46"/>
      <c r="L22" s="47"/>
      <c r="M22" s="45"/>
      <c r="N22" s="45"/>
      <c r="O22" s="45"/>
      <c r="P22" s="46"/>
    </row>
    <row r="23" spans="1:16" ht="22.5" x14ac:dyDescent="0.2">
      <c r="A23" s="36"/>
      <c r="B23" s="37"/>
      <c r="C23" s="87" t="s">
        <v>130</v>
      </c>
      <c r="D23" s="23"/>
      <c r="E23" s="89"/>
      <c r="F23" s="62"/>
      <c r="G23" s="59"/>
      <c r="H23" s="45"/>
      <c r="I23" s="59"/>
      <c r="J23" s="59"/>
      <c r="K23" s="46"/>
      <c r="L23" s="47"/>
      <c r="M23" s="45"/>
      <c r="N23" s="45"/>
      <c r="O23" s="45"/>
      <c r="P23" s="46"/>
    </row>
    <row r="24" spans="1:16" x14ac:dyDescent="0.2">
      <c r="A24" s="36">
        <v>1</v>
      </c>
      <c r="B24" s="37"/>
      <c r="C24" s="86" t="s">
        <v>131</v>
      </c>
      <c r="D24" s="23" t="s">
        <v>63</v>
      </c>
      <c r="E24" s="89">
        <v>31.47</v>
      </c>
      <c r="F24" s="62"/>
      <c r="G24" s="59"/>
      <c r="H24" s="45"/>
      <c r="I24" s="59"/>
      <c r="J24" s="59"/>
      <c r="K24" s="46"/>
      <c r="L24" s="47"/>
      <c r="M24" s="45"/>
      <c r="N24" s="45"/>
      <c r="O24" s="45"/>
      <c r="P24" s="46"/>
    </row>
    <row r="25" spans="1:16" x14ac:dyDescent="0.2">
      <c r="A25" s="36">
        <v>2</v>
      </c>
      <c r="B25" s="37"/>
      <c r="C25" s="92" t="s">
        <v>330</v>
      </c>
      <c r="D25" s="23" t="s">
        <v>65</v>
      </c>
      <c r="E25" s="89">
        <v>0.28999999999999998</v>
      </c>
      <c r="F25" s="62"/>
      <c r="G25" s="59"/>
      <c r="H25" s="45"/>
      <c r="I25" s="59"/>
      <c r="J25" s="59"/>
      <c r="K25" s="46"/>
      <c r="L25" s="47"/>
      <c r="M25" s="45"/>
      <c r="N25" s="45"/>
      <c r="O25" s="45"/>
      <c r="P25" s="46"/>
    </row>
    <row r="26" spans="1:16" x14ac:dyDescent="0.2">
      <c r="A26" s="36">
        <v>3</v>
      </c>
      <c r="B26" s="37"/>
      <c r="C26" s="92" t="s">
        <v>327</v>
      </c>
      <c r="D26" s="23" t="s">
        <v>63</v>
      </c>
      <c r="E26" s="89">
        <v>34.619999999999997</v>
      </c>
      <c r="F26" s="62"/>
      <c r="G26" s="59"/>
      <c r="H26" s="45"/>
      <c r="I26" s="59"/>
      <c r="J26" s="59"/>
      <c r="K26" s="46"/>
      <c r="L26" s="47"/>
      <c r="M26" s="45"/>
      <c r="N26" s="45"/>
      <c r="O26" s="45"/>
      <c r="P26" s="46"/>
    </row>
    <row r="27" spans="1:16" x14ac:dyDescent="0.2">
      <c r="A27" s="36">
        <v>4</v>
      </c>
      <c r="B27" s="37"/>
      <c r="C27" s="88" t="s">
        <v>132</v>
      </c>
      <c r="D27" s="23" t="s">
        <v>84</v>
      </c>
      <c r="E27" s="89">
        <v>1</v>
      </c>
      <c r="F27" s="62"/>
      <c r="G27" s="59"/>
      <c r="H27" s="45"/>
      <c r="I27" s="59"/>
      <c r="J27" s="59"/>
      <c r="K27" s="46"/>
      <c r="L27" s="47"/>
      <c r="M27" s="45"/>
      <c r="N27" s="45"/>
      <c r="O27" s="45"/>
      <c r="P27" s="46"/>
    </row>
    <row r="28" spans="1:16" ht="22.5" x14ac:dyDescent="0.2">
      <c r="A28" s="36">
        <v>5</v>
      </c>
      <c r="B28" s="37"/>
      <c r="C28" s="86" t="s">
        <v>133</v>
      </c>
      <c r="D28" s="23" t="s">
        <v>63</v>
      </c>
      <c r="E28" s="89">
        <v>14.63</v>
      </c>
      <c r="F28" s="62"/>
      <c r="G28" s="59"/>
      <c r="H28" s="45"/>
      <c r="I28" s="59"/>
      <c r="J28" s="59"/>
      <c r="K28" s="46"/>
      <c r="L28" s="47"/>
      <c r="M28" s="45"/>
      <c r="N28" s="45"/>
      <c r="O28" s="45"/>
      <c r="P28" s="46"/>
    </row>
    <row r="29" spans="1:16" x14ac:dyDescent="0.2">
      <c r="A29" s="36">
        <v>6</v>
      </c>
      <c r="B29" s="37"/>
      <c r="C29" s="92" t="s">
        <v>327</v>
      </c>
      <c r="D29" s="23" t="s">
        <v>63</v>
      </c>
      <c r="E29" s="89">
        <v>16.09</v>
      </c>
      <c r="F29" s="62"/>
      <c r="G29" s="59"/>
      <c r="H29" s="45"/>
      <c r="I29" s="59"/>
      <c r="J29" s="59"/>
      <c r="K29" s="46"/>
      <c r="L29" s="47"/>
      <c r="M29" s="45"/>
      <c r="N29" s="45"/>
      <c r="O29" s="45"/>
      <c r="P29" s="46"/>
    </row>
    <row r="30" spans="1:16" x14ac:dyDescent="0.2">
      <c r="A30" s="36">
        <v>7</v>
      </c>
      <c r="B30" s="37"/>
      <c r="C30" s="88" t="s">
        <v>134</v>
      </c>
      <c r="D30" s="23" t="s">
        <v>84</v>
      </c>
      <c r="E30" s="89">
        <v>1</v>
      </c>
      <c r="F30" s="62"/>
      <c r="G30" s="59"/>
      <c r="H30" s="45"/>
      <c r="I30" s="59"/>
      <c r="J30" s="59"/>
      <c r="K30" s="46"/>
      <c r="L30" s="47"/>
      <c r="M30" s="45"/>
      <c r="N30" s="45"/>
      <c r="O30" s="45"/>
      <c r="P30" s="46"/>
    </row>
    <row r="31" spans="1:16" x14ac:dyDescent="0.2">
      <c r="A31" s="36">
        <v>8</v>
      </c>
      <c r="B31" s="37"/>
      <c r="C31" s="86" t="s">
        <v>135</v>
      </c>
      <c r="D31" s="23" t="s">
        <v>63</v>
      </c>
      <c r="E31" s="89">
        <v>123.8</v>
      </c>
      <c r="F31" s="62"/>
      <c r="G31" s="59"/>
      <c r="H31" s="45"/>
      <c r="I31" s="59"/>
      <c r="J31" s="59"/>
      <c r="K31" s="46"/>
      <c r="L31" s="47"/>
      <c r="M31" s="45"/>
      <c r="N31" s="45"/>
      <c r="O31" s="45"/>
      <c r="P31" s="46"/>
    </row>
    <row r="32" spans="1:16" ht="22.5" x14ac:dyDescent="0.2">
      <c r="A32" s="36">
        <v>9</v>
      </c>
      <c r="B32" s="37"/>
      <c r="C32" s="90" t="s">
        <v>81</v>
      </c>
      <c r="D32" s="23" t="s">
        <v>63</v>
      </c>
      <c r="E32" s="89">
        <v>148.56</v>
      </c>
      <c r="F32" s="62"/>
      <c r="G32" s="59"/>
      <c r="H32" s="45"/>
      <c r="I32" s="59"/>
      <c r="J32" s="59"/>
      <c r="K32" s="46"/>
      <c r="L32" s="47"/>
      <c r="M32" s="45"/>
      <c r="N32" s="45"/>
      <c r="O32" s="45"/>
      <c r="P32" s="46"/>
    </row>
    <row r="33" spans="1:16" ht="22.5" x14ac:dyDescent="0.2">
      <c r="A33" s="36">
        <v>10</v>
      </c>
      <c r="B33" s="37"/>
      <c r="C33" s="90" t="s">
        <v>82</v>
      </c>
      <c r="D33" s="23" t="s">
        <v>63</v>
      </c>
      <c r="E33" s="89">
        <v>148.56</v>
      </c>
      <c r="F33" s="62"/>
      <c r="G33" s="59"/>
      <c r="H33" s="45"/>
      <c r="I33" s="59"/>
      <c r="J33" s="59"/>
      <c r="K33" s="46"/>
      <c r="L33" s="47"/>
      <c r="M33" s="45"/>
      <c r="N33" s="45"/>
      <c r="O33" s="45"/>
      <c r="P33" s="46"/>
    </row>
    <row r="34" spans="1:16" x14ac:dyDescent="0.2">
      <c r="A34" s="36">
        <v>11</v>
      </c>
      <c r="B34" s="37"/>
      <c r="C34" s="88" t="s">
        <v>83</v>
      </c>
      <c r="D34" s="23" t="s">
        <v>84</v>
      </c>
      <c r="E34" s="89">
        <v>1</v>
      </c>
      <c r="F34" s="62"/>
      <c r="G34" s="59"/>
      <c r="H34" s="45"/>
      <c r="I34" s="59"/>
      <c r="J34" s="59"/>
      <c r="K34" s="46"/>
      <c r="L34" s="47"/>
      <c r="M34" s="45"/>
      <c r="N34" s="45"/>
      <c r="O34" s="45"/>
      <c r="P34" s="46"/>
    </row>
    <row r="35" spans="1:16" ht="22.5" x14ac:dyDescent="0.2">
      <c r="A35" s="36">
        <v>12</v>
      </c>
      <c r="B35" s="37"/>
      <c r="C35" s="86" t="s">
        <v>136</v>
      </c>
      <c r="D35" s="23" t="s">
        <v>68</v>
      </c>
      <c r="E35" s="89">
        <v>98</v>
      </c>
      <c r="F35" s="62"/>
      <c r="G35" s="59"/>
      <c r="H35" s="45"/>
      <c r="I35" s="59"/>
      <c r="J35" s="59"/>
      <c r="K35" s="46"/>
      <c r="L35" s="47"/>
      <c r="M35" s="45"/>
      <c r="N35" s="45"/>
      <c r="O35" s="45"/>
      <c r="P35" s="46"/>
    </row>
    <row r="36" spans="1:16" ht="22.5" x14ac:dyDescent="0.2">
      <c r="A36" s="36">
        <v>13</v>
      </c>
      <c r="B36" s="37"/>
      <c r="C36" s="92" t="s">
        <v>331</v>
      </c>
      <c r="D36" s="23" t="s">
        <v>68</v>
      </c>
      <c r="E36" s="89">
        <v>112.7</v>
      </c>
      <c r="F36" s="62"/>
      <c r="G36" s="59"/>
      <c r="H36" s="45"/>
      <c r="I36" s="59"/>
      <c r="J36" s="59"/>
      <c r="K36" s="46"/>
      <c r="L36" s="47"/>
      <c r="M36" s="45"/>
      <c r="N36" s="45"/>
      <c r="O36" s="45"/>
      <c r="P36" s="46"/>
    </row>
    <row r="37" spans="1:16" x14ac:dyDescent="0.2">
      <c r="A37" s="36">
        <v>14</v>
      </c>
      <c r="B37" s="37"/>
      <c r="C37" s="88" t="s">
        <v>86</v>
      </c>
      <c r="D37" s="23" t="s">
        <v>84</v>
      </c>
      <c r="E37" s="89">
        <v>1</v>
      </c>
      <c r="F37" s="62"/>
      <c r="G37" s="59"/>
      <c r="H37" s="45"/>
      <c r="I37" s="59"/>
      <c r="J37" s="59"/>
      <c r="K37" s="46"/>
      <c r="L37" s="47"/>
      <c r="M37" s="45"/>
      <c r="N37" s="45"/>
      <c r="O37" s="45"/>
      <c r="P37" s="46"/>
    </row>
    <row r="38" spans="1:16" ht="22.5" x14ac:dyDescent="0.2">
      <c r="A38" s="36">
        <v>15</v>
      </c>
      <c r="B38" s="37"/>
      <c r="C38" s="86" t="s">
        <v>137</v>
      </c>
      <c r="D38" s="23" t="s">
        <v>68</v>
      </c>
      <c r="E38" s="89">
        <v>165</v>
      </c>
      <c r="F38" s="62"/>
      <c r="G38" s="59"/>
      <c r="H38" s="45"/>
      <c r="I38" s="59"/>
      <c r="J38" s="59"/>
      <c r="K38" s="46"/>
      <c r="L38" s="47"/>
      <c r="M38" s="45"/>
      <c r="N38" s="45"/>
      <c r="O38" s="45"/>
      <c r="P38" s="46"/>
    </row>
    <row r="39" spans="1:16" ht="22.5" x14ac:dyDescent="0.2">
      <c r="A39" s="36">
        <v>16</v>
      </c>
      <c r="B39" s="37"/>
      <c r="C39" s="92" t="s">
        <v>332</v>
      </c>
      <c r="D39" s="23" t="s">
        <v>68</v>
      </c>
      <c r="E39" s="89">
        <v>189.75</v>
      </c>
      <c r="F39" s="62"/>
      <c r="G39" s="59"/>
      <c r="H39" s="45"/>
      <c r="I39" s="59"/>
      <c r="J39" s="59"/>
      <c r="K39" s="46"/>
      <c r="L39" s="47"/>
      <c r="M39" s="45"/>
      <c r="N39" s="45"/>
      <c r="O39" s="45"/>
      <c r="P39" s="46"/>
    </row>
    <row r="40" spans="1:16" x14ac:dyDescent="0.2">
      <c r="A40" s="36">
        <v>17</v>
      </c>
      <c r="B40" s="37"/>
      <c r="C40" s="88" t="s">
        <v>86</v>
      </c>
      <c r="D40" s="23" t="s">
        <v>84</v>
      </c>
      <c r="E40" s="89">
        <v>1</v>
      </c>
      <c r="F40" s="62"/>
      <c r="G40" s="59"/>
      <c r="H40" s="45"/>
      <c r="I40" s="59"/>
      <c r="J40" s="59"/>
      <c r="K40" s="46"/>
      <c r="L40" s="47"/>
      <c r="M40" s="45"/>
      <c r="N40" s="45"/>
      <c r="O40" s="45"/>
      <c r="P40" s="46"/>
    </row>
    <row r="41" spans="1:16" ht="22.5" x14ac:dyDescent="0.2">
      <c r="A41" s="36"/>
      <c r="B41" s="37"/>
      <c r="C41" s="87" t="s">
        <v>138</v>
      </c>
      <c r="D41" s="23"/>
      <c r="E41" s="89"/>
      <c r="F41" s="62"/>
      <c r="G41" s="59"/>
      <c r="H41" s="45"/>
      <c r="I41" s="59"/>
      <c r="J41" s="59"/>
      <c r="K41" s="46"/>
      <c r="L41" s="47"/>
      <c r="M41" s="45"/>
      <c r="N41" s="45"/>
      <c r="O41" s="45"/>
      <c r="P41" s="46"/>
    </row>
    <row r="42" spans="1:16" x14ac:dyDescent="0.2">
      <c r="A42" s="36">
        <v>1</v>
      </c>
      <c r="B42" s="37"/>
      <c r="C42" s="86" t="s">
        <v>131</v>
      </c>
      <c r="D42" s="23" t="s">
        <v>63</v>
      </c>
      <c r="E42" s="89">
        <v>45.54</v>
      </c>
      <c r="F42" s="62"/>
      <c r="G42" s="59"/>
      <c r="H42" s="45"/>
      <c r="I42" s="59"/>
      <c r="J42" s="59"/>
      <c r="K42" s="46"/>
      <c r="L42" s="47"/>
      <c r="M42" s="45"/>
      <c r="N42" s="45"/>
      <c r="O42" s="45"/>
      <c r="P42" s="46"/>
    </row>
    <row r="43" spans="1:16" x14ac:dyDescent="0.2">
      <c r="A43" s="36">
        <v>2</v>
      </c>
      <c r="B43" s="37"/>
      <c r="C43" s="92" t="s">
        <v>333</v>
      </c>
      <c r="D43" s="23" t="s">
        <v>65</v>
      </c>
      <c r="E43" s="89">
        <v>0.19</v>
      </c>
      <c r="F43" s="62"/>
      <c r="G43" s="59"/>
      <c r="H43" s="45"/>
      <c r="I43" s="59"/>
      <c r="J43" s="59"/>
      <c r="K43" s="46"/>
      <c r="L43" s="47"/>
      <c r="M43" s="45"/>
      <c r="N43" s="45"/>
      <c r="O43" s="45"/>
      <c r="P43" s="46"/>
    </row>
    <row r="44" spans="1:16" x14ac:dyDescent="0.2">
      <c r="A44" s="36">
        <v>3</v>
      </c>
      <c r="B44" s="37"/>
      <c r="C44" s="92" t="s">
        <v>327</v>
      </c>
      <c r="D44" s="23" t="s">
        <v>63</v>
      </c>
      <c r="E44" s="89">
        <v>50.09</v>
      </c>
      <c r="F44" s="62"/>
      <c r="G44" s="59"/>
      <c r="H44" s="45"/>
      <c r="I44" s="59"/>
      <c r="J44" s="59"/>
      <c r="K44" s="46"/>
      <c r="L44" s="47"/>
      <c r="M44" s="45"/>
      <c r="N44" s="45"/>
      <c r="O44" s="45"/>
      <c r="P44" s="46"/>
    </row>
    <row r="45" spans="1:16" x14ac:dyDescent="0.2">
      <c r="A45" s="36">
        <v>4</v>
      </c>
      <c r="B45" s="37"/>
      <c r="C45" s="88" t="s">
        <v>132</v>
      </c>
      <c r="D45" s="23" t="s">
        <v>84</v>
      </c>
      <c r="E45" s="89">
        <v>1</v>
      </c>
      <c r="F45" s="62"/>
      <c r="G45" s="59"/>
      <c r="H45" s="45"/>
      <c r="I45" s="59"/>
      <c r="J45" s="59"/>
      <c r="K45" s="46"/>
      <c r="L45" s="47"/>
      <c r="M45" s="45"/>
      <c r="N45" s="45"/>
      <c r="O45" s="45"/>
      <c r="P45" s="46"/>
    </row>
    <row r="46" spans="1:16" x14ac:dyDescent="0.2">
      <c r="A46" s="36">
        <v>5</v>
      </c>
      <c r="B46" s="37"/>
      <c r="C46" s="86" t="s">
        <v>139</v>
      </c>
      <c r="D46" s="23" t="s">
        <v>63</v>
      </c>
      <c r="E46" s="89">
        <v>55.66</v>
      </c>
      <c r="F46" s="62"/>
      <c r="G46" s="59"/>
      <c r="H46" s="45"/>
      <c r="I46" s="59"/>
      <c r="J46" s="59"/>
      <c r="K46" s="46"/>
      <c r="L46" s="47"/>
      <c r="M46" s="45"/>
      <c r="N46" s="45"/>
      <c r="O46" s="45"/>
      <c r="P46" s="46"/>
    </row>
    <row r="47" spans="1:16" ht="22.5" x14ac:dyDescent="0.2">
      <c r="A47" s="36">
        <v>6</v>
      </c>
      <c r="B47" s="37"/>
      <c r="C47" s="90" t="s">
        <v>81</v>
      </c>
      <c r="D47" s="23" t="s">
        <v>63</v>
      </c>
      <c r="E47" s="89">
        <v>69.58</v>
      </c>
      <c r="F47" s="62"/>
      <c r="G47" s="59"/>
      <c r="H47" s="45"/>
      <c r="I47" s="59"/>
      <c r="J47" s="59"/>
      <c r="K47" s="46"/>
      <c r="L47" s="47"/>
      <c r="M47" s="45"/>
      <c r="N47" s="45"/>
      <c r="O47" s="45"/>
      <c r="P47" s="46"/>
    </row>
    <row r="48" spans="1:16" ht="22.5" x14ac:dyDescent="0.2">
      <c r="A48" s="36">
        <v>7</v>
      </c>
      <c r="B48" s="37"/>
      <c r="C48" s="90" t="s">
        <v>82</v>
      </c>
      <c r="D48" s="23" t="s">
        <v>63</v>
      </c>
      <c r="E48" s="89">
        <v>69.58</v>
      </c>
      <c r="F48" s="62"/>
      <c r="G48" s="59"/>
      <c r="H48" s="45"/>
      <c r="I48" s="59"/>
      <c r="J48" s="59"/>
      <c r="K48" s="46"/>
      <c r="L48" s="47"/>
      <c r="M48" s="45"/>
      <c r="N48" s="45"/>
      <c r="O48" s="45"/>
      <c r="P48" s="46"/>
    </row>
    <row r="49" spans="1:16" x14ac:dyDescent="0.2">
      <c r="A49" s="36">
        <v>8</v>
      </c>
      <c r="B49" s="37"/>
      <c r="C49" s="88" t="s">
        <v>83</v>
      </c>
      <c r="D49" s="23" t="s">
        <v>84</v>
      </c>
      <c r="E49" s="89">
        <v>1</v>
      </c>
      <c r="F49" s="62"/>
      <c r="G49" s="59"/>
      <c r="H49" s="45"/>
      <c r="I49" s="59"/>
      <c r="J49" s="59"/>
      <c r="K49" s="46"/>
      <c r="L49" s="47"/>
      <c r="M49" s="45"/>
      <c r="N49" s="45"/>
      <c r="O49" s="45"/>
      <c r="P49" s="46"/>
    </row>
    <row r="50" spans="1:16" x14ac:dyDescent="0.2">
      <c r="A50" s="36"/>
      <c r="B50" s="37"/>
      <c r="C50" s="87" t="s">
        <v>140</v>
      </c>
      <c r="D50" s="23"/>
      <c r="E50" s="89"/>
      <c r="F50" s="62"/>
      <c r="G50" s="59"/>
      <c r="H50" s="45"/>
      <c r="I50" s="59"/>
      <c r="J50" s="59"/>
      <c r="K50" s="46"/>
      <c r="L50" s="47"/>
      <c r="M50" s="45"/>
      <c r="N50" s="45"/>
      <c r="O50" s="45"/>
      <c r="P50" s="46"/>
    </row>
    <row r="51" spans="1:16" ht="45" x14ac:dyDescent="0.2">
      <c r="A51" s="36">
        <v>1</v>
      </c>
      <c r="B51" s="37"/>
      <c r="C51" s="86" t="s">
        <v>141</v>
      </c>
      <c r="D51" s="23" t="s">
        <v>63</v>
      </c>
      <c r="E51" s="89">
        <v>119.6</v>
      </c>
      <c r="F51" s="62"/>
      <c r="G51" s="59"/>
      <c r="H51" s="45"/>
      <c r="I51" s="59"/>
      <c r="J51" s="59"/>
      <c r="K51" s="46"/>
      <c r="L51" s="47"/>
      <c r="M51" s="45"/>
      <c r="N51" s="45"/>
      <c r="O51" s="45"/>
      <c r="P51" s="46"/>
    </row>
    <row r="52" spans="1:16" x14ac:dyDescent="0.2">
      <c r="A52" s="36">
        <v>2</v>
      </c>
      <c r="B52" s="37"/>
      <c r="C52" s="92" t="s">
        <v>334</v>
      </c>
      <c r="D52" s="23" t="s">
        <v>63</v>
      </c>
      <c r="E52" s="89">
        <v>131.56</v>
      </c>
      <c r="F52" s="62"/>
      <c r="G52" s="59"/>
      <c r="H52" s="45"/>
      <c r="I52" s="59"/>
      <c r="J52" s="59"/>
      <c r="K52" s="46"/>
      <c r="L52" s="47"/>
      <c r="M52" s="45"/>
      <c r="N52" s="45"/>
      <c r="O52" s="45"/>
      <c r="P52" s="46"/>
    </row>
    <row r="53" spans="1:16" x14ac:dyDescent="0.2">
      <c r="A53" s="36">
        <v>3</v>
      </c>
      <c r="B53" s="37"/>
      <c r="C53" s="90" t="s">
        <v>89</v>
      </c>
      <c r="D53" s="23" t="s">
        <v>74</v>
      </c>
      <c r="E53" s="89">
        <v>777.4</v>
      </c>
      <c r="F53" s="62"/>
      <c r="G53" s="59"/>
      <c r="H53" s="45"/>
      <c r="I53" s="59"/>
      <c r="J53" s="59"/>
      <c r="K53" s="46"/>
      <c r="L53" s="47"/>
      <c r="M53" s="45"/>
      <c r="N53" s="45"/>
      <c r="O53" s="45"/>
      <c r="P53" s="46"/>
    </row>
    <row r="54" spans="1:16" x14ac:dyDescent="0.2">
      <c r="A54" s="36">
        <v>4</v>
      </c>
      <c r="B54" s="37"/>
      <c r="C54" s="88" t="s">
        <v>142</v>
      </c>
      <c r="D54" s="23" t="s">
        <v>84</v>
      </c>
      <c r="E54" s="89">
        <v>1</v>
      </c>
      <c r="F54" s="62"/>
      <c r="G54" s="59"/>
      <c r="H54" s="45"/>
      <c r="I54" s="59"/>
      <c r="J54" s="59"/>
      <c r="K54" s="46"/>
      <c r="L54" s="47"/>
      <c r="M54" s="45"/>
      <c r="N54" s="45"/>
      <c r="O54" s="45"/>
      <c r="P54" s="46"/>
    </row>
    <row r="55" spans="1:16" ht="45" x14ac:dyDescent="0.2">
      <c r="A55" s="36">
        <v>5</v>
      </c>
      <c r="B55" s="37"/>
      <c r="C55" s="86" t="s">
        <v>143</v>
      </c>
      <c r="D55" s="23" t="s">
        <v>63</v>
      </c>
      <c r="E55" s="89">
        <v>11.5</v>
      </c>
      <c r="F55" s="62"/>
      <c r="G55" s="59"/>
      <c r="H55" s="45"/>
      <c r="I55" s="59"/>
      <c r="J55" s="59"/>
      <c r="K55" s="46"/>
      <c r="L55" s="47"/>
      <c r="M55" s="45"/>
      <c r="N55" s="45"/>
      <c r="O55" s="45"/>
      <c r="P55" s="46"/>
    </row>
    <row r="56" spans="1:16" x14ac:dyDescent="0.2">
      <c r="A56" s="36">
        <v>6</v>
      </c>
      <c r="B56" s="37"/>
      <c r="C56" s="92" t="s">
        <v>334</v>
      </c>
      <c r="D56" s="23" t="s">
        <v>63</v>
      </c>
      <c r="E56" s="89">
        <v>12.65</v>
      </c>
      <c r="F56" s="62"/>
      <c r="G56" s="59"/>
      <c r="H56" s="45"/>
      <c r="I56" s="59"/>
      <c r="J56" s="59"/>
      <c r="K56" s="46"/>
      <c r="L56" s="47"/>
      <c r="M56" s="45"/>
      <c r="N56" s="45"/>
      <c r="O56" s="45"/>
      <c r="P56" s="46"/>
    </row>
    <row r="57" spans="1:16" x14ac:dyDescent="0.2">
      <c r="A57" s="36">
        <v>7</v>
      </c>
      <c r="B57" s="37"/>
      <c r="C57" s="90" t="s">
        <v>89</v>
      </c>
      <c r="D57" s="23" t="s">
        <v>74</v>
      </c>
      <c r="E57" s="89">
        <v>74.75</v>
      </c>
      <c r="F57" s="62"/>
      <c r="G57" s="59"/>
      <c r="H57" s="45"/>
      <c r="I57" s="59"/>
      <c r="J57" s="59"/>
      <c r="K57" s="46"/>
      <c r="L57" s="47"/>
      <c r="M57" s="45"/>
      <c r="N57" s="45"/>
      <c r="O57" s="45"/>
      <c r="P57" s="46"/>
    </row>
    <row r="58" spans="1:16" x14ac:dyDescent="0.2">
      <c r="A58" s="36">
        <v>8</v>
      </c>
      <c r="B58" s="37"/>
      <c r="C58" s="88" t="s">
        <v>142</v>
      </c>
      <c r="D58" s="23" t="s">
        <v>84</v>
      </c>
      <c r="E58" s="89">
        <v>1</v>
      </c>
      <c r="F58" s="62"/>
      <c r="G58" s="59"/>
      <c r="H58" s="45"/>
      <c r="I58" s="59"/>
      <c r="J58" s="59"/>
      <c r="K58" s="46"/>
      <c r="L58" s="47"/>
      <c r="M58" s="45"/>
      <c r="N58" s="45"/>
      <c r="O58" s="45"/>
      <c r="P58" s="46"/>
    </row>
    <row r="59" spans="1:16" ht="45" x14ac:dyDescent="0.2">
      <c r="A59" s="36">
        <v>9</v>
      </c>
      <c r="B59" s="37"/>
      <c r="C59" s="86" t="s">
        <v>144</v>
      </c>
      <c r="D59" s="23" t="s">
        <v>63</v>
      </c>
      <c r="E59" s="89">
        <v>25.4</v>
      </c>
      <c r="F59" s="62"/>
      <c r="G59" s="59"/>
      <c r="H59" s="45"/>
      <c r="I59" s="59"/>
      <c r="J59" s="59"/>
      <c r="K59" s="46"/>
      <c r="L59" s="47"/>
      <c r="M59" s="45"/>
      <c r="N59" s="45"/>
      <c r="O59" s="45"/>
      <c r="P59" s="46"/>
    </row>
    <row r="60" spans="1:16" x14ac:dyDescent="0.2">
      <c r="A60" s="36">
        <v>10</v>
      </c>
      <c r="B60" s="37"/>
      <c r="C60" s="92" t="s">
        <v>335</v>
      </c>
      <c r="D60" s="23" t="s">
        <v>63</v>
      </c>
      <c r="E60" s="89">
        <v>27.94</v>
      </c>
      <c r="F60" s="62"/>
      <c r="G60" s="59"/>
      <c r="H60" s="45"/>
      <c r="I60" s="59"/>
      <c r="J60" s="59"/>
      <c r="K60" s="46"/>
      <c r="L60" s="47"/>
      <c r="M60" s="45"/>
      <c r="N60" s="45"/>
      <c r="O60" s="45"/>
      <c r="P60" s="46"/>
    </row>
    <row r="61" spans="1:16" x14ac:dyDescent="0.2">
      <c r="A61" s="36">
        <v>11</v>
      </c>
      <c r="B61" s="37"/>
      <c r="C61" s="90" t="s">
        <v>89</v>
      </c>
      <c r="D61" s="23" t="s">
        <v>74</v>
      </c>
      <c r="E61" s="89">
        <v>165.1</v>
      </c>
      <c r="F61" s="62"/>
      <c r="G61" s="59"/>
      <c r="H61" s="45"/>
      <c r="I61" s="59"/>
      <c r="J61" s="59"/>
      <c r="K61" s="46"/>
      <c r="L61" s="47"/>
      <c r="M61" s="45"/>
      <c r="N61" s="45"/>
      <c r="O61" s="45"/>
      <c r="P61" s="46"/>
    </row>
    <row r="62" spans="1:16" x14ac:dyDescent="0.2">
      <c r="A62" s="36">
        <v>12</v>
      </c>
      <c r="B62" s="37"/>
      <c r="C62" s="88" t="s">
        <v>142</v>
      </c>
      <c r="D62" s="23" t="s">
        <v>84</v>
      </c>
      <c r="E62" s="89">
        <v>1</v>
      </c>
      <c r="F62" s="62"/>
      <c r="G62" s="59"/>
      <c r="H62" s="45"/>
      <c r="I62" s="59"/>
      <c r="J62" s="59"/>
      <c r="K62" s="46"/>
      <c r="L62" s="47"/>
      <c r="M62" s="45"/>
      <c r="N62" s="45"/>
      <c r="O62" s="45"/>
      <c r="P62" s="46"/>
    </row>
    <row r="63" spans="1:16" x14ac:dyDescent="0.2">
      <c r="A63" s="36">
        <v>13</v>
      </c>
      <c r="B63" s="37"/>
      <c r="C63" s="86" t="s">
        <v>145</v>
      </c>
      <c r="D63" s="23" t="s">
        <v>63</v>
      </c>
      <c r="E63" s="89">
        <v>156.5</v>
      </c>
      <c r="F63" s="62"/>
      <c r="G63" s="59"/>
      <c r="H63" s="45"/>
      <c r="I63" s="59"/>
      <c r="J63" s="59"/>
      <c r="K63" s="46"/>
      <c r="L63" s="47"/>
      <c r="M63" s="45"/>
      <c r="N63" s="45"/>
      <c r="O63" s="45"/>
      <c r="P63" s="46"/>
    </row>
    <row r="64" spans="1:16" ht="22.5" x14ac:dyDescent="0.2">
      <c r="A64" s="36">
        <v>14</v>
      </c>
      <c r="B64" s="37"/>
      <c r="C64" s="90" t="s">
        <v>88</v>
      </c>
      <c r="D64" s="23" t="s">
        <v>63</v>
      </c>
      <c r="E64" s="89">
        <v>195.63</v>
      </c>
      <c r="F64" s="62"/>
      <c r="G64" s="59"/>
      <c r="H64" s="45"/>
      <c r="I64" s="59"/>
      <c r="J64" s="59"/>
      <c r="K64" s="46"/>
      <c r="L64" s="47"/>
      <c r="M64" s="45"/>
      <c r="N64" s="45"/>
      <c r="O64" s="45"/>
      <c r="P64" s="46"/>
    </row>
    <row r="65" spans="1:16" x14ac:dyDescent="0.2">
      <c r="A65" s="36">
        <v>15</v>
      </c>
      <c r="B65" s="37"/>
      <c r="C65" s="90" t="s">
        <v>89</v>
      </c>
      <c r="D65" s="23" t="s">
        <v>74</v>
      </c>
      <c r="E65" s="89">
        <v>782.5</v>
      </c>
      <c r="F65" s="62"/>
      <c r="G65" s="59"/>
      <c r="H65" s="45"/>
      <c r="I65" s="59"/>
      <c r="J65" s="59"/>
      <c r="K65" s="46"/>
      <c r="L65" s="47"/>
      <c r="M65" s="45"/>
      <c r="N65" s="45"/>
      <c r="O65" s="45"/>
      <c r="P65" s="46"/>
    </row>
    <row r="66" spans="1:16" x14ac:dyDescent="0.2">
      <c r="A66" s="36">
        <v>16</v>
      </c>
      <c r="B66" s="37"/>
      <c r="C66" s="88" t="s">
        <v>90</v>
      </c>
      <c r="D66" s="23" t="s">
        <v>84</v>
      </c>
      <c r="E66" s="89">
        <v>1</v>
      </c>
      <c r="F66" s="62"/>
      <c r="G66" s="59"/>
      <c r="H66" s="45"/>
      <c r="I66" s="59"/>
      <c r="J66" s="59"/>
      <c r="K66" s="46"/>
      <c r="L66" s="47"/>
      <c r="M66" s="45"/>
      <c r="N66" s="45"/>
      <c r="O66" s="45"/>
      <c r="P66" s="46"/>
    </row>
    <row r="67" spans="1:16" x14ac:dyDescent="0.2">
      <c r="A67" s="36">
        <v>17</v>
      </c>
      <c r="B67" s="37"/>
      <c r="C67" s="86" t="s">
        <v>146</v>
      </c>
      <c r="D67" s="23" t="s">
        <v>65</v>
      </c>
      <c r="E67" s="89">
        <v>3.82</v>
      </c>
      <c r="F67" s="62"/>
      <c r="G67" s="59"/>
      <c r="H67" s="45"/>
      <c r="I67" s="59"/>
      <c r="J67" s="59"/>
      <c r="K67" s="46"/>
      <c r="L67" s="47"/>
      <c r="M67" s="45"/>
      <c r="N67" s="45"/>
      <c r="O67" s="45"/>
      <c r="P67" s="46"/>
    </row>
    <row r="68" spans="1:16" x14ac:dyDescent="0.2">
      <c r="A68" s="36">
        <v>18</v>
      </c>
      <c r="B68" s="37"/>
      <c r="C68" s="92" t="s">
        <v>336</v>
      </c>
      <c r="D68" s="23" t="s">
        <v>65</v>
      </c>
      <c r="E68" s="89">
        <v>4.58</v>
      </c>
      <c r="F68" s="62"/>
      <c r="G68" s="59"/>
      <c r="H68" s="45"/>
      <c r="I68" s="59"/>
      <c r="J68" s="59"/>
      <c r="K68" s="46"/>
      <c r="L68" s="47"/>
      <c r="M68" s="45"/>
      <c r="N68" s="45"/>
      <c r="O68" s="45"/>
      <c r="P68" s="46"/>
    </row>
    <row r="69" spans="1:16" x14ac:dyDescent="0.2">
      <c r="A69" s="36">
        <v>19</v>
      </c>
      <c r="B69" s="37"/>
      <c r="C69" s="88" t="s">
        <v>147</v>
      </c>
      <c r="D69" s="23" t="s">
        <v>76</v>
      </c>
      <c r="E69" s="89">
        <v>1</v>
      </c>
      <c r="F69" s="62"/>
      <c r="G69" s="59"/>
      <c r="H69" s="45"/>
      <c r="I69" s="59"/>
      <c r="J69" s="59"/>
      <c r="K69" s="46"/>
      <c r="L69" s="47"/>
      <c r="M69" s="45"/>
      <c r="N69" s="45"/>
      <c r="O69" s="45"/>
      <c r="P69" s="46"/>
    </row>
    <row r="70" spans="1:16" ht="22.5" x14ac:dyDescent="0.2">
      <c r="A70" s="36">
        <v>20</v>
      </c>
      <c r="B70" s="37"/>
      <c r="C70" s="86" t="s">
        <v>148</v>
      </c>
      <c r="D70" s="23" t="s">
        <v>63</v>
      </c>
      <c r="E70" s="89">
        <v>662</v>
      </c>
      <c r="F70" s="62"/>
      <c r="G70" s="59"/>
      <c r="H70" s="45"/>
      <c r="I70" s="59"/>
      <c r="J70" s="59"/>
      <c r="K70" s="46"/>
      <c r="L70" s="47"/>
      <c r="M70" s="45"/>
      <c r="N70" s="45"/>
      <c r="O70" s="45"/>
      <c r="P70" s="46"/>
    </row>
    <row r="71" spans="1:16" x14ac:dyDescent="0.2">
      <c r="A71" s="36">
        <v>21</v>
      </c>
      <c r="B71" s="37"/>
      <c r="C71" s="92" t="s">
        <v>337</v>
      </c>
      <c r="D71" s="23" t="s">
        <v>65</v>
      </c>
      <c r="E71" s="89">
        <v>218.46</v>
      </c>
      <c r="F71" s="62"/>
      <c r="G71" s="59"/>
      <c r="H71" s="45"/>
      <c r="I71" s="59"/>
      <c r="J71" s="59"/>
      <c r="K71" s="46"/>
      <c r="L71" s="47"/>
      <c r="M71" s="45"/>
      <c r="N71" s="45"/>
      <c r="O71" s="45"/>
      <c r="P71" s="46"/>
    </row>
    <row r="72" spans="1:16" ht="22.5" x14ac:dyDescent="0.2">
      <c r="A72" s="36">
        <v>22</v>
      </c>
      <c r="B72" s="37"/>
      <c r="C72" s="86" t="s">
        <v>149</v>
      </c>
      <c r="D72" s="23" t="s">
        <v>63</v>
      </c>
      <c r="E72" s="89">
        <v>121.9</v>
      </c>
      <c r="F72" s="62"/>
      <c r="G72" s="59"/>
      <c r="H72" s="45"/>
      <c r="I72" s="59"/>
      <c r="J72" s="59"/>
      <c r="K72" s="46"/>
      <c r="L72" s="47"/>
      <c r="M72" s="45"/>
      <c r="N72" s="45"/>
      <c r="O72" s="45"/>
      <c r="P72" s="46"/>
    </row>
    <row r="73" spans="1:16" x14ac:dyDescent="0.2">
      <c r="A73" s="36">
        <v>23</v>
      </c>
      <c r="B73" s="37"/>
      <c r="C73" s="92" t="s">
        <v>338</v>
      </c>
      <c r="D73" s="23" t="s">
        <v>65</v>
      </c>
      <c r="E73" s="89">
        <v>4.3899999999999997</v>
      </c>
      <c r="F73" s="62"/>
      <c r="G73" s="59"/>
      <c r="H73" s="45"/>
      <c r="I73" s="59"/>
      <c r="J73" s="59"/>
      <c r="K73" s="46"/>
      <c r="L73" s="47"/>
      <c r="M73" s="45"/>
      <c r="N73" s="45"/>
      <c r="O73" s="45"/>
      <c r="P73" s="46"/>
    </row>
    <row r="74" spans="1:16" x14ac:dyDescent="0.2">
      <c r="A74" s="36">
        <v>24</v>
      </c>
      <c r="B74" s="37"/>
      <c r="C74" s="88" t="s">
        <v>147</v>
      </c>
      <c r="D74" s="23" t="s">
        <v>76</v>
      </c>
      <c r="E74" s="89">
        <v>1</v>
      </c>
      <c r="F74" s="62"/>
      <c r="G74" s="59"/>
      <c r="H74" s="45"/>
      <c r="I74" s="59"/>
      <c r="J74" s="59"/>
      <c r="K74" s="46"/>
      <c r="L74" s="47"/>
      <c r="M74" s="45"/>
      <c r="N74" s="45"/>
      <c r="O74" s="45"/>
      <c r="P74" s="46"/>
    </row>
    <row r="75" spans="1:16" x14ac:dyDescent="0.2">
      <c r="A75" s="36"/>
      <c r="B75" s="37"/>
      <c r="C75" s="87" t="s">
        <v>150</v>
      </c>
      <c r="D75" s="23"/>
      <c r="E75" s="89"/>
      <c r="F75" s="62"/>
      <c r="G75" s="59"/>
      <c r="H75" s="45"/>
      <c r="I75" s="59"/>
      <c r="J75" s="59"/>
      <c r="K75" s="46"/>
      <c r="L75" s="47"/>
      <c r="M75" s="45"/>
      <c r="N75" s="45"/>
      <c r="O75" s="45"/>
      <c r="P75" s="46"/>
    </row>
    <row r="76" spans="1:16" ht="22.5" x14ac:dyDescent="0.2">
      <c r="A76" s="36">
        <v>1</v>
      </c>
      <c r="B76" s="37"/>
      <c r="C76" s="86" t="s">
        <v>151</v>
      </c>
      <c r="D76" s="23" t="s">
        <v>70</v>
      </c>
      <c r="E76" s="89">
        <v>1</v>
      </c>
      <c r="F76" s="62"/>
      <c r="G76" s="59"/>
      <c r="H76" s="45"/>
      <c r="I76" s="59"/>
      <c r="J76" s="59"/>
      <c r="K76" s="46"/>
      <c r="L76" s="47"/>
      <c r="M76" s="45"/>
      <c r="N76" s="45"/>
      <c r="O76" s="45"/>
      <c r="P76" s="46"/>
    </row>
    <row r="77" spans="1:16" ht="22.5" x14ac:dyDescent="0.2">
      <c r="A77" s="36">
        <v>2</v>
      </c>
      <c r="B77" s="37"/>
      <c r="C77" s="92" t="s">
        <v>339</v>
      </c>
      <c r="D77" s="23" t="s">
        <v>70</v>
      </c>
      <c r="E77" s="89">
        <v>1</v>
      </c>
      <c r="F77" s="62"/>
      <c r="G77" s="59"/>
      <c r="H77" s="45"/>
      <c r="I77" s="59"/>
      <c r="J77" s="59"/>
      <c r="K77" s="46"/>
      <c r="L77" s="47"/>
      <c r="M77" s="45"/>
      <c r="N77" s="45"/>
      <c r="O77" s="45"/>
      <c r="P77" s="46"/>
    </row>
    <row r="78" spans="1:16" ht="22.5" x14ac:dyDescent="0.2">
      <c r="A78" s="36">
        <v>3</v>
      </c>
      <c r="B78" s="37"/>
      <c r="C78" s="90" t="s">
        <v>152</v>
      </c>
      <c r="D78" s="23" t="s">
        <v>84</v>
      </c>
      <c r="E78" s="89">
        <v>1</v>
      </c>
      <c r="F78" s="62"/>
      <c r="G78" s="59"/>
      <c r="H78" s="45"/>
      <c r="I78" s="59"/>
      <c r="J78" s="59"/>
      <c r="K78" s="46"/>
      <c r="L78" s="47"/>
      <c r="M78" s="45"/>
      <c r="N78" s="45"/>
      <c r="O78" s="45"/>
      <c r="P78" s="46"/>
    </row>
    <row r="79" spans="1:16" x14ac:dyDescent="0.2">
      <c r="A79" s="36">
        <v>4</v>
      </c>
      <c r="B79" s="37"/>
      <c r="C79" s="88" t="s">
        <v>109</v>
      </c>
      <c r="D79" s="23" t="s">
        <v>70</v>
      </c>
      <c r="E79" s="89">
        <v>1</v>
      </c>
      <c r="F79" s="62"/>
      <c r="G79" s="59"/>
      <c r="H79" s="45"/>
      <c r="I79" s="59"/>
      <c r="J79" s="59"/>
      <c r="K79" s="46"/>
      <c r="L79" s="47"/>
      <c r="M79" s="45"/>
      <c r="N79" s="45"/>
      <c r="O79" s="45"/>
      <c r="P79" s="46"/>
    </row>
    <row r="80" spans="1:16" x14ac:dyDescent="0.2">
      <c r="A80" s="36">
        <v>5</v>
      </c>
      <c r="B80" s="37"/>
      <c r="C80" s="88" t="s">
        <v>110</v>
      </c>
      <c r="D80" s="23" t="s">
        <v>84</v>
      </c>
      <c r="E80" s="89">
        <v>1</v>
      </c>
      <c r="F80" s="62"/>
      <c r="G80" s="59"/>
      <c r="H80" s="45"/>
      <c r="I80" s="59"/>
      <c r="J80" s="59"/>
      <c r="K80" s="46"/>
      <c r="L80" s="47"/>
      <c r="M80" s="45"/>
      <c r="N80" s="45"/>
      <c r="O80" s="45"/>
      <c r="P80" s="46"/>
    </row>
    <row r="81" spans="1:16" x14ac:dyDescent="0.2">
      <c r="A81" s="36">
        <v>6</v>
      </c>
      <c r="B81" s="37"/>
      <c r="C81" s="88" t="s">
        <v>75</v>
      </c>
      <c r="D81" s="23" t="s">
        <v>84</v>
      </c>
      <c r="E81" s="89">
        <v>1</v>
      </c>
      <c r="F81" s="62"/>
      <c r="G81" s="59"/>
      <c r="H81" s="45"/>
      <c r="I81" s="59"/>
      <c r="J81" s="59"/>
      <c r="K81" s="46"/>
      <c r="L81" s="47"/>
      <c r="M81" s="45"/>
      <c r="N81" s="45"/>
      <c r="O81" s="45"/>
      <c r="P81" s="46"/>
    </row>
    <row r="82" spans="1:16" x14ac:dyDescent="0.2">
      <c r="A82" s="36"/>
      <c r="B82" s="37"/>
      <c r="C82" s="87" t="s">
        <v>153</v>
      </c>
      <c r="D82" s="23"/>
      <c r="E82" s="89"/>
      <c r="F82" s="62"/>
      <c r="G82" s="59"/>
      <c r="H82" s="45"/>
      <c r="I82" s="59"/>
      <c r="J82" s="59"/>
      <c r="K82" s="46"/>
      <c r="L82" s="47"/>
      <c r="M82" s="45"/>
      <c r="N82" s="45"/>
      <c r="O82" s="45"/>
      <c r="P82" s="46"/>
    </row>
    <row r="83" spans="1:16" ht="34.5" thickBot="1" x14ac:dyDescent="0.25">
      <c r="A83" s="36">
        <v>1</v>
      </c>
      <c r="B83" s="37"/>
      <c r="C83" s="91" t="s">
        <v>154</v>
      </c>
      <c r="D83" s="23" t="s">
        <v>84</v>
      </c>
      <c r="E83" s="89">
        <v>1</v>
      </c>
      <c r="F83" s="62"/>
      <c r="G83" s="59"/>
      <c r="H83" s="45"/>
      <c r="I83" s="59"/>
      <c r="J83" s="59"/>
      <c r="K83" s="46"/>
      <c r="L83" s="47"/>
      <c r="M83" s="45"/>
      <c r="N83" s="45"/>
      <c r="O83" s="45"/>
      <c r="P83" s="46"/>
    </row>
    <row r="84" spans="1:16" ht="12" thickBot="1" x14ac:dyDescent="0.25">
      <c r="A84" s="147" t="s">
        <v>119</v>
      </c>
      <c r="B84" s="148"/>
      <c r="C84" s="148"/>
      <c r="D84" s="148"/>
      <c r="E84" s="148"/>
      <c r="F84" s="148"/>
      <c r="G84" s="148"/>
      <c r="H84" s="148"/>
      <c r="I84" s="148"/>
      <c r="J84" s="148"/>
      <c r="K84" s="149"/>
      <c r="L84" s="63">
        <f>SUM(L14:L83)</f>
        <v>0</v>
      </c>
      <c r="M84" s="64">
        <f>SUM(M14:M83)</f>
        <v>0</v>
      </c>
      <c r="N84" s="64">
        <f>SUM(N14:N83)</f>
        <v>0</v>
      </c>
      <c r="O84" s="64">
        <f>SUM(O14:O83)</f>
        <v>0</v>
      </c>
      <c r="P84" s="65">
        <f>SUM(P14:P83)</f>
        <v>0</v>
      </c>
    </row>
    <row r="85" spans="1:16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</row>
    <row r="86" spans="1:16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1:16" x14ac:dyDescent="0.2">
      <c r="A87" s="1" t="s">
        <v>14</v>
      </c>
      <c r="B87" s="16"/>
      <c r="C87" s="146">
        <f>'Kops a'!C33:H33</f>
        <v>0</v>
      </c>
      <c r="D87" s="146"/>
      <c r="E87" s="146"/>
      <c r="F87" s="146"/>
      <c r="G87" s="146"/>
      <c r="H87" s="146"/>
      <c r="I87" s="16"/>
      <c r="J87" s="16"/>
      <c r="K87" s="16"/>
      <c r="L87" s="16"/>
      <c r="M87" s="16"/>
      <c r="N87" s="16"/>
      <c r="O87" s="16"/>
      <c r="P87" s="16"/>
    </row>
    <row r="88" spans="1:16" x14ac:dyDescent="0.2">
      <c r="A88" s="16"/>
      <c r="B88" s="16"/>
      <c r="C88" s="97" t="s">
        <v>15</v>
      </c>
      <c r="D88" s="97"/>
      <c r="E88" s="97"/>
      <c r="F88" s="97"/>
      <c r="G88" s="97"/>
      <c r="H88" s="97"/>
      <c r="I88" s="16"/>
      <c r="J88" s="16"/>
      <c r="K88" s="16"/>
      <c r="L88" s="16"/>
      <c r="M88" s="16"/>
      <c r="N88" s="16"/>
      <c r="O88" s="16"/>
      <c r="P88" s="16"/>
    </row>
    <row r="89" spans="1:16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</row>
    <row r="90" spans="1:16" x14ac:dyDescent="0.2">
      <c r="A90" s="78" t="str">
        <f>'Kops a'!A36</f>
        <v>Tāme sastādīta 2022. gada ___.__________</v>
      </c>
      <c r="B90" s="79"/>
      <c r="C90" s="79"/>
      <c r="D90" s="79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</row>
    <row r="91" spans="1:16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</row>
    <row r="92" spans="1:16" x14ac:dyDescent="0.2">
      <c r="A92" s="1" t="s">
        <v>37</v>
      </c>
      <c r="B92" s="16"/>
      <c r="C92" s="146">
        <f>'Kops a'!C38:H38</f>
        <v>0</v>
      </c>
      <c r="D92" s="146"/>
      <c r="E92" s="146"/>
      <c r="F92" s="146"/>
      <c r="G92" s="146"/>
      <c r="H92" s="146"/>
      <c r="I92" s="16"/>
      <c r="J92" s="16"/>
      <c r="K92" s="16"/>
      <c r="L92" s="16"/>
      <c r="M92" s="16"/>
      <c r="N92" s="16"/>
      <c r="O92" s="16"/>
      <c r="P92" s="16"/>
    </row>
    <row r="93" spans="1:16" x14ac:dyDescent="0.2">
      <c r="A93" s="16"/>
      <c r="B93" s="16"/>
      <c r="C93" s="97" t="s">
        <v>15</v>
      </c>
      <c r="D93" s="97"/>
      <c r="E93" s="97"/>
      <c r="F93" s="97"/>
      <c r="G93" s="97"/>
      <c r="H93" s="97"/>
      <c r="I93" s="16"/>
      <c r="J93" s="16"/>
      <c r="K93" s="16"/>
      <c r="L93" s="16"/>
      <c r="M93" s="16"/>
      <c r="N93" s="16"/>
      <c r="O93" s="16"/>
      <c r="P93" s="16"/>
    </row>
    <row r="94" spans="1:16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</row>
    <row r="95" spans="1:16" x14ac:dyDescent="0.2">
      <c r="A95" s="78" t="s">
        <v>54</v>
      </c>
      <c r="B95" s="79"/>
      <c r="C95" s="83">
        <f>'Kops a'!C41</f>
        <v>0</v>
      </c>
      <c r="D95" s="48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</row>
    <row r="96" spans="1:16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93:H93"/>
    <mergeCell ref="C4:I4"/>
    <mergeCell ref="F12:K12"/>
    <mergeCell ref="J9:M9"/>
    <mergeCell ref="D8:L8"/>
    <mergeCell ref="A84:K84"/>
    <mergeCell ref="C87:H87"/>
    <mergeCell ref="C88:H88"/>
    <mergeCell ref="C92:H92"/>
  </mergeCells>
  <conditionalFormatting sqref="I14:J83 A14:G83">
    <cfRule type="cellIs" dxfId="127" priority="26" operator="equal">
      <formula>0</formula>
    </cfRule>
  </conditionalFormatting>
  <conditionalFormatting sqref="N9:O9 K14:P83 H14:H83">
    <cfRule type="cellIs" dxfId="126" priority="25" operator="equal">
      <formula>0</formula>
    </cfRule>
  </conditionalFormatting>
  <conditionalFormatting sqref="C2:I2">
    <cfRule type="cellIs" dxfId="125" priority="22" operator="equal">
      <formula>0</formula>
    </cfRule>
  </conditionalFormatting>
  <conditionalFormatting sqref="O10">
    <cfRule type="cellIs" dxfId="124" priority="21" operator="equal">
      <formula>"20__. gada __. _________"</formula>
    </cfRule>
  </conditionalFormatting>
  <conditionalFormatting sqref="A84:K84">
    <cfRule type="containsText" dxfId="123" priority="20" operator="containsText" text="Tiešās izmaksas kopā, t. sk. darba devēja sociālais nodoklis __.__% ">
      <formula>NOT(ISERROR(SEARCH("Tiešās izmaksas kopā, t. sk. darba devēja sociālais nodoklis __.__% ",A84)))</formula>
    </cfRule>
  </conditionalFormatting>
  <conditionalFormatting sqref="L84:P84">
    <cfRule type="cellIs" dxfId="122" priority="15" operator="equal">
      <formula>0</formula>
    </cfRule>
  </conditionalFormatting>
  <conditionalFormatting sqref="C4:I4">
    <cfRule type="cellIs" dxfId="121" priority="14" operator="equal">
      <formula>0</formula>
    </cfRule>
  </conditionalFormatting>
  <conditionalFormatting sqref="D5:L8">
    <cfRule type="cellIs" dxfId="120" priority="12" operator="equal">
      <formula>0</formula>
    </cfRule>
  </conditionalFormatting>
  <conditionalFormatting sqref="P10">
    <cfRule type="cellIs" dxfId="119" priority="11" operator="equal">
      <formula>"20__. gada __. _________"</formula>
    </cfRule>
  </conditionalFormatting>
  <conditionalFormatting sqref="C92:H92">
    <cfRule type="cellIs" dxfId="118" priority="8" operator="equal">
      <formula>0</formula>
    </cfRule>
  </conditionalFormatting>
  <conditionalFormatting sqref="C87:H87">
    <cfRule type="cellIs" dxfId="117" priority="7" operator="equal">
      <formula>0</formula>
    </cfRule>
  </conditionalFormatting>
  <conditionalFormatting sqref="C92:H92 C95 C87:H87">
    <cfRule type="cellIs" dxfId="116" priority="6" operator="equal">
      <formula>0</formula>
    </cfRule>
  </conditionalFormatting>
  <conditionalFormatting sqref="D1">
    <cfRule type="cellIs" dxfId="115" priority="5" operator="equal">
      <formula>0</formula>
    </cfRule>
  </conditionalFormatting>
  <conditionalFormatting sqref="A9">
    <cfRule type="containsText" dxfId="114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scale="8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46B16A03-C867-4231-9EE2-FA19DDA4D492}">
            <xm:f>NOT(ISERROR(SEARCH("Tāme sastādīta ____. gada ___. ______________",A90)))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A90</xm:sqref>
        </x14:conditionalFormatting>
        <x14:conditionalFormatting xmlns:xm="http://schemas.microsoft.com/office/excel/2006/main">
          <x14:cfRule type="containsText" priority="9" operator="containsText" id="{2AF3CC58-04F0-4432-AA0F-D3D058C3CAD1}">
            <xm:f>NOT(ISERROR(SEARCH("Sertifikāta Nr. _________________________________",A95)))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P169"/>
  <sheetViews>
    <sheetView view="pageBreakPreview" zoomScale="145" zoomScaleNormal="130" zoomScaleSheetLayoutView="145" workbookViewId="0">
      <selection activeCell="E15" sqref="E15:E156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11" width="7.28515625" style="1" customWidth="1"/>
    <col min="12" max="12" width="7.7109375" style="1" customWidth="1"/>
    <col min="13" max="13" width="8.7109375" style="1" customWidth="1"/>
    <col min="14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5" t="s">
        <v>38</v>
      </c>
      <c r="D1" s="49">
        <f>'Kops a'!A17</f>
        <v>3</v>
      </c>
      <c r="E1" s="22"/>
      <c r="F1" s="22"/>
      <c r="G1" s="22"/>
      <c r="H1" s="22"/>
      <c r="I1" s="22"/>
      <c r="J1" s="22"/>
      <c r="N1" s="24"/>
      <c r="O1" s="25"/>
      <c r="P1" s="26"/>
    </row>
    <row r="2" spans="1:16" x14ac:dyDescent="0.2">
      <c r="A2" s="27"/>
      <c r="B2" s="27"/>
      <c r="C2" s="151" t="s">
        <v>155</v>
      </c>
      <c r="D2" s="151"/>
      <c r="E2" s="151"/>
      <c r="F2" s="151"/>
      <c r="G2" s="151"/>
      <c r="H2" s="151"/>
      <c r="I2" s="151"/>
      <c r="J2" s="27"/>
    </row>
    <row r="3" spans="1:16" x14ac:dyDescent="0.2">
      <c r="A3" s="28"/>
      <c r="B3" s="28"/>
      <c r="C3" s="141" t="s">
        <v>17</v>
      </c>
      <c r="D3" s="141"/>
      <c r="E3" s="141"/>
      <c r="F3" s="141"/>
      <c r="G3" s="141"/>
      <c r="H3" s="141"/>
      <c r="I3" s="141"/>
      <c r="J3" s="28"/>
    </row>
    <row r="4" spans="1:16" x14ac:dyDescent="0.2">
      <c r="A4" s="28"/>
      <c r="B4" s="28"/>
      <c r="C4" s="152" t="s">
        <v>52</v>
      </c>
      <c r="D4" s="152"/>
      <c r="E4" s="152"/>
      <c r="F4" s="152"/>
      <c r="G4" s="152"/>
      <c r="H4" s="152"/>
      <c r="I4" s="152"/>
      <c r="J4" s="28"/>
    </row>
    <row r="5" spans="1:16" x14ac:dyDescent="0.2">
      <c r="A5" s="22"/>
      <c r="B5" s="22"/>
      <c r="C5" s="25" t="s">
        <v>5</v>
      </c>
      <c r="D5" s="163" t="str">
        <f>'Kops a'!D6</f>
        <v>Daudzdzīvokļu dzīvojamās mājas vienkāršotas fasādes atjaunošana</v>
      </c>
      <c r="E5" s="163"/>
      <c r="F5" s="163"/>
      <c r="G5" s="163"/>
      <c r="H5" s="163"/>
      <c r="I5" s="163"/>
      <c r="J5" s="163"/>
      <c r="K5" s="163"/>
      <c r="L5" s="163"/>
      <c r="M5" s="16"/>
      <c r="N5" s="16"/>
      <c r="O5" s="16"/>
      <c r="P5" s="16"/>
    </row>
    <row r="6" spans="1:16" x14ac:dyDescent="0.2">
      <c r="A6" s="22"/>
      <c r="B6" s="22"/>
      <c r="C6" s="25" t="s">
        <v>6</v>
      </c>
      <c r="D6" s="163" t="str">
        <f>'Kops a'!D7</f>
        <v>Daudzdzīvokļu dzīvojamās mājas, Stacijas iela 34, Olaine vienkāršotas fasādes atjaunošana</v>
      </c>
      <c r="E6" s="163"/>
      <c r="F6" s="163"/>
      <c r="G6" s="163"/>
      <c r="H6" s="163"/>
      <c r="I6" s="163"/>
      <c r="J6" s="163"/>
      <c r="K6" s="163"/>
      <c r="L6" s="163"/>
      <c r="M6" s="16"/>
      <c r="N6" s="16"/>
      <c r="O6" s="16"/>
      <c r="P6" s="16"/>
    </row>
    <row r="7" spans="1:16" x14ac:dyDescent="0.2">
      <c r="A7" s="22"/>
      <c r="B7" s="22"/>
      <c r="C7" s="25" t="s">
        <v>7</v>
      </c>
      <c r="D7" s="163" t="str">
        <f>'Kops a'!D8</f>
        <v>Stacijas iela 34, Olaine</v>
      </c>
      <c r="E7" s="163"/>
      <c r="F7" s="163"/>
      <c r="G7" s="163"/>
      <c r="H7" s="163"/>
      <c r="I7" s="163"/>
      <c r="J7" s="163"/>
      <c r="K7" s="163"/>
      <c r="L7" s="163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163" t="str">
        <f>'Kops a'!D9</f>
        <v>Iepirkums Nr. AS OŪS 2022/08_E</v>
      </c>
      <c r="E8" s="163"/>
      <c r="F8" s="163"/>
      <c r="G8" s="163"/>
      <c r="H8" s="163"/>
      <c r="I8" s="163"/>
      <c r="J8" s="163"/>
      <c r="K8" s="163"/>
      <c r="L8" s="163"/>
      <c r="M8" s="16"/>
      <c r="N8" s="16"/>
      <c r="O8" s="16"/>
      <c r="P8" s="16"/>
    </row>
    <row r="9" spans="1:16" ht="11.25" customHeight="1" x14ac:dyDescent="0.2">
      <c r="A9" s="150" t="s">
        <v>60</v>
      </c>
      <c r="B9" s="150"/>
      <c r="C9" s="150"/>
      <c r="D9" s="150"/>
      <c r="E9" s="150"/>
      <c r="F9" s="150"/>
      <c r="G9" s="150"/>
      <c r="H9" s="150"/>
      <c r="I9" s="150"/>
      <c r="J9" s="156" t="s">
        <v>39</v>
      </c>
      <c r="K9" s="156"/>
      <c r="L9" s="156"/>
      <c r="M9" s="156"/>
      <c r="N9" s="162">
        <f>P157</f>
        <v>0</v>
      </c>
      <c r="O9" s="162"/>
      <c r="P9" s="29"/>
    </row>
    <row r="10" spans="1:16" x14ac:dyDescent="0.2">
      <c r="A10" s="30"/>
      <c r="B10" s="31"/>
      <c r="C10" s="4"/>
      <c r="D10" s="22"/>
      <c r="E10" s="22"/>
      <c r="F10" s="22"/>
      <c r="G10" s="22"/>
      <c r="H10" s="22"/>
      <c r="I10" s="22"/>
      <c r="J10" s="22"/>
      <c r="K10" s="22"/>
      <c r="L10" s="27"/>
      <c r="M10" s="27"/>
      <c r="O10" s="81"/>
      <c r="P10" s="80" t="str">
        <f>A163</f>
        <v>Tāme sastādīta 2022. gada ___.__________</v>
      </c>
    </row>
    <row r="11" spans="1:16" ht="12" thickBot="1" x14ac:dyDescent="0.25">
      <c r="A11" s="30"/>
      <c r="B11" s="31"/>
      <c r="C11" s="4"/>
      <c r="D11" s="22"/>
      <c r="E11" s="22"/>
      <c r="F11" s="22"/>
      <c r="G11" s="22"/>
      <c r="H11" s="22"/>
      <c r="I11" s="22"/>
      <c r="J11" s="22"/>
      <c r="K11" s="22"/>
      <c r="L11" s="32"/>
      <c r="M11" s="32"/>
      <c r="N11" s="33"/>
      <c r="O11" s="24"/>
      <c r="P11" s="22"/>
    </row>
    <row r="12" spans="1:16" x14ac:dyDescent="0.2">
      <c r="A12" s="119" t="s">
        <v>23</v>
      </c>
      <c r="B12" s="157" t="s">
        <v>40</v>
      </c>
      <c r="C12" s="154" t="s">
        <v>41</v>
      </c>
      <c r="D12" s="160" t="s">
        <v>42</v>
      </c>
      <c r="E12" s="144" t="s">
        <v>43</v>
      </c>
      <c r="F12" s="153" t="s">
        <v>44</v>
      </c>
      <c r="G12" s="154"/>
      <c r="H12" s="154"/>
      <c r="I12" s="154"/>
      <c r="J12" s="154"/>
      <c r="K12" s="155"/>
      <c r="L12" s="153" t="s">
        <v>45</v>
      </c>
      <c r="M12" s="154"/>
      <c r="N12" s="154"/>
      <c r="O12" s="154"/>
      <c r="P12" s="155"/>
    </row>
    <row r="13" spans="1:16" ht="126.75" customHeight="1" thickBot="1" x14ac:dyDescent="0.25">
      <c r="A13" s="120"/>
      <c r="B13" s="158"/>
      <c r="C13" s="159"/>
      <c r="D13" s="161"/>
      <c r="E13" s="145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58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58" t="s">
        <v>51</v>
      </c>
    </row>
    <row r="14" spans="1:16" x14ac:dyDescent="0.2">
      <c r="A14" s="36"/>
      <c r="B14" s="37"/>
      <c r="C14" s="87" t="s">
        <v>121</v>
      </c>
      <c r="D14" s="23"/>
      <c r="E14" s="89"/>
      <c r="F14" s="62"/>
      <c r="G14" s="59"/>
      <c r="H14" s="45"/>
      <c r="I14" s="59"/>
      <c r="J14" s="59"/>
      <c r="K14" s="46">
        <f>SUM(H14:J14)</f>
        <v>0</v>
      </c>
      <c r="L14" s="62">
        <f>ROUND(E14*F14,2)</f>
        <v>0</v>
      </c>
      <c r="M14" s="59">
        <f>ROUND(H14*E14,2)</f>
        <v>0</v>
      </c>
      <c r="N14" s="59">
        <f>ROUND(I14*E14,2)</f>
        <v>0</v>
      </c>
      <c r="O14" s="59">
        <f>ROUND(J14*E14,2)</f>
        <v>0</v>
      </c>
      <c r="P14" s="60">
        <f>SUM(M14:O14)</f>
        <v>0</v>
      </c>
    </row>
    <row r="15" spans="1:16" x14ac:dyDescent="0.2">
      <c r="A15" s="36">
        <v>1</v>
      </c>
      <c r="B15" s="37"/>
      <c r="C15" s="86" t="s">
        <v>156</v>
      </c>
      <c r="D15" s="23" t="s">
        <v>157</v>
      </c>
      <c r="E15" s="89">
        <v>1</v>
      </c>
      <c r="F15" s="62"/>
      <c r="G15" s="59"/>
      <c r="H15" s="45"/>
      <c r="I15" s="59"/>
      <c r="J15" s="59"/>
      <c r="K15" s="46"/>
      <c r="L15" s="47"/>
      <c r="M15" s="45"/>
      <c r="N15" s="45"/>
      <c r="O15" s="45"/>
      <c r="P15" s="46"/>
    </row>
    <row r="16" spans="1:16" ht="22.5" x14ac:dyDescent="0.2">
      <c r="A16" s="36">
        <v>2</v>
      </c>
      <c r="B16" s="37"/>
      <c r="C16" s="86" t="s">
        <v>158</v>
      </c>
      <c r="D16" s="23" t="s">
        <v>157</v>
      </c>
      <c r="E16" s="89">
        <v>1</v>
      </c>
      <c r="F16" s="62"/>
      <c r="G16" s="59"/>
      <c r="H16" s="45"/>
      <c r="I16" s="59"/>
      <c r="J16" s="59"/>
      <c r="K16" s="46"/>
      <c r="L16" s="47"/>
      <c r="M16" s="45"/>
      <c r="N16" s="45"/>
      <c r="O16" s="45"/>
      <c r="P16" s="46"/>
    </row>
    <row r="17" spans="1:16" x14ac:dyDescent="0.2">
      <c r="A17" s="36">
        <v>3</v>
      </c>
      <c r="B17" s="37"/>
      <c r="C17" s="86" t="s">
        <v>159</v>
      </c>
      <c r="D17" s="23" t="s">
        <v>63</v>
      </c>
      <c r="E17" s="89">
        <v>13.82</v>
      </c>
      <c r="F17" s="62"/>
      <c r="G17" s="59"/>
      <c r="H17" s="45"/>
      <c r="I17" s="59"/>
      <c r="J17" s="59"/>
      <c r="K17" s="46"/>
      <c r="L17" s="47"/>
      <c r="M17" s="45"/>
      <c r="N17" s="45"/>
      <c r="O17" s="45"/>
      <c r="P17" s="46"/>
    </row>
    <row r="18" spans="1:16" ht="22.5" x14ac:dyDescent="0.2">
      <c r="A18" s="36">
        <v>4</v>
      </c>
      <c r="B18" s="37"/>
      <c r="C18" s="86" t="s">
        <v>160</v>
      </c>
      <c r="D18" s="23" t="s">
        <v>63</v>
      </c>
      <c r="E18" s="89">
        <v>1848.06</v>
      </c>
      <c r="F18" s="62"/>
      <c r="G18" s="59"/>
      <c r="H18" s="45"/>
      <c r="I18" s="59"/>
      <c r="J18" s="59"/>
      <c r="K18" s="46"/>
      <c r="L18" s="47"/>
      <c r="M18" s="45"/>
      <c r="N18" s="45"/>
      <c r="O18" s="45"/>
      <c r="P18" s="46"/>
    </row>
    <row r="19" spans="1:16" ht="22.5" x14ac:dyDescent="0.2">
      <c r="A19" s="36">
        <v>5</v>
      </c>
      <c r="B19" s="37"/>
      <c r="C19" s="86" t="s">
        <v>161</v>
      </c>
      <c r="D19" s="23" t="s">
        <v>63</v>
      </c>
      <c r="E19" s="89">
        <v>2989.31</v>
      </c>
      <c r="F19" s="62"/>
      <c r="G19" s="59"/>
      <c r="H19" s="45"/>
      <c r="I19" s="59"/>
      <c r="J19" s="59"/>
      <c r="K19" s="46"/>
      <c r="L19" s="47"/>
      <c r="M19" s="45"/>
      <c r="N19" s="45"/>
      <c r="O19" s="45"/>
      <c r="P19" s="46"/>
    </row>
    <row r="20" spans="1:16" ht="22.5" x14ac:dyDescent="0.2">
      <c r="A20" s="36">
        <v>6</v>
      </c>
      <c r="B20" s="37"/>
      <c r="C20" s="86" t="s">
        <v>162</v>
      </c>
      <c r="D20" s="23" t="s">
        <v>63</v>
      </c>
      <c r="E20" s="89">
        <v>9.8000000000000007</v>
      </c>
      <c r="F20" s="62"/>
      <c r="G20" s="59"/>
      <c r="H20" s="45"/>
      <c r="I20" s="59"/>
      <c r="J20" s="59"/>
      <c r="K20" s="46"/>
      <c r="L20" s="47"/>
      <c r="M20" s="45"/>
      <c r="N20" s="45"/>
      <c r="O20" s="45"/>
      <c r="P20" s="46"/>
    </row>
    <row r="21" spans="1:16" x14ac:dyDescent="0.2">
      <c r="A21" s="36">
        <v>7</v>
      </c>
      <c r="B21" s="37"/>
      <c r="C21" s="86" t="s">
        <v>163</v>
      </c>
      <c r="D21" s="23" t="s">
        <v>65</v>
      </c>
      <c r="E21" s="89">
        <v>179.2</v>
      </c>
      <c r="F21" s="62"/>
      <c r="G21" s="59"/>
      <c r="H21" s="45"/>
      <c r="I21" s="59"/>
      <c r="J21" s="59"/>
      <c r="K21" s="46"/>
      <c r="L21" s="47"/>
      <c r="M21" s="45"/>
      <c r="N21" s="45"/>
      <c r="O21" s="45"/>
      <c r="P21" s="46"/>
    </row>
    <row r="22" spans="1:16" x14ac:dyDescent="0.2">
      <c r="A22" s="36">
        <v>8</v>
      </c>
      <c r="B22" s="37"/>
      <c r="C22" s="86" t="s">
        <v>164</v>
      </c>
      <c r="D22" s="23" t="s">
        <v>65</v>
      </c>
      <c r="E22" s="89">
        <v>179.2</v>
      </c>
      <c r="F22" s="62"/>
      <c r="G22" s="59"/>
      <c r="H22" s="45"/>
      <c r="I22" s="59"/>
      <c r="J22" s="59"/>
      <c r="K22" s="46"/>
      <c r="L22" s="47"/>
      <c r="M22" s="45"/>
      <c r="N22" s="45"/>
      <c r="O22" s="45"/>
      <c r="P22" s="46"/>
    </row>
    <row r="23" spans="1:16" x14ac:dyDescent="0.2">
      <c r="A23" s="36">
        <v>9</v>
      </c>
      <c r="B23" s="37"/>
      <c r="C23" s="86" t="s">
        <v>165</v>
      </c>
      <c r="D23" s="23" t="s">
        <v>157</v>
      </c>
      <c r="E23" s="89">
        <v>1</v>
      </c>
      <c r="F23" s="62"/>
      <c r="G23" s="59"/>
      <c r="H23" s="45"/>
      <c r="I23" s="59"/>
      <c r="J23" s="59"/>
      <c r="K23" s="46"/>
      <c r="L23" s="47"/>
      <c r="M23" s="45"/>
      <c r="N23" s="45"/>
      <c r="O23" s="45"/>
      <c r="P23" s="46"/>
    </row>
    <row r="24" spans="1:16" x14ac:dyDescent="0.2">
      <c r="A24" s="36"/>
      <c r="B24" s="37"/>
      <c r="C24" s="87" t="s">
        <v>166</v>
      </c>
      <c r="D24" s="23"/>
      <c r="E24" s="89"/>
      <c r="F24" s="62"/>
      <c r="G24" s="59"/>
      <c r="H24" s="45"/>
      <c r="I24" s="59"/>
      <c r="J24" s="59"/>
      <c r="K24" s="46"/>
      <c r="L24" s="47"/>
      <c r="M24" s="45"/>
      <c r="N24" s="45"/>
      <c r="O24" s="45"/>
      <c r="P24" s="46"/>
    </row>
    <row r="25" spans="1:16" ht="22.5" x14ac:dyDescent="0.2">
      <c r="A25" s="36">
        <v>1</v>
      </c>
      <c r="B25" s="37"/>
      <c r="C25" s="86" t="s">
        <v>167</v>
      </c>
      <c r="D25" s="23" t="s">
        <v>63</v>
      </c>
      <c r="E25" s="89">
        <v>236.73</v>
      </c>
      <c r="F25" s="62"/>
      <c r="G25" s="59"/>
      <c r="H25" s="45"/>
      <c r="I25" s="59"/>
      <c r="J25" s="59"/>
      <c r="K25" s="46"/>
      <c r="L25" s="47"/>
      <c r="M25" s="45"/>
      <c r="N25" s="45"/>
      <c r="O25" s="45"/>
      <c r="P25" s="46"/>
    </row>
    <row r="26" spans="1:16" ht="56.25" x14ac:dyDescent="0.2">
      <c r="A26" s="36">
        <v>2</v>
      </c>
      <c r="B26" s="37"/>
      <c r="C26" s="86" t="s">
        <v>168</v>
      </c>
      <c r="D26" s="23" t="s">
        <v>63</v>
      </c>
      <c r="E26" s="89">
        <v>236.73</v>
      </c>
      <c r="F26" s="62"/>
      <c r="G26" s="59"/>
      <c r="H26" s="45"/>
      <c r="I26" s="59"/>
      <c r="J26" s="59"/>
      <c r="K26" s="46"/>
      <c r="L26" s="47"/>
      <c r="M26" s="45"/>
      <c r="N26" s="45"/>
      <c r="O26" s="45"/>
      <c r="P26" s="46"/>
    </row>
    <row r="27" spans="1:16" ht="22.5" x14ac:dyDescent="0.2">
      <c r="A27" s="36">
        <v>3</v>
      </c>
      <c r="B27" s="37"/>
      <c r="C27" s="92" t="s">
        <v>340</v>
      </c>
      <c r="D27" s="23" t="s">
        <v>63</v>
      </c>
      <c r="E27" s="89">
        <v>172.49</v>
      </c>
      <c r="F27" s="62"/>
      <c r="G27" s="59"/>
      <c r="H27" s="45"/>
      <c r="I27" s="59"/>
      <c r="J27" s="59"/>
      <c r="K27" s="46"/>
      <c r="L27" s="47"/>
      <c r="M27" s="45"/>
      <c r="N27" s="45"/>
      <c r="O27" s="45"/>
      <c r="P27" s="46"/>
    </row>
    <row r="28" spans="1:16" x14ac:dyDescent="0.2">
      <c r="A28" s="36">
        <v>4</v>
      </c>
      <c r="B28" s="37"/>
      <c r="C28" s="92" t="s">
        <v>341</v>
      </c>
      <c r="D28" s="23" t="s">
        <v>63</v>
      </c>
      <c r="E28" s="89">
        <v>87.91</v>
      </c>
      <c r="F28" s="62"/>
      <c r="G28" s="59"/>
      <c r="H28" s="45"/>
      <c r="I28" s="59"/>
      <c r="J28" s="59"/>
      <c r="K28" s="46"/>
      <c r="L28" s="47"/>
      <c r="M28" s="45"/>
      <c r="N28" s="45"/>
      <c r="O28" s="45"/>
      <c r="P28" s="46"/>
    </row>
    <row r="29" spans="1:16" x14ac:dyDescent="0.2">
      <c r="A29" s="36">
        <v>5</v>
      </c>
      <c r="B29" s="37"/>
      <c r="C29" s="90" t="s">
        <v>169</v>
      </c>
      <c r="D29" s="23" t="s">
        <v>74</v>
      </c>
      <c r="E29" s="89">
        <v>1538.75</v>
      </c>
      <c r="F29" s="62"/>
      <c r="G29" s="59"/>
      <c r="H29" s="45"/>
      <c r="I29" s="59"/>
      <c r="J29" s="59"/>
      <c r="K29" s="46"/>
      <c r="L29" s="47"/>
      <c r="M29" s="45"/>
      <c r="N29" s="45"/>
      <c r="O29" s="45"/>
      <c r="P29" s="46"/>
    </row>
    <row r="30" spans="1:16" x14ac:dyDescent="0.2">
      <c r="A30" s="36">
        <v>6</v>
      </c>
      <c r="B30" s="37"/>
      <c r="C30" s="88" t="s">
        <v>142</v>
      </c>
      <c r="D30" s="23" t="s">
        <v>84</v>
      </c>
      <c r="E30" s="89">
        <v>1</v>
      </c>
      <c r="F30" s="62"/>
      <c r="G30" s="59"/>
      <c r="H30" s="45"/>
      <c r="I30" s="59"/>
      <c r="J30" s="59"/>
      <c r="K30" s="46"/>
      <c r="L30" s="47"/>
      <c r="M30" s="45"/>
      <c r="N30" s="45"/>
      <c r="O30" s="45"/>
      <c r="P30" s="46"/>
    </row>
    <row r="31" spans="1:16" ht="22.5" x14ac:dyDescent="0.2">
      <c r="A31" s="36">
        <v>7</v>
      </c>
      <c r="B31" s="37"/>
      <c r="C31" s="86" t="s">
        <v>170</v>
      </c>
      <c r="D31" s="23" t="s">
        <v>63</v>
      </c>
      <c r="E31" s="89">
        <v>94.69</v>
      </c>
      <c r="F31" s="62"/>
      <c r="G31" s="59"/>
      <c r="H31" s="45"/>
      <c r="I31" s="59"/>
      <c r="J31" s="59"/>
      <c r="K31" s="46"/>
      <c r="L31" s="47"/>
      <c r="M31" s="45"/>
      <c r="N31" s="45"/>
      <c r="O31" s="45"/>
      <c r="P31" s="46"/>
    </row>
    <row r="32" spans="1:16" ht="22.5" x14ac:dyDescent="0.2">
      <c r="A32" s="36">
        <v>8</v>
      </c>
      <c r="B32" s="37"/>
      <c r="C32" s="90" t="s">
        <v>88</v>
      </c>
      <c r="D32" s="23" t="s">
        <v>63</v>
      </c>
      <c r="E32" s="89">
        <v>118.36</v>
      </c>
      <c r="F32" s="62"/>
      <c r="G32" s="59"/>
      <c r="H32" s="45"/>
      <c r="I32" s="59"/>
      <c r="J32" s="59"/>
      <c r="K32" s="46"/>
      <c r="L32" s="47"/>
      <c r="M32" s="45"/>
      <c r="N32" s="45"/>
      <c r="O32" s="45"/>
      <c r="P32" s="46"/>
    </row>
    <row r="33" spans="1:16" x14ac:dyDescent="0.2">
      <c r="A33" s="36">
        <v>9</v>
      </c>
      <c r="B33" s="37"/>
      <c r="C33" s="90" t="s">
        <v>171</v>
      </c>
      <c r="D33" s="23" t="s">
        <v>74</v>
      </c>
      <c r="E33" s="89">
        <v>473.45</v>
      </c>
      <c r="F33" s="62"/>
      <c r="G33" s="59"/>
      <c r="H33" s="45"/>
      <c r="I33" s="59"/>
      <c r="J33" s="59"/>
      <c r="K33" s="46"/>
      <c r="L33" s="47"/>
      <c r="M33" s="45"/>
      <c r="N33" s="45"/>
      <c r="O33" s="45"/>
      <c r="P33" s="46"/>
    </row>
    <row r="34" spans="1:16" x14ac:dyDescent="0.2">
      <c r="A34" s="36">
        <v>10</v>
      </c>
      <c r="B34" s="37"/>
      <c r="C34" s="88" t="s">
        <v>90</v>
      </c>
      <c r="D34" s="23" t="s">
        <v>84</v>
      </c>
      <c r="E34" s="89">
        <v>1</v>
      </c>
      <c r="F34" s="62"/>
      <c r="G34" s="59"/>
      <c r="H34" s="45"/>
      <c r="I34" s="59"/>
      <c r="J34" s="59"/>
      <c r="K34" s="46"/>
      <c r="L34" s="47"/>
      <c r="M34" s="45"/>
      <c r="N34" s="45"/>
      <c r="O34" s="45"/>
      <c r="P34" s="46"/>
    </row>
    <row r="35" spans="1:16" ht="22.5" x14ac:dyDescent="0.2">
      <c r="A35" s="36">
        <v>11</v>
      </c>
      <c r="B35" s="37"/>
      <c r="C35" s="90" t="s">
        <v>91</v>
      </c>
      <c r="D35" s="23" t="s">
        <v>74</v>
      </c>
      <c r="E35" s="89">
        <v>23.67</v>
      </c>
      <c r="F35" s="62"/>
      <c r="G35" s="59"/>
      <c r="H35" s="45"/>
      <c r="I35" s="59"/>
      <c r="J35" s="59"/>
      <c r="K35" s="46"/>
      <c r="L35" s="47"/>
      <c r="M35" s="45"/>
      <c r="N35" s="45"/>
      <c r="O35" s="45"/>
      <c r="P35" s="46"/>
    </row>
    <row r="36" spans="1:16" x14ac:dyDescent="0.2">
      <c r="A36" s="36">
        <v>12</v>
      </c>
      <c r="B36" s="37"/>
      <c r="C36" s="86" t="s">
        <v>172</v>
      </c>
      <c r="D36" s="23" t="s">
        <v>63</v>
      </c>
      <c r="E36" s="89">
        <v>94.69</v>
      </c>
      <c r="F36" s="62"/>
      <c r="G36" s="59"/>
      <c r="H36" s="45"/>
      <c r="I36" s="59"/>
      <c r="J36" s="59"/>
      <c r="K36" s="46"/>
      <c r="L36" s="47"/>
      <c r="M36" s="45"/>
      <c r="N36" s="45"/>
      <c r="O36" s="45"/>
      <c r="P36" s="46"/>
    </row>
    <row r="37" spans="1:16" ht="22.5" x14ac:dyDescent="0.2">
      <c r="A37" s="36">
        <v>13</v>
      </c>
      <c r="B37" s="37"/>
      <c r="C37" s="90" t="s">
        <v>93</v>
      </c>
      <c r="D37" s="23" t="s">
        <v>74</v>
      </c>
      <c r="E37" s="89">
        <v>378.76</v>
      </c>
      <c r="F37" s="62"/>
      <c r="G37" s="59"/>
      <c r="H37" s="45"/>
      <c r="I37" s="59"/>
      <c r="J37" s="59"/>
      <c r="K37" s="46"/>
      <c r="L37" s="47"/>
      <c r="M37" s="45"/>
      <c r="N37" s="45"/>
      <c r="O37" s="45"/>
      <c r="P37" s="46"/>
    </row>
    <row r="38" spans="1:16" x14ac:dyDescent="0.2">
      <c r="A38" s="36">
        <v>14</v>
      </c>
      <c r="B38" s="37"/>
      <c r="C38" s="88" t="s">
        <v>94</v>
      </c>
      <c r="D38" s="23" t="s">
        <v>84</v>
      </c>
      <c r="E38" s="89">
        <v>1</v>
      </c>
      <c r="F38" s="62"/>
      <c r="G38" s="59"/>
      <c r="H38" s="45"/>
      <c r="I38" s="59"/>
      <c r="J38" s="59"/>
      <c r="K38" s="46"/>
      <c r="L38" s="47"/>
      <c r="M38" s="45"/>
      <c r="N38" s="45"/>
      <c r="O38" s="45"/>
      <c r="P38" s="46"/>
    </row>
    <row r="39" spans="1:16" x14ac:dyDescent="0.2">
      <c r="A39" s="36">
        <v>15</v>
      </c>
      <c r="B39" s="37"/>
      <c r="C39" s="86" t="s">
        <v>173</v>
      </c>
      <c r="D39" s="23" t="s">
        <v>63</v>
      </c>
      <c r="E39" s="89">
        <v>94.69</v>
      </c>
      <c r="F39" s="62"/>
      <c r="G39" s="59"/>
      <c r="H39" s="45"/>
      <c r="I39" s="59"/>
      <c r="J39" s="59"/>
      <c r="K39" s="46"/>
      <c r="L39" s="47"/>
      <c r="M39" s="45"/>
      <c r="N39" s="45"/>
      <c r="O39" s="45"/>
      <c r="P39" s="46"/>
    </row>
    <row r="40" spans="1:16" ht="22.5" x14ac:dyDescent="0.2">
      <c r="A40" s="36">
        <v>16</v>
      </c>
      <c r="B40" s="37"/>
      <c r="C40" s="90" t="s">
        <v>174</v>
      </c>
      <c r="D40" s="23" t="s">
        <v>97</v>
      </c>
      <c r="E40" s="89">
        <v>51.13</v>
      </c>
      <c r="F40" s="62"/>
      <c r="G40" s="59"/>
      <c r="H40" s="45"/>
      <c r="I40" s="59"/>
      <c r="J40" s="59"/>
      <c r="K40" s="46"/>
      <c r="L40" s="47"/>
      <c r="M40" s="45"/>
      <c r="N40" s="45"/>
      <c r="O40" s="45"/>
      <c r="P40" s="46"/>
    </row>
    <row r="41" spans="1:16" x14ac:dyDescent="0.2">
      <c r="A41" s="36">
        <v>17</v>
      </c>
      <c r="B41" s="37"/>
      <c r="C41" s="88" t="s">
        <v>94</v>
      </c>
      <c r="D41" s="23" t="s">
        <v>84</v>
      </c>
      <c r="E41" s="89">
        <v>1</v>
      </c>
      <c r="F41" s="62"/>
      <c r="G41" s="59"/>
      <c r="H41" s="45"/>
      <c r="I41" s="59"/>
      <c r="J41" s="59"/>
      <c r="K41" s="46"/>
      <c r="L41" s="47"/>
      <c r="M41" s="45"/>
      <c r="N41" s="45"/>
      <c r="O41" s="45"/>
      <c r="P41" s="46"/>
    </row>
    <row r="42" spans="1:16" x14ac:dyDescent="0.2">
      <c r="A42" s="36"/>
      <c r="B42" s="37"/>
      <c r="C42" s="87" t="s">
        <v>175</v>
      </c>
      <c r="D42" s="23"/>
      <c r="E42" s="89"/>
      <c r="F42" s="62"/>
      <c r="G42" s="59"/>
      <c r="H42" s="45"/>
      <c r="I42" s="59"/>
      <c r="J42" s="59"/>
      <c r="K42" s="46"/>
      <c r="L42" s="47"/>
      <c r="M42" s="45"/>
      <c r="N42" s="45"/>
      <c r="O42" s="45"/>
      <c r="P42" s="46"/>
    </row>
    <row r="43" spans="1:16" x14ac:dyDescent="0.2">
      <c r="A43" s="36">
        <v>1</v>
      </c>
      <c r="B43" s="37"/>
      <c r="C43" s="86" t="s">
        <v>176</v>
      </c>
      <c r="D43" s="23" t="s">
        <v>68</v>
      </c>
      <c r="E43" s="89">
        <v>29.8</v>
      </c>
      <c r="F43" s="62"/>
      <c r="G43" s="59"/>
      <c r="H43" s="45"/>
      <c r="I43" s="59"/>
      <c r="J43" s="59"/>
      <c r="K43" s="46"/>
      <c r="L43" s="47"/>
      <c r="M43" s="45"/>
      <c r="N43" s="45"/>
      <c r="O43" s="45"/>
      <c r="P43" s="46"/>
    </row>
    <row r="44" spans="1:16" x14ac:dyDescent="0.2">
      <c r="A44" s="36">
        <v>2</v>
      </c>
      <c r="B44" s="37"/>
      <c r="C44" s="90" t="s">
        <v>177</v>
      </c>
      <c r="D44" s="23" t="s">
        <v>68</v>
      </c>
      <c r="E44" s="89">
        <v>32.78</v>
      </c>
      <c r="F44" s="62"/>
      <c r="G44" s="59"/>
      <c r="H44" s="45"/>
      <c r="I44" s="59"/>
      <c r="J44" s="59"/>
      <c r="K44" s="46"/>
      <c r="L44" s="47"/>
      <c r="M44" s="45"/>
      <c r="N44" s="45"/>
      <c r="O44" s="45"/>
      <c r="P44" s="46"/>
    </row>
    <row r="45" spans="1:16" x14ac:dyDescent="0.2">
      <c r="A45" s="36">
        <v>3</v>
      </c>
      <c r="B45" s="37"/>
      <c r="C45" s="88" t="s">
        <v>178</v>
      </c>
      <c r="D45" s="23" t="s">
        <v>84</v>
      </c>
      <c r="E45" s="89">
        <v>1</v>
      </c>
      <c r="F45" s="62"/>
      <c r="G45" s="59"/>
      <c r="H45" s="45"/>
      <c r="I45" s="59"/>
      <c r="J45" s="59"/>
      <c r="K45" s="46"/>
      <c r="L45" s="47"/>
      <c r="M45" s="45"/>
      <c r="N45" s="45"/>
      <c r="O45" s="45"/>
      <c r="P45" s="46"/>
    </row>
    <row r="46" spans="1:16" ht="56.25" x14ac:dyDescent="0.2">
      <c r="A46" s="36">
        <v>4</v>
      </c>
      <c r="B46" s="37"/>
      <c r="C46" s="86" t="s">
        <v>179</v>
      </c>
      <c r="D46" s="23" t="s">
        <v>63</v>
      </c>
      <c r="E46" s="89">
        <v>1848.06</v>
      </c>
      <c r="F46" s="62"/>
      <c r="G46" s="59"/>
      <c r="H46" s="45"/>
      <c r="I46" s="59"/>
      <c r="J46" s="59"/>
      <c r="K46" s="46"/>
      <c r="L46" s="47"/>
      <c r="M46" s="45"/>
      <c r="N46" s="45"/>
      <c r="O46" s="45"/>
      <c r="P46" s="46"/>
    </row>
    <row r="47" spans="1:16" x14ac:dyDescent="0.2">
      <c r="A47" s="36">
        <v>5</v>
      </c>
      <c r="B47" s="37"/>
      <c r="C47" s="92" t="s">
        <v>334</v>
      </c>
      <c r="D47" s="23" t="s">
        <v>63</v>
      </c>
      <c r="E47" s="89">
        <v>1560.9</v>
      </c>
      <c r="F47" s="62"/>
      <c r="G47" s="59"/>
      <c r="H47" s="45"/>
      <c r="I47" s="59"/>
      <c r="J47" s="59"/>
      <c r="K47" s="46"/>
      <c r="L47" s="47"/>
      <c r="M47" s="45"/>
      <c r="N47" s="45"/>
      <c r="O47" s="45"/>
      <c r="P47" s="46"/>
    </row>
    <row r="48" spans="1:16" x14ac:dyDescent="0.2">
      <c r="A48" s="36">
        <v>6</v>
      </c>
      <c r="B48" s="37"/>
      <c r="C48" s="92" t="s">
        <v>342</v>
      </c>
      <c r="D48" s="23" t="s">
        <v>63</v>
      </c>
      <c r="E48" s="89">
        <v>564.37</v>
      </c>
      <c r="F48" s="62"/>
      <c r="G48" s="59"/>
      <c r="H48" s="45"/>
      <c r="I48" s="59"/>
      <c r="J48" s="59"/>
      <c r="K48" s="46"/>
      <c r="L48" s="47"/>
      <c r="M48" s="45"/>
      <c r="N48" s="45"/>
      <c r="O48" s="45"/>
      <c r="P48" s="46"/>
    </row>
    <row r="49" spans="1:16" x14ac:dyDescent="0.2">
      <c r="A49" s="36">
        <v>7</v>
      </c>
      <c r="B49" s="37"/>
      <c r="C49" s="90" t="s">
        <v>89</v>
      </c>
      <c r="D49" s="23" t="s">
        <v>74</v>
      </c>
      <c r="E49" s="89">
        <v>12012.39</v>
      </c>
      <c r="F49" s="62"/>
      <c r="G49" s="59"/>
      <c r="H49" s="45"/>
      <c r="I49" s="59"/>
      <c r="J49" s="59"/>
      <c r="K49" s="46"/>
      <c r="L49" s="47"/>
      <c r="M49" s="45"/>
      <c r="N49" s="45"/>
      <c r="O49" s="45"/>
      <c r="P49" s="46"/>
    </row>
    <row r="50" spans="1:16" x14ac:dyDescent="0.2">
      <c r="A50" s="36">
        <v>8</v>
      </c>
      <c r="B50" s="37"/>
      <c r="C50" s="88" t="s">
        <v>142</v>
      </c>
      <c r="D50" s="23" t="s">
        <v>84</v>
      </c>
      <c r="E50" s="89">
        <v>1</v>
      </c>
      <c r="F50" s="62"/>
      <c r="G50" s="59"/>
      <c r="H50" s="45"/>
      <c r="I50" s="59"/>
      <c r="J50" s="59"/>
      <c r="K50" s="46"/>
      <c r="L50" s="47"/>
      <c r="M50" s="45"/>
      <c r="N50" s="45"/>
      <c r="O50" s="45"/>
      <c r="P50" s="46"/>
    </row>
    <row r="51" spans="1:16" ht="22.5" x14ac:dyDescent="0.2">
      <c r="A51" s="36">
        <v>9</v>
      </c>
      <c r="B51" s="37"/>
      <c r="C51" s="86" t="s">
        <v>180</v>
      </c>
      <c r="D51" s="23" t="s">
        <v>63</v>
      </c>
      <c r="E51" s="89">
        <v>1848.06</v>
      </c>
      <c r="F51" s="62"/>
      <c r="G51" s="59"/>
      <c r="H51" s="45"/>
      <c r="I51" s="59"/>
      <c r="J51" s="59"/>
      <c r="K51" s="46"/>
      <c r="L51" s="47"/>
      <c r="M51" s="45"/>
      <c r="N51" s="45"/>
      <c r="O51" s="45"/>
      <c r="P51" s="46"/>
    </row>
    <row r="52" spans="1:16" ht="22.5" x14ac:dyDescent="0.2">
      <c r="A52" s="36">
        <v>10</v>
      </c>
      <c r="B52" s="37"/>
      <c r="C52" s="90" t="s">
        <v>88</v>
      </c>
      <c r="D52" s="23" t="s">
        <v>63</v>
      </c>
      <c r="E52" s="89">
        <v>2310.08</v>
      </c>
      <c r="F52" s="62"/>
      <c r="G52" s="59"/>
      <c r="H52" s="45"/>
      <c r="I52" s="59"/>
      <c r="J52" s="59"/>
      <c r="K52" s="46"/>
      <c r="L52" s="47"/>
      <c r="M52" s="45"/>
      <c r="N52" s="45"/>
      <c r="O52" s="45"/>
      <c r="P52" s="46"/>
    </row>
    <row r="53" spans="1:16" x14ac:dyDescent="0.2">
      <c r="A53" s="36">
        <v>11</v>
      </c>
      <c r="B53" s="37"/>
      <c r="C53" s="90" t="s">
        <v>171</v>
      </c>
      <c r="D53" s="23" t="s">
        <v>74</v>
      </c>
      <c r="E53" s="89">
        <v>9240.2999999999993</v>
      </c>
      <c r="F53" s="62"/>
      <c r="G53" s="59"/>
      <c r="H53" s="45"/>
      <c r="I53" s="59"/>
      <c r="J53" s="59"/>
      <c r="K53" s="46"/>
      <c r="L53" s="47"/>
      <c r="M53" s="45"/>
      <c r="N53" s="45"/>
      <c r="O53" s="45"/>
      <c r="P53" s="46"/>
    </row>
    <row r="54" spans="1:16" x14ac:dyDescent="0.2">
      <c r="A54" s="36">
        <v>12</v>
      </c>
      <c r="B54" s="37"/>
      <c r="C54" s="90" t="s">
        <v>181</v>
      </c>
      <c r="D54" s="23" t="s">
        <v>68</v>
      </c>
      <c r="E54" s="89">
        <v>32.78</v>
      </c>
      <c r="F54" s="62"/>
      <c r="G54" s="59"/>
      <c r="H54" s="45"/>
      <c r="I54" s="59"/>
      <c r="J54" s="59"/>
      <c r="K54" s="46"/>
      <c r="L54" s="47"/>
      <c r="M54" s="45"/>
      <c r="N54" s="45"/>
      <c r="O54" s="45"/>
      <c r="P54" s="46"/>
    </row>
    <row r="55" spans="1:16" x14ac:dyDescent="0.2">
      <c r="A55" s="36">
        <v>13</v>
      </c>
      <c r="B55" s="37"/>
      <c r="C55" s="88" t="s">
        <v>90</v>
      </c>
      <c r="D55" s="23" t="s">
        <v>84</v>
      </c>
      <c r="E55" s="89">
        <v>1</v>
      </c>
      <c r="F55" s="62"/>
      <c r="G55" s="59"/>
      <c r="H55" s="45"/>
      <c r="I55" s="59"/>
      <c r="J55" s="59"/>
      <c r="K55" s="46"/>
      <c r="L55" s="47"/>
      <c r="M55" s="45"/>
      <c r="N55" s="45"/>
      <c r="O55" s="45"/>
      <c r="P55" s="46"/>
    </row>
    <row r="56" spans="1:16" ht="22.5" x14ac:dyDescent="0.2">
      <c r="A56" s="36">
        <v>14</v>
      </c>
      <c r="B56" s="37"/>
      <c r="C56" s="90" t="s">
        <v>91</v>
      </c>
      <c r="D56" s="23" t="s">
        <v>74</v>
      </c>
      <c r="E56" s="89">
        <v>462.02</v>
      </c>
      <c r="F56" s="62"/>
      <c r="G56" s="59"/>
      <c r="H56" s="45"/>
      <c r="I56" s="59"/>
      <c r="J56" s="59"/>
      <c r="K56" s="46"/>
      <c r="L56" s="47"/>
      <c r="M56" s="45"/>
      <c r="N56" s="45"/>
      <c r="O56" s="45"/>
      <c r="P56" s="46"/>
    </row>
    <row r="57" spans="1:16" ht="22.5" x14ac:dyDescent="0.2">
      <c r="A57" s="36">
        <v>15</v>
      </c>
      <c r="B57" s="37"/>
      <c r="C57" s="86" t="s">
        <v>182</v>
      </c>
      <c r="D57" s="23" t="s">
        <v>63</v>
      </c>
      <c r="E57" s="89">
        <v>1848.06</v>
      </c>
      <c r="F57" s="62"/>
      <c r="G57" s="59"/>
      <c r="H57" s="45"/>
      <c r="I57" s="59"/>
      <c r="J57" s="59"/>
      <c r="K57" s="46"/>
      <c r="L57" s="47"/>
      <c r="M57" s="45"/>
      <c r="N57" s="45"/>
      <c r="O57" s="45"/>
      <c r="P57" s="46"/>
    </row>
    <row r="58" spans="1:16" ht="22.5" x14ac:dyDescent="0.2">
      <c r="A58" s="36">
        <v>16</v>
      </c>
      <c r="B58" s="37"/>
      <c r="C58" s="90" t="s">
        <v>93</v>
      </c>
      <c r="D58" s="23" t="s">
        <v>74</v>
      </c>
      <c r="E58" s="89">
        <v>7392.24</v>
      </c>
      <c r="F58" s="62"/>
      <c r="G58" s="59"/>
      <c r="H58" s="45"/>
      <c r="I58" s="59"/>
      <c r="J58" s="59"/>
      <c r="K58" s="46"/>
      <c r="L58" s="47"/>
      <c r="M58" s="45"/>
      <c r="N58" s="45"/>
      <c r="O58" s="45"/>
      <c r="P58" s="46"/>
    </row>
    <row r="59" spans="1:16" x14ac:dyDescent="0.2">
      <c r="A59" s="36">
        <v>17</v>
      </c>
      <c r="B59" s="37"/>
      <c r="C59" s="88" t="s">
        <v>94</v>
      </c>
      <c r="D59" s="23" t="s">
        <v>84</v>
      </c>
      <c r="E59" s="89">
        <v>1</v>
      </c>
      <c r="F59" s="62"/>
      <c r="G59" s="59"/>
      <c r="H59" s="45"/>
      <c r="I59" s="59"/>
      <c r="J59" s="59"/>
      <c r="K59" s="46"/>
      <c r="L59" s="47"/>
      <c r="M59" s="45"/>
      <c r="N59" s="45"/>
      <c r="O59" s="45"/>
      <c r="P59" s="46"/>
    </row>
    <row r="60" spans="1:16" x14ac:dyDescent="0.2">
      <c r="A60" s="36">
        <v>18</v>
      </c>
      <c r="B60" s="37"/>
      <c r="C60" s="86" t="s">
        <v>183</v>
      </c>
      <c r="D60" s="23" t="s">
        <v>63</v>
      </c>
      <c r="E60" s="89">
        <v>1848.06</v>
      </c>
      <c r="F60" s="62"/>
      <c r="G60" s="59"/>
      <c r="H60" s="45"/>
      <c r="I60" s="59"/>
      <c r="J60" s="59"/>
      <c r="K60" s="46"/>
      <c r="L60" s="47"/>
      <c r="M60" s="45"/>
      <c r="N60" s="45"/>
      <c r="O60" s="45"/>
      <c r="P60" s="46"/>
    </row>
    <row r="61" spans="1:16" ht="22.5" x14ac:dyDescent="0.2">
      <c r="A61" s="36">
        <v>19</v>
      </c>
      <c r="B61" s="37"/>
      <c r="C61" s="90" t="s">
        <v>184</v>
      </c>
      <c r="D61" s="23" t="s">
        <v>97</v>
      </c>
      <c r="E61" s="89">
        <v>997.95</v>
      </c>
      <c r="F61" s="62"/>
      <c r="G61" s="59"/>
      <c r="H61" s="45"/>
      <c r="I61" s="59"/>
      <c r="J61" s="59"/>
      <c r="K61" s="46"/>
      <c r="L61" s="47"/>
      <c r="M61" s="45"/>
      <c r="N61" s="45"/>
      <c r="O61" s="45"/>
      <c r="P61" s="46"/>
    </row>
    <row r="62" spans="1:16" x14ac:dyDescent="0.2">
      <c r="A62" s="36">
        <v>20</v>
      </c>
      <c r="B62" s="37"/>
      <c r="C62" s="88" t="s">
        <v>94</v>
      </c>
      <c r="D62" s="23" t="s">
        <v>84</v>
      </c>
      <c r="E62" s="89">
        <v>1</v>
      </c>
      <c r="F62" s="62"/>
      <c r="G62" s="59"/>
      <c r="H62" s="45"/>
      <c r="I62" s="59"/>
      <c r="J62" s="59"/>
      <c r="K62" s="46"/>
      <c r="L62" s="47"/>
      <c r="M62" s="45"/>
      <c r="N62" s="45"/>
      <c r="O62" s="45"/>
      <c r="P62" s="46"/>
    </row>
    <row r="63" spans="1:16" ht="22.5" x14ac:dyDescent="0.2">
      <c r="A63" s="36"/>
      <c r="B63" s="37"/>
      <c r="C63" s="87" t="s">
        <v>185</v>
      </c>
      <c r="D63" s="23"/>
      <c r="E63" s="89"/>
      <c r="F63" s="62"/>
      <c r="G63" s="59"/>
      <c r="H63" s="45"/>
      <c r="I63" s="59"/>
      <c r="J63" s="59"/>
      <c r="K63" s="46"/>
      <c r="L63" s="47"/>
      <c r="M63" s="45"/>
      <c r="N63" s="45"/>
      <c r="O63" s="45"/>
      <c r="P63" s="46"/>
    </row>
    <row r="64" spans="1:16" ht="22.5" x14ac:dyDescent="0.2">
      <c r="A64" s="36">
        <v>1</v>
      </c>
      <c r="B64" s="37"/>
      <c r="C64" s="86" t="s">
        <v>133</v>
      </c>
      <c r="D64" s="23" t="s">
        <v>63</v>
      </c>
      <c r="E64" s="89">
        <v>2.66</v>
      </c>
      <c r="F64" s="62"/>
      <c r="G64" s="59"/>
      <c r="H64" s="45"/>
      <c r="I64" s="59"/>
      <c r="J64" s="59"/>
      <c r="K64" s="46"/>
      <c r="L64" s="47"/>
      <c r="M64" s="45"/>
      <c r="N64" s="45"/>
      <c r="O64" s="45"/>
      <c r="P64" s="46"/>
    </row>
    <row r="65" spans="1:16" x14ac:dyDescent="0.2">
      <c r="A65" s="36">
        <v>2</v>
      </c>
      <c r="B65" s="37"/>
      <c r="C65" s="92" t="s">
        <v>333</v>
      </c>
      <c r="D65" s="23" t="s">
        <v>65</v>
      </c>
      <c r="E65" s="89">
        <v>0.05</v>
      </c>
      <c r="F65" s="62"/>
      <c r="G65" s="59"/>
      <c r="H65" s="45"/>
      <c r="I65" s="59"/>
      <c r="J65" s="59"/>
      <c r="K65" s="46"/>
      <c r="L65" s="47"/>
      <c r="M65" s="45"/>
      <c r="N65" s="45"/>
      <c r="O65" s="45"/>
      <c r="P65" s="46"/>
    </row>
    <row r="66" spans="1:16" x14ac:dyDescent="0.2">
      <c r="A66" s="36">
        <v>3</v>
      </c>
      <c r="B66" s="37"/>
      <c r="C66" s="92" t="s">
        <v>327</v>
      </c>
      <c r="D66" s="23" t="s">
        <v>63</v>
      </c>
      <c r="E66" s="89">
        <v>2.93</v>
      </c>
      <c r="F66" s="62"/>
      <c r="G66" s="59"/>
      <c r="H66" s="45"/>
      <c r="I66" s="59"/>
      <c r="J66" s="59"/>
      <c r="K66" s="46"/>
      <c r="L66" s="47"/>
      <c r="M66" s="45"/>
      <c r="N66" s="45"/>
      <c r="O66" s="45"/>
      <c r="P66" s="46"/>
    </row>
    <row r="67" spans="1:16" x14ac:dyDescent="0.2">
      <c r="A67" s="36">
        <v>4</v>
      </c>
      <c r="B67" s="37"/>
      <c r="C67" s="88" t="s">
        <v>132</v>
      </c>
      <c r="D67" s="23" t="s">
        <v>84</v>
      </c>
      <c r="E67" s="89">
        <v>1</v>
      </c>
      <c r="F67" s="62"/>
      <c r="G67" s="59"/>
      <c r="H67" s="45"/>
      <c r="I67" s="59"/>
      <c r="J67" s="59"/>
      <c r="K67" s="46"/>
      <c r="L67" s="47"/>
      <c r="M67" s="45"/>
      <c r="N67" s="45"/>
      <c r="O67" s="45"/>
      <c r="P67" s="46"/>
    </row>
    <row r="68" spans="1:16" x14ac:dyDescent="0.2">
      <c r="A68" s="36"/>
      <c r="B68" s="37"/>
      <c r="C68" s="87" t="s">
        <v>186</v>
      </c>
      <c r="D68" s="23"/>
      <c r="E68" s="89"/>
      <c r="F68" s="62"/>
      <c r="G68" s="59"/>
      <c r="H68" s="45"/>
      <c r="I68" s="59"/>
      <c r="J68" s="59"/>
      <c r="K68" s="46"/>
      <c r="L68" s="47"/>
      <c r="M68" s="45"/>
      <c r="N68" s="45"/>
      <c r="O68" s="45"/>
      <c r="P68" s="46"/>
    </row>
    <row r="69" spans="1:16" ht="22.5" x14ac:dyDescent="0.2">
      <c r="A69" s="36">
        <v>1</v>
      </c>
      <c r="B69" s="37"/>
      <c r="C69" s="86" t="s">
        <v>187</v>
      </c>
      <c r="D69" s="23" t="s">
        <v>63</v>
      </c>
      <c r="E69" s="89">
        <v>278.95999999999998</v>
      </c>
      <c r="F69" s="62"/>
      <c r="G69" s="59"/>
      <c r="H69" s="45"/>
      <c r="I69" s="59"/>
      <c r="J69" s="59"/>
      <c r="K69" s="46"/>
      <c r="L69" s="47"/>
      <c r="M69" s="45"/>
      <c r="N69" s="45"/>
      <c r="O69" s="45"/>
      <c r="P69" s="46"/>
    </row>
    <row r="70" spans="1:16" ht="22.5" x14ac:dyDescent="0.2">
      <c r="A70" s="36">
        <v>2</v>
      </c>
      <c r="B70" s="37"/>
      <c r="C70" s="90" t="s">
        <v>88</v>
      </c>
      <c r="D70" s="23" t="s">
        <v>63</v>
      </c>
      <c r="E70" s="89">
        <v>348.7</v>
      </c>
      <c r="F70" s="62"/>
      <c r="G70" s="59"/>
      <c r="H70" s="45"/>
      <c r="I70" s="59"/>
      <c r="J70" s="59"/>
      <c r="K70" s="46"/>
      <c r="L70" s="47"/>
      <c r="M70" s="45"/>
      <c r="N70" s="45"/>
      <c r="O70" s="45"/>
      <c r="P70" s="46"/>
    </row>
    <row r="71" spans="1:16" x14ac:dyDescent="0.2">
      <c r="A71" s="36">
        <v>3</v>
      </c>
      <c r="B71" s="37"/>
      <c r="C71" s="90" t="s">
        <v>171</v>
      </c>
      <c r="D71" s="23" t="s">
        <v>74</v>
      </c>
      <c r="E71" s="89">
        <v>1394.8</v>
      </c>
      <c r="F71" s="62"/>
      <c r="G71" s="59"/>
      <c r="H71" s="45"/>
      <c r="I71" s="59"/>
      <c r="J71" s="59"/>
      <c r="K71" s="46"/>
      <c r="L71" s="47"/>
      <c r="M71" s="45"/>
      <c r="N71" s="45"/>
      <c r="O71" s="45"/>
      <c r="P71" s="46"/>
    </row>
    <row r="72" spans="1:16" x14ac:dyDescent="0.2">
      <c r="A72" s="36">
        <v>4</v>
      </c>
      <c r="B72" s="37"/>
      <c r="C72" s="88" t="s">
        <v>90</v>
      </c>
      <c r="D72" s="23" t="s">
        <v>84</v>
      </c>
      <c r="E72" s="89">
        <v>1</v>
      </c>
      <c r="F72" s="62"/>
      <c r="G72" s="59"/>
      <c r="H72" s="45"/>
      <c r="I72" s="59"/>
      <c r="J72" s="59"/>
      <c r="K72" s="46"/>
      <c r="L72" s="47"/>
      <c r="M72" s="45"/>
      <c r="N72" s="45"/>
      <c r="O72" s="45"/>
      <c r="P72" s="46"/>
    </row>
    <row r="73" spans="1:16" ht="22.5" x14ac:dyDescent="0.2">
      <c r="A73" s="36">
        <v>5</v>
      </c>
      <c r="B73" s="37"/>
      <c r="C73" s="90" t="s">
        <v>91</v>
      </c>
      <c r="D73" s="23" t="s">
        <v>74</v>
      </c>
      <c r="E73" s="89">
        <v>69.739999999999995</v>
      </c>
      <c r="F73" s="62"/>
      <c r="G73" s="59"/>
      <c r="H73" s="45"/>
      <c r="I73" s="59"/>
      <c r="J73" s="59"/>
      <c r="K73" s="46"/>
      <c r="L73" s="47"/>
      <c r="M73" s="45"/>
      <c r="N73" s="45"/>
      <c r="O73" s="45"/>
      <c r="P73" s="46"/>
    </row>
    <row r="74" spans="1:16" ht="22.5" x14ac:dyDescent="0.2">
      <c r="A74" s="36">
        <v>6</v>
      </c>
      <c r="B74" s="37"/>
      <c r="C74" s="86" t="s">
        <v>188</v>
      </c>
      <c r="D74" s="23" t="s">
        <v>63</v>
      </c>
      <c r="E74" s="89">
        <v>278.95999999999998</v>
      </c>
      <c r="F74" s="62"/>
      <c r="G74" s="59"/>
      <c r="H74" s="45"/>
      <c r="I74" s="59"/>
      <c r="J74" s="59"/>
      <c r="K74" s="46"/>
      <c r="L74" s="47"/>
      <c r="M74" s="45"/>
      <c r="N74" s="45"/>
      <c r="O74" s="45"/>
      <c r="P74" s="46"/>
    </row>
    <row r="75" spans="1:16" ht="22.5" x14ac:dyDescent="0.2">
      <c r="A75" s="36">
        <v>7</v>
      </c>
      <c r="B75" s="37"/>
      <c r="C75" s="90" t="s">
        <v>93</v>
      </c>
      <c r="D75" s="23" t="s">
        <v>74</v>
      </c>
      <c r="E75" s="89">
        <v>1115.8399999999999</v>
      </c>
      <c r="F75" s="62"/>
      <c r="G75" s="59"/>
      <c r="H75" s="45"/>
      <c r="I75" s="59"/>
      <c r="J75" s="59"/>
      <c r="K75" s="46"/>
      <c r="L75" s="47"/>
      <c r="M75" s="45"/>
      <c r="N75" s="45"/>
      <c r="O75" s="45"/>
      <c r="P75" s="46"/>
    </row>
    <row r="76" spans="1:16" x14ac:dyDescent="0.2">
      <c r="A76" s="36">
        <v>8</v>
      </c>
      <c r="B76" s="37"/>
      <c r="C76" s="88" t="s">
        <v>94</v>
      </c>
      <c r="D76" s="23" t="s">
        <v>84</v>
      </c>
      <c r="E76" s="89">
        <v>1</v>
      </c>
      <c r="F76" s="62"/>
      <c r="G76" s="59"/>
      <c r="H76" s="45"/>
      <c r="I76" s="59"/>
      <c r="J76" s="59"/>
      <c r="K76" s="46"/>
      <c r="L76" s="47"/>
      <c r="M76" s="45"/>
      <c r="N76" s="45"/>
      <c r="O76" s="45"/>
      <c r="P76" s="46"/>
    </row>
    <row r="77" spans="1:16" ht="22.5" x14ac:dyDescent="0.2">
      <c r="A77" s="36">
        <v>9</v>
      </c>
      <c r="B77" s="37"/>
      <c r="C77" s="86" t="s">
        <v>189</v>
      </c>
      <c r="D77" s="23" t="s">
        <v>63</v>
      </c>
      <c r="E77" s="89">
        <v>278.95999999999998</v>
      </c>
      <c r="F77" s="62"/>
      <c r="G77" s="59"/>
      <c r="H77" s="45"/>
      <c r="I77" s="59"/>
      <c r="J77" s="59"/>
      <c r="K77" s="46"/>
      <c r="L77" s="47"/>
      <c r="M77" s="45"/>
      <c r="N77" s="45"/>
      <c r="O77" s="45"/>
      <c r="P77" s="46"/>
    </row>
    <row r="78" spans="1:16" ht="22.5" x14ac:dyDescent="0.2">
      <c r="A78" s="36">
        <v>10</v>
      </c>
      <c r="B78" s="37"/>
      <c r="C78" s="90" t="s">
        <v>184</v>
      </c>
      <c r="D78" s="23" t="s">
        <v>97</v>
      </c>
      <c r="E78" s="89">
        <v>150.63999999999999</v>
      </c>
      <c r="F78" s="62"/>
      <c r="G78" s="59"/>
      <c r="H78" s="45"/>
      <c r="I78" s="59"/>
      <c r="J78" s="59"/>
      <c r="K78" s="46"/>
      <c r="L78" s="47"/>
      <c r="M78" s="45"/>
      <c r="N78" s="45"/>
      <c r="O78" s="45"/>
      <c r="P78" s="46"/>
    </row>
    <row r="79" spans="1:16" x14ac:dyDescent="0.2">
      <c r="A79" s="36">
        <v>11</v>
      </c>
      <c r="B79" s="37"/>
      <c r="C79" s="88" t="s">
        <v>94</v>
      </c>
      <c r="D79" s="23" t="s">
        <v>84</v>
      </c>
      <c r="E79" s="89">
        <v>1</v>
      </c>
      <c r="F79" s="62"/>
      <c r="G79" s="59"/>
      <c r="H79" s="45"/>
      <c r="I79" s="59"/>
      <c r="J79" s="59"/>
      <c r="K79" s="46"/>
      <c r="L79" s="47"/>
      <c r="M79" s="45"/>
      <c r="N79" s="45"/>
      <c r="O79" s="45"/>
      <c r="P79" s="46"/>
    </row>
    <row r="80" spans="1:16" ht="22.5" x14ac:dyDescent="0.2">
      <c r="A80" s="36">
        <v>12</v>
      </c>
      <c r="B80" s="37"/>
      <c r="C80" s="86" t="s">
        <v>190</v>
      </c>
      <c r="D80" s="23" t="s">
        <v>63</v>
      </c>
      <c r="E80" s="89">
        <v>8.84</v>
      </c>
      <c r="F80" s="62"/>
      <c r="G80" s="59"/>
      <c r="H80" s="45"/>
      <c r="I80" s="59"/>
      <c r="J80" s="59"/>
      <c r="K80" s="46"/>
      <c r="L80" s="47"/>
      <c r="M80" s="45"/>
      <c r="N80" s="45"/>
      <c r="O80" s="45"/>
      <c r="P80" s="46"/>
    </row>
    <row r="81" spans="1:16" ht="22.5" x14ac:dyDescent="0.2">
      <c r="A81" s="36">
        <v>13</v>
      </c>
      <c r="B81" s="37"/>
      <c r="C81" s="90" t="s">
        <v>88</v>
      </c>
      <c r="D81" s="23" t="s">
        <v>63</v>
      </c>
      <c r="E81" s="89">
        <v>11.05</v>
      </c>
      <c r="F81" s="62"/>
      <c r="G81" s="59"/>
      <c r="H81" s="45"/>
      <c r="I81" s="59"/>
      <c r="J81" s="59"/>
      <c r="K81" s="46"/>
      <c r="L81" s="47"/>
      <c r="M81" s="45"/>
      <c r="N81" s="45"/>
      <c r="O81" s="45"/>
      <c r="P81" s="46"/>
    </row>
    <row r="82" spans="1:16" x14ac:dyDescent="0.2">
      <c r="A82" s="36">
        <v>14</v>
      </c>
      <c r="B82" s="37"/>
      <c r="C82" s="90" t="s">
        <v>171</v>
      </c>
      <c r="D82" s="23" t="s">
        <v>74</v>
      </c>
      <c r="E82" s="89">
        <v>44.2</v>
      </c>
      <c r="F82" s="62"/>
      <c r="G82" s="59"/>
      <c r="H82" s="45"/>
      <c r="I82" s="59"/>
      <c r="J82" s="59"/>
      <c r="K82" s="46"/>
      <c r="L82" s="47"/>
      <c r="M82" s="45"/>
      <c r="N82" s="45"/>
      <c r="O82" s="45"/>
      <c r="P82" s="46"/>
    </row>
    <row r="83" spans="1:16" x14ac:dyDescent="0.2">
      <c r="A83" s="36">
        <v>15</v>
      </c>
      <c r="B83" s="37"/>
      <c r="C83" s="88" t="s">
        <v>90</v>
      </c>
      <c r="D83" s="23" t="s">
        <v>84</v>
      </c>
      <c r="E83" s="89">
        <v>1</v>
      </c>
      <c r="F83" s="62"/>
      <c r="G83" s="59"/>
      <c r="H83" s="45"/>
      <c r="I83" s="59"/>
      <c r="J83" s="59"/>
      <c r="K83" s="46"/>
      <c r="L83" s="47"/>
      <c r="M83" s="45"/>
      <c r="N83" s="45"/>
      <c r="O83" s="45"/>
      <c r="P83" s="46"/>
    </row>
    <row r="84" spans="1:16" ht="22.5" x14ac:dyDescent="0.2">
      <c r="A84" s="36">
        <v>16</v>
      </c>
      <c r="B84" s="37"/>
      <c r="C84" s="90" t="s">
        <v>91</v>
      </c>
      <c r="D84" s="23" t="s">
        <v>74</v>
      </c>
      <c r="E84" s="89">
        <v>2.21</v>
      </c>
      <c r="F84" s="62"/>
      <c r="G84" s="59"/>
      <c r="H84" s="45"/>
      <c r="I84" s="59"/>
      <c r="J84" s="59"/>
      <c r="K84" s="46"/>
      <c r="L84" s="47"/>
      <c r="M84" s="45"/>
      <c r="N84" s="45"/>
      <c r="O84" s="45"/>
      <c r="P84" s="46"/>
    </row>
    <row r="85" spans="1:16" ht="22.5" x14ac:dyDescent="0.2">
      <c r="A85" s="36">
        <v>17</v>
      </c>
      <c r="B85" s="37"/>
      <c r="C85" s="86" t="s">
        <v>191</v>
      </c>
      <c r="D85" s="23" t="s">
        <v>63</v>
      </c>
      <c r="E85" s="89">
        <v>8.84</v>
      </c>
      <c r="F85" s="62"/>
      <c r="G85" s="59"/>
      <c r="H85" s="45"/>
      <c r="I85" s="59"/>
      <c r="J85" s="59"/>
      <c r="K85" s="46"/>
      <c r="L85" s="47"/>
      <c r="M85" s="45"/>
      <c r="N85" s="45"/>
      <c r="O85" s="45"/>
      <c r="P85" s="46"/>
    </row>
    <row r="86" spans="1:16" ht="22.5" x14ac:dyDescent="0.2">
      <c r="A86" s="36">
        <v>18</v>
      </c>
      <c r="B86" s="37"/>
      <c r="C86" s="90" t="s">
        <v>93</v>
      </c>
      <c r="D86" s="23" t="s">
        <v>74</v>
      </c>
      <c r="E86" s="89">
        <v>35.36</v>
      </c>
      <c r="F86" s="62"/>
      <c r="G86" s="59"/>
      <c r="H86" s="45"/>
      <c r="I86" s="59"/>
      <c r="J86" s="59"/>
      <c r="K86" s="46"/>
      <c r="L86" s="47"/>
      <c r="M86" s="45"/>
      <c r="N86" s="45"/>
      <c r="O86" s="45"/>
      <c r="P86" s="46"/>
    </row>
    <row r="87" spans="1:16" x14ac:dyDescent="0.2">
      <c r="A87" s="36">
        <v>19</v>
      </c>
      <c r="B87" s="37"/>
      <c r="C87" s="88" t="s">
        <v>94</v>
      </c>
      <c r="D87" s="23" t="s">
        <v>84</v>
      </c>
      <c r="E87" s="89">
        <v>1</v>
      </c>
      <c r="F87" s="62"/>
      <c r="G87" s="59"/>
      <c r="H87" s="45"/>
      <c r="I87" s="59"/>
      <c r="J87" s="59"/>
      <c r="K87" s="46"/>
      <c r="L87" s="47"/>
      <c r="M87" s="45"/>
      <c r="N87" s="45"/>
      <c r="O87" s="45"/>
      <c r="P87" s="46"/>
    </row>
    <row r="88" spans="1:16" ht="22.5" x14ac:dyDescent="0.2">
      <c r="A88" s="36">
        <v>20</v>
      </c>
      <c r="B88" s="37"/>
      <c r="C88" s="86" t="s">
        <v>192</v>
      </c>
      <c r="D88" s="23" t="s">
        <v>63</v>
      </c>
      <c r="E88" s="89">
        <v>8.84</v>
      </c>
      <c r="F88" s="62"/>
      <c r="G88" s="59"/>
      <c r="H88" s="45"/>
      <c r="I88" s="59"/>
      <c r="J88" s="59"/>
      <c r="K88" s="46"/>
      <c r="L88" s="47"/>
      <c r="M88" s="45"/>
      <c r="N88" s="45"/>
      <c r="O88" s="45"/>
      <c r="P88" s="46"/>
    </row>
    <row r="89" spans="1:16" ht="22.5" x14ac:dyDescent="0.2">
      <c r="A89" s="36">
        <v>21</v>
      </c>
      <c r="B89" s="37"/>
      <c r="C89" s="90" t="s">
        <v>184</v>
      </c>
      <c r="D89" s="23" t="s">
        <v>97</v>
      </c>
      <c r="E89" s="89">
        <v>4.7699999999999996</v>
      </c>
      <c r="F89" s="62"/>
      <c r="G89" s="59"/>
      <c r="H89" s="45"/>
      <c r="I89" s="59"/>
      <c r="J89" s="59"/>
      <c r="K89" s="46"/>
      <c r="L89" s="47"/>
      <c r="M89" s="45"/>
      <c r="N89" s="45"/>
      <c r="O89" s="45"/>
      <c r="P89" s="46"/>
    </row>
    <row r="90" spans="1:16" x14ac:dyDescent="0.2">
      <c r="A90" s="36">
        <v>22</v>
      </c>
      <c r="B90" s="37"/>
      <c r="C90" s="88" t="s">
        <v>94</v>
      </c>
      <c r="D90" s="23" t="s">
        <v>84</v>
      </c>
      <c r="E90" s="89">
        <v>1</v>
      </c>
      <c r="F90" s="62"/>
      <c r="G90" s="59"/>
      <c r="H90" s="45"/>
      <c r="I90" s="59"/>
      <c r="J90" s="59"/>
      <c r="K90" s="46"/>
      <c r="L90" s="47"/>
      <c r="M90" s="45"/>
      <c r="N90" s="45"/>
      <c r="O90" s="45"/>
      <c r="P90" s="46"/>
    </row>
    <row r="91" spans="1:16" ht="22.5" x14ac:dyDescent="0.2">
      <c r="A91" s="36">
        <v>23</v>
      </c>
      <c r="B91" s="37"/>
      <c r="C91" s="86" t="s">
        <v>193</v>
      </c>
      <c r="D91" s="23" t="s">
        <v>63</v>
      </c>
      <c r="E91" s="89">
        <v>582.95000000000005</v>
      </c>
      <c r="F91" s="62"/>
      <c r="G91" s="59"/>
      <c r="H91" s="45"/>
      <c r="I91" s="59"/>
      <c r="J91" s="59"/>
      <c r="K91" s="46"/>
      <c r="L91" s="47"/>
      <c r="M91" s="45"/>
      <c r="N91" s="45"/>
      <c r="O91" s="45"/>
      <c r="P91" s="46"/>
    </row>
    <row r="92" spans="1:16" ht="22.5" x14ac:dyDescent="0.2">
      <c r="A92" s="36">
        <v>24</v>
      </c>
      <c r="B92" s="37"/>
      <c r="C92" s="90" t="s">
        <v>88</v>
      </c>
      <c r="D92" s="23" t="s">
        <v>63</v>
      </c>
      <c r="E92" s="89">
        <v>728.69</v>
      </c>
      <c r="F92" s="62"/>
      <c r="G92" s="59"/>
      <c r="H92" s="45"/>
      <c r="I92" s="59"/>
      <c r="J92" s="59"/>
      <c r="K92" s="46"/>
      <c r="L92" s="47"/>
      <c r="M92" s="45"/>
      <c r="N92" s="45"/>
      <c r="O92" s="45"/>
      <c r="P92" s="46"/>
    </row>
    <row r="93" spans="1:16" x14ac:dyDescent="0.2">
      <c r="A93" s="36">
        <v>25</v>
      </c>
      <c r="B93" s="37"/>
      <c r="C93" s="90" t="s">
        <v>171</v>
      </c>
      <c r="D93" s="23" t="s">
        <v>74</v>
      </c>
      <c r="E93" s="89">
        <v>2914.75</v>
      </c>
      <c r="F93" s="62"/>
      <c r="G93" s="59"/>
      <c r="H93" s="45"/>
      <c r="I93" s="59"/>
      <c r="J93" s="59"/>
      <c r="K93" s="46"/>
      <c r="L93" s="47"/>
      <c r="M93" s="45"/>
      <c r="N93" s="45"/>
      <c r="O93" s="45"/>
      <c r="P93" s="46"/>
    </row>
    <row r="94" spans="1:16" x14ac:dyDescent="0.2">
      <c r="A94" s="36">
        <v>26</v>
      </c>
      <c r="B94" s="37"/>
      <c r="C94" s="88" t="s">
        <v>90</v>
      </c>
      <c r="D94" s="23" t="s">
        <v>84</v>
      </c>
      <c r="E94" s="89">
        <v>1</v>
      </c>
      <c r="F94" s="62"/>
      <c r="G94" s="59"/>
      <c r="H94" s="45"/>
      <c r="I94" s="59"/>
      <c r="J94" s="59"/>
      <c r="K94" s="46"/>
      <c r="L94" s="47"/>
      <c r="M94" s="45"/>
      <c r="N94" s="45"/>
      <c r="O94" s="45"/>
      <c r="P94" s="46"/>
    </row>
    <row r="95" spans="1:16" ht="22.5" x14ac:dyDescent="0.2">
      <c r="A95" s="36">
        <v>27</v>
      </c>
      <c r="B95" s="37"/>
      <c r="C95" s="90" t="s">
        <v>91</v>
      </c>
      <c r="D95" s="23" t="s">
        <v>74</v>
      </c>
      <c r="E95" s="89">
        <v>145.74</v>
      </c>
      <c r="F95" s="62"/>
      <c r="G95" s="59"/>
      <c r="H95" s="45"/>
      <c r="I95" s="59"/>
      <c r="J95" s="59"/>
      <c r="K95" s="46"/>
      <c r="L95" s="47"/>
      <c r="M95" s="45"/>
      <c r="N95" s="45"/>
      <c r="O95" s="45"/>
      <c r="P95" s="46"/>
    </row>
    <row r="96" spans="1:16" ht="22.5" x14ac:dyDescent="0.2">
      <c r="A96" s="36">
        <v>28</v>
      </c>
      <c r="B96" s="37"/>
      <c r="C96" s="86" t="s">
        <v>194</v>
      </c>
      <c r="D96" s="23" t="s">
        <v>63</v>
      </c>
      <c r="E96" s="89">
        <v>582.95000000000005</v>
      </c>
      <c r="F96" s="62"/>
      <c r="G96" s="59"/>
      <c r="H96" s="45"/>
      <c r="I96" s="59"/>
      <c r="J96" s="59"/>
      <c r="K96" s="46"/>
      <c r="L96" s="47"/>
      <c r="M96" s="45"/>
      <c r="N96" s="45"/>
      <c r="O96" s="45"/>
      <c r="P96" s="46"/>
    </row>
    <row r="97" spans="1:16" ht="22.5" x14ac:dyDescent="0.2">
      <c r="A97" s="36">
        <v>29</v>
      </c>
      <c r="B97" s="37"/>
      <c r="C97" s="90" t="s">
        <v>93</v>
      </c>
      <c r="D97" s="23" t="s">
        <v>74</v>
      </c>
      <c r="E97" s="89">
        <v>2331.8000000000002</v>
      </c>
      <c r="F97" s="62"/>
      <c r="G97" s="59"/>
      <c r="H97" s="45"/>
      <c r="I97" s="59"/>
      <c r="J97" s="59"/>
      <c r="K97" s="46"/>
      <c r="L97" s="47"/>
      <c r="M97" s="45"/>
      <c r="N97" s="45"/>
      <c r="O97" s="45"/>
      <c r="P97" s="46"/>
    </row>
    <row r="98" spans="1:16" x14ac:dyDescent="0.2">
      <c r="A98" s="36">
        <v>30</v>
      </c>
      <c r="B98" s="37"/>
      <c r="C98" s="88" t="s">
        <v>94</v>
      </c>
      <c r="D98" s="23" t="s">
        <v>84</v>
      </c>
      <c r="E98" s="89">
        <v>1</v>
      </c>
      <c r="F98" s="62"/>
      <c r="G98" s="59"/>
      <c r="H98" s="45"/>
      <c r="I98" s="59"/>
      <c r="J98" s="59"/>
      <c r="K98" s="46"/>
      <c r="L98" s="47"/>
      <c r="M98" s="45"/>
      <c r="N98" s="45"/>
      <c r="O98" s="45"/>
      <c r="P98" s="46"/>
    </row>
    <row r="99" spans="1:16" ht="22.5" x14ac:dyDescent="0.2">
      <c r="A99" s="36">
        <v>31</v>
      </c>
      <c r="B99" s="37"/>
      <c r="C99" s="86" t="s">
        <v>195</v>
      </c>
      <c r="D99" s="23" t="s">
        <v>63</v>
      </c>
      <c r="E99" s="89">
        <v>582.95000000000005</v>
      </c>
      <c r="F99" s="62"/>
      <c r="G99" s="59"/>
      <c r="H99" s="45"/>
      <c r="I99" s="59"/>
      <c r="J99" s="59"/>
      <c r="K99" s="46"/>
      <c r="L99" s="47"/>
      <c r="M99" s="45"/>
      <c r="N99" s="45"/>
      <c r="O99" s="45"/>
      <c r="P99" s="46"/>
    </row>
    <row r="100" spans="1:16" ht="22.5" x14ac:dyDescent="0.2">
      <c r="A100" s="36">
        <v>32</v>
      </c>
      <c r="B100" s="37"/>
      <c r="C100" s="90" t="s">
        <v>184</v>
      </c>
      <c r="D100" s="23" t="s">
        <v>97</v>
      </c>
      <c r="E100" s="89">
        <v>314.79000000000002</v>
      </c>
      <c r="F100" s="62"/>
      <c r="G100" s="59"/>
      <c r="H100" s="45"/>
      <c r="I100" s="59"/>
      <c r="J100" s="59"/>
      <c r="K100" s="46"/>
      <c r="L100" s="47"/>
      <c r="M100" s="45"/>
      <c r="N100" s="45"/>
      <c r="O100" s="45"/>
      <c r="P100" s="46"/>
    </row>
    <row r="101" spans="1:16" x14ac:dyDescent="0.2">
      <c r="A101" s="36">
        <v>33</v>
      </c>
      <c r="B101" s="37"/>
      <c r="C101" s="88" t="s">
        <v>94</v>
      </c>
      <c r="D101" s="23" t="s">
        <v>84</v>
      </c>
      <c r="E101" s="89">
        <v>1</v>
      </c>
      <c r="F101" s="62"/>
      <c r="G101" s="59"/>
      <c r="H101" s="45"/>
      <c r="I101" s="59"/>
      <c r="J101" s="59"/>
      <c r="K101" s="46"/>
      <c r="L101" s="47"/>
      <c r="M101" s="45"/>
      <c r="N101" s="45"/>
      <c r="O101" s="45"/>
      <c r="P101" s="46"/>
    </row>
    <row r="102" spans="1:16" x14ac:dyDescent="0.2">
      <c r="A102" s="36"/>
      <c r="B102" s="37"/>
      <c r="C102" s="87" t="s">
        <v>196</v>
      </c>
      <c r="D102" s="23"/>
      <c r="E102" s="89"/>
      <c r="F102" s="62"/>
      <c r="G102" s="59"/>
      <c r="H102" s="45"/>
      <c r="I102" s="59"/>
      <c r="J102" s="59"/>
      <c r="K102" s="46"/>
      <c r="L102" s="47"/>
      <c r="M102" s="45"/>
      <c r="N102" s="45"/>
      <c r="O102" s="45"/>
      <c r="P102" s="46"/>
    </row>
    <row r="103" spans="1:16" ht="22.5" x14ac:dyDescent="0.2">
      <c r="A103" s="36">
        <v>1</v>
      </c>
      <c r="B103" s="37"/>
      <c r="C103" s="86" t="s">
        <v>197</v>
      </c>
      <c r="D103" s="23" t="s">
        <v>63</v>
      </c>
      <c r="E103" s="89">
        <v>270.5</v>
      </c>
      <c r="F103" s="62"/>
      <c r="G103" s="59"/>
      <c r="H103" s="45"/>
      <c r="I103" s="59"/>
      <c r="J103" s="59"/>
      <c r="K103" s="46"/>
      <c r="L103" s="47"/>
      <c r="M103" s="45"/>
      <c r="N103" s="45"/>
      <c r="O103" s="45"/>
      <c r="P103" s="46"/>
    </row>
    <row r="104" spans="1:16" x14ac:dyDescent="0.2">
      <c r="A104" s="36">
        <v>2</v>
      </c>
      <c r="B104" s="37"/>
      <c r="C104" s="92" t="s">
        <v>343</v>
      </c>
      <c r="D104" s="23" t="s">
        <v>63</v>
      </c>
      <c r="E104" s="89">
        <v>311.08</v>
      </c>
      <c r="F104" s="62"/>
      <c r="G104" s="59"/>
      <c r="H104" s="45"/>
      <c r="I104" s="59"/>
      <c r="J104" s="59"/>
      <c r="K104" s="46"/>
      <c r="L104" s="47"/>
      <c r="M104" s="45"/>
      <c r="N104" s="45"/>
      <c r="O104" s="45"/>
      <c r="P104" s="46"/>
    </row>
    <row r="105" spans="1:16" x14ac:dyDescent="0.2">
      <c r="A105" s="36">
        <v>3</v>
      </c>
      <c r="B105" s="37"/>
      <c r="C105" s="90" t="s">
        <v>171</v>
      </c>
      <c r="D105" s="23" t="s">
        <v>74</v>
      </c>
      <c r="E105" s="89">
        <v>1352.5</v>
      </c>
      <c r="F105" s="62"/>
      <c r="G105" s="59"/>
      <c r="H105" s="45"/>
      <c r="I105" s="59"/>
      <c r="J105" s="59"/>
      <c r="K105" s="46"/>
      <c r="L105" s="47"/>
      <c r="M105" s="45"/>
      <c r="N105" s="45"/>
      <c r="O105" s="45"/>
      <c r="P105" s="46"/>
    </row>
    <row r="106" spans="1:16" x14ac:dyDescent="0.2">
      <c r="A106" s="36">
        <v>4</v>
      </c>
      <c r="B106" s="37"/>
      <c r="C106" s="88" t="s">
        <v>142</v>
      </c>
      <c r="D106" s="23" t="s">
        <v>84</v>
      </c>
      <c r="E106" s="89">
        <v>1</v>
      </c>
      <c r="F106" s="62"/>
      <c r="G106" s="59"/>
      <c r="H106" s="45"/>
      <c r="I106" s="59"/>
      <c r="J106" s="59"/>
      <c r="K106" s="46"/>
      <c r="L106" s="47"/>
      <c r="M106" s="45"/>
      <c r="N106" s="45"/>
      <c r="O106" s="45"/>
      <c r="P106" s="46"/>
    </row>
    <row r="107" spans="1:16" ht="22.5" x14ac:dyDescent="0.2">
      <c r="A107" s="36">
        <v>5</v>
      </c>
      <c r="B107" s="37"/>
      <c r="C107" s="86" t="s">
        <v>198</v>
      </c>
      <c r="D107" s="23" t="s">
        <v>63</v>
      </c>
      <c r="E107" s="89">
        <v>270.5</v>
      </c>
      <c r="F107" s="62"/>
      <c r="G107" s="59"/>
      <c r="H107" s="45"/>
      <c r="I107" s="59"/>
      <c r="J107" s="59"/>
      <c r="K107" s="46"/>
      <c r="L107" s="47"/>
      <c r="M107" s="45"/>
      <c r="N107" s="45"/>
      <c r="O107" s="45"/>
      <c r="P107" s="46"/>
    </row>
    <row r="108" spans="1:16" ht="22.5" x14ac:dyDescent="0.2">
      <c r="A108" s="36">
        <v>6</v>
      </c>
      <c r="B108" s="37"/>
      <c r="C108" s="90" t="s">
        <v>88</v>
      </c>
      <c r="D108" s="23" t="s">
        <v>63</v>
      </c>
      <c r="E108" s="89">
        <v>338.13</v>
      </c>
      <c r="F108" s="62"/>
      <c r="G108" s="59"/>
      <c r="H108" s="45"/>
      <c r="I108" s="59"/>
      <c r="J108" s="59"/>
      <c r="K108" s="46"/>
      <c r="L108" s="47"/>
      <c r="M108" s="45"/>
      <c r="N108" s="45"/>
      <c r="O108" s="45"/>
      <c r="P108" s="46"/>
    </row>
    <row r="109" spans="1:16" ht="22.5" x14ac:dyDescent="0.2">
      <c r="A109" s="36">
        <v>7</v>
      </c>
      <c r="B109" s="37"/>
      <c r="C109" s="90" t="s">
        <v>199</v>
      </c>
      <c r="D109" s="23" t="s">
        <v>68</v>
      </c>
      <c r="E109" s="89">
        <v>1188.44</v>
      </c>
      <c r="F109" s="62"/>
      <c r="G109" s="59"/>
      <c r="H109" s="45"/>
      <c r="I109" s="59"/>
      <c r="J109" s="59"/>
      <c r="K109" s="46"/>
      <c r="L109" s="47"/>
      <c r="M109" s="45"/>
      <c r="N109" s="45"/>
      <c r="O109" s="45"/>
      <c r="P109" s="46"/>
    </row>
    <row r="110" spans="1:16" x14ac:dyDescent="0.2">
      <c r="A110" s="36">
        <v>8</v>
      </c>
      <c r="B110" s="37"/>
      <c r="C110" s="90" t="s">
        <v>171</v>
      </c>
      <c r="D110" s="23" t="s">
        <v>74</v>
      </c>
      <c r="E110" s="89">
        <v>1352.5</v>
      </c>
      <c r="F110" s="62"/>
      <c r="G110" s="59"/>
      <c r="H110" s="45"/>
      <c r="I110" s="59"/>
      <c r="J110" s="59"/>
      <c r="K110" s="46"/>
      <c r="L110" s="47"/>
      <c r="M110" s="45"/>
      <c r="N110" s="45"/>
      <c r="O110" s="45"/>
      <c r="P110" s="46"/>
    </row>
    <row r="111" spans="1:16" x14ac:dyDescent="0.2">
      <c r="A111" s="36">
        <v>9</v>
      </c>
      <c r="B111" s="37"/>
      <c r="C111" s="88" t="s">
        <v>90</v>
      </c>
      <c r="D111" s="23" t="s">
        <v>84</v>
      </c>
      <c r="E111" s="89">
        <v>1</v>
      </c>
      <c r="F111" s="62"/>
      <c r="G111" s="59"/>
      <c r="H111" s="45"/>
      <c r="I111" s="59"/>
      <c r="J111" s="59"/>
      <c r="K111" s="46"/>
      <c r="L111" s="47"/>
      <c r="M111" s="45"/>
      <c r="N111" s="45"/>
      <c r="O111" s="45"/>
      <c r="P111" s="46"/>
    </row>
    <row r="112" spans="1:16" ht="22.5" x14ac:dyDescent="0.2">
      <c r="A112" s="36">
        <v>10</v>
      </c>
      <c r="B112" s="37"/>
      <c r="C112" s="90" t="s">
        <v>91</v>
      </c>
      <c r="D112" s="23" t="s">
        <v>74</v>
      </c>
      <c r="E112" s="89">
        <v>67.63</v>
      </c>
      <c r="F112" s="62"/>
      <c r="G112" s="59"/>
      <c r="H112" s="45"/>
      <c r="I112" s="59"/>
      <c r="J112" s="59"/>
      <c r="K112" s="46"/>
      <c r="L112" s="47"/>
      <c r="M112" s="45"/>
      <c r="N112" s="45"/>
      <c r="O112" s="45"/>
      <c r="P112" s="46"/>
    </row>
    <row r="113" spans="1:16" ht="22.5" x14ac:dyDescent="0.2">
      <c r="A113" s="36">
        <v>11</v>
      </c>
      <c r="B113" s="37"/>
      <c r="C113" s="86" t="s">
        <v>200</v>
      </c>
      <c r="D113" s="23" t="s">
        <v>63</v>
      </c>
      <c r="E113" s="89">
        <v>270.5</v>
      </c>
      <c r="F113" s="62"/>
      <c r="G113" s="59"/>
      <c r="H113" s="45"/>
      <c r="I113" s="59"/>
      <c r="J113" s="59"/>
      <c r="K113" s="46"/>
      <c r="L113" s="47"/>
      <c r="M113" s="45"/>
      <c r="N113" s="45"/>
      <c r="O113" s="45"/>
      <c r="P113" s="46"/>
    </row>
    <row r="114" spans="1:16" ht="22.5" x14ac:dyDescent="0.2">
      <c r="A114" s="36">
        <v>12</v>
      </c>
      <c r="B114" s="37"/>
      <c r="C114" s="90" t="s">
        <v>93</v>
      </c>
      <c r="D114" s="23" t="s">
        <v>74</v>
      </c>
      <c r="E114" s="89">
        <v>1082</v>
      </c>
      <c r="F114" s="62"/>
      <c r="G114" s="59"/>
      <c r="H114" s="45"/>
      <c r="I114" s="59"/>
      <c r="J114" s="59"/>
      <c r="K114" s="46"/>
      <c r="L114" s="47"/>
      <c r="M114" s="45"/>
      <c r="N114" s="45"/>
      <c r="O114" s="45"/>
      <c r="P114" s="46"/>
    </row>
    <row r="115" spans="1:16" x14ac:dyDescent="0.2">
      <c r="A115" s="36">
        <v>13</v>
      </c>
      <c r="B115" s="37"/>
      <c r="C115" s="88" t="s">
        <v>94</v>
      </c>
      <c r="D115" s="23" t="s">
        <v>84</v>
      </c>
      <c r="E115" s="89">
        <v>1</v>
      </c>
      <c r="F115" s="62"/>
      <c r="G115" s="59"/>
      <c r="H115" s="45"/>
      <c r="I115" s="59"/>
      <c r="J115" s="59"/>
      <c r="K115" s="46"/>
      <c r="L115" s="47"/>
      <c r="M115" s="45"/>
      <c r="N115" s="45"/>
      <c r="O115" s="45"/>
      <c r="P115" s="46"/>
    </row>
    <row r="116" spans="1:16" ht="22.5" x14ac:dyDescent="0.2">
      <c r="A116" s="36">
        <v>14</v>
      </c>
      <c r="B116" s="37"/>
      <c r="C116" s="86" t="s">
        <v>201</v>
      </c>
      <c r="D116" s="23" t="s">
        <v>63</v>
      </c>
      <c r="E116" s="89">
        <v>270.5</v>
      </c>
      <c r="F116" s="62"/>
      <c r="G116" s="59"/>
      <c r="H116" s="45"/>
      <c r="I116" s="59"/>
      <c r="J116" s="59"/>
      <c r="K116" s="46"/>
      <c r="L116" s="47"/>
      <c r="M116" s="45"/>
      <c r="N116" s="45"/>
      <c r="O116" s="45"/>
      <c r="P116" s="46"/>
    </row>
    <row r="117" spans="1:16" ht="22.5" x14ac:dyDescent="0.2">
      <c r="A117" s="36">
        <v>15</v>
      </c>
      <c r="B117" s="37"/>
      <c r="C117" s="90" t="s">
        <v>184</v>
      </c>
      <c r="D117" s="23" t="s">
        <v>97</v>
      </c>
      <c r="E117" s="89">
        <v>146.07</v>
      </c>
      <c r="F117" s="62"/>
      <c r="G117" s="59"/>
      <c r="H117" s="45"/>
      <c r="I117" s="59"/>
      <c r="J117" s="59"/>
      <c r="K117" s="46"/>
      <c r="L117" s="47"/>
      <c r="M117" s="45"/>
      <c r="N117" s="45"/>
      <c r="O117" s="45"/>
      <c r="P117" s="46"/>
    </row>
    <row r="118" spans="1:16" x14ac:dyDescent="0.2">
      <c r="A118" s="36">
        <v>16</v>
      </c>
      <c r="B118" s="37"/>
      <c r="C118" s="88" t="s">
        <v>94</v>
      </c>
      <c r="D118" s="23" t="s">
        <v>84</v>
      </c>
      <c r="E118" s="89">
        <v>1</v>
      </c>
      <c r="F118" s="62"/>
      <c r="G118" s="59"/>
      <c r="H118" s="45"/>
      <c r="I118" s="59"/>
      <c r="J118" s="59"/>
      <c r="K118" s="46"/>
      <c r="L118" s="47"/>
      <c r="M118" s="45"/>
      <c r="N118" s="45"/>
      <c r="O118" s="45"/>
      <c r="P118" s="46"/>
    </row>
    <row r="119" spans="1:16" x14ac:dyDescent="0.2">
      <c r="A119" s="36"/>
      <c r="B119" s="37"/>
      <c r="C119" s="87" t="s">
        <v>202</v>
      </c>
      <c r="D119" s="23"/>
      <c r="E119" s="89"/>
      <c r="F119" s="62"/>
      <c r="G119" s="59"/>
      <c r="H119" s="45"/>
      <c r="I119" s="59"/>
      <c r="J119" s="59"/>
      <c r="K119" s="46"/>
      <c r="L119" s="47"/>
      <c r="M119" s="45"/>
      <c r="N119" s="45"/>
      <c r="O119" s="45"/>
      <c r="P119" s="46"/>
    </row>
    <row r="120" spans="1:16" ht="22.5" x14ac:dyDescent="0.2">
      <c r="A120" s="36">
        <v>1</v>
      </c>
      <c r="B120" s="37"/>
      <c r="C120" s="86" t="s">
        <v>203</v>
      </c>
      <c r="D120" s="23" t="s">
        <v>65</v>
      </c>
      <c r="E120" s="89">
        <v>87.21</v>
      </c>
      <c r="F120" s="62"/>
      <c r="G120" s="59"/>
      <c r="H120" s="45"/>
      <c r="I120" s="59"/>
      <c r="J120" s="59"/>
      <c r="K120" s="46"/>
      <c r="L120" s="47"/>
      <c r="M120" s="45"/>
      <c r="N120" s="45"/>
      <c r="O120" s="45"/>
      <c r="P120" s="46"/>
    </row>
    <row r="121" spans="1:16" x14ac:dyDescent="0.2">
      <c r="A121" s="36">
        <v>2</v>
      </c>
      <c r="B121" s="37"/>
      <c r="C121" s="92" t="s">
        <v>344</v>
      </c>
      <c r="D121" s="23" t="s">
        <v>65</v>
      </c>
      <c r="E121" s="89">
        <v>104.65</v>
      </c>
      <c r="F121" s="62"/>
      <c r="G121" s="59"/>
      <c r="H121" s="45"/>
      <c r="I121" s="59"/>
      <c r="J121" s="59"/>
      <c r="K121" s="46"/>
      <c r="L121" s="47"/>
      <c r="M121" s="45"/>
      <c r="N121" s="45"/>
      <c r="O121" s="45"/>
      <c r="P121" s="46"/>
    </row>
    <row r="122" spans="1:16" ht="33.75" x14ac:dyDescent="0.2">
      <c r="A122" s="36">
        <v>3</v>
      </c>
      <c r="B122" s="37"/>
      <c r="C122" s="86" t="s">
        <v>204</v>
      </c>
      <c r="D122" s="23" t="s">
        <v>65</v>
      </c>
      <c r="E122" s="89">
        <v>20.72</v>
      </c>
      <c r="F122" s="62"/>
      <c r="G122" s="59"/>
      <c r="H122" s="45"/>
      <c r="I122" s="59"/>
      <c r="J122" s="59"/>
      <c r="K122" s="46"/>
      <c r="L122" s="47"/>
      <c r="M122" s="45"/>
      <c r="N122" s="45"/>
      <c r="O122" s="45"/>
      <c r="P122" s="46"/>
    </row>
    <row r="123" spans="1:16" x14ac:dyDescent="0.2">
      <c r="A123" s="36">
        <v>4</v>
      </c>
      <c r="B123" s="37"/>
      <c r="C123" s="92" t="s">
        <v>345</v>
      </c>
      <c r="D123" s="23" t="s">
        <v>65</v>
      </c>
      <c r="E123" s="89">
        <v>23.83</v>
      </c>
      <c r="F123" s="62"/>
      <c r="G123" s="59"/>
      <c r="H123" s="45"/>
      <c r="I123" s="59"/>
      <c r="J123" s="59"/>
      <c r="K123" s="46"/>
      <c r="L123" s="47"/>
      <c r="M123" s="45"/>
      <c r="N123" s="45"/>
      <c r="O123" s="45"/>
      <c r="P123" s="46"/>
    </row>
    <row r="124" spans="1:16" ht="33.75" x14ac:dyDescent="0.2">
      <c r="A124" s="36">
        <v>5</v>
      </c>
      <c r="B124" s="37"/>
      <c r="C124" s="86" t="s">
        <v>205</v>
      </c>
      <c r="D124" s="23" t="s">
        <v>65</v>
      </c>
      <c r="E124" s="89">
        <v>0.91</v>
      </c>
      <c r="F124" s="62"/>
      <c r="G124" s="59"/>
      <c r="H124" s="45"/>
      <c r="I124" s="59"/>
      <c r="J124" s="59"/>
      <c r="K124" s="46"/>
      <c r="L124" s="47"/>
      <c r="M124" s="45"/>
      <c r="N124" s="45"/>
      <c r="O124" s="45"/>
      <c r="P124" s="46"/>
    </row>
    <row r="125" spans="1:16" x14ac:dyDescent="0.2">
      <c r="A125" s="36">
        <v>6</v>
      </c>
      <c r="B125" s="37"/>
      <c r="C125" s="92" t="s">
        <v>346</v>
      </c>
      <c r="D125" s="23" t="s">
        <v>65</v>
      </c>
      <c r="E125" s="89">
        <v>1.0900000000000001</v>
      </c>
      <c r="F125" s="62"/>
      <c r="G125" s="59"/>
      <c r="H125" s="45"/>
      <c r="I125" s="59"/>
      <c r="J125" s="59"/>
      <c r="K125" s="46"/>
      <c r="L125" s="47"/>
      <c r="M125" s="45"/>
      <c r="N125" s="45"/>
      <c r="O125" s="45"/>
      <c r="P125" s="46"/>
    </row>
    <row r="126" spans="1:16" x14ac:dyDescent="0.2">
      <c r="A126" s="36">
        <v>7</v>
      </c>
      <c r="B126" s="37"/>
      <c r="C126" s="86" t="s">
        <v>206</v>
      </c>
      <c r="D126" s="23" t="s">
        <v>63</v>
      </c>
      <c r="E126" s="89">
        <v>18.100000000000001</v>
      </c>
      <c r="F126" s="62"/>
      <c r="G126" s="59"/>
      <c r="H126" s="45"/>
      <c r="I126" s="59"/>
      <c r="J126" s="59"/>
      <c r="K126" s="46"/>
      <c r="L126" s="47"/>
      <c r="M126" s="45"/>
      <c r="N126" s="45"/>
      <c r="O126" s="45"/>
      <c r="P126" s="46"/>
    </row>
    <row r="127" spans="1:16" x14ac:dyDescent="0.2">
      <c r="A127" s="36">
        <v>8</v>
      </c>
      <c r="B127" s="37"/>
      <c r="C127" s="92" t="s">
        <v>347</v>
      </c>
      <c r="D127" s="23" t="s">
        <v>63</v>
      </c>
      <c r="E127" s="89">
        <v>19.91</v>
      </c>
      <c r="F127" s="62"/>
      <c r="G127" s="59"/>
      <c r="H127" s="45"/>
      <c r="I127" s="59"/>
      <c r="J127" s="59"/>
      <c r="K127" s="46"/>
      <c r="L127" s="47"/>
      <c r="M127" s="45"/>
      <c r="N127" s="45"/>
      <c r="O127" s="45"/>
      <c r="P127" s="46"/>
    </row>
    <row r="128" spans="1:16" ht="22.5" x14ac:dyDescent="0.2">
      <c r="A128" s="36">
        <v>9</v>
      </c>
      <c r="B128" s="37"/>
      <c r="C128" s="86" t="s">
        <v>207</v>
      </c>
      <c r="D128" s="23" t="s">
        <v>68</v>
      </c>
      <c r="E128" s="89">
        <v>38.200000000000003</v>
      </c>
      <c r="F128" s="62"/>
      <c r="G128" s="59"/>
      <c r="H128" s="45"/>
      <c r="I128" s="59"/>
      <c r="J128" s="59"/>
      <c r="K128" s="46"/>
      <c r="L128" s="47"/>
      <c r="M128" s="45"/>
      <c r="N128" s="45"/>
      <c r="O128" s="45"/>
      <c r="P128" s="46"/>
    </row>
    <row r="129" spans="1:16" x14ac:dyDescent="0.2">
      <c r="A129" s="36">
        <v>10</v>
      </c>
      <c r="B129" s="37"/>
      <c r="C129" s="92" t="s">
        <v>348</v>
      </c>
      <c r="D129" s="23" t="s">
        <v>65</v>
      </c>
      <c r="E129" s="89">
        <v>1.53</v>
      </c>
      <c r="F129" s="62"/>
      <c r="G129" s="59"/>
      <c r="H129" s="45"/>
      <c r="I129" s="59"/>
      <c r="J129" s="59"/>
      <c r="K129" s="46"/>
      <c r="L129" s="47"/>
      <c r="M129" s="45"/>
      <c r="N129" s="45"/>
      <c r="O129" s="45"/>
      <c r="P129" s="46"/>
    </row>
    <row r="130" spans="1:16" x14ac:dyDescent="0.2">
      <c r="A130" s="36">
        <v>11</v>
      </c>
      <c r="B130" s="37"/>
      <c r="C130" s="92" t="s">
        <v>349</v>
      </c>
      <c r="D130" s="23" t="s">
        <v>68</v>
      </c>
      <c r="E130" s="89">
        <v>42.02</v>
      </c>
      <c r="F130" s="62"/>
      <c r="G130" s="59"/>
      <c r="H130" s="45"/>
      <c r="I130" s="59"/>
      <c r="J130" s="59"/>
      <c r="K130" s="46"/>
      <c r="L130" s="47"/>
      <c r="M130" s="45"/>
      <c r="N130" s="45"/>
      <c r="O130" s="45"/>
      <c r="P130" s="46"/>
    </row>
    <row r="131" spans="1:16" x14ac:dyDescent="0.2">
      <c r="A131" s="36"/>
      <c r="B131" s="37"/>
      <c r="C131" s="87" t="s">
        <v>208</v>
      </c>
      <c r="D131" s="23"/>
      <c r="E131" s="89"/>
      <c r="F131" s="62"/>
      <c r="G131" s="59"/>
      <c r="H131" s="45"/>
      <c r="I131" s="59"/>
      <c r="J131" s="59"/>
      <c r="K131" s="46"/>
      <c r="L131" s="47"/>
      <c r="M131" s="45"/>
      <c r="N131" s="45"/>
      <c r="O131" s="45"/>
      <c r="P131" s="46"/>
    </row>
    <row r="132" spans="1:16" ht="45" x14ac:dyDescent="0.2">
      <c r="A132" s="36">
        <v>1</v>
      </c>
      <c r="B132" s="37"/>
      <c r="C132" s="86" t="s">
        <v>209</v>
      </c>
      <c r="D132" s="23" t="s">
        <v>63</v>
      </c>
      <c r="E132" s="89">
        <v>1144.04</v>
      </c>
      <c r="F132" s="62"/>
      <c r="G132" s="59"/>
      <c r="H132" s="45"/>
      <c r="I132" s="59"/>
      <c r="J132" s="59"/>
      <c r="K132" s="46"/>
      <c r="L132" s="47"/>
      <c r="M132" s="45"/>
      <c r="N132" s="45"/>
      <c r="O132" s="45"/>
      <c r="P132" s="46"/>
    </row>
    <row r="133" spans="1:16" x14ac:dyDescent="0.2">
      <c r="A133" s="36">
        <v>2</v>
      </c>
      <c r="B133" s="37"/>
      <c r="C133" s="86" t="s">
        <v>210</v>
      </c>
      <c r="D133" s="23" t="s">
        <v>63</v>
      </c>
      <c r="E133" s="89">
        <v>572.02</v>
      </c>
      <c r="F133" s="62"/>
      <c r="G133" s="59"/>
      <c r="H133" s="45"/>
      <c r="I133" s="59"/>
      <c r="J133" s="59"/>
      <c r="K133" s="46"/>
      <c r="L133" s="47"/>
      <c r="M133" s="45"/>
      <c r="N133" s="45"/>
      <c r="O133" s="45"/>
      <c r="P133" s="46"/>
    </row>
    <row r="134" spans="1:16" ht="33.75" x14ac:dyDescent="0.2">
      <c r="A134" s="36">
        <v>3</v>
      </c>
      <c r="B134" s="37"/>
      <c r="C134" s="86" t="s">
        <v>211</v>
      </c>
      <c r="D134" s="23" t="s">
        <v>63</v>
      </c>
      <c r="E134" s="89">
        <v>572.02</v>
      </c>
      <c r="F134" s="62"/>
      <c r="G134" s="59"/>
      <c r="H134" s="45"/>
      <c r="I134" s="59"/>
      <c r="J134" s="59"/>
      <c r="K134" s="46"/>
      <c r="L134" s="47"/>
      <c r="M134" s="45"/>
      <c r="N134" s="45"/>
      <c r="O134" s="45"/>
      <c r="P134" s="46"/>
    </row>
    <row r="135" spans="1:16" ht="22.5" x14ac:dyDescent="0.2">
      <c r="A135" s="36">
        <v>4</v>
      </c>
      <c r="B135" s="37"/>
      <c r="C135" s="90" t="s">
        <v>88</v>
      </c>
      <c r="D135" s="23" t="s">
        <v>63</v>
      </c>
      <c r="E135" s="89">
        <v>715.03</v>
      </c>
      <c r="F135" s="62"/>
      <c r="G135" s="59"/>
      <c r="H135" s="45"/>
      <c r="I135" s="59"/>
      <c r="J135" s="59"/>
      <c r="K135" s="46"/>
      <c r="L135" s="47"/>
      <c r="M135" s="45"/>
      <c r="N135" s="45"/>
      <c r="O135" s="45"/>
      <c r="P135" s="46"/>
    </row>
    <row r="136" spans="1:16" x14ac:dyDescent="0.2">
      <c r="A136" s="36">
        <v>5</v>
      </c>
      <c r="B136" s="37"/>
      <c r="C136" s="90" t="s">
        <v>171</v>
      </c>
      <c r="D136" s="23" t="s">
        <v>74</v>
      </c>
      <c r="E136" s="89">
        <v>2860.1</v>
      </c>
      <c r="F136" s="62"/>
      <c r="G136" s="59"/>
      <c r="H136" s="45"/>
      <c r="I136" s="59"/>
      <c r="J136" s="59"/>
      <c r="K136" s="46"/>
      <c r="L136" s="47"/>
      <c r="M136" s="45"/>
      <c r="N136" s="45"/>
      <c r="O136" s="45"/>
      <c r="P136" s="46"/>
    </row>
    <row r="137" spans="1:16" x14ac:dyDescent="0.2">
      <c r="A137" s="36">
        <v>6</v>
      </c>
      <c r="B137" s="37"/>
      <c r="C137" s="88" t="s">
        <v>90</v>
      </c>
      <c r="D137" s="23" t="s">
        <v>84</v>
      </c>
      <c r="E137" s="89">
        <v>1</v>
      </c>
      <c r="F137" s="62"/>
      <c r="G137" s="59"/>
      <c r="H137" s="45"/>
      <c r="I137" s="59"/>
      <c r="J137" s="59"/>
      <c r="K137" s="46"/>
      <c r="L137" s="47"/>
      <c r="M137" s="45"/>
      <c r="N137" s="45"/>
      <c r="O137" s="45"/>
      <c r="P137" s="46"/>
    </row>
    <row r="138" spans="1:16" ht="22.5" x14ac:dyDescent="0.2">
      <c r="A138" s="36">
        <v>7</v>
      </c>
      <c r="B138" s="37"/>
      <c r="C138" s="86" t="s">
        <v>212</v>
      </c>
      <c r="D138" s="23" t="s">
        <v>63</v>
      </c>
      <c r="E138" s="89">
        <v>572.02</v>
      </c>
      <c r="F138" s="62"/>
      <c r="G138" s="59"/>
      <c r="H138" s="45"/>
      <c r="I138" s="59"/>
      <c r="J138" s="59"/>
      <c r="K138" s="46"/>
      <c r="L138" s="47"/>
      <c r="M138" s="45"/>
      <c r="N138" s="45"/>
      <c r="O138" s="45"/>
      <c r="P138" s="46"/>
    </row>
    <row r="139" spans="1:16" ht="22.5" x14ac:dyDescent="0.2">
      <c r="A139" s="36">
        <v>8</v>
      </c>
      <c r="B139" s="37"/>
      <c r="C139" s="90" t="s">
        <v>184</v>
      </c>
      <c r="D139" s="23" t="s">
        <v>97</v>
      </c>
      <c r="E139" s="89">
        <v>308.89</v>
      </c>
      <c r="F139" s="62"/>
      <c r="G139" s="59"/>
      <c r="H139" s="45"/>
      <c r="I139" s="59"/>
      <c r="J139" s="59"/>
      <c r="K139" s="46"/>
      <c r="L139" s="47"/>
      <c r="M139" s="45"/>
      <c r="N139" s="45"/>
      <c r="O139" s="45"/>
      <c r="P139" s="46"/>
    </row>
    <row r="140" spans="1:16" x14ac:dyDescent="0.2">
      <c r="A140" s="36">
        <v>9</v>
      </c>
      <c r="B140" s="37"/>
      <c r="C140" s="88" t="s">
        <v>94</v>
      </c>
      <c r="D140" s="23" t="s">
        <v>84</v>
      </c>
      <c r="E140" s="89">
        <v>1</v>
      </c>
      <c r="F140" s="62"/>
      <c r="G140" s="59"/>
      <c r="H140" s="45"/>
      <c r="I140" s="59"/>
      <c r="J140" s="59"/>
      <c r="K140" s="46"/>
      <c r="L140" s="47"/>
      <c r="M140" s="45"/>
      <c r="N140" s="45"/>
      <c r="O140" s="45"/>
      <c r="P140" s="46"/>
    </row>
    <row r="141" spans="1:16" ht="22.5" x14ac:dyDescent="0.2">
      <c r="A141" s="36">
        <v>10</v>
      </c>
      <c r="B141" s="37"/>
      <c r="C141" s="86" t="s">
        <v>213</v>
      </c>
      <c r="D141" s="23" t="s">
        <v>63</v>
      </c>
      <c r="E141" s="89">
        <v>572.02</v>
      </c>
      <c r="F141" s="62"/>
      <c r="G141" s="59"/>
      <c r="H141" s="45"/>
      <c r="I141" s="59"/>
      <c r="J141" s="59"/>
      <c r="K141" s="46"/>
      <c r="L141" s="47"/>
      <c r="M141" s="45"/>
      <c r="N141" s="45"/>
      <c r="O141" s="45"/>
      <c r="P141" s="46"/>
    </row>
    <row r="142" spans="1:16" x14ac:dyDescent="0.2">
      <c r="A142" s="36">
        <v>11</v>
      </c>
      <c r="B142" s="37"/>
      <c r="C142" s="92" t="s">
        <v>350</v>
      </c>
      <c r="D142" s="23" t="s">
        <v>63</v>
      </c>
      <c r="E142" s="89">
        <v>629.22</v>
      </c>
      <c r="F142" s="62"/>
      <c r="G142" s="59"/>
      <c r="H142" s="45"/>
      <c r="I142" s="59"/>
      <c r="J142" s="59"/>
      <c r="K142" s="46"/>
      <c r="L142" s="47"/>
      <c r="M142" s="45"/>
      <c r="N142" s="45"/>
      <c r="O142" s="45"/>
      <c r="P142" s="46"/>
    </row>
    <row r="143" spans="1:16" x14ac:dyDescent="0.2">
      <c r="A143" s="36">
        <v>12</v>
      </c>
      <c r="B143" s="37"/>
      <c r="C143" s="88" t="s">
        <v>75</v>
      </c>
      <c r="D143" s="23" t="s">
        <v>63</v>
      </c>
      <c r="E143" s="89">
        <v>629.22</v>
      </c>
      <c r="F143" s="62"/>
      <c r="G143" s="59"/>
      <c r="H143" s="45"/>
      <c r="I143" s="59"/>
      <c r="J143" s="59"/>
      <c r="K143" s="46"/>
      <c r="L143" s="47"/>
      <c r="M143" s="45"/>
      <c r="N143" s="45"/>
      <c r="O143" s="45"/>
      <c r="P143" s="46"/>
    </row>
    <row r="144" spans="1:16" x14ac:dyDescent="0.2">
      <c r="A144" s="36">
        <v>13</v>
      </c>
      <c r="B144" s="37"/>
      <c r="C144" s="88" t="s">
        <v>214</v>
      </c>
      <c r="D144" s="23" t="s">
        <v>84</v>
      </c>
      <c r="E144" s="89">
        <v>1</v>
      </c>
      <c r="F144" s="62"/>
      <c r="G144" s="59"/>
      <c r="H144" s="45"/>
      <c r="I144" s="59"/>
      <c r="J144" s="59"/>
      <c r="K144" s="46"/>
      <c r="L144" s="47"/>
      <c r="M144" s="45"/>
      <c r="N144" s="45"/>
      <c r="O144" s="45"/>
      <c r="P144" s="46"/>
    </row>
    <row r="145" spans="1:16" ht="22.5" x14ac:dyDescent="0.2">
      <c r="A145" s="36">
        <v>14</v>
      </c>
      <c r="B145" s="37"/>
      <c r="C145" s="86" t="s">
        <v>215</v>
      </c>
      <c r="D145" s="23" t="s">
        <v>63</v>
      </c>
      <c r="E145" s="89">
        <v>71.48</v>
      </c>
      <c r="F145" s="62"/>
      <c r="G145" s="59"/>
      <c r="H145" s="45"/>
      <c r="I145" s="59"/>
      <c r="J145" s="59"/>
      <c r="K145" s="46"/>
      <c r="L145" s="47"/>
      <c r="M145" s="45"/>
      <c r="N145" s="45"/>
      <c r="O145" s="45"/>
      <c r="P145" s="46"/>
    </row>
    <row r="146" spans="1:16" x14ac:dyDescent="0.2">
      <c r="A146" s="36"/>
      <c r="B146" s="37"/>
      <c r="C146" s="87" t="s">
        <v>216</v>
      </c>
      <c r="D146" s="23"/>
      <c r="E146" s="89"/>
      <c r="F146" s="62"/>
      <c r="G146" s="59"/>
      <c r="H146" s="45"/>
      <c r="I146" s="59"/>
      <c r="J146" s="59"/>
      <c r="K146" s="46"/>
      <c r="L146" s="47"/>
      <c r="M146" s="45"/>
      <c r="N146" s="45"/>
      <c r="O146" s="45"/>
      <c r="P146" s="46"/>
    </row>
    <row r="147" spans="1:16" ht="56.25" x14ac:dyDescent="0.2">
      <c r="A147" s="36">
        <v>1</v>
      </c>
      <c r="B147" s="37"/>
      <c r="C147" s="91" t="s">
        <v>217</v>
      </c>
      <c r="D147" s="23" t="s">
        <v>63</v>
      </c>
      <c r="E147" s="89">
        <v>19.600000000000001</v>
      </c>
      <c r="F147" s="62"/>
      <c r="G147" s="59"/>
      <c r="H147" s="45"/>
      <c r="I147" s="59"/>
      <c r="J147" s="59"/>
      <c r="K147" s="46"/>
      <c r="L147" s="47"/>
      <c r="M147" s="45"/>
      <c r="N147" s="45"/>
      <c r="O147" s="45"/>
      <c r="P147" s="46"/>
    </row>
    <row r="148" spans="1:16" ht="22.5" x14ac:dyDescent="0.2">
      <c r="A148" s="36">
        <v>2</v>
      </c>
      <c r="B148" s="37"/>
      <c r="C148" s="86" t="s">
        <v>218</v>
      </c>
      <c r="D148" s="23" t="s">
        <v>63</v>
      </c>
      <c r="E148" s="89">
        <v>19.600000000000001</v>
      </c>
      <c r="F148" s="62"/>
      <c r="G148" s="59"/>
      <c r="H148" s="45"/>
      <c r="I148" s="59"/>
      <c r="J148" s="59"/>
      <c r="K148" s="46"/>
      <c r="L148" s="47"/>
      <c r="M148" s="45"/>
      <c r="N148" s="45"/>
      <c r="O148" s="45"/>
      <c r="P148" s="46"/>
    </row>
    <row r="149" spans="1:16" ht="22.5" x14ac:dyDescent="0.2">
      <c r="A149" s="36">
        <v>3</v>
      </c>
      <c r="B149" s="37"/>
      <c r="C149" s="93" t="s">
        <v>351</v>
      </c>
      <c r="D149" s="23" t="s">
        <v>70</v>
      </c>
      <c r="E149" s="89">
        <v>7</v>
      </c>
      <c r="F149" s="62"/>
      <c r="G149" s="59"/>
      <c r="H149" s="45"/>
      <c r="I149" s="59"/>
      <c r="J149" s="59"/>
      <c r="K149" s="46"/>
      <c r="L149" s="47"/>
      <c r="M149" s="45"/>
      <c r="N149" s="45"/>
      <c r="O149" s="45"/>
      <c r="P149" s="46"/>
    </row>
    <row r="150" spans="1:16" x14ac:dyDescent="0.2">
      <c r="A150" s="36"/>
      <c r="B150" s="37"/>
      <c r="C150" s="87" t="s">
        <v>117</v>
      </c>
      <c r="D150" s="23"/>
      <c r="E150" s="89"/>
      <c r="F150" s="62"/>
      <c r="G150" s="59"/>
      <c r="H150" s="45"/>
      <c r="I150" s="59"/>
      <c r="J150" s="59"/>
      <c r="K150" s="46"/>
      <c r="L150" s="47"/>
      <c r="M150" s="45"/>
      <c r="N150" s="45"/>
      <c r="O150" s="45"/>
      <c r="P150" s="46"/>
    </row>
    <row r="151" spans="1:16" ht="22.5" x14ac:dyDescent="0.2">
      <c r="A151" s="36">
        <v>1</v>
      </c>
      <c r="B151" s="37"/>
      <c r="C151" s="86" t="s">
        <v>219</v>
      </c>
      <c r="D151" s="23" t="s">
        <v>70</v>
      </c>
      <c r="E151" s="89">
        <v>8</v>
      </c>
      <c r="F151" s="62"/>
      <c r="G151" s="59"/>
      <c r="H151" s="45"/>
      <c r="I151" s="59"/>
      <c r="J151" s="59"/>
      <c r="K151" s="46"/>
      <c r="L151" s="47"/>
      <c r="M151" s="45"/>
      <c r="N151" s="45"/>
      <c r="O151" s="45"/>
      <c r="P151" s="46"/>
    </row>
    <row r="152" spans="1:16" ht="22.5" x14ac:dyDescent="0.2">
      <c r="A152" s="36">
        <v>2</v>
      </c>
      <c r="B152" s="37"/>
      <c r="C152" s="86" t="s">
        <v>220</v>
      </c>
      <c r="D152" s="23" t="s">
        <v>70</v>
      </c>
      <c r="E152" s="89">
        <v>14</v>
      </c>
      <c r="F152" s="62"/>
      <c r="G152" s="59"/>
      <c r="H152" s="45"/>
      <c r="I152" s="59"/>
      <c r="J152" s="59"/>
      <c r="K152" s="46"/>
      <c r="L152" s="47"/>
      <c r="M152" s="45"/>
      <c r="N152" s="45"/>
      <c r="O152" s="45"/>
      <c r="P152" s="46"/>
    </row>
    <row r="153" spans="1:16" x14ac:dyDescent="0.2">
      <c r="A153" s="36">
        <v>3</v>
      </c>
      <c r="B153" s="37"/>
      <c r="C153" s="86" t="s">
        <v>221</v>
      </c>
      <c r="D153" s="23" t="s">
        <v>68</v>
      </c>
      <c r="E153" s="89">
        <v>693.56</v>
      </c>
      <c r="F153" s="62"/>
      <c r="G153" s="59"/>
      <c r="H153" s="45"/>
      <c r="I153" s="59"/>
      <c r="J153" s="59"/>
      <c r="K153" s="46"/>
      <c r="L153" s="47"/>
      <c r="M153" s="45"/>
      <c r="N153" s="45"/>
      <c r="O153" s="45"/>
      <c r="P153" s="46"/>
    </row>
    <row r="154" spans="1:16" x14ac:dyDescent="0.2">
      <c r="A154" s="36">
        <v>4</v>
      </c>
      <c r="B154" s="37"/>
      <c r="C154" s="92" t="s">
        <v>352</v>
      </c>
      <c r="D154" s="23" t="s">
        <v>68</v>
      </c>
      <c r="E154" s="89">
        <v>797.59</v>
      </c>
      <c r="F154" s="62"/>
      <c r="G154" s="59"/>
      <c r="H154" s="45"/>
      <c r="I154" s="59"/>
      <c r="J154" s="59"/>
      <c r="K154" s="46"/>
      <c r="L154" s="47"/>
      <c r="M154" s="45"/>
      <c r="N154" s="45"/>
      <c r="O154" s="45"/>
      <c r="P154" s="46"/>
    </row>
    <row r="155" spans="1:16" x14ac:dyDescent="0.2">
      <c r="A155" s="36">
        <v>5</v>
      </c>
      <c r="B155" s="37"/>
      <c r="C155" s="88" t="s">
        <v>214</v>
      </c>
      <c r="D155" s="23" t="s">
        <v>76</v>
      </c>
      <c r="E155" s="89">
        <v>1</v>
      </c>
      <c r="F155" s="62"/>
      <c r="G155" s="59"/>
      <c r="H155" s="45"/>
      <c r="I155" s="59"/>
      <c r="J155" s="59"/>
      <c r="K155" s="46"/>
      <c r="L155" s="47"/>
      <c r="M155" s="45"/>
      <c r="N155" s="45"/>
      <c r="O155" s="45"/>
      <c r="P155" s="46"/>
    </row>
    <row r="156" spans="1:16" ht="23.25" thickBot="1" x14ac:dyDescent="0.25">
      <c r="A156" s="36">
        <v>6</v>
      </c>
      <c r="B156" s="37"/>
      <c r="C156" s="86" t="s">
        <v>222</v>
      </c>
      <c r="D156" s="23" t="s">
        <v>84</v>
      </c>
      <c r="E156" s="89">
        <v>1</v>
      </c>
      <c r="F156" s="62"/>
      <c r="G156" s="59"/>
      <c r="H156" s="45"/>
      <c r="I156" s="59"/>
      <c r="J156" s="59"/>
      <c r="K156" s="46"/>
      <c r="L156" s="47"/>
      <c r="M156" s="45"/>
      <c r="N156" s="45"/>
      <c r="O156" s="45"/>
      <c r="P156" s="46"/>
    </row>
    <row r="157" spans="1:16" ht="12" thickBot="1" x14ac:dyDescent="0.25">
      <c r="A157" s="147" t="s">
        <v>119</v>
      </c>
      <c r="B157" s="148"/>
      <c r="C157" s="148"/>
      <c r="D157" s="148"/>
      <c r="E157" s="148"/>
      <c r="F157" s="148"/>
      <c r="G157" s="148"/>
      <c r="H157" s="148"/>
      <c r="I157" s="148"/>
      <c r="J157" s="148"/>
      <c r="K157" s="149"/>
      <c r="L157" s="63">
        <f>SUM(L14:L156)</f>
        <v>0</v>
      </c>
      <c r="M157" s="64">
        <f>SUM(M14:M156)</f>
        <v>0</v>
      </c>
      <c r="N157" s="64">
        <f>SUM(N14:N156)</f>
        <v>0</v>
      </c>
      <c r="O157" s="64">
        <f>SUM(O14:O156)</f>
        <v>0</v>
      </c>
      <c r="P157" s="65">
        <f>SUM(P14:P156)</f>
        <v>0</v>
      </c>
    </row>
    <row r="158" spans="1:16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</row>
    <row r="159" spans="1:16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</row>
    <row r="160" spans="1:16" x14ac:dyDescent="0.2">
      <c r="A160" s="1" t="s">
        <v>14</v>
      </c>
      <c r="B160" s="16"/>
      <c r="C160" s="146">
        <f>'Kops a'!C33:H33</f>
        <v>0</v>
      </c>
      <c r="D160" s="146"/>
      <c r="E160" s="146"/>
      <c r="F160" s="146"/>
      <c r="G160" s="146"/>
      <c r="H160" s="146"/>
      <c r="I160" s="16"/>
      <c r="J160" s="16"/>
      <c r="K160" s="16"/>
      <c r="L160" s="16"/>
      <c r="M160" s="16"/>
      <c r="N160" s="16"/>
      <c r="O160" s="16"/>
      <c r="P160" s="16"/>
    </row>
    <row r="161" spans="1:16" x14ac:dyDescent="0.2">
      <c r="A161" s="16"/>
      <c r="B161" s="16"/>
      <c r="C161" s="97" t="s">
        <v>15</v>
      </c>
      <c r="D161" s="97"/>
      <c r="E161" s="97"/>
      <c r="F161" s="97"/>
      <c r="G161" s="97"/>
      <c r="H161" s="97"/>
      <c r="I161" s="16"/>
      <c r="J161" s="16"/>
      <c r="K161" s="16"/>
      <c r="L161" s="16"/>
      <c r="M161" s="16"/>
      <c r="N161" s="16"/>
      <c r="O161" s="16"/>
      <c r="P161" s="16"/>
    </row>
    <row r="162" spans="1:16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</row>
    <row r="163" spans="1:16" x14ac:dyDescent="0.2">
      <c r="A163" s="78" t="str">
        <f>'Kops a'!A36</f>
        <v>Tāme sastādīta 2022. gada ___.__________</v>
      </c>
      <c r="B163" s="79"/>
      <c r="C163" s="79"/>
      <c r="D163" s="79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</row>
    <row r="164" spans="1:16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</row>
    <row r="165" spans="1:16" x14ac:dyDescent="0.2">
      <c r="A165" s="1" t="s">
        <v>37</v>
      </c>
      <c r="B165" s="16"/>
      <c r="C165" s="146">
        <f>'Kops a'!C38:H38</f>
        <v>0</v>
      </c>
      <c r="D165" s="146"/>
      <c r="E165" s="146"/>
      <c r="F165" s="146"/>
      <c r="G165" s="146"/>
      <c r="H165" s="146"/>
      <c r="I165" s="16"/>
      <c r="J165" s="16"/>
      <c r="K165" s="16"/>
      <c r="L165" s="16"/>
      <c r="M165" s="16"/>
      <c r="N165" s="16"/>
      <c r="O165" s="16"/>
      <c r="P165" s="16"/>
    </row>
    <row r="166" spans="1:16" x14ac:dyDescent="0.2">
      <c r="A166" s="16"/>
      <c r="B166" s="16"/>
      <c r="C166" s="97" t="s">
        <v>15</v>
      </c>
      <c r="D166" s="97"/>
      <c r="E166" s="97"/>
      <c r="F166" s="97"/>
      <c r="G166" s="97"/>
      <c r="H166" s="97"/>
      <c r="I166" s="16"/>
      <c r="J166" s="16"/>
      <c r="K166" s="16"/>
      <c r="L166" s="16"/>
      <c r="M166" s="16"/>
      <c r="N166" s="16"/>
      <c r="O166" s="16"/>
      <c r="P166" s="16"/>
    </row>
    <row r="167" spans="1:16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</row>
    <row r="168" spans="1:16" x14ac:dyDescent="0.2">
      <c r="A168" s="78" t="s">
        <v>54</v>
      </c>
      <c r="B168" s="79"/>
      <c r="C168" s="83">
        <f>'Kops a'!C41</f>
        <v>0</v>
      </c>
      <c r="D168" s="48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</row>
    <row r="169" spans="1:16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166:H166"/>
    <mergeCell ref="C4:I4"/>
    <mergeCell ref="F12:K12"/>
    <mergeCell ref="J9:M9"/>
    <mergeCell ref="D8:L8"/>
    <mergeCell ref="A157:K157"/>
    <mergeCell ref="C160:H160"/>
    <mergeCell ref="C161:H161"/>
    <mergeCell ref="C165:H165"/>
  </mergeCells>
  <conditionalFormatting sqref="I14:J156 A14:G156">
    <cfRule type="cellIs" dxfId="111" priority="32" operator="equal">
      <formula>0</formula>
    </cfRule>
  </conditionalFormatting>
  <conditionalFormatting sqref="N9:O9 K14:P156 H14:H156">
    <cfRule type="cellIs" dxfId="110" priority="31" operator="equal">
      <formula>0</formula>
    </cfRule>
  </conditionalFormatting>
  <conditionalFormatting sqref="C2:I2">
    <cfRule type="cellIs" dxfId="109" priority="28" operator="equal">
      <formula>0</formula>
    </cfRule>
  </conditionalFormatting>
  <conditionalFormatting sqref="O10">
    <cfRule type="cellIs" dxfId="108" priority="27" operator="equal">
      <formula>"20__. gada __. _________"</formula>
    </cfRule>
  </conditionalFormatting>
  <conditionalFormatting sqref="A157:K157">
    <cfRule type="containsText" dxfId="107" priority="26" operator="containsText" text="Tiešās izmaksas kopā, t. sk. darba devēja sociālais nodoklis __.__% ">
      <formula>NOT(ISERROR(SEARCH("Tiešās izmaksas kopā, t. sk. darba devēja sociālais nodoklis __.__% ",A157)))</formula>
    </cfRule>
  </conditionalFormatting>
  <conditionalFormatting sqref="L157:P157">
    <cfRule type="cellIs" dxfId="106" priority="21" operator="equal">
      <formula>0</formula>
    </cfRule>
  </conditionalFormatting>
  <conditionalFormatting sqref="C4:I4">
    <cfRule type="cellIs" dxfId="105" priority="20" operator="equal">
      <formula>0</formula>
    </cfRule>
  </conditionalFormatting>
  <conditionalFormatting sqref="D5:L8">
    <cfRule type="cellIs" dxfId="104" priority="17" operator="equal">
      <formula>0</formula>
    </cfRule>
  </conditionalFormatting>
  <conditionalFormatting sqref="C165:H165">
    <cfRule type="cellIs" dxfId="103" priority="10" operator="equal">
      <formula>0</formula>
    </cfRule>
  </conditionalFormatting>
  <conditionalFormatting sqref="C160:H160">
    <cfRule type="cellIs" dxfId="102" priority="9" operator="equal">
      <formula>0</formula>
    </cfRule>
  </conditionalFormatting>
  <conditionalFormatting sqref="P10">
    <cfRule type="cellIs" dxfId="101" priority="13" operator="equal">
      <formula>"20__. gada __. _________"</formula>
    </cfRule>
  </conditionalFormatting>
  <conditionalFormatting sqref="C165:H165 C168 C160:H160">
    <cfRule type="cellIs" dxfId="100" priority="8" operator="equal">
      <formula>0</formula>
    </cfRule>
  </conditionalFormatting>
  <conditionalFormatting sqref="D1">
    <cfRule type="cellIs" dxfId="99" priority="7" operator="equal">
      <formula>0</formula>
    </cfRule>
  </conditionalFormatting>
  <conditionalFormatting sqref="A9">
    <cfRule type="containsText" dxfId="98" priority="6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paperSize="9" scale="89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D422C369-7259-49E7-A89B-9D562DEE2E41}">
            <xm:f>NOT(ISERROR(SEARCH("Tāme sastādīta ____. gada ___. ______________",A163)))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A163</xm:sqref>
        </x14:conditionalFormatting>
        <x14:conditionalFormatting xmlns:xm="http://schemas.microsoft.com/office/excel/2006/main">
          <x14:cfRule type="containsText" priority="11" operator="containsText" id="{D859E3E6-089F-4F16-889A-98EF63E5F3AC}">
            <xm:f>NOT(ISERROR(SEARCH("Sertifikāta Nr. _________________________________",A168)))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A168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P72"/>
  <sheetViews>
    <sheetView view="pageBreakPreview" topLeftCell="A5" zoomScale="115" zoomScaleNormal="145" zoomScaleSheetLayoutView="115" workbookViewId="0">
      <selection activeCell="E15" sqref="E15:E59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5" t="s">
        <v>38</v>
      </c>
      <c r="D1" s="49">
        <f>'Kops a'!A18</f>
        <v>4</v>
      </c>
      <c r="E1" s="22"/>
      <c r="F1" s="22"/>
      <c r="G1" s="22"/>
      <c r="H1" s="22"/>
      <c r="I1" s="22"/>
      <c r="J1" s="22"/>
      <c r="N1" s="24"/>
      <c r="O1" s="25"/>
      <c r="P1" s="26"/>
    </row>
    <row r="2" spans="1:16" x14ac:dyDescent="0.2">
      <c r="A2" s="27"/>
      <c r="B2" s="27"/>
      <c r="C2" s="151" t="s">
        <v>254</v>
      </c>
      <c r="D2" s="151"/>
      <c r="E2" s="151"/>
      <c r="F2" s="151"/>
      <c r="G2" s="151"/>
      <c r="H2" s="151"/>
      <c r="I2" s="151"/>
      <c r="J2" s="27"/>
    </row>
    <row r="3" spans="1:16" x14ac:dyDescent="0.2">
      <c r="A3" s="28"/>
      <c r="B3" s="28"/>
      <c r="C3" s="141" t="s">
        <v>17</v>
      </c>
      <c r="D3" s="141"/>
      <c r="E3" s="141"/>
      <c r="F3" s="141"/>
      <c r="G3" s="141"/>
      <c r="H3" s="141"/>
      <c r="I3" s="141"/>
      <c r="J3" s="28"/>
    </row>
    <row r="4" spans="1:16" x14ac:dyDescent="0.2">
      <c r="A4" s="28"/>
      <c r="B4" s="28"/>
      <c r="C4" s="152" t="s">
        <v>52</v>
      </c>
      <c r="D4" s="152"/>
      <c r="E4" s="152"/>
      <c r="F4" s="152"/>
      <c r="G4" s="152"/>
      <c r="H4" s="152"/>
      <c r="I4" s="152"/>
      <c r="J4" s="28"/>
    </row>
    <row r="5" spans="1:16" x14ac:dyDescent="0.2">
      <c r="A5" s="22"/>
      <c r="B5" s="22"/>
      <c r="C5" s="25" t="s">
        <v>5</v>
      </c>
      <c r="D5" s="163" t="str">
        <f>'Kops a'!D6</f>
        <v>Daudzdzīvokļu dzīvojamās mājas vienkāršotas fasādes atjaunošana</v>
      </c>
      <c r="E5" s="163"/>
      <c r="F5" s="163"/>
      <c r="G5" s="163"/>
      <c r="H5" s="163"/>
      <c r="I5" s="163"/>
      <c r="J5" s="163"/>
      <c r="K5" s="163"/>
      <c r="L5" s="163"/>
      <c r="M5" s="16"/>
      <c r="N5" s="16"/>
      <c r="O5" s="16"/>
      <c r="P5" s="16"/>
    </row>
    <row r="6" spans="1:16" ht="24.95" customHeight="1" x14ac:dyDescent="0.2">
      <c r="A6" s="22"/>
      <c r="B6" s="22"/>
      <c r="C6" s="25" t="s">
        <v>6</v>
      </c>
      <c r="D6" s="163" t="str">
        <f>'Kops a'!D7</f>
        <v>Daudzdzīvokļu dzīvojamās mājas, Stacijas iela 34, Olaine vienkāršotas fasādes atjaunošana</v>
      </c>
      <c r="E6" s="163"/>
      <c r="F6" s="163"/>
      <c r="G6" s="163"/>
      <c r="H6" s="163"/>
      <c r="I6" s="163"/>
      <c r="J6" s="163"/>
      <c r="K6" s="163"/>
      <c r="L6" s="163"/>
      <c r="M6" s="16"/>
      <c r="N6" s="16"/>
      <c r="O6" s="16"/>
      <c r="P6" s="16"/>
    </row>
    <row r="7" spans="1:16" x14ac:dyDescent="0.2">
      <c r="A7" s="22"/>
      <c r="B7" s="22"/>
      <c r="C7" s="25" t="s">
        <v>7</v>
      </c>
      <c r="D7" s="163" t="str">
        <f>'Kops a'!D8</f>
        <v>Stacijas iela 34, Olaine</v>
      </c>
      <c r="E7" s="163"/>
      <c r="F7" s="163"/>
      <c r="G7" s="163"/>
      <c r="H7" s="163"/>
      <c r="I7" s="163"/>
      <c r="J7" s="163"/>
      <c r="K7" s="163"/>
      <c r="L7" s="163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163" t="str">
        <f>'Kops a'!D9</f>
        <v>Iepirkums Nr. AS OŪS 2022/08_E</v>
      </c>
      <c r="E8" s="163"/>
      <c r="F8" s="163"/>
      <c r="G8" s="163"/>
      <c r="H8" s="163"/>
      <c r="I8" s="163"/>
      <c r="J8" s="163"/>
      <c r="K8" s="163"/>
      <c r="L8" s="163"/>
      <c r="M8" s="16"/>
      <c r="N8" s="16"/>
      <c r="O8" s="16"/>
      <c r="P8" s="16"/>
    </row>
    <row r="9" spans="1:16" ht="11.25" customHeight="1" x14ac:dyDescent="0.2">
      <c r="A9" s="150" t="s">
        <v>60</v>
      </c>
      <c r="B9" s="150"/>
      <c r="C9" s="150"/>
      <c r="D9" s="150"/>
      <c r="E9" s="150"/>
      <c r="F9" s="150"/>
      <c r="G9" s="150"/>
      <c r="H9" s="150"/>
      <c r="I9" s="150"/>
      <c r="J9" s="156" t="s">
        <v>39</v>
      </c>
      <c r="K9" s="156"/>
      <c r="L9" s="156"/>
      <c r="M9" s="156"/>
      <c r="N9" s="162">
        <f>P60</f>
        <v>0</v>
      </c>
      <c r="O9" s="162"/>
      <c r="P9" s="29"/>
    </row>
    <row r="10" spans="1:16" x14ac:dyDescent="0.2">
      <c r="A10" s="30"/>
      <c r="B10" s="31"/>
      <c r="C10" s="4"/>
      <c r="D10" s="22"/>
      <c r="E10" s="22"/>
      <c r="F10" s="22"/>
      <c r="G10" s="22"/>
      <c r="H10" s="22"/>
      <c r="I10" s="22"/>
      <c r="J10" s="22"/>
      <c r="K10" s="22"/>
      <c r="L10" s="27"/>
      <c r="M10" s="27"/>
      <c r="O10" s="81"/>
      <c r="P10" s="80" t="str">
        <f>A66</f>
        <v>Tāme sastādīta 2022. gada ___.__________</v>
      </c>
    </row>
    <row r="11" spans="1:16" ht="12" thickBot="1" x14ac:dyDescent="0.25">
      <c r="A11" s="30"/>
      <c r="B11" s="31"/>
      <c r="C11" s="4"/>
      <c r="D11" s="22"/>
      <c r="E11" s="22"/>
      <c r="F11" s="22"/>
      <c r="G11" s="22"/>
      <c r="H11" s="22"/>
      <c r="I11" s="22"/>
      <c r="J11" s="22"/>
      <c r="K11" s="22"/>
      <c r="L11" s="32"/>
      <c r="M11" s="32"/>
      <c r="N11" s="33"/>
      <c r="O11" s="24"/>
      <c r="P11" s="22"/>
    </row>
    <row r="12" spans="1:16" x14ac:dyDescent="0.2">
      <c r="A12" s="119" t="s">
        <v>23</v>
      </c>
      <c r="B12" s="157" t="s">
        <v>40</v>
      </c>
      <c r="C12" s="154" t="s">
        <v>41</v>
      </c>
      <c r="D12" s="160" t="s">
        <v>42</v>
      </c>
      <c r="E12" s="144" t="s">
        <v>43</v>
      </c>
      <c r="F12" s="153" t="s">
        <v>44</v>
      </c>
      <c r="G12" s="154"/>
      <c r="H12" s="154"/>
      <c r="I12" s="154"/>
      <c r="J12" s="154"/>
      <c r="K12" s="155"/>
      <c r="L12" s="153" t="s">
        <v>45</v>
      </c>
      <c r="M12" s="154"/>
      <c r="N12" s="154"/>
      <c r="O12" s="154"/>
      <c r="P12" s="155"/>
    </row>
    <row r="13" spans="1:16" ht="126.75" customHeight="1" thickBot="1" x14ac:dyDescent="0.25">
      <c r="A13" s="120"/>
      <c r="B13" s="158"/>
      <c r="C13" s="159"/>
      <c r="D13" s="161"/>
      <c r="E13" s="145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58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58" t="s">
        <v>51</v>
      </c>
    </row>
    <row r="14" spans="1:16" x14ac:dyDescent="0.2">
      <c r="A14" s="36"/>
      <c r="B14" s="37"/>
      <c r="C14" s="87" t="s">
        <v>61</v>
      </c>
      <c r="D14" s="23"/>
      <c r="E14" s="89"/>
      <c r="F14" s="62"/>
      <c r="G14" s="59"/>
      <c r="H14" s="45"/>
      <c r="I14" s="59"/>
      <c r="J14" s="59"/>
      <c r="K14" s="46">
        <f>SUM(H14:J14)</f>
        <v>0</v>
      </c>
      <c r="L14" s="62">
        <f>ROUND(E14*F14,2)</f>
        <v>0</v>
      </c>
      <c r="M14" s="59">
        <f>ROUND(H14*E14,2)</f>
        <v>0</v>
      </c>
      <c r="N14" s="59">
        <f>ROUND(I14*E14,2)</f>
        <v>0</v>
      </c>
      <c r="O14" s="59">
        <f>ROUND(J14*E14,2)</f>
        <v>0</v>
      </c>
      <c r="P14" s="60">
        <f>SUM(M14:O14)</f>
        <v>0</v>
      </c>
    </row>
    <row r="15" spans="1:16" ht="22.5" x14ac:dyDescent="0.2">
      <c r="A15" s="36">
        <v>1</v>
      </c>
      <c r="B15" s="37"/>
      <c r="C15" s="86" t="s">
        <v>223</v>
      </c>
      <c r="D15" s="23" t="s">
        <v>70</v>
      </c>
      <c r="E15" s="89">
        <v>44</v>
      </c>
      <c r="F15" s="62"/>
      <c r="G15" s="59"/>
      <c r="H15" s="45"/>
      <c r="I15" s="59"/>
      <c r="J15" s="59"/>
      <c r="K15" s="46"/>
      <c r="L15" s="47"/>
      <c r="M15" s="45"/>
      <c r="N15" s="45"/>
      <c r="O15" s="45"/>
      <c r="P15" s="46"/>
    </row>
    <row r="16" spans="1:16" x14ac:dyDescent="0.2">
      <c r="A16" s="36">
        <v>2</v>
      </c>
      <c r="B16" s="37"/>
      <c r="C16" s="86" t="s">
        <v>224</v>
      </c>
      <c r="D16" s="23" t="s">
        <v>70</v>
      </c>
      <c r="E16" s="89">
        <v>7</v>
      </c>
      <c r="F16" s="62"/>
      <c r="G16" s="59"/>
      <c r="H16" s="45"/>
      <c r="I16" s="59"/>
      <c r="J16" s="59"/>
      <c r="K16" s="46"/>
      <c r="L16" s="47"/>
      <c r="M16" s="45"/>
      <c r="N16" s="45"/>
      <c r="O16" s="45"/>
      <c r="P16" s="46"/>
    </row>
    <row r="17" spans="1:16" x14ac:dyDescent="0.2">
      <c r="A17" s="36">
        <v>3</v>
      </c>
      <c r="B17" s="37"/>
      <c r="C17" s="86" t="s">
        <v>225</v>
      </c>
      <c r="D17" s="23" t="s">
        <v>70</v>
      </c>
      <c r="E17" s="89">
        <v>8</v>
      </c>
      <c r="F17" s="62"/>
      <c r="G17" s="59"/>
      <c r="H17" s="45"/>
      <c r="I17" s="59"/>
      <c r="J17" s="59"/>
      <c r="K17" s="46"/>
      <c r="L17" s="47"/>
      <c r="M17" s="45"/>
      <c r="N17" s="45"/>
      <c r="O17" s="45"/>
      <c r="P17" s="46"/>
    </row>
    <row r="18" spans="1:16" x14ac:dyDescent="0.2">
      <c r="A18" s="36">
        <v>4</v>
      </c>
      <c r="B18" s="37"/>
      <c r="C18" s="86" t="s">
        <v>226</v>
      </c>
      <c r="D18" s="23" t="s">
        <v>70</v>
      </c>
      <c r="E18" s="89">
        <v>20</v>
      </c>
      <c r="F18" s="62"/>
      <c r="G18" s="59"/>
      <c r="H18" s="45"/>
      <c r="I18" s="59"/>
      <c r="J18" s="59"/>
      <c r="K18" s="46"/>
      <c r="L18" s="47"/>
      <c r="M18" s="45"/>
      <c r="N18" s="45"/>
      <c r="O18" s="45"/>
      <c r="P18" s="46"/>
    </row>
    <row r="19" spans="1:16" x14ac:dyDescent="0.2">
      <c r="A19" s="36">
        <v>5</v>
      </c>
      <c r="B19" s="37"/>
      <c r="C19" s="86" t="s">
        <v>227</v>
      </c>
      <c r="D19" s="23" t="s">
        <v>70</v>
      </c>
      <c r="E19" s="89">
        <v>21</v>
      </c>
      <c r="F19" s="62"/>
      <c r="G19" s="59"/>
      <c r="H19" s="45"/>
      <c r="I19" s="59"/>
      <c r="J19" s="59"/>
      <c r="K19" s="46"/>
      <c r="L19" s="47"/>
      <c r="M19" s="45"/>
      <c r="N19" s="45"/>
      <c r="O19" s="45"/>
      <c r="P19" s="46"/>
    </row>
    <row r="20" spans="1:16" ht="22.5" x14ac:dyDescent="0.2">
      <c r="A20" s="36">
        <v>6</v>
      </c>
      <c r="B20" s="37"/>
      <c r="C20" s="86" t="s">
        <v>228</v>
      </c>
      <c r="D20" s="23" t="s">
        <v>68</v>
      </c>
      <c r="E20" s="89">
        <v>783.72</v>
      </c>
      <c r="F20" s="62"/>
      <c r="G20" s="59"/>
      <c r="H20" s="45"/>
      <c r="I20" s="59"/>
      <c r="J20" s="59"/>
      <c r="K20" s="46"/>
      <c r="L20" s="47"/>
      <c r="M20" s="45"/>
      <c r="N20" s="45"/>
      <c r="O20" s="45"/>
      <c r="P20" s="46"/>
    </row>
    <row r="21" spans="1:16" x14ac:dyDescent="0.2">
      <c r="A21" s="36"/>
      <c r="B21" s="37"/>
      <c r="C21" s="87" t="s">
        <v>229</v>
      </c>
      <c r="D21" s="23"/>
      <c r="E21" s="89"/>
      <c r="F21" s="62"/>
      <c r="G21" s="59"/>
      <c r="H21" s="45"/>
      <c r="I21" s="59"/>
      <c r="J21" s="59"/>
      <c r="K21" s="46"/>
      <c r="L21" s="47"/>
      <c r="M21" s="45"/>
      <c r="N21" s="45"/>
      <c r="O21" s="45"/>
      <c r="P21" s="46"/>
    </row>
    <row r="22" spans="1:16" ht="22.5" x14ac:dyDescent="0.2">
      <c r="A22" s="36">
        <v>1</v>
      </c>
      <c r="B22" s="37"/>
      <c r="C22" s="86" t="s">
        <v>230</v>
      </c>
      <c r="D22" s="23" t="s">
        <v>70</v>
      </c>
      <c r="E22" s="89">
        <v>8</v>
      </c>
      <c r="F22" s="62"/>
      <c r="G22" s="59"/>
      <c r="H22" s="45"/>
      <c r="I22" s="59"/>
      <c r="J22" s="59"/>
      <c r="K22" s="46"/>
      <c r="L22" s="47"/>
      <c r="M22" s="45"/>
      <c r="N22" s="45"/>
      <c r="O22" s="45"/>
      <c r="P22" s="46"/>
    </row>
    <row r="23" spans="1:16" ht="22.5" x14ac:dyDescent="0.2">
      <c r="A23" s="36">
        <v>2</v>
      </c>
      <c r="B23" s="37"/>
      <c r="C23" s="92" t="s">
        <v>353</v>
      </c>
      <c r="D23" s="23" t="s">
        <v>70</v>
      </c>
      <c r="E23" s="89">
        <v>8</v>
      </c>
      <c r="F23" s="62"/>
      <c r="G23" s="59"/>
      <c r="H23" s="45"/>
      <c r="I23" s="59"/>
      <c r="J23" s="59"/>
      <c r="K23" s="46"/>
      <c r="L23" s="47"/>
      <c r="M23" s="45"/>
      <c r="N23" s="45"/>
      <c r="O23" s="45"/>
      <c r="P23" s="46"/>
    </row>
    <row r="24" spans="1:16" x14ac:dyDescent="0.2">
      <c r="A24" s="36">
        <v>3</v>
      </c>
      <c r="B24" s="37"/>
      <c r="C24" s="88" t="s">
        <v>231</v>
      </c>
      <c r="D24" s="23" t="s">
        <v>84</v>
      </c>
      <c r="E24" s="89">
        <v>1</v>
      </c>
      <c r="F24" s="62"/>
      <c r="G24" s="59"/>
      <c r="H24" s="45"/>
      <c r="I24" s="59"/>
      <c r="J24" s="59"/>
      <c r="K24" s="46"/>
      <c r="L24" s="47"/>
      <c r="M24" s="45"/>
      <c r="N24" s="45"/>
      <c r="O24" s="45"/>
      <c r="P24" s="46"/>
    </row>
    <row r="25" spans="1:16" x14ac:dyDescent="0.2">
      <c r="A25" s="36">
        <v>4</v>
      </c>
      <c r="B25" s="37"/>
      <c r="C25" s="88" t="s">
        <v>232</v>
      </c>
      <c r="D25" s="23" t="s">
        <v>84</v>
      </c>
      <c r="E25" s="89">
        <v>1</v>
      </c>
      <c r="F25" s="62"/>
      <c r="G25" s="59"/>
      <c r="H25" s="45"/>
      <c r="I25" s="59"/>
      <c r="J25" s="59"/>
      <c r="K25" s="46"/>
      <c r="L25" s="47"/>
      <c r="M25" s="45"/>
      <c r="N25" s="45"/>
      <c r="O25" s="45"/>
      <c r="P25" s="46"/>
    </row>
    <row r="26" spans="1:16" x14ac:dyDescent="0.2">
      <c r="A26" s="36">
        <v>5</v>
      </c>
      <c r="B26" s="37"/>
      <c r="C26" s="86" t="s">
        <v>233</v>
      </c>
      <c r="D26" s="23" t="s">
        <v>63</v>
      </c>
      <c r="E26" s="89">
        <v>3.2</v>
      </c>
      <c r="F26" s="62"/>
      <c r="G26" s="59"/>
      <c r="H26" s="45"/>
      <c r="I26" s="59"/>
      <c r="J26" s="59"/>
      <c r="K26" s="46"/>
      <c r="L26" s="47"/>
      <c r="M26" s="45"/>
      <c r="N26" s="45"/>
      <c r="O26" s="45"/>
      <c r="P26" s="46"/>
    </row>
    <row r="27" spans="1:16" x14ac:dyDescent="0.2">
      <c r="A27" s="36">
        <v>6</v>
      </c>
      <c r="B27" s="37"/>
      <c r="C27" s="92" t="s">
        <v>354</v>
      </c>
      <c r="D27" s="23" t="s">
        <v>63</v>
      </c>
      <c r="E27" s="89">
        <v>3.68</v>
      </c>
      <c r="F27" s="62"/>
      <c r="G27" s="59"/>
      <c r="H27" s="45"/>
      <c r="I27" s="59"/>
      <c r="J27" s="59"/>
      <c r="K27" s="46"/>
      <c r="L27" s="47"/>
      <c r="M27" s="45"/>
      <c r="N27" s="45"/>
      <c r="O27" s="45"/>
      <c r="P27" s="46"/>
    </row>
    <row r="28" spans="1:16" x14ac:dyDescent="0.2">
      <c r="A28" s="36">
        <v>7</v>
      </c>
      <c r="B28" s="37"/>
      <c r="C28" s="90" t="s">
        <v>234</v>
      </c>
      <c r="D28" s="23" t="s">
        <v>74</v>
      </c>
      <c r="E28" s="89">
        <v>19.2</v>
      </c>
      <c r="F28" s="62"/>
      <c r="G28" s="59"/>
      <c r="H28" s="45"/>
      <c r="I28" s="59"/>
      <c r="J28" s="59"/>
      <c r="K28" s="46"/>
      <c r="L28" s="47"/>
      <c r="M28" s="45"/>
      <c r="N28" s="45"/>
      <c r="O28" s="45"/>
      <c r="P28" s="46"/>
    </row>
    <row r="29" spans="1:16" ht="22.5" x14ac:dyDescent="0.2">
      <c r="A29" s="36">
        <v>8</v>
      </c>
      <c r="B29" s="37"/>
      <c r="C29" s="90" t="s">
        <v>235</v>
      </c>
      <c r="D29" s="23" t="s">
        <v>74</v>
      </c>
      <c r="E29" s="89">
        <v>3.52</v>
      </c>
      <c r="F29" s="62"/>
      <c r="G29" s="59"/>
      <c r="H29" s="45"/>
      <c r="I29" s="59"/>
      <c r="J29" s="59"/>
      <c r="K29" s="46"/>
      <c r="L29" s="47"/>
      <c r="M29" s="45"/>
      <c r="N29" s="45"/>
      <c r="O29" s="45"/>
      <c r="P29" s="46"/>
    </row>
    <row r="30" spans="1:16" ht="22.5" x14ac:dyDescent="0.2">
      <c r="A30" s="36">
        <v>9</v>
      </c>
      <c r="B30" s="37"/>
      <c r="C30" s="88" t="s">
        <v>236</v>
      </c>
      <c r="D30" s="23" t="s">
        <v>63</v>
      </c>
      <c r="E30" s="89">
        <v>3.2</v>
      </c>
      <c r="F30" s="62"/>
      <c r="G30" s="59"/>
      <c r="H30" s="45"/>
      <c r="I30" s="59"/>
      <c r="J30" s="59"/>
      <c r="K30" s="46"/>
      <c r="L30" s="47"/>
      <c r="M30" s="45"/>
      <c r="N30" s="45"/>
      <c r="O30" s="45"/>
      <c r="P30" s="46"/>
    </row>
    <row r="31" spans="1:16" ht="22.5" x14ac:dyDescent="0.2">
      <c r="A31" s="36">
        <v>10</v>
      </c>
      <c r="B31" s="37"/>
      <c r="C31" s="90" t="s">
        <v>237</v>
      </c>
      <c r="D31" s="23" t="s">
        <v>97</v>
      </c>
      <c r="E31" s="89">
        <v>0.8</v>
      </c>
      <c r="F31" s="62"/>
      <c r="G31" s="59"/>
      <c r="H31" s="45"/>
      <c r="I31" s="59"/>
      <c r="J31" s="59"/>
      <c r="K31" s="46"/>
      <c r="L31" s="47"/>
      <c r="M31" s="45"/>
      <c r="N31" s="45"/>
      <c r="O31" s="45"/>
      <c r="P31" s="46"/>
    </row>
    <row r="32" spans="1:16" ht="22.5" x14ac:dyDescent="0.2">
      <c r="A32" s="36">
        <v>11</v>
      </c>
      <c r="B32" s="37"/>
      <c r="C32" s="90" t="s">
        <v>238</v>
      </c>
      <c r="D32" s="23" t="s">
        <v>97</v>
      </c>
      <c r="E32" s="89">
        <v>1.1200000000000001</v>
      </c>
      <c r="F32" s="62"/>
      <c r="G32" s="59"/>
      <c r="H32" s="45"/>
      <c r="I32" s="59"/>
      <c r="J32" s="59"/>
      <c r="K32" s="46"/>
      <c r="L32" s="47"/>
      <c r="M32" s="45"/>
      <c r="N32" s="45"/>
      <c r="O32" s="45"/>
      <c r="P32" s="46"/>
    </row>
    <row r="33" spans="1:16" x14ac:dyDescent="0.2">
      <c r="A33" s="36"/>
      <c r="B33" s="37"/>
      <c r="C33" s="87" t="s">
        <v>239</v>
      </c>
      <c r="D33" s="23"/>
      <c r="E33" s="89"/>
      <c r="F33" s="62"/>
      <c r="G33" s="59"/>
      <c r="H33" s="45"/>
      <c r="I33" s="59"/>
      <c r="J33" s="59"/>
      <c r="K33" s="46"/>
      <c r="L33" s="47"/>
      <c r="M33" s="45"/>
      <c r="N33" s="45"/>
      <c r="O33" s="45"/>
      <c r="P33" s="46"/>
    </row>
    <row r="34" spans="1:16" ht="22.5" x14ac:dyDescent="0.2">
      <c r="A34" s="36">
        <v>1</v>
      </c>
      <c r="B34" s="37"/>
      <c r="C34" s="86" t="s">
        <v>240</v>
      </c>
      <c r="D34" s="23" t="s">
        <v>115</v>
      </c>
      <c r="E34" s="89">
        <v>20</v>
      </c>
      <c r="F34" s="62"/>
      <c r="G34" s="59"/>
      <c r="H34" s="45"/>
      <c r="I34" s="59"/>
      <c r="J34" s="59"/>
      <c r="K34" s="46"/>
      <c r="L34" s="47"/>
      <c r="M34" s="45"/>
      <c r="N34" s="45"/>
      <c r="O34" s="45"/>
      <c r="P34" s="46"/>
    </row>
    <row r="35" spans="1:16" ht="22.5" x14ac:dyDescent="0.2">
      <c r="A35" s="36">
        <v>2</v>
      </c>
      <c r="B35" s="37"/>
      <c r="C35" s="92" t="s">
        <v>355</v>
      </c>
      <c r="D35" s="23" t="s">
        <v>115</v>
      </c>
      <c r="E35" s="89">
        <v>20</v>
      </c>
      <c r="F35" s="62"/>
      <c r="G35" s="59"/>
      <c r="H35" s="45"/>
      <c r="I35" s="59"/>
      <c r="J35" s="59"/>
      <c r="K35" s="46"/>
      <c r="L35" s="47"/>
      <c r="M35" s="45"/>
      <c r="N35" s="45"/>
      <c r="O35" s="45"/>
      <c r="P35" s="46"/>
    </row>
    <row r="36" spans="1:16" x14ac:dyDescent="0.2">
      <c r="A36" s="36">
        <v>3</v>
      </c>
      <c r="B36" s="37"/>
      <c r="C36" s="88" t="s">
        <v>231</v>
      </c>
      <c r="D36" s="23" t="s">
        <v>84</v>
      </c>
      <c r="E36" s="89">
        <v>1</v>
      </c>
      <c r="F36" s="62"/>
      <c r="G36" s="59"/>
      <c r="H36" s="45"/>
      <c r="I36" s="59"/>
      <c r="J36" s="59"/>
      <c r="K36" s="46"/>
      <c r="L36" s="47"/>
      <c r="M36" s="45"/>
      <c r="N36" s="45"/>
      <c r="O36" s="45"/>
      <c r="P36" s="46"/>
    </row>
    <row r="37" spans="1:16" x14ac:dyDescent="0.2">
      <c r="A37" s="36">
        <v>4</v>
      </c>
      <c r="B37" s="37"/>
      <c r="C37" s="88" t="s">
        <v>232</v>
      </c>
      <c r="D37" s="23" t="s">
        <v>84</v>
      </c>
      <c r="E37" s="89">
        <v>1</v>
      </c>
      <c r="F37" s="62"/>
      <c r="G37" s="59"/>
      <c r="H37" s="45"/>
      <c r="I37" s="59"/>
      <c r="J37" s="59"/>
      <c r="K37" s="46"/>
      <c r="L37" s="47"/>
      <c r="M37" s="45"/>
      <c r="N37" s="45"/>
      <c r="O37" s="45"/>
      <c r="P37" s="46"/>
    </row>
    <row r="38" spans="1:16" ht="22.5" x14ac:dyDescent="0.2">
      <c r="A38" s="36">
        <v>5</v>
      </c>
      <c r="B38" s="37"/>
      <c r="C38" s="86" t="s">
        <v>241</v>
      </c>
      <c r="D38" s="23" t="s">
        <v>115</v>
      </c>
      <c r="E38" s="89">
        <v>21</v>
      </c>
      <c r="F38" s="62"/>
      <c r="G38" s="59"/>
      <c r="H38" s="45"/>
      <c r="I38" s="59"/>
      <c r="J38" s="59"/>
      <c r="K38" s="46"/>
      <c r="L38" s="47"/>
      <c r="M38" s="45"/>
      <c r="N38" s="45"/>
      <c r="O38" s="45"/>
      <c r="P38" s="46"/>
    </row>
    <row r="39" spans="1:16" ht="22.5" x14ac:dyDescent="0.2">
      <c r="A39" s="36">
        <v>6</v>
      </c>
      <c r="B39" s="37"/>
      <c r="C39" s="92" t="s">
        <v>356</v>
      </c>
      <c r="D39" s="23" t="s">
        <v>115</v>
      </c>
      <c r="E39" s="89">
        <v>21</v>
      </c>
      <c r="F39" s="62"/>
      <c r="G39" s="59"/>
      <c r="H39" s="45"/>
      <c r="I39" s="59"/>
      <c r="J39" s="59"/>
      <c r="K39" s="46"/>
      <c r="L39" s="47"/>
      <c r="M39" s="45"/>
      <c r="N39" s="45"/>
      <c r="O39" s="45"/>
      <c r="P39" s="46"/>
    </row>
    <row r="40" spans="1:16" x14ac:dyDescent="0.2">
      <c r="A40" s="36">
        <v>7</v>
      </c>
      <c r="B40" s="37"/>
      <c r="C40" s="88" t="s">
        <v>231</v>
      </c>
      <c r="D40" s="23" t="s">
        <v>84</v>
      </c>
      <c r="E40" s="89">
        <v>1</v>
      </c>
      <c r="F40" s="62"/>
      <c r="G40" s="59"/>
      <c r="H40" s="45"/>
      <c r="I40" s="59"/>
      <c r="J40" s="59"/>
      <c r="K40" s="46"/>
      <c r="L40" s="47"/>
      <c r="M40" s="45"/>
      <c r="N40" s="45"/>
      <c r="O40" s="45"/>
      <c r="P40" s="46"/>
    </row>
    <row r="41" spans="1:16" x14ac:dyDescent="0.2">
      <c r="A41" s="36">
        <v>8</v>
      </c>
      <c r="B41" s="37"/>
      <c r="C41" s="88" t="s">
        <v>232</v>
      </c>
      <c r="D41" s="23" t="s">
        <v>84</v>
      </c>
      <c r="E41" s="89">
        <v>1</v>
      </c>
      <c r="F41" s="62"/>
      <c r="G41" s="59"/>
      <c r="H41" s="45"/>
      <c r="I41" s="59"/>
      <c r="J41" s="59"/>
      <c r="K41" s="46"/>
      <c r="L41" s="47"/>
      <c r="M41" s="45"/>
      <c r="N41" s="45"/>
      <c r="O41" s="45"/>
      <c r="P41" s="46"/>
    </row>
    <row r="42" spans="1:16" x14ac:dyDescent="0.2">
      <c r="A42" s="36">
        <v>9</v>
      </c>
      <c r="B42" s="37"/>
      <c r="C42" s="86" t="s">
        <v>242</v>
      </c>
      <c r="D42" s="23" t="s">
        <v>68</v>
      </c>
      <c r="E42" s="89">
        <v>54.5</v>
      </c>
      <c r="F42" s="62"/>
      <c r="G42" s="59"/>
      <c r="H42" s="45"/>
      <c r="I42" s="59"/>
      <c r="J42" s="59"/>
      <c r="K42" s="46"/>
      <c r="L42" s="47"/>
      <c r="M42" s="45"/>
      <c r="N42" s="45"/>
      <c r="O42" s="45"/>
      <c r="P42" s="46"/>
    </row>
    <row r="43" spans="1:16" x14ac:dyDescent="0.2">
      <c r="A43" s="36">
        <v>10</v>
      </c>
      <c r="B43" s="37"/>
      <c r="C43" s="92" t="s">
        <v>357</v>
      </c>
      <c r="D43" s="23" t="s">
        <v>68</v>
      </c>
      <c r="E43" s="89">
        <v>57.23</v>
      </c>
      <c r="F43" s="62"/>
      <c r="G43" s="59"/>
      <c r="H43" s="45"/>
      <c r="I43" s="59"/>
      <c r="J43" s="59"/>
      <c r="K43" s="46"/>
      <c r="L43" s="47"/>
      <c r="M43" s="45"/>
      <c r="N43" s="45"/>
      <c r="O43" s="45"/>
      <c r="P43" s="46"/>
    </row>
    <row r="44" spans="1:16" ht="22.5" x14ac:dyDescent="0.2">
      <c r="A44" s="36">
        <v>11</v>
      </c>
      <c r="B44" s="37"/>
      <c r="C44" s="88" t="s">
        <v>243</v>
      </c>
      <c r="D44" s="23" t="s">
        <v>84</v>
      </c>
      <c r="E44" s="89">
        <v>1</v>
      </c>
      <c r="F44" s="62"/>
      <c r="G44" s="59"/>
      <c r="H44" s="45"/>
      <c r="I44" s="59"/>
      <c r="J44" s="59"/>
      <c r="K44" s="46"/>
      <c r="L44" s="47"/>
      <c r="M44" s="45"/>
      <c r="N44" s="45"/>
      <c r="O44" s="45"/>
      <c r="P44" s="46"/>
    </row>
    <row r="45" spans="1:16" x14ac:dyDescent="0.2">
      <c r="A45" s="36">
        <v>12</v>
      </c>
      <c r="B45" s="37"/>
      <c r="C45" s="86" t="s">
        <v>233</v>
      </c>
      <c r="D45" s="23" t="s">
        <v>63</v>
      </c>
      <c r="E45" s="89">
        <v>84.8</v>
      </c>
      <c r="F45" s="62"/>
      <c r="G45" s="59"/>
      <c r="H45" s="45"/>
      <c r="I45" s="59"/>
      <c r="J45" s="59"/>
      <c r="K45" s="46"/>
      <c r="L45" s="47"/>
      <c r="M45" s="45"/>
      <c r="N45" s="45"/>
      <c r="O45" s="45"/>
      <c r="P45" s="46"/>
    </row>
    <row r="46" spans="1:16" x14ac:dyDescent="0.2">
      <c r="A46" s="36">
        <v>13</v>
      </c>
      <c r="B46" s="37"/>
      <c r="C46" s="92" t="s">
        <v>354</v>
      </c>
      <c r="D46" s="23" t="s">
        <v>63</v>
      </c>
      <c r="E46" s="89">
        <v>65.55</v>
      </c>
      <c r="F46" s="62"/>
      <c r="G46" s="59"/>
      <c r="H46" s="45"/>
      <c r="I46" s="59"/>
      <c r="J46" s="59"/>
      <c r="K46" s="46"/>
      <c r="L46" s="47"/>
      <c r="M46" s="45"/>
      <c r="N46" s="45"/>
      <c r="O46" s="45"/>
      <c r="P46" s="46"/>
    </row>
    <row r="47" spans="1:16" x14ac:dyDescent="0.2">
      <c r="A47" s="36">
        <v>14</v>
      </c>
      <c r="B47" s="37"/>
      <c r="C47" s="90" t="s">
        <v>234</v>
      </c>
      <c r="D47" s="23" t="s">
        <v>74</v>
      </c>
      <c r="E47" s="89">
        <v>508.8</v>
      </c>
      <c r="F47" s="62"/>
      <c r="G47" s="59"/>
      <c r="H47" s="45"/>
      <c r="I47" s="59"/>
      <c r="J47" s="59"/>
      <c r="K47" s="46"/>
      <c r="L47" s="47"/>
      <c r="M47" s="45"/>
      <c r="N47" s="45"/>
      <c r="O47" s="45"/>
      <c r="P47" s="46"/>
    </row>
    <row r="48" spans="1:16" ht="22.5" x14ac:dyDescent="0.2">
      <c r="A48" s="36">
        <v>15</v>
      </c>
      <c r="B48" s="37"/>
      <c r="C48" s="90" t="s">
        <v>235</v>
      </c>
      <c r="D48" s="23" t="s">
        <v>74</v>
      </c>
      <c r="E48" s="89">
        <v>93.28</v>
      </c>
      <c r="F48" s="62"/>
      <c r="G48" s="59"/>
      <c r="H48" s="45"/>
      <c r="I48" s="59"/>
      <c r="J48" s="59"/>
      <c r="K48" s="46"/>
      <c r="L48" s="47"/>
      <c r="M48" s="45"/>
      <c r="N48" s="45"/>
      <c r="O48" s="45"/>
      <c r="P48" s="46"/>
    </row>
    <row r="49" spans="1:16" ht="22.5" x14ac:dyDescent="0.2">
      <c r="A49" s="36">
        <v>16</v>
      </c>
      <c r="B49" s="37"/>
      <c r="C49" s="88" t="s">
        <v>236</v>
      </c>
      <c r="D49" s="23" t="s">
        <v>84</v>
      </c>
      <c r="E49" s="89">
        <v>1</v>
      </c>
      <c r="F49" s="62"/>
      <c r="G49" s="59"/>
      <c r="H49" s="45"/>
      <c r="I49" s="59"/>
      <c r="J49" s="59"/>
      <c r="K49" s="46"/>
      <c r="L49" s="47"/>
      <c r="M49" s="45"/>
      <c r="N49" s="45"/>
      <c r="O49" s="45"/>
      <c r="P49" s="46"/>
    </row>
    <row r="50" spans="1:16" ht="22.5" x14ac:dyDescent="0.2">
      <c r="A50" s="36">
        <v>17</v>
      </c>
      <c r="B50" s="37"/>
      <c r="C50" s="90" t="s">
        <v>237</v>
      </c>
      <c r="D50" s="23" t="s">
        <v>97</v>
      </c>
      <c r="E50" s="89">
        <v>21.2</v>
      </c>
      <c r="F50" s="62"/>
      <c r="G50" s="59"/>
      <c r="H50" s="45"/>
      <c r="I50" s="59"/>
      <c r="J50" s="59"/>
      <c r="K50" s="46"/>
      <c r="L50" s="47"/>
      <c r="M50" s="45"/>
      <c r="N50" s="45"/>
      <c r="O50" s="45"/>
      <c r="P50" s="46"/>
    </row>
    <row r="51" spans="1:16" ht="22.5" x14ac:dyDescent="0.2">
      <c r="A51" s="36">
        <v>18</v>
      </c>
      <c r="B51" s="37"/>
      <c r="C51" s="90" t="s">
        <v>238</v>
      </c>
      <c r="D51" s="23" t="s">
        <v>97</v>
      </c>
      <c r="E51" s="89">
        <v>29.68</v>
      </c>
      <c r="F51" s="62"/>
      <c r="G51" s="59"/>
      <c r="H51" s="45"/>
      <c r="I51" s="59"/>
      <c r="J51" s="59"/>
      <c r="K51" s="46"/>
      <c r="L51" s="47"/>
      <c r="M51" s="45"/>
      <c r="N51" s="45"/>
      <c r="O51" s="45"/>
      <c r="P51" s="46"/>
    </row>
    <row r="52" spans="1:16" x14ac:dyDescent="0.2">
      <c r="A52" s="36"/>
      <c r="B52" s="37"/>
      <c r="C52" s="87" t="s">
        <v>244</v>
      </c>
      <c r="D52" s="23"/>
      <c r="E52" s="89"/>
      <c r="F52" s="62"/>
      <c r="G52" s="59"/>
      <c r="H52" s="45"/>
      <c r="I52" s="59"/>
      <c r="J52" s="59"/>
      <c r="K52" s="46"/>
      <c r="L52" s="47"/>
      <c r="M52" s="45"/>
      <c r="N52" s="45"/>
      <c r="O52" s="45"/>
      <c r="P52" s="46"/>
    </row>
    <row r="53" spans="1:16" ht="33.75" x14ac:dyDescent="0.2">
      <c r="A53" s="36">
        <v>1</v>
      </c>
      <c r="B53" s="37"/>
      <c r="C53" s="86" t="s">
        <v>245</v>
      </c>
      <c r="D53" s="23" t="s">
        <v>115</v>
      </c>
      <c r="E53" s="89">
        <v>74</v>
      </c>
      <c r="F53" s="62"/>
      <c r="G53" s="59"/>
      <c r="H53" s="45"/>
      <c r="I53" s="59"/>
      <c r="J53" s="59"/>
      <c r="K53" s="46"/>
      <c r="L53" s="47"/>
      <c r="M53" s="45"/>
      <c r="N53" s="45"/>
      <c r="O53" s="45"/>
      <c r="P53" s="46"/>
    </row>
    <row r="54" spans="1:16" ht="22.5" x14ac:dyDescent="0.2">
      <c r="A54" s="36">
        <v>2</v>
      </c>
      <c r="B54" s="37"/>
      <c r="C54" s="92" t="s">
        <v>358</v>
      </c>
      <c r="D54" s="23" t="s">
        <v>115</v>
      </c>
      <c r="E54" s="89">
        <v>57</v>
      </c>
      <c r="F54" s="62"/>
      <c r="G54" s="59"/>
      <c r="H54" s="45"/>
      <c r="I54" s="59"/>
      <c r="J54" s="59"/>
      <c r="K54" s="46"/>
      <c r="L54" s="47"/>
      <c r="M54" s="45"/>
      <c r="N54" s="45"/>
      <c r="O54" s="45"/>
      <c r="P54" s="46"/>
    </row>
    <row r="55" spans="1:16" x14ac:dyDescent="0.2">
      <c r="A55" s="36">
        <v>3</v>
      </c>
      <c r="B55" s="37"/>
      <c r="C55" s="88" t="s">
        <v>231</v>
      </c>
      <c r="D55" s="23" t="s">
        <v>84</v>
      </c>
      <c r="E55" s="89">
        <v>1</v>
      </c>
      <c r="F55" s="62"/>
      <c r="G55" s="59"/>
      <c r="H55" s="45"/>
      <c r="I55" s="59"/>
      <c r="J55" s="59"/>
      <c r="K55" s="46"/>
      <c r="L55" s="47"/>
      <c r="M55" s="45"/>
      <c r="N55" s="45"/>
      <c r="O55" s="45"/>
      <c r="P55" s="46"/>
    </row>
    <row r="56" spans="1:16" x14ac:dyDescent="0.2">
      <c r="A56" s="36">
        <v>4</v>
      </c>
      <c r="B56" s="37"/>
      <c r="C56" s="88" t="s">
        <v>232</v>
      </c>
      <c r="D56" s="23" t="s">
        <v>84</v>
      </c>
      <c r="E56" s="89">
        <v>1</v>
      </c>
      <c r="F56" s="62"/>
      <c r="G56" s="59"/>
      <c r="H56" s="45"/>
      <c r="I56" s="59"/>
      <c r="J56" s="59"/>
      <c r="K56" s="46"/>
      <c r="L56" s="47"/>
      <c r="M56" s="45"/>
      <c r="N56" s="45"/>
      <c r="O56" s="45"/>
      <c r="P56" s="46"/>
    </row>
    <row r="57" spans="1:16" ht="22.5" x14ac:dyDescent="0.2">
      <c r="A57" s="36">
        <v>5</v>
      </c>
      <c r="B57" s="37"/>
      <c r="C57" s="86" t="s">
        <v>246</v>
      </c>
      <c r="D57" s="23" t="s">
        <v>68</v>
      </c>
      <c r="E57" s="89">
        <v>461.76</v>
      </c>
      <c r="F57" s="62"/>
      <c r="G57" s="59"/>
      <c r="H57" s="45"/>
      <c r="I57" s="59"/>
      <c r="J57" s="59"/>
      <c r="K57" s="46"/>
      <c r="L57" s="47"/>
      <c r="M57" s="45"/>
      <c r="N57" s="45"/>
      <c r="O57" s="45"/>
      <c r="P57" s="46"/>
    </row>
    <row r="58" spans="1:16" x14ac:dyDescent="0.2">
      <c r="A58" s="36">
        <v>6</v>
      </c>
      <c r="B58" s="37"/>
      <c r="C58" s="92" t="s">
        <v>357</v>
      </c>
      <c r="D58" s="23" t="s">
        <v>68</v>
      </c>
      <c r="E58" s="89">
        <v>484.85</v>
      </c>
      <c r="F58" s="62"/>
      <c r="G58" s="59"/>
      <c r="H58" s="45"/>
      <c r="I58" s="59"/>
      <c r="J58" s="59"/>
      <c r="K58" s="46"/>
      <c r="L58" s="47"/>
      <c r="M58" s="45"/>
      <c r="N58" s="45"/>
      <c r="O58" s="45"/>
      <c r="P58" s="46"/>
    </row>
    <row r="59" spans="1:16" ht="23.25" thickBot="1" x14ac:dyDescent="0.25">
      <c r="A59" s="36">
        <v>7</v>
      </c>
      <c r="B59" s="37"/>
      <c r="C59" s="88" t="s">
        <v>243</v>
      </c>
      <c r="D59" s="23" t="s">
        <v>84</v>
      </c>
      <c r="E59" s="89">
        <v>1</v>
      </c>
      <c r="F59" s="62"/>
      <c r="G59" s="59"/>
      <c r="H59" s="45"/>
      <c r="I59" s="59"/>
      <c r="J59" s="59"/>
      <c r="K59" s="46"/>
      <c r="L59" s="47"/>
      <c r="M59" s="45"/>
      <c r="N59" s="45"/>
      <c r="O59" s="45"/>
      <c r="P59" s="46"/>
    </row>
    <row r="60" spans="1:16" ht="12" thickBot="1" x14ac:dyDescent="0.25">
      <c r="A60" s="147" t="s">
        <v>119</v>
      </c>
      <c r="B60" s="148"/>
      <c r="C60" s="148"/>
      <c r="D60" s="148"/>
      <c r="E60" s="148"/>
      <c r="F60" s="148"/>
      <c r="G60" s="148"/>
      <c r="H60" s="148"/>
      <c r="I60" s="148"/>
      <c r="J60" s="148"/>
      <c r="K60" s="149"/>
      <c r="L60" s="63">
        <f>SUM(L14:L59)</f>
        <v>0</v>
      </c>
      <c r="M60" s="64">
        <f>SUM(M14:M59)</f>
        <v>0</v>
      </c>
      <c r="N60" s="64">
        <f>SUM(N14:N59)</f>
        <v>0</v>
      </c>
      <c r="O60" s="64">
        <f>SUM(O14:O59)</f>
        <v>0</v>
      </c>
      <c r="P60" s="65">
        <f>SUM(P14:P59)</f>
        <v>0</v>
      </c>
    </row>
    <row r="61" spans="1:16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</row>
    <row r="62" spans="1:16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1:16" x14ac:dyDescent="0.2">
      <c r="A63" s="1" t="s">
        <v>14</v>
      </c>
      <c r="B63" s="16"/>
      <c r="C63" s="146">
        <f>'Kops a'!C33:H33</f>
        <v>0</v>
      </c>
      <c r="D63" s="146"/>
      <c r="E63" s="146"/>
      <c r="F63" s="146"/>
      <c r="G63" s="146"/>
      <c r="H63" s="146"/>
      <c r="I63" s="16"/>
      <c r="J63" s="16"/>
      <c r="K63" s="16"/>
      <c r="L63" s="16"/>
      <c r="M63" s="16"/>
      <c r="N63" s="16"/>
      <c r="O63" s="16"/>
      <c r="P63" s="16"/>
    </row>
    <row r="64" spans="1:16" x14ac:dyDescent="0.2">
      <c r="A64" s="16"/>
      <c r="B64" s="16"/>
      <c r="C64" s="97" t="s">
        <v>15</v>
      </c>
      <c r="D64" s="97"/>
      <c r="E64" s="97"/>
      <c r="F64" s="97"/>
      <c r="G64" s="97"/>
      <c r="H64" s="97"/>
      <c r="I64" s="16"/>
      <c r="J64" s="16"/>
      <c r="K64" s="16"/>
      <c r="L64" s="16"/>
      <c r="M64" s="16"/>
      <c r="N64" s="16"/>
      <c r="O64" s="16"/>
      <c r="P64" s="16"/>
    </row>
    <row r="65" spans="1:16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1:16" x14ac:dyDescent="0.2">
      <c r="A66" s="78" t="str">
        <f>'Kops a'!A36</f>
        <v>Tāme sastādīta 2022. gada ___.__________</v>
      </c>
      <c r="B66" s="79"/>
      <c r="C66" s="79"/>
      <c r="D66" s="79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</row>
    <row r="67" spans="1:16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1:16" x14ac:dyDescent="0.2">
      <c r="A68" s="1" t="s">
        <v>37</v>
      </c>
      <c r="B68" s="16"/>
      <c r="C68" s="146">
        <f>'Kops a'!C38:H38</f>
        <v>0</v>
      </c>
      <c r="D68" s="146"/>
      <c r="E68" s="146"/>
      <c r="F68" s="146"/>
      <c r="G68" s="146"/>
      <c r="H68" s="146"/>
      <c r="I68" s="16"/>
      <c r="J68" s="16"/>
      <c r="K68" s="16"/>
      <c r="L68" s="16"/>
      <c r="M68" s="16"/>
      <c r="N68" s="16"/>
      <c r="O68" s="16"/>
      <c r="P68" s="16"/>
    </row>
    <row r="69" spans="1:16" x14ac:dyDescent="0.2">
      <c r="A69" s="16"/>
      <c r="B69" s="16"/>
      <c r="C69" s="97" t="s">
        <v>15</v>
      </c>
      <c r="D69" s="97"/>
      <c r="E69" s="97"/>
      <c r="F69" s="97"/>
      <c r="G69" s="97"/>
      <c r="H69" s="97"/>
      <c r="I69" s="16"/>
      <c r="J69" s="16"/>
      <c r="K69" s="16"/>
      <c r="L69" s="16"/>
      <c r="M69" s="16"/>
      <c r="N69" s="16"/>
      <c r="O69" s="16"/>
      <c r="P69" s="16"/>
    </row>
    <row r="70" spans="1:16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1:16" x14ac:dyDescent="0.2">
      <c r="A71" s="78" t="s">
        <v>54</v>
      </c>
      <c r="B71" s="79"/>
      <c r="C71" s="83">
        <f>'Kops a'!C41</f>
        <v>0</v>
      </c>
      <c r="D71" s="48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</row>
    <row r="72" spans="1:16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69:H69"/>
    <mergeCell ref="C4:I4"/>
    <mergeCell ref="F12:K12"/>
    <mergeCell ref="J9:M9"/>
    <mergeCell ref="D8:L8"/>
    <mergeCell ref="A60:K60"/>
    <mergeCell ref="C63:H63"/>
    <mergeCell ref="C64:H64"/>
    <mergeCell ref="C68:H68"/>
  </mergeCells>
  <conditionalFormatting sqref="I14:J59 A14:G59">
    <cfRule type="cellIs" dxfId="95" priority="31" operator="equal">
      <formula>0</formula>
    </cfRule>
  </conditionalFormatting>
  <conditionalFormatting sqref="N9:O9 K14:P59 H14:H59">
    <cfRule type="cellIs" dxfId="94" priority="30" operator="equal">
      <formula>0</formula>
    </cfRule>
  </conditionalFormatting>
  <conditionalFormatting sqref="C2:I2">
    <cfRule type="cellIs" dxfId="93" priority="27" operator="equal">
      <formula>0</formula>
    </cfRule>
  </conditionalFormatting>
  <conditionalFormatting sqref="O10">
    <cfRule type="cellIs" dxfId="92" priority="26" operator="equal">
      <formula>"20__. gada __. _________"</formula>
    </cfRule>
  </conditionalFormatting>
  <conditionalFormatting sqref="A60:K60">
    <cfRule type="containsText" dxfId="91" priority="25" operator="containsText" text="Tiešās izmaksas kopā, t. sk. darba devēja sociālais nodoklis __.__% ">
      <formula>NOT(ISERROR(SEARCH("Tiešās izmaksas kopā, t. sk. darba devēja sociālais nodoklis __.__% ",A60)))</formula>
    </cfRule>
  </conditionalFormatting>
  <conditionalFormatting sqref="L60:P60">
    <cfRule type="cellIs" dxfId="90" priority="20" operator="equal">
      <formula>0</formula>
    </cfRule>
  </conditionalFormatting>
  <conditionalFormatting sqref="C4:I4">
    <cfRule type="cellIs" dxfId="89" priority="19" operator="equal">
      <formula>0</formula>
    </cfRule>
  </conditionalFormatting>
  <conditionalFormatting sqref="D5:L8">
    <cfRule type="cellIs" dxfId="88" priority="16" operator="equal">
      <formula>0</formula>
    </cfRule>
  </conditionalFormatting>
  <conditionalFormatting sqref="C68:H68">
    <cfRule type="cellIs" dxfId="87" priority="9" operator="equal">
      <formula>0</formula>
    </cfRule>
  </conditionalFormatting>
  <conditionalFormatting sqref="P10">
    <cfRule type="cellIs" dxfId="86" priority="12" operator="equal">
      <formula>"20__. gada __. _________"</formula>
    </cfRule>
  </conditionalFormatting>
  <conditionalFormatting sqref="C63:H63">
    <cfRule type="cellIs" dxfId="85" priority="8" operator="equal">
      <formula>0</formula>
    </cfRule>
  </conditionalFormatting>
  <conditionalFormatting sqref="C68:H68 C71 C63:H63">
    <cfRule type="cellIs" dxfId="84" priority="7" operator="equal">
      <formula>0</formula>
    </cfRule>
  </conditionalFormatting>
  <conditionalFormatting sqref="D1">
    <cfRule type="cellIs" dxfId="83" priority="6" operator="equal">
      <formula>0</formula>
    </cfRule>
  </conditionalFormatting>
  <conditionalFormatting sqref="A9">
    <cfRule type="containsText" dxfId="82" priority="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paperSize="9" scale="93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0B610FE1-6F17-46AF-982B-27B20E80701D}">
            <xm:f>NOT(ISERROR(SEARCH("Tāme sastādīta ____. gada ___. ______________",A66)))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A66</xm:sqref>
        </x14:conditionalFormatting>
        <x14:conditionalFormatting xmlns:xm="http://schemas.microsoft.com/office/excel/2006/main">
          <x14:cfRule type="containsText" priority="10" operator="containsText" id="{F3EAEDA8-031E-4BF8-B71A-4A6D64C3BFEB}">
            <xm:f>NOT(ISERROR(SEARCH("Sertifikāta Nr. _________________________________",A71)))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P39"/>
  <sheetViews>
    <sheetView tabSelected="1" view="pageBreakPreview" topLeftCell="A5" zoomScaleNormal="130" zoomScaleSheetLayoutView="100" workbookViewId="0">
      <selection activeCell="E28" sqref="E28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5" t="s">
        <v>38</v>
      </c>
      <c r="D1" s="49">
        <f>'Kops a'!A19</f>
        <v>5</v>
      </c>
      <c r="E1" s="22"/>
      <c r="F1" s="22"/>
      <c r="G1" s="22"/>
      <c r="H1" s="22"/>
      <c r="I1" s="22"/>
      <c r="J1" s="22"/>
      <c r="N1" s="24"/>
      <c r="O1" s="25"/>
      <c r="P1" s="26"/>
    </row>
    <row r="2" spans="1:16" x14ac:dyDescent="0.2">
      <c r="A2" s="27"/>
      <c r="B2" s="27"/>
      <c r="C2" s="151" t="s">
        <v>253</v>
      </c>
      <c r="D2" s="151"/>
      <c r="E2" s="151"/>
      <c r="F2" s="151"/>
      <c r="G2" s="151"/>
      <c r="H2" s="151"/>
      <c r="I2" s="151"/>
      <c r="J2" s="27"/>
    </row>
    <row r="3" spans="1:16" x14ac:dyDescent="0.2">
      <c r="A3" s="28"/>
      <c r="B3" s="28"/>
      <c r="C3" s="141" t="s">
        <v>17</v>
      </c>
      <c r="D3" s="141"/>
      <c r="E3" s="141"/>
      <c r="F3" s="141"/>
      <c r="G3" s="141"/>
      <c r="H3" s="141"/>
      <c r="I3" s="141"/>
      <c r="J3" s="28"/>
    </row>
    <row r="4" spans="1:16" x14ac:dyDescent="0.2">
      <c r="A4" s="28"/>
      <c r="B4" s="28"/>
      <c r="C4" s="152" t="s">
        <v>52</v>
      </c>
      <c r="D4" s="152"/>
      <c r="E4" s="152"/>
      <c r="F4" s="152"/>
      <c r="G4" s="152"/>
      <c r="H4" s="152"/>
      <c r="I4" s="152"/>
      <c r="J4" s="28"/>
    </row>
    <row r="5" spans="1:16" x14ac:dyDescent="0.2">
      <c r="A5" s="22"/>
      <c r="B5" s="22"/>
      <c r="C5" s="25" t="s">
        <v>5</v>
      </c>
      <c r="D5" s="163" t="str">
        <f>'Kops a'!D6</f>
        <v>Daudzdzīvokļu dzīvojamās mājas vienkāršotas fasādes atjaunošana</v>
      </c>
      <c r="E5" s="163"/>
      <c r="F5" s="163"/>
      <c r="G5" s="163"/>
      <c r="H5" s="163"/>
      <c r="I5" s="163"/>
      <c r="J5" s="163"/>
      <c r="K5" s="163"/>
      <c r="L5" s="163"/>
      <c r="M5" s="16"/>
      <c r="N5" s="16"/>
      <c r="O5" s="16"/>
      <c r="P5" s="16"/>
    </row>
    <row r="6" spans="1:16" ht="24.95" customHeight="1" x14ac:dyDescent="0.2">
      <c r="A6" s="22"/>
      <c r="B6" s="22"/>
      <c r="C6" s="25" t="s">
        <v>6</v>
      </c>
      <c r="D6" s="163" t="str">
        <f>'Kops a'!D7</f>
        <v>Daudzdzīvokļu dzīvojamās mājas, Stacijas iela 34, Olaine vienkāršotas fasādes atjaunošana</v>
      </c>
      <c r="E6" s="163"/>
      <c r="F6" s="163"/>
      <c r="G6" s="163"/>
      <c r="H6" s="163"/>
      <c r="I6" s="163"/>
      <c r="J6" s="163"/>
      <c r="K6" s="163"/>
      <c r="L6" s="163"/>
      <c r="M6" s="16"/>
      <c r="N6" s="16"/>
      <c r="O6" s="16"/>
      <c r="P6" s="16"/>
    </row>
    <row r="7" spans="1:16" x14ac:dyDescent="0.2">
      <c r="A7" s="22"/>
      <c r="B7" s="22"/>
      <c r="C7" s="25" t="s">
        <v>7</v>
      </c>
      <c r="D7" s="163" t="str">
        <f>'Kops a'!D8</f>
        <v>Stacijas iela 34, Olaine</v>
      </c>
      <c r="E7" s="163"/>
      <c r="F7" s="163"/>
      <c r="G7" s="163"/>
      <c r="H7" s="163"/>
      <c r="I7" s="163"/>
      <c r="J7" s="163"/>
      <c r="K7" s="163"/>
      <c r="L7" s="163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163" t="str">
        <f>'Kops a'!D9</f>
        <v>Iepirkums Nr. AS OŪS 2022/08_E</v>
      </c>
      <c r="E8" s="163"/>
      <c r="F8" s="163"/>
      <c r="G8" s="163"/>
      <c r="H8" s="163"/>
      <c r="I8" s="163"/>
      <c r="J8" s="163"/>
      <c r="K8" s="163"/>
      <c r="L8" s="163"/>
      <c r="M8" s="16"/>
      <c r="N8" s="16"/>
      <c r="O8" s="16"/>
      <c r="P8" s="16"/>
    </row>
    <row r="9" spans="1:16" ht="11.25" customHeight="1" x14ac:dyDescent="0.2">
      <c r="A9" s="150" t="s">
        <v>60</v>
      </c>
      <c r="B9" s="150"/>
      <c r="C9" s="150"/>
      <c r="D9" s="150"/>
      <c r="E9" s="150"/>
      <c r="F9" s="150"/>
      <c r="G9" s="150"/>
      <c r="H9" s="150"/>
      <c r="I9" s="150"/>
      <c r="J9" s="156" t="s">
        <v>39</v>
      </c>
      <c r="K9" s="156"/>
      <c r="L9" s="156"/>
      <c r="M9" s="156"/>
      <c r="N9" s="162">
        <f>P27</f>
        <v>0</v>
      </c>
      <c r="O9" s="162"/>
      <c r="P9" s="29"/>
    </row>
    <row r="10" spans="1:16" x14ac:dyDescent="0.2">
      <c r="A10" s="30"/>
      <c r="B10" s="31"/>
      <c r="C10" s="4"/>
      <c r="D10" s="22"/>
      <c r="E10" s="22"/>
      <c r="F10" s="22"/>
      <c r="G10" s="22"/>
      <c r="H10" s="22"/>
      <c r="I10" s="22"/>
      <c r="J10" s="22"/>
      <c r="K10" s="22"/>
      <c r="L10" s="27"/>
      <c r="M10" s="27"/>
      <c r="O10" s="81"/>
      <c r="P10" s="80" t="str">
        <f>A33</f>
        <v>Tāme sastādīta 2022. gada ___.__________</v>
      </c>
    </row>
    <row r="11" spans="1:16" ht="12" thickBot="1" x14ac:dyDescent="0.25">
      <c r="A11" s="30"/>
      <c r="B11" s="31"/>
      <c r="C11" s="4"/>
      <c r="D11" s="22"/>
      <c r="E11" s="22"/>
      <c r="F11" s="22"/>
      <c r="G11" s="22"/>
      <c r="H11" s="22"/>
      <c r="I11" s="22"/>
      <c r="J11" s="22"/>
      <c r="K11" s="22"/>
      <c r="L11" s="32"/>
      <c r="M11" s="32"/>
      <c r="N11" s="33"/>
      <c r="O11" s="24"/>
      <c r="P11" s="22"/>
    </row>
    <row r="12" spans="1:16" x14ac:dyDescent="0.2">
      <c r="A12" s="119" t="s">
        <v>23</v>
      </c>
      <c r="B12" s="157" t="s">
        <v>40</v>
      </c>
      <c r="C12" s="154" t="s">
        <v>41</v>
      </c>
      <c r="D12" s="160" t="s">
        <v>42</v>
      </c>
      <c r="E12" s="144" t="s">
        <v>43</v>
      </c>
      <c r="F12" s="153" t="s">
        <v>44</v>
      </c>
      <c r="G12" s="154"/>
      <c r="H12" s="154"/>
      <c r="I12" s="154"/>
      <c r="J12" s="154"/>
      <c r="K12" s="155"/>
      <c r="L12" s="153" t="s">
        <v>45</v>
      </c>
      <c r="M12" s="154"/>
      <c r="N12" s="154"/>
      <c r="O12" s="154"/>
      <c r="P12" s="155"/>
    </row>
    <row r="13" spans="1:16" ht="126.75" customHeight="1" thickBot="1" x14ac:dyDescent="0.25">
      <c r="A13" s="120"/>
      <c r="B13" s="158"/>
      <c r="C13" s="159"/>
      <c r="D13" s="161"/>
      <c r="E13" s="145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58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58" t="s">
        <v>51</v>
      </c>
    </row>
    <row r="14" spans="1:16" x14ac:dyDescent="0.2">
      <c r="A14" s="36"/>
      <c r="B14" s="37"/>
      <c r="C14" s="87" t="s">
        <v>121</v>
      </c>
      <c r="D14" s="23"/>
      <c r="E14" s="89"/>
      <c r="F14" s="62"/>
      <c r="G14" s="59"/>
      <c r="H14" s="45"/>
      <c r="I14" s="59"/>
      <c r="J14" s="59"/>
      <c r="K14" s="46">
        <f>SUM(H14:J14)</f>
        <v>0</v>
      </c>
      <c r="L14" s="62">
        <f>ROUND(E14*F14,2)</f>
        <v>0</v>
      </c>
      <c r="M14" s="59">
        <f>ROUND(H14*E14,2)</f>
        <v>0</v>
      </c>
      <c r="N14" s="59">
        <f>ROUND(I14*E14,2)</f>
        <v>0</v>
      </c>
      <c r="O14" s="59">
        <f>ROUND(J14*E14,2)</f>
        <v>0</v>
      </c>
      <c r="P14" s="60">
        <f>SUM(M14:O14)</f>
        <v>0</v>
      </c>
    </row>
    <row r="15" spans="1:16" x14ac:dyDescent="0.2">
      <c r="A15" s="36">
        <v>1</v>
      </c>
      <c r="B15" s="37"/>
      <c r="C15" s="86" t="s">
        <v>247</v>
      </c>
      <c r="D15" s="23" t="s">
        <v>248</v>
      </c>
      <c r="E15" s="89">
        <v>668.19</v>
      </c>
      <c r="F15" s="62"/>
      <c r="G15" s="59"/>
      <c r="H15" s="45"/>
      <c r="I15" s="59"/>
      <c r="J15" s="59"/>
      <c r="K15" s="46"/>
      <c r="L15" s="47"/>
      <c r="M15" s="45"/>
      <c r="N15" s="45"/>
      <c r="O15" s="45"/>
      <c r="P15" s="46"/>
    </row>
    <row r="16" spans="1:16" ht="22.5" x14ac:dyDescent="0.2">
      <c r="A16" s="36">
        <v>2</v>
      </c>
      <c r="B16" s="37"/>
      <c r="C16" s="86" t="s">
        <v>249</v>
      </c>
      <c r="D16" s="23" t="s">
        <v>248</v>
      </c>
      <c r="E16" s="89">
        <v>668.19</v>
      </c>
      <c r="F16" s="62"/>
      <c r="G16" s="59"/>
      <c r="H16" s="45"/>
      <c r="I16" s="59"/>
      <c r="J16" s="59"/>
      <c r="K16" s="46"/>
      <c r="L16" s="47"/>
      <c r="M16" s="45"/>
      <c r="N16" s="45"/>
      <c r="O16" s="45"/>
      <c r="P16" s="46"/>
    </row>
    <row r="17" spans="1:16" x14ac:dyDescent="0.2">
      <c r="A17" s="36"/>
      <c r="B17" s="37"/>
      <c r="C17" s="87" t="s">
        <v>250</v>
      </c>
      <c r="D17" s="23"/>
      <c r="E17" s="89"/>
      <c r="F17" s="62"/>
      <c r="G17" s="59"/>
      <c r="H17" s="45"/>
      <c r="I17" s="59"/>
      <c r="J17" s="59"/>
      <c r="K17" s="46"/>
      <c r="L17" s="47"/>
      <c r="M17" s="45"/>
      <c r="N17" s="45"/>
      <c r="O17" s="45"/>
      <c r="P17" s="46"/>
    </row>
    <row r="18" spans="1:16" x14ac:dyDescent="0.2">
      <c r="A18" s="36">
        <v>1</v>
      </c>
      <c r="B18" s="37"/>
      <c r="C18" s="86" t="s">
        <v>251</v>
      </c>
      <c r="D18" s="23" t="s">
        <v>63</v>
      </c>
      <c r="E18" s="89">
        <v>668.19</v>
      </c>
      <c r="F18" s="62"/>
      <c r="G18" s="59"/>
      <c r="H18" s="45"/>
      <c r="I18" s="59"/>
      <c r="J18" s="59"/>
      <c r="K18" s="46"/>
      <c r="L18" s="47"/>
      <c r="M18" s="45"/>
      <c r="N18" s="45"/>
      <c r="O18" s="45"/>
      <c r="P18" s="46"/>
    </row>
    <row r="19" spans="1:16" ht="33.75" x14ac:dyDescent="0.2">
      <c r="A19" s="36">
        <v>2</v>
      </c>
      <c r="B19" s="37"/>
      <c r="C19" s="86" t="s">
        <v>252</v>
      </c>
      <c r="D19" s="23" t="s">
        <v>63</v>
      </c>
      <c r="E19" s="89">
        <v>668.19</v>
      </c>
      <c r="F19" s="62"/>
      <c r="G19" s="59"/>
      <c r="H19" s="45"/>
      <c r="I19" s="59"/>
      <c r="J19" s="59"/>
      <c r="K19" s="46"/>
      <c r="L19" s="47"/>
      <c r="M19" s="45"/>
      <c r="N19" s="45"/>
      <c r="O19" s="45"/>
      <c r="P19" s="46"/>
    </row>
    <row r="20" spans="1:16" x14ac:dyDescent="0.2">
      <c r="A20" s="36">
        <v>3</v>
      </c>
      <c r="B20" s="37"/>
      <c r="C20" s="92" t="s">
        <v>359</v>
      </c>
      <c r="D20" s="23" t="s">
        <v>63</v>
      </c>
      <c r="E20" s="89">
        <v>735.01</v>
      </c>
      <c r="F20" s="62"/>
      <c r="G20" s="59"/>
      <c r="H20" s="45"/>
      <c r="I20" s="59"/>
      <c r="J20" s="59"/>
      <c r="K20" s="46"/>
      <c r="L20" s="47"/>
      <c r="M20" s="45"/>
      <c r="N20" s="45"/>
      <c r="O20" s="45"/>
      <c r="P20" s="46"/>
    </row>
    <row r="21" spans="1:16" x14ac:dyDescent="0.2">
      <c r="A21" s="36">
        <v>4</v>
      </c>
      <c r="B21" s="37"/>
      <c r="C21" s="90" t="s">
        <v>171</v>
      </c>
      <c r="D21" s="23" t="s">
        <v>74</v>
      </c>
      <c r="E21" s="89">
        <v>3340.95</v>
      </c>
      <c r="F21" s="62"/>
      <c r="G21" s="59"/>
      <c r="H21" s="45"/>
      <c r="I21" s="59"/>
      <c r="J21" s="59"/>
      <c r="K21" s="46"/>
      <c r="L21" s="47"/>
      <c r="M21" s="45"/>
      <c r="N21" s="45"/>
      <c r="O21" s="45"/>
      <c r="P21" s="46"/>
    </row>
    <row r="22" spans="1:16" x14ac:dyDescent="0.2">
      <c r="A22" s="36">
        <v>5</v>
      </c>
      <c r="B22" s="37"/>
      <c r="C22" s="88" t="s">
        <v>142</v>
      </c>
      <c r="D22" s="23" t="s">
        <v>84</v>
      </c>
      <c r="E22" s="89">
        <v>1</v>
      </c>
      <c r="F22" s="62"/>
      <c r="G22" s="59"/>
      <c r="H22" s="45"/>
      <c r="I22" s="59"/>
      <c r="J22" s="59"/>
      <c r="K22" s="46"/>
      <c r="L22" s="47"/>
      <c r="M22" s="45"/>
      <c r="N22" s="45"/>
      <c r="O22" s="45"/>
      <c r="P22" s="46"/>
    </row>
    <row r="23" spans="1:16" x14ac:dyDescent="0.2">
      <c r="A23" s="36">
        <v>6</v>
      </c>
      <c r="B23" s="37"/>
      <c r="C23" s="86" t="s">
        <v>145</v>
      </c>
      <c r="D23" s="23" t="s">
        <v>63</v>
      </c>
      <c r="E23" s="89">
        <v>668.19</v>
      </c>
      <c r="F23" s="62"/>
      <c r="G23" s="59"/>
      <c r="H23" s="45"/>
      <c r="I23" s="59"/>
      <c r="J23" s="59"/>
      <c r="K23" s="46"/>
      <c r="L23" s="47"/>
      <c r="M23" s="45"/>
      <c r="N23" s="45"/>
      <c r="O23" s="45"/>
      <c r="P23" s="46"/>
    </row>
    <row r="24" spans="1:16" ht="22.5" x14ac:dyDescent="0.2">
      <c r="A24" s="36">
        <v>7</v>
      </c>
      <c r="B24" s="37"/>
      <c r="C24" s="90" t="s">
        <v>88</v>
      </c>
      <c r="D24" s="23" t="s">
        <v>63</v>
      </c>
      <c r="E24" s="89">
        <v>835.24</v>
      </c>
      <c r="F24" s="62"/>
      <c r="G24" s="59"/>
      <c r="H24" s="45"/>
      <c r="I24" s="59"/>
      <c r="J24" s="59"/>
      <c r="K24" s="46"/>
      <c r="L24" s="47"/>
      <c r="M24" s="45"/>
      <c r="N24" s="45"/>
      <c r="O24" s="45"/>
      <c r="P24" s="46"/>
    </row>
    <row r="25" spans="1:16" x14ac:dyDescent="0.2">
      <c r="A25" s="36">
        <v>8</v>
      </c>
      <c r="B25" s="37"/>
      <c r="C25" s="90" t="s">
        <v>171</v>
      </c>
      <c r="D25" s="23" t="s">
        <v>74</v>
      </c>
      <c r="E25" s="89">
        <v>3340.95</v>
      </c>
      <c r="F25" s="62"/>
      <c r="G25" s="59"/>
      <c r="H25" s="45"/>
      <c r="I25" s="59"/>
      <c r="J25" s="59"/>
      <c r="K25" s="46"/>
      <c r="L25" s="47"/>
      <c r="M25" s="45"/>
      <c r="N25" s="45"/>
      <c r="O25" s="45"/>
      <c r="P25" s="46"/>
    </row>
    <row r="26" spans="1:16" ht="12" thickBot="1" x14ac:dyDescent="0.25">
      <c r="A26" s="36">
        <v>9</v>
      </c>
      <c r="B26" s="37"/>
      <c r="C26" s="88" t="s">
        <v>90</v>
      </c>
      <c r="D26" s="23" t="s">
        <v>84</v>
      </c>
      <c r="E26" s="89">
        <v>1</v>
      </c>
      <c r="F26" s="62"/>
      <c r="G26" s="59"/>
      <c r="H26" s="45"/>
      <c r="I26" s="59"/>
      <c r="J26" s="59"/>
      <c r="K26" s="46"/>
      <c r="L26" s="47"/>
      <c r="M26" s="45"/>
      <c r="N26" s="45"/>
      <c r="O26" s="45"/>
      <c r="P26" s="46"/>
    </row>
    <row r="27" spans="1:16" ht="12" thickBot="1" x14ac:dyDescent="0.25">
      <c r="A27" s="147" t="s">
        <v>119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9"/>
      <c r="L27" s="63">
        <f>SUM(L14:L26)</f>
        <v>0</v>
      </c>
      <c r="M27" s="64">
        <f>SUM(M14:M26)</f>
        <v>0</v>
      </c>
      <c r="N27" s="64">
        <f>SUM(N14:N26)</f>
        <v>0</v>
      </c>
      <c r="O27" s="64">
        <f>SUM(O14:O26)</f>
        <v>0</v>
      </c>
      <c r="P27" s="65">
        <f>SUM(P14:P26)</f>
        <v>0</v>
      </c>
    </row>
    <row r="28" spans="1:16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" t="s">
        <v>14</v>
      </c>
      <c r="B30" s="16"/>
      <c r="C30" s="146">
        <f>'Kops a'!C33:H33</f>
        <v>0</v>
      </c>
      <c r="D30" s="146"/>
      <c r="E30" s="146"/>
      <c r="F30" s="146"/>
      <c r="G30" s="146"/>
      <c r="H30" s="146"/>
      <c r="I30" s="16"/>
      <c r="J30" s="16"/>
      <c r="K30" s="16"/>
      <c r="L30" s="16"/>
      <c r="M30" s="16"/>
      <c r="N30" s="16"/>
      <c r="O30" s="16"/>
      <c r="P30" s="16"/>
    </row>
    <row r="31" spans="1:16" x14ac:dyDescent="0.2">
      <c r="A31" s="16"/>
      <c r="B31" s="16"/>
      <c r="C31" s="97" t="s">
        <v>15</v>
      </c>
      <c r="D31" s="97"/>
      <c r="E31" s="97"/>
      <c r="F31" s="97"/>
      <c r="G31" s="97"/>
      <c r="H31" s="97"/>
      <c r="I31" s="16"/>
      <c r="J31" s="16"/>
      <c r="K31" s="16"/>
      <c r="L31" s="16"/>
      <c r="M31" s="16"/>
      <c r="N31" s="16"/>
      <c r="O31" s="16"/>
      <c r="P31" s="16"/>
    </row>
    <row r="32" spans="1:16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x14ac:dyDescent="0.2">
      <c r="A33" s="78" t="str">
        <f>'Kops a'!A36</f>
        <v>Tāme sastādīta 2022. gada ___.__________</v>
      </c>
      <c r="B33" s="79"/>
      <c r="C33" s="79"/>
      <c r="D33" s="79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x14ac:dyDescent="0.2">
      <c r="A35" s="1" t="s">
        <v>37</v>
      </c>
      <c r="B35" s="16"/>
      <c r="C35" s="146">
        <f>'Kops a'!C38:H38</f>
        <v>0</v>
      </c>
      <c r="D35" s="146"/>
      <c r="E35" s="146"/>
      <c r="F35" s="146"/>
      <c r="G35" s="146"/>
      <c r="H35" s="146"/>
      <c r="I35" s="16"/>
      <c r="J35" s="16"/>
      <c r="K35" s="16"/>
      <c r="L35" s="16"/>
      <c r="M35" s="16"/>
      <c r="N35" s="16"/>
      <c r="O35" s="16"/>
      <c r="P35" s="16"/>
    </row>
    <row r="36" spans="1:16" x14ac:dyDescent="0.2">
      <c r="A36" s="16"/>
      <c r="B36" s="16"/>
      <c r="C36" s="97" t="s">
        <v>15</v>
      </c>
      <c r="D36" s="97"/>
      <c r="E36" s="97"/>
      <c r="F36" s="97"/>
      <c r="G36" s="97"/>
      <c r="H36" s="97"/>
      <c r="I36" s="16"/>
      <c r="J36" s="16"/>
      <c r="K36" s="16"/>
      <c r="L36" s="16"/>
      <c r="M36" s="16"/>
      <c r="N36" s="16"/>
      <c r="O36" s="16"/>
      <c r="P36" s="16"/>
    </row>
    <row r="37" spans="1:16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x14ac:dyDescent="0.2">
      <c r="A38" s="78" t="s">
        <v>54</v>
      </c>
      <c r="B38" s="79"/>
      <c r="C38" s="83">
        <f>'Kops a'!C41</f>
        <v>0</v>
      </c>
      <c r="D38" s="48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36:H36"/>
    <mergeCell ref="C4:I4"/>
    <mergeCell ref="F12:K12"/>
    <mergeCell ref="J9:M9"/>
    <mergeCell ref="D8:L8"/>
    <mergeCell ref="A27:K27"/>
    <mergeCell ref="C30:H30"/>
    <mergeCell ref="C31:H31"/>
    <mergeCell ref="C35:H35"/>
  </mergeCells>
  <conditionalFormatting sqref="I14:J26 A14:G26">
    <cfRule type="cellIs" dxfId="79" priority="30" operator="equal">
      <formula>0</formula>
    </cfRule>
  </conditionalFormatting>
  <conditionalFormatting sqref="N9:O9 K14:P26 H14:H26">
    <cfRule type="cellIs" dxfId="78" priority="29" operator="equal">
      <formula>0</formula>
    </cfRule>
  </conditionalFormatting>
  <conditionalFormatting sqref="C2:I2">
    <cfRule type="cellIs" dxfId="77" priority="26" operator="equal">
      <formula>0</formula>
    </cfRule>
  </conditionalFormatting>
  <conditionalFormatting sqref="O10">
    <cfRule type="cellIs" dxfId="76" priority="25" operator="equal">
      <formula>"20__. gada __. _________"</formula>
    </cfRule>
  </conditionalFormatting>
  <conditionalFormatting sqref="A27:K27">
    <cfRule type="containsText" dxfId="75" priority="24" operator="containsText" text="Tiešās izmaksas kopā, t. sk. darba devēja sociālais nodoklis __.__% ">
      <formula>NOT(ISERROR(SEARCH("Tiešās izmaksas kopā, t. sk. darba devēja sociālais nodoklis __.__% ",A27)))</formula>
    </cfRule>
  </conditionalFormatting>
  <conditionalFormatting sqref="L27:P27">
    <cfRule type="cellIs" dxfId="74" priority="19" operator="equal">
      <formula>0</formula>
    </cfRule>
  </conditionalFormatting>
  <conditionalFormatting sqref="C4:I4">
    <cfRule type="cellIs" dxfId="73" priority="18" operator="equal">
      <formula>0</formula>
    </cfRule>
  </conditionalFormatting>
  <conditionalFormatting sqref="D5:L8">
    <cfRule type="cellIs" dxfId="72" priority="15" operator="equal">
      <formula>0</formula>
    </cfRule>
  </conditionalFormatting>
  <conditionalFormatting sqref="P10">
    <cfRule type="cellIs" dxfId="71" priority="11" operator="equal">
      <formula>"20__. gada __. _________"</formula>
    </cfRule>
  </conditionalFormatting>
  <conditionalFormatting sqref="C35:H35">
    <cfRule type="cellIs" dxfId="70" priority="8" operator="equal">
      <formula>0</formula>
    </cfRule>
  </conditionalFormatting>
  <conditionalFormatting sqref="C30:H30">
    <cfRule type="cellIs" dxfId="69" priority="7" operator="equal">
      <formula>0</formula>
    </cfRule>
  </conditionalFormatting>
  <conditionalFormatting sqref="C35:H35 C38 C30:H30">
    <cfRule type="cellIs" dxfId="68" priority="6" operator="equal">
      <formula>0</formula>
    </cfRule>
  </conditionalFormatting>
  <conditionalFormatting sqref="D1">
    <cfRule type="cellIs" dxfId="67" priority="5" operator="equal">
      <formula>0</formula>
    </cfRule>
  </conditionalFormatting>
  <conditionalFormatting sqref="A9">
    <cfRule type="containsText" dxfId="66" priority="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paperSize="9" scale="93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DC7EA987-A541-4A14-8BBA-80430C8D8797}">
            <xm:f>NOT(ISERROR(SEARCH("Tāme sastādīta ____. gada ___. ______________",A33)))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A33</xm:sqref>
        </x14:conditionalFormatting>
        <x14:conditionalFormatting xmlns:xm="http://schemas.microsoft.com/office/excel/2006/main">
          <x14:cfRule type="containsText" priority="9" operator="containsText" id="{ACDA78AF-73B6-4D16-9157-A1B6B42F0CA3}">
            <xm:f>NOT(ISERROR(SEARCH("Sertifikāta Nr. _________________________________",A38)))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P39"/>
  <sheetViews>
    <sheetView view="pageBreakPreview" topLeftCell="A10" zoomScale="130" zoomScaleNormal="115" zoomScaleSheetLayoutView="130" workbookViewId="0">
      <selection activeCell="E15" sqref="E15:E26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5" t="s">
        <v>38</v>
      </c>
      <c r="D1" s="49">
        <f>'Kops a'!A20</f>
        <v>6</v>
      </c>
      <c r="E1" s="22"/>
      <c r="F1" s="22"/>
      <c r="G1" s="22"/>
      <c r="H1" s="22"/>
      <c r="I1" s="22"/>
      <c r="J1" s="22"/>
      <c r="N1" s="24"/>
      <c r="O1" s="25"/>
      <c r="P1" s="26"/>
    </row>
    <row r="2" spans="1:16" x14ac:dyDescent="0.2">
      <c r="A2" s="27"/>
      <c r="B2" s="27"/>
      <c r="C2" s="151" t="s">
        <v>262</v>
      </c>
      <c r="D2" s="151"/>
      <c r="E2" s="151"/>
      <c r="F2" s="151"/>
      <c r="G2" s="151"/>
      <c r="H2" s="151"/>
      <c r="I2" s="151"/>
      <c r="J2" s="27"/>
    </row>
    <row r="3" spans="1:16" x14ac:dyDescent="0.2">
      <c r="A3" s="28"/>
      <c r="B3" s="28"/>
      <c r="C3" s="141" t="s">
        <v>17</v>
      </c>
      <c r="D3" s="141"/>
      <c r="E3" s="141"/>
      <c r="F3" s="141"/>
      <c r="G3" s="141"/>
      <c r="H3" s="141"/>
      <c r="I3" s="141"/>
      <c r="J3" s="28"/>
    </row>
    <row r="4" spans="1:16" x14ac:dyDescent="0.2">
      <c r="A4" s="28"/>
      <c r="B4" s="28"/>
      <c r="C4" s="152" t="s">
        <v>52</v>
      </c>
      <c r="D4" s="152"/>
      <c r="E4" s="152"/>
      <c r="F4" s="152"/>
      <c r="G4" s="152"/>
      <c r="H4" s="152"/>
      <c r="I4" s="152"/>
      <c r="J4" s="28"/>
    </row>
    <row r="5" spans="1:16" x14ac:dyDescent="0.2">
      <c r="A5" s="22"/>
      <c r="B5" s="22"/>
      <c r="C5" s="25" t="s">
        <v>5</v>
      </c>
      <c r="D5" s="163" t="str">
        <f>'Kops a'!D6</f>
        <v>Daudzdzīvokļu dzīvojamās mājas vienkāršotas fasādes atjaunošana</v>
      </c>
      <c r="E5" s="163"/>
      <c r="F5" s="163"/>
      <c r="G5" s="163"/>
      <c r="H5" s="163"/>
      <c r="I5" s="163"/>
      <c r="J5" s="163"/>
      <c r="K5" s="163"/>
      <c r="L5" s="163"/>
      <c r="M5" s="16"/>
      <c r="N5" s="16"/>
      <c r="O5" s="16"/>
      <c r="P5" s="16"/>
    </row>
    <row r="6" spans="1:16" ht="24.95" customHeight="1" x14ac:dyDescent="0.2">
      <c r="A6" s="22"/>
      <c r="B6" s="22"/>
      <c r="C6" s="25" t="s">
        <v>6</v>
      </c>
      <c r="D6" s="163" t="str">
        <f>'Kops a'!D7</f>
        <v>Daudzdzīvokļu dzīvojamās mājas, Stacijas iela 34, Olaine vienkāršotas fasādes atjaunošana</v>
      </c>
      <c r="E6" s="163"/>
      <c r="F6" s="163"/>
      <c r="G6" s="163"/>
      <c r="H6" s="163"/>
      <c r="I6" s="163"/>
      <c r="J6" s="163"/>
      <c r="K6" s="163"/>
      <c r="L6" s="163"/>
      <c r="M6" s="16"/>
      <c r="N6" s="16"/>
      <c r="O6" s="16"/>
      <c r="P6" s="16"/>
    </row>
    <row r="7" spans="1:16" x14ac:dyDescent="0.2">
      <c r="A7" s="22"/>
      <c r="B7" s="22"/>
      <c r="C7" s="25" t="s">
        <v>7</v>
      </c>
      <c r="D7" s="163" t="str">
        <f>'Kops a'!D8</f>
        <v>Stacijas iela 34, Olaine</v>
      </c>
      <c r="E7" s="163"/>
      <c r="F7" s="163"/>
      <c r="G7" s="163"/>
      <c r="H7" s="163"/>
      <c r="I7" s="163"/>
      <c r="J7" s="163"/>
      <c r="K7" s="163"/>
      <c r="L7" s="163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163" t="str">
        <f>'Kops a'!D9</f>
        <v>Iepirkums Nr. AS OŪS 2022/08_E</v>
      </c>
      <c r="E8" s="163"/>
      <c r="F8" s="163"/>
      <c r="G8" s="163"/>
      <c r="H8" s="163"/>
      <c r="I8" s="163"/>
      <c r="J8" s="163"/>
      <c r="K8" s="163"/>
      <c r="L8" s="163"/>
      <c r="M8" s="16"/>
      <c r="N8" s="16"/>
      <c r="O8" s="16"/>
      <c r="P8" s="16"/>
    </row>
    <row r="9" spans="1:16" ht="11.25" customHeight="1" x14ac:dyDescent="0.2">
      <c r="A9" s="150" t="s">
        <v>60</v>
      </c>
      <c r="B9" s="150"/>
      <c r="C9" s="150"/>
      <c r="D9" s="150"/>
      <c r="E9" s="150"/>
      <c r="F9" s="150"/>
      <c r="G9" s="150"/>
      <c r="H9" s="150"/>
      <c r="I9" s="150"/>
      <c r="J9" s="156" t="s">
        <v>39</v>
      </c>
      <c r="K9" s="156"/>
      <c r="L9" s="156"/>
      <c r="M9" s="156"/>
      <c r="N9" s="162">
        <f>P27</f>
        <v>0</v>
      </c>
      <c r="O9" s="162"/>
      <c r="P9" s="29"/>
    </row>
    <row r="10" spans="1:16" x14ac:dyDescent="0.2">
      <c r="A10" s="30"/>
      <c r="B10" s="31"/>
      <c r="C10" s="4"/>
      <c r="D10" s="22"/>
      <c r="E10" s="22"/>
      <c r="F10" s="22"/>
      <c r="G10" s="22"/>
      <c r="H10" s="22"/>
      <c r="I10" s="22"/>
      <c r="J10" s="22"/>
      <c r="K10" s="22"/>
      <c r="L10" s="27"/>
      <c r="M10" s="27"/>
      <c r="O10" s="81"/>
      <c r="P10" s="80" t="str">
        <f>A33</f>
        <v>Tāme sastādīta 2022. gada ___.__________</v>
      </c>
    </row>
    <row r="11" spans="1:16" ht="12" thickBot="1" x14ac:dyDescent="0.25">
      <c r="A11" s="30"/>
      <c r="B11" s="31"/>
      <c r="C11" s="4"/>
      <c r="D11" s="22"/>
      <c r="E11" s="22"/>
      <c r="F11" s="22"/>
      <c r="G11" s="22"/>
      <c r="H11" s="22"/>
      <c r="I11" s="22"/>
      <c r="J11" s="22"/>
      <c r="K11" s="22"/>
      <c r="L11" s="32"/>
      <c r="M11" s="32"/>
      <c r="N11" s="33"/>
      <c r="O11" s="24"/>
      <c r="P11" s="22"/>
    </row>
    <row r="12" spans="1:16" x14ac:dyDescent="0.2">
      <c r="A12" s="119" t="s">
        <v>23</v>
      </c>
      <c r="B12" s="157" t="s">
        <v>40</v>
      </c>
      <c r="C12" s="154" t="s">
        <v>41</v>
      </c>
      <c r="D12" s="160" t="s">
        <v>42</v>
      </c>
      <c r="E12" s="144" t="s">
        <v>43</v>
      </c>
      <c r="F12" s="153" t="s">
        <v>44</v>
      </c>
      <c r="G12" s="154"/>
      <c r="H12" s="154"/>
      <c r="I12" s="154"/>
      <c r="J12" s="154"/>
      <c r="K12" s="155"/>
      <c r="L12" s="153" t="s">
        <v>45</v>
      </c>
      <c r="M12" s="154"/>
      <c r="N12" s="154"/>
      <c r="O12" s="154"/>
      <c r="P12" s="155"/>
    </row>
    <row r="13" spans="1:16" ht="126.75" customHeight="1" thickBot="1" x14ac:dyDescent="0.25">
      <c r="A13" s="120"/>
      <c r="B13" s="158"/>
      <c r="C13" s="159"/>
      <c r="D13" s="161"/>
      <c r="E13" s="145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58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58" t="s">
        <v>51</v>
      </c>
    </row>
    <row r="14" spans="1:16" x14ac:dyDescent="0.2">
      <c r="A14" s="36"/>
      <c r="B14" s="37"/>
      <c r="C14" s="87" t="s">
        <v>61</v>
      </c>
      <c r="D14" s="23"/>
      <c r="E14" s="89"/>
      <c r="F14" s="62"/>
      <c r="G14" s="59"/>
      <c r="H14" s="45"/>
      <c r="I14" s="59"/>
      <c r="J14" s="59"/>
      <c r="K14" s="46">
        <f>SUM(H14:J14)</f>
        <v>0</v>
      </c>
      <c r="L14" s="62">
        <f>ROUND(E14*F14,2)</f>
        <v>0</v>
      </c>
      <c r="M14" s="59">
        <f>ROUND(H14*E14,2)</f>
        <v>0</v>
      </c>
      <c r="N14" s="59">
        <f>ROUND(I14*E14,2)</f>
        <v>0</v>
      </c>
      <c r="O14" s="59">
        <f>ROUND(J14*E14,2)</f>
        <v>0</v>
      </c>
      <c r="P14" s="60">
        <f>SUM(M14:O14)</f>
        <v>0</v>
      </c>
    </row>
    <row r="15" spans="1:16" ht="22.5" x14ac:dyDescent="0.2">
      <c r="A15" s="36">
        <v>1</v>
      </c>
      <c r="B15" s="37"/>
      <c r="C15" s="86" t="s">
        <v>255</v>
      </c>
      <c r="D15" s="23" t="s">
        <v>63</v>
      </c>
      <c r="E15" s="89">
        <v>176.44</v>
      </c>
      <c r="F15" s="62"/>
      <c r="G15" s="59"/>
      <c r="H15" s="45"/>
      <c r="I15" s="59"/>
      <c r="J15" s="59"/>
      <c r="K15" s="46"/>
      <c r="L15" s="47"/>
      <c r="M15" s="45"/>
      <c r="N15" s="45"/>
      <c r="O15" s="45"/>
      <c r="P15" s="46"/>
    </row>
    <row r="16" spans="1:16" x14ac:dyDescent="0.2">
      <c r="A16" s="36">
        <v>2</v>
      </c>
      <c r="B16" s="37"/>
      <c r="C16" s="86" t="s">
        <v>256</v>
      </c>
      <c r="D16" s="23" t="s">
        <v>63</v>
      </c>
      <c r="E16" s="89">
        <v>2231.5300000000002</v>
      </c>
      <c r="F16" s="62"/>
      <c r="G16" s="59"/>
      <c r="H16" s="45"/>
      <c r="I16" s="59"/>
      <c r="J16" s="59"/>
      <c r="K16" s="46"/>
      <c r="L16" s="47"/>
      <c r="M16" s="45"/>
      <c r="N16" s="45"/>
      <c r="O16" s="45"/>
      <c r="P16" s="46"/>
    </row>
    <row r="17" spans="1:16" x14ac:dyDescent="0.2">
      <c r="A17" s="36"/>
      <c r="B17" s="37"/>
      <c r="C17" s="87" t="s">
        <v>257</v>
      </c>
      <c r="D17" s="23"/>
      <c r="E17" s="89"/>
      <c r="F17" s="62"/>
      <c r="G17" s="59"/>
      <c r="H17" s="45"/>
      <c r="I17" s="59"/>
      <c r="J17" s="59"/>
      <c r="K17" s="46"/>
      <c r="L17" s="47"/>
      <c r="M17" s="45"/>
      <c r="N17" s="45"/>
      <c r="O17" s="45"/>
      <c r="P17" s="46"/>
    </row>
    <row r="18" spans="1:16" ht="22.5" x14ac:dyDescent="0.2">
      <c r="A18" s="36">
        <v>1</v>
      </c>
      <c r="B18" s="37"/>
      <c r="C18" s="86" t="s">
        <v>258</v>
      </c>
      <c r="D18" s="23" t="s">
        <v>63</v>
      </c>
      <c r="E18" s="89">
        <v>2231.5300000000002</v>
      </c>
      <c r="F18" s="62"/>
      <c r="G18" s="59"/>
      <c r="H18" s="45"/>
      <c r="I18" s="59"/>
      <c r="J18" s="59"/>
      <c r="K18" s="46"/>
      <c r="L18" s="47"/>
      <c r="M18" s="45"/>
      <c r="N18" s="45"/>
      <c r="O18" s="45"/>
      <c r="P18" s="46"/>
    </row>
    <row r="19" spans="1:16" ht="22.5" x14ac:dyDescent="0.2">
      <c r="A19" s="36">
        <v>2</v>
      </c>
      <c r="B19" s="37"/>
      <c r="C19" s="90" t="s">
        <v>361</v>
      </c>
      <c r="D19" s="23" t="s">
        <v>74</v>
      </c>
      <c r="E19" s="89">
        <v>7810.36</v>
      </c>
      <c r="F19" s="62"/>
      <c r="G19" s="59"/>
      <c r="H19" s="45"/>
      <c r="I19" s="59"/>
      <c r="J19" s="59"/>
      <c r="K19" s="46"/>
      <c r="L19" s="47"/>
      <c r="M19" s="45"/>
      <c r="N19" s="45"/>
      <c r="O19" s="45"/>
      <c r="P19" s="46"/>
    </row>
    <row r="20" spans="1:16" x14ac:dyDescent="0.2">
      <c r="A20" s="36">
        <v>3</v>
      </c>
      <c r="B20" s="37"/>
      <c r="C20" s="90" t="s">
        <v>360</v>
      </c>
      <c r="D20" s="23" t="s">
        <v>74</v>
      </c>
      <c r="E20" s="89">
        <v>2454.6799999999998</v>
      </c>
      <c r="F20" s="62"/>
      <c r="G20" s="59"/>
      <c r="H20" s="45"/>
      <c r="I20" s="59"/>
      <c r="J20" s="59"/>
      <c r="K20" s="46"/>
      <c r="L20" s="47"/>
      <c r="M20" s="45"/>
      <c r="N20" s="45"/>
      <c r="O20" s="45"/>
      <c r="P20" s="46"/>
    </row>
    <row r="21" spans="1:16" x14ac:dyDescent="0.2">
      <c r="A21" s="36">
        <v>4</v>
      </c>
      <c r="B21" s="37"/>
      <c r="C21" s="88" t="s">
        <v>75</v>
      </c>
      <c r="D21" s="23" t="s">
        <v>84</v>
      </c>
      <c r="E21" s="89">
        <v>1</v>
      </c>
      <c r="F21" s="62"/>
      <c r="G21" s="59"/>
      <c r="H21" s="45"/>
      <c r="I21" s="59"/>
      <c r="J21" s="59"/>
      <c r="K21" s="46"/>
      <c r="L21" s="47"/>
      <c r="M21" s="45"/>
      <c r="N21" s="45"/>
      <c r="O21" s="45"/>
      <c r="P21" s="46"/>
    </row>
    <row r="22" spans="1:16" ht="22.5" x14ac:dyDescent="0.2">
      <c r="A22" s="36">
        <v>5</v>
      </c>
      <c r="B22" s="37"/>
      <c r="C22" s="90" t="s">
        <v>237</v>
      </c>
      <c r="D22" s="23" t="s">
        <v>97</v>
      </c>
      <c r="E22" s="89">
        <v>557.88</v>
      </c>
      <c r="F22" s="62"/>
      <c r="G22" s="59"/>
      <c r="H22" s="45"/>
      <c r="I22" s="59"/>
      <c r="J22" s="59"/>
      <c r="K22" s="46"/>
      <c r="L22" s="47"/>
      <c r="M22" s="45"/>
      <c r="N22" s="45"/>
      <c r="O22" s="45"/>
      <c r="P22" s="46"/>
    </row>
    <row r="23" spans="1:16" ht="22.5" x14ac:dyDescent="0.2">
      <c r="A23" s="36">
        <v>6</v>
      </c>
      <c r="B23" s="37"/>
      <c r="C23" s="90" t="s">
        <v>238</v>
      </c>
      <c r="D23" s="23" t="s">
        <v>97</v>
      </c>
      <c r="E23" s="89">
        <v>781.04</v>
      </c>
      <c r="F23" s="62"/>
      <c r="G23" s="59"/>
      <c r="H23" s="45"/>
      <c r="I23" s="59"/>
      <c r="J23" s="59"/>
      <c r="K23" s="46"/>
      <c r="L23" s="47"/>
      <c r="M23" s="45"/>
      <c r="N23" s="45"/>
      <c r="O23" s="45"/>
      <c r="P23" s="46"/>
    </row>
    <row r="24" spans="1:16" ht="22.5" x14ac:dyDescent="0.2">
      <c r="A24" s="36">
        <v>7</v>
      </c>
      <c r="B24" s="37"/>
      <c r="C24" s="86" t="s">
        <v>259</v>
      </c>
      <c r="D24" s="23" t="s">
        <v>84</v>
      </c>
      <c r="E24" s="89">
        <v>1</v>
      </c>
      <c r="F24" s="62"/>
      <c r="G24" s="59"/>
      <c r="H24" s="45"/>
      <c r="I24" s="59"/>
      <c r="J24" s="59"/>
      <c r="K24" s="46"/>
      <c r="L24" s="47"/>
      <c r="M24" s="45"/>
      <c r="N24" s="45"/>
      <c r="O24" s="45"/>
      <c r="P24" s="46"/>
    </row>
    <row r="25" spans="1:16" x14ac:dyDescent="0.2">
      <c r="A25" s="36">
        <v>8</v>
      </c>
      <c r="B25" s="37"/>
      <c r="C25" s="86" t="s">
        <v>260</v>
      </c>
      <c r="D25" s="23" t="s">
        <v>84</v>
      </c>
      <c r="E25" s="89">
        <v>1</v>
      </c>
      <c r="F25" s="62"/>
      <c r="G25" s="59"/>
      <c r="H25" s="45"/>
      <c r="I25" s="59"/>
      <c r="J25" s="59"/>
      <c r="K25" s="46"/>
      <c r="L25" s="47"/>
      <c r="M25" s="45"/>
      <c r="N25" s="45"/>
      <c r="O25" s="45"/>
      <c r="P25" s="46"/>
    </row>
    <row r="26" spans="1:16" ht="34.5" thickBot="1" x14ac:dyDescent="0.25">
      <c r="A26" s="36">
        <v>9</v>
      </c>
      <c r="B26" s="37"/>
      <c r="C26" s="86" t="s">
        <v>261</v>
      </c>
      <c r="D26" s="23" t="s">
        <v>63</v>
      </c>
      <c r="E26" s="89">
        <v>605.17999999999995</v>
      </c>
      <c r="F26" s="62"/>
      <c r="G26" s="59"/>
      <c r="H26" s="45"/>
      <c r="I26" s="59"/>
      <c r="J26" s="59"/>
      <c r="K26" s="46"/>
      <c r="L26" s="47"/>
      <c r="M26" s="45"/>
      <c r="N26" s="45"/>
      <c r="O26" s="45"/>
      <c r="P26" s="46"/>
    </row>
    <row r="27" spans="1:16" ht="12" thickBot="1" x14ac:dyDescent="0.25">
      <c r="A27" s="147" t="s">
        <v>119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9"/>
      <c r="L27" s="63">
        <f>SUM(L14:L26)</f>
        <v>0</v>
      </c>
      <c r="M27" s="64">
        <f>SUM(M14:M26)</f>
        <v>0</v>
      </c>
      <c r="N27" s="64">
        <f>SUM(N14:N26)</f>
        <v>0</v>
      </c>
      <c r="O27" s="64">
        <f>SUM(O14:O26)</f>
        <v>0</v>
      </c>
      <c r="P27" s="65">
        <f>SUM(P14:P26)</f>
        <v>0</v>
      </c>
    </row>
    <row r="28" spans="1:16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" t="s">
        <v>14</v>
      </c>
      <c r="B30" s="16"/>
      <c r="C30" s="146">
        <f>'Kops a'!C33:H33</f>
        <v>0</v>
      </c>
      <c r="D30" s="146"/>
      <c r="E30" s="146"/>
      <c r="F30" s="146"/>
      <c r="G30" s="146"/>
      <c r="H30" s="146"/>
      <c r="I30" s="16"/>
      <c r="J30" s="16"/>
      <c r="K30" s="16"/>
      <c r="L30" s="16"/>
      <c r="M30" s="16"/>
      <c r="N30" s="16"/>
      <c r="O30" s="16"/>
      <c r="P30" s="16"/>
    </row>
    <row r="31" spans="1:16" x14ac:dyDescent="0.2">
      <c r="A31" s="16"/>
      <c r="B31" s="16"/>
      <c r="C31" s="97" t="s">
        <v>15</v>
      </c>
      <c r="D31" s="97"/>
      <c r="E31" s="97"/>
      <c r="F31" s="97"/>
      <c r="G31" s="97"/>
      <c r="H31" s="97"/>
      <c r="I31" s="16"/>
      <c r="J31" s="16"/>
      <c r="K31" s="16"/>
      <c r="L31" s="16"/>
      <c r="M31" s="16"/>
      <c r="N31" s="16"/>
      <c r="O31" s="16"/>
      <c r="P31" s="16"/>
    </row>
    <row r="32" spans="1:16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x14ac:dyDescent="0.2">
      <c r="A33" s="78" t="str">
        <f>'Kops a'!A36</f>
        <v>Tāme sastādīta 2022. gada ___.__________</v>
      </c>
      <c r="B33" s="79"/>
      <c r="C33" s="79"/>
      <c r="D33" s="79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x14ac:dyDescent="0.2">
      <c r="A35" s="1" t="s">
        <v>37</v>
      </c>
      <c r="B35" s="16"/>
      <c r="C35" s="146">
        <f>'Kops a'!C38:H38</f>
        <v>0</v>
      </c>
      <c r="D35" s="146"/>
      <c r="E35" s="146"/>
      <c r="F35" s="146"/>
      <c r="G35" s="146"/>
      <c r="H35" s="146"/>
      <c r="I35" s="16"/>
      <c r="J35" s="16"/>
      <c r="K35" s="16"/>
      <c r="L35" s="16"/>
      <c r="M35" s="16"/>
      <c r="N35" s="16"/>
      <c r="O35" s="16"/>
      <c r="P35" s="16"/>
    </row>
    <row r="36" spans="1:16" x14ac:dyDescent="0.2">
      <c r="A36" s="16"/>
      <c r="B36" s="16"/>
      <c r="C36" s="97" t="s">
        <v>15</v>
      </c>
      <c r="D36" s="97"/>
      <c r="E36" s="97"/>
      <c r="F36" s="97"/>
      <c r="G36" s="97"/>
      <c r="H36" s="97"/>
      <c r="I36" s="16"/>
      <c r="J36" s="16"/>
      <c r="K36" s="16"/>
      <c r="L36" s="16"/>
      <c r="M36" s="16"/>
      <c r="N36" s="16"/>
      <c r="O36" s="16"/>
      <c r="P36" s="16"/>
    </row>
    <row r="37" spans="1:16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x14ac:dyDescent="0.2">
      <c r="A38" s="78" t="s">
        <v>54</v>
      </c>
      <c r="B38" s="79"/>
      <c r="C38" s="83">
        <f>'Kops a'!C41</f>
        <v>0</v>
      </c>
      <c r="D38" s="48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36:H36"/>
    <mergeCell ref="C4:I4"/>
    <mergeCell ref="F12:K12"/>
    <mergeCell ref="J9:M9"/>
    <mergeCell ref="D8:L8"/>
    <mergeCell ref="A27:K27"/>
    <mergeCell ref="C30:H30"/>
    <mergeCell ref="C31:H31"/>
    <mergeCell ref="C35:H35"/>
  </mergeCells>
  <conditionalFormatting sqref="I14:J26 A14:G26">
    <cfRule type="cellIs" dxfId="63" priority="31" operator="equal">
      <formula>0</formula>
    </cfRule>
  </conditionalFormatting>
  <conditionalFormatting sqref="N9:O9 K14:P26 H14:H26">
    <cfRule type="cellIs" dxfId="62" priority="30" operator="equal">
      <formula>0</formula>
    </cfRule>
  </conditionalFormatting>
  <conditionalFormatting sqref="C2:I2">
    <cfRule type="cellIs" dxfId="61" priority="27" operator="equal">
      <formula>0</formula>
    </cfRule>
  </conditionalFormatting>
  <conditionalFormatting sqref="O10">
    <cfRule type="cellIs" dxfId="60" priority="26" operator="equal">
      <formula>"20__. gada __. _________"</formula>
    </cfRule>
  </conditionalFormatting>
  <conditionalFormatting sqref="A27:K27">
    <cfRule type="containsText" dxfId="59" priority="25" operator="containsText" text="Tiešās izmaksas kopā, t. sk. darba devēja sociālais nodoklis __.__% ">
      <formula>NOT(ISERROR(SEARCH("Tiešās izmaksas kopā, t. sk. darba devēja sociālais nodoklis __.__% ",A27)))</formula>
    </cfRule>
  </conditionalFormatting>
  <conditionalFormatting sqref="L27:P27">
    <cfRule type="cellIs" dxfId="58" priority="20" operator="equal">
      <formula>0</formula>
    </cfRule>
  </conditionalFormatting>
  <conditionalFormatting sqref="C4:I4">
    <cfRule type="cellIs" dxfId="57" priority="19" operator="equal">
      <formula>0</formula>
    </cfRule>
  </conditionalFormatting>
  <conditionalFormatting sqref="D5:L8">
    <cfRule type="cellIs" dxfId="56" priority="15" operator="equal">
      <formula>0</formula>
    </cfRule>
  </conditionalFormatting>
  <conditionalFormatting sqref="P10">
    <cfRule type="cellIs" dxfId="55" priority="11" operator="equal">
      <formula>"20__. gada __. _________"</formula>
    </cfRule>
  </conditionalFormatting>
  <conditionalFormatting sqref="C35:H35">
    <cfRule type="cellIs" dxfId="54" priority="8" operator="equal">
      <formula>0</formula>
    </cfRule>
  </conditionalFormatting>
  <conditionalFormatting sqref="C30:H30">
    <cfRule type="cellIs" dxfId="53" priority="7" operator="equal">
      <formula>0</formula>
    </cfRule>
  </conditionalFormatting>
  <conditionalFormatting sqref="C35:H35 C38 C30:H30">
    <cfRule type="cellIs" dxfId="52" priority="6" operator="equal">
      <formula>0</formula>
    </cfRule>
  </conditionalFormatting>
  <conditionalFormatting sqref="D1">
    <cfRule type="cellIs" dxfId="51" priority="5" operator="equal">
      <formula>0</formula>
    </cfRule>
  </conditionalFormatting>
  <conditionalFormatting sqref="A9">
    <cfRule type="containsText" dxfId="50" priority="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paperSize="9" scale="93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A5F45D83-914D-4306-B26D-4B74C3C819FC}">
            <xm:f>NOT(ISERROR(SEARCH("Tāme sastādīta ____. gada ___. ______________",A33)))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A33</xm:sqref>
        </x14:conditionalFormatting>
        <x14:conditionalFormatting xmlns:xm="http://schemas.microsoft.com/office/excel/2006/main">
          <x14:cfRule type="containsText" priority="9" operator="containsText" id="{A2E03CF5-E14D-4A31-8C34-6550548A72DB}">
            <xm:f>NOT(ISERROR(SEARCH("Sertifikāta Nr. _________________________________",A38)))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P37"/>
  <sheetViews>
    <sheetView view="pageBreakPreview" topLeftCell="A7" zoomScaleNormal="100" zoomScaleSheetLayoutView="100" workbookViewId="0">
      <selection activeCell="E15" sqref="E15:E24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5" t="s">
        <v>38</v>
      </c>
      <c r="D1" s="49">
        <f>'Kops a'!A21</f>
        <v>7</v>
      </c>
      <c r="E1" s="22"/>
      <c r="F1" s="22"/>
      <c r="G1" s="22"/>
      <c r="H1" s="22"/>
      <c r="I1" s="22"/>
      <c r="J1" s="22"/>
      <c r="N1" s="24"/>
      <c r="O1" s="25"/>
      <c r="P1" s="26"/>
    </row>
    <row r="2" spans="1:16" x14ac:dyDescent="0.2">
      <c r="A2" s="27"/>
      <c r="B2" s="27"/>
      <c r="C2" s="151" t="s">
        <v>266</v>
      </c>
      <c r="D2" s="151"/>
      <c r="E2" s="151"/>
      <c r="F2" s="151"/>
      <c r="G2" s="151"/>
      <c r="H2" s="151"/>
      <c r="I2" s="151"/>
      <c r="J2" s="27"/>
    </row>
    <row r="3" spans="1:16" x14ac:dyDescent="0.2">
      <c r="A3" s="28"/>
      <c r="B3" s="28"/>
      <c r="C3" s="141" t="s">
        <v>17</v>
      </c>
      <c r="D3" s="141"/>
      <c r="E3" s="141"/>
      <c r="F3" s="141"/>
      <c r="G3" s="141"/>
      <c r="H3" s="141"/>
      <c r="I3" s="141"/>
      <c r="J3" s="28"/>
    </row>
    <row r="4" spans="1:16" x14ac:dyDescent="0.2">
      <c r="A4" s="28"/>
      <c r="B4" s="28"/>
      <c r="C4" s="152" t="s">
        <v>52</v>
      </c>
      <c r="D4" s="152"/>
      <c r="E4" s="152"/>
      <c r="F4" s="152"/>
      <c r="G4" s="152"/>
      <c r="H4" s="152"/>
      <c r="I4" s="152"/>
      <c r="J4" s="28"/>
    </row>
    <row r="5" spans="1:16" x14ac:dyDescent="0.2">
      <c r="A5" s="22"/>
      <c r="B5" s="22"/>
      <c r="C5" s="25" t="s">
        <v>5</v>
      </c>
      <c r="D5" s="163" t="str">
        <f>'Kops a'!D6</f>
        <v>Daudzdzīvokļu dzīvojamās mājas vienkāršotas fasādes atjaunošana</v>
      </c>
      <c r="E5" s="163"/>
      <c r="F5" s="163"/>
      <c r="G5" s="163"/>
      <c r="H5" s="163"/>
      <c r="I5" s="163"/>
      <c r="J5" s="163"/>
      <c r="K5" s="163"/>
      <c r="L5" s="163"/>
      <c r="M5" s="16"/>
      <c r="N5" s="16"/>
      <c r="O5" s="16"/>
      <c r="P5" s="16"/>
    </row>
    <row r="6" spans="1:16" ht="24.95" customHeight="1" x14ac:dyDescent="0.2">
      <c r="A6" s="22"/>
      <c r="B6" s="22"/>
      <c r="C6" s="25" t="s">
        <v>6</v>
      </c>
      <c r="D6" s="163" t="str">
        <f>'Kops a'!D7</f>
        <v>Daudzdzīvokļu dzīvojamās mājas, Stacijas iela 34, Olaine vienkāršotas fasādes atjaunošana</v>
      </c>
      <c r="E6" s="163"/>
      <c r="F6" s="163"/>
      <c r="G6" s="163"/>
      <c r="H6" s="163"/>
      <c r="I6" s="163"/>
      <c r="J6" s="163"/>
      <c r="K6" s="163"/>
      <c r="L6" s="163"/>
      <c r="M6" s="16"/>
      <c r="N6" s="16"/>
      <c r="O6" s="16"/>
      <c r="P6" s="16"/>
    </row>
    <row r="7" spans="1:16" x14ac:dyDescent="0.2">
      <c r="A7" s="22"/>
      <c r="B7" s="22"/>
      <c r="C7" s="25" t="s">
        <v>7</v>
      </c>
      <c r="D7" s="163" t="str">
        <f>'Kops a'!D8</f>
        <v>Stacijas iela 34, Olaine</v>
      </c>
      <c r="E7" s="163"/>
      <c r="F7" s="163"/>
      <c r="G7" s="163"/>
      <c r="H7" s="163"/>
      <c r="I7" s="163"/>
      <c r="J7" s="163"/>
      <c r="K7" s="163"/>
      <c r="L7" s="163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163" t="str">
        <f>'Kops a'!D9</f>
        <v>Iepirkums Nr. AS OŪS 2022/08_E</v>
      </c>
      <c r="E8" s="163"/>
      <c r="F8" s="163"/>
      <c r="G8" s="163"/>
      <c r="H8" s="163"/>
      <c r="I8" s="163"/>
      <c r="J8" s="163"/>
      <c r="K8" s="163"/>
      <c r="L8" s="163"/>
      <c r="M8" s="16"/>
      <c r="N8" s="16"/>
      <c r="O8" s="16"/>
      <c r="P8" s="16"/>
    </row>
    <row r="9" spans="1:16" ht="11.25" customHeight="1" x14ac:dyDescent="0.2">
      <c r="A9" s="150" t="s">
        <v>60</v>
      </c>
      <c r="B9" s="150"/>
      <c r="C9" s="150"/>
      <c r="D9" s="150"/>
      <c r="E9" s="150"/>
      <c r="F9" s="150"/>
      <c r="G9" s="150"/>
      <c r="H9" s="150"/>
      <c r="I9" s="150"/>
      <c r="J9" s="156" t="s">
        <v>39</v>
      </c>
      <c r="K9" s="156"/>
      <c r="L9" s="156"/>
      <c r="M9" s="156"/>
      <c r="N9" s="162">
        <f>P25</f>
        <v>0</v>
      </c>
      <c r="O9" s="162"/>
      <c r="P9" s="29"/>
    </row>
    <row r="10" spans="1:16" x14ac:dyDescent="0.2">
      <c r="A10" s="30"/>
      <c r="B10" s="31"/>
      <c r="C10" s="4"/>
      <c r="D10" s="22"/>
      <c r="E10" s="22"/>
      <c r="F10" s="22"/>
      <c r="G10" s="22"/>
      <c r="H10" s="22"/>
      <c r="I10" s="22"/>
      <c r="J10" s="22"/>
      <c r="K10" s="22"/>
      <c r="L10" s="27"/>
      <c r="M10" s="27"/>
      <c r="O10" s="81"/>
      <c r="P10" s="80" t="str">
        <f>A31</f>
        <v>Tāme sastādīta 2022. gada ___.__________</v>
      </c>
    </row>
    <row r="11" spans="1:16" ht="12" thickBot="1" x14ac:dyDescent="0.25">
      <c r="A11" s="30"/>
      <c r="B11" s="31"/>
      <c r="C11" s="4"/>
      <c r="D11" s="22"/>
      <c r="E11" s="22"/>
      <c r="F11" s="22"/>
      <c r="G11" s="22"/>
      <c r="H11" s="22"/>
      <c r="I11" s="22"/>
      <c r="J11" s="22"/>
      <c r="K11" s="22"/>
      <c r="L11" s="32"/>
      <c r="M11" s="32"/>
      <c r="N11" s="33"/>
      <c r="O11" s="24"/>
      <c r="P11" s="22"/>
    </row>
    <row r="12" spans="1:16" x14ac:dyDescent="0.2">
      <c r="A12" s="119" t="s">
        <v>23</v>
      </c>
      <c r="B12" s="157" t="s">
        <v>40</v>
      </c>
      <c r="C12" s="154" t="s">
        <v>41</v>
      </c>
      <c r="D12" s="160" t="s">
        <v>42</v>
      </c>
      <c r="E12" s="144" t="s">
        <v>43</v>
      </c>
      <c r="F12" s="153" t="s">
        <v>44</v>
      </c>
      <c r="G12" s="154"/>
      <c r="H12" s="154"/>
      <c r="I12" s="154"/>
      <c r="J12" s="154"/>
      <c r="K12" s="155"/>
      <c r="L12" s="153" t="s">
        <v>45</v>
      </c>
      <c r="M12" s="154"/>
      <c r="N12" s="154"/>
      <c r="O12" s="154"/>
      <c r="P12" s="155"/>
    </row>
    <row r="13" spans="1:16" ht="126.75" customHeight="1" thickBot="1" x14ac:dyDescent="0.25">
      <c r="A13" s="120"/>
      <c r="B13" s="158"/>
      <c r="C13" s="159"/>
      <c r="D13" s="161"/>
      <c r="E13" s="145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58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58" t="s">
        <v>51</v>
      </c>
    </row>
    <row r="14" spans="1:16" x14ac:dyDescent="0.2">
      <c r="A14" s="36"/>
      <c r="B14" s="37"/>
      <c r="C14" s="87" t="s">
        <v>61</v>
      </c>
      <c r="D14" s="23"/>
      <c r="E14" s="89"/>
      <c r="F14" s="62"/>
      <c r="G14" s="59"/>
      <c r="H14" s="45"/>
      <c r="I14" s="59"/>
      <c r="J14" s="59"/>
      <c r="K14" s="46">
        <f>SUM(H14:J14)</f>
        <v>0</v>
      </c>
      <c r="L14" s="62">
        <f>ROUND(E14*F14,2)</f>
        <v>0</v>
      </c>
      <c r="M14" s="59">
        <f>ROUND(H14*E14,2)</f>
        <v>0</v>
      </c>
      <c r="N14" s="59">
        <f>ROUND(I14*E14,2)</f>
        <v>0</v>
      </c>
      <c r="O14" s="59">
        <f>ROUND(J14*E14,2)</f>
        <v>0</v>
      </c>
      <c r="P14" s="60">
        <f>SUM(M14:O14)</f>
        <v>0</v>
      </c>
    </row>
    <row r="15" spans="1:16" ht="22.5" x14ac:dyDescent="0.2">
      <c r="A15" s="36">
        <v>1</v>
      </c>
      <c r="B15" s="37"/>
      <c r="C15" s="86" t="s">
        <v>263</v>
      </c>
      <c r="D15" s="23" t="s">
        <v>70</v>
      </c>
      <c r="E15" s="89">
        <v>15</v>
      </c>
      <c r="F15" s="62"/>
      <c r="G15" s="59"/>
      <c r="H15" s="45"/>
      <c r="I15" s="59"/>
      <c r="J15" s="59"/>
      <c r="K15" s="46"/>
      <c r="L15" s="47"/>
      <c r="M15" s="45"/>
      <c r="N15" s="45"/>
      <c r="O15" s="45"/>
      <c r="P15" s="46"/>
    </row>
    <row r="16" spans="1:16" ht="33.75" x14ac:dyDescent="0.2">
      <c r="A16" s="36">
        <v>2</v>
      </c>
      <c r="B16" s="37"/>
      <c r="C16" s="86" t="s">
        <v>264</v>
      </c>
      <c r="D16" s="23" t="s">
        <v>76</v>
      </c>
      <c r="E16" s="89">
        <v>15</v>
      </c>
      <c r="F16" s="62"/>
      <c r="G16" s="59"/>
      <c r="H16" s="45"/>
      <c r="I16" s="59"/>
      <c r="J16" s="59"/>
      <c r="K16" s="46"/>
      <c r="L16" s="47"/>
      <c r="M16" s="45"/>
      <c r="N16" s="45"/>
      <c r="O16" s="45"/>
      <c r="P16" s="46"/>
    </row>
    <row r="17" spans="1:16" ht="33.75" x14ac:dyDescent="0.2">
      <c r="A17" s="36">
        <v>3</v>
      </c>
      <c r="B17" s="37"/>
      <c r="C17" s="86" t="s">
        <v>265</v>
      </c>
      <c r="D17" s="23" t="s">
        <v>70</v>
      </c>
      <c r="E17" s="89">
        <v>8</v>
      </c>
      <c r="F17" s="62"/>
      <c r="G17" s="59"/>
      <c r="H17" s="45"/>
      <c r="I17" s="59"/>
      <c r="J17" s="59"/>
      <c r="K17" s="46"/>
      <c r="L17" s="47"/>
      <c r="M17" s="45"/>
      <c r="N17" s="45"/>
      <c r="O17" s="45"/>
      <c r="P17" s="46"/>
    </row>
    <row r="18" spans="1:16" x14ac:dyDescent="0.2">
      <c r="A18" s="36"/>
      <c r="B18" s="37"/>
      <c r="C18" s="87" t="s">
        <v>266</v>
      </c>
      <c r="D18" s="23"/>
      <c r="E18" s="89"/>
      <c r="F18" s="62"/>
      <c r="G18" s="59"/>
      <c r="H18" s="45"/>
      <c r="I18" s="59"/>
      <c r="J18" s="59"/>
      <c r="K18" s="46"/>
      <c r="L18" s="47"/>
      <c r="M18" s="45"/>
      <c r="N18" s="45"/>
      <c r="O18" s="45"/>
      <c r="P18" s="46"/>
    </row>
    <row r="19" spans="1:16" ht="22.5" x14ac:dyDescent="0.2">
      <c r="A19" s="36">
        <v>1</v>
      </c>
      <c r="B19" s="37"/>
      <c r="C19" s="86" t="s">
        <v>267</v>
      </c>
      <c r="D19" s="23" t="s">
        <v>70</v>
      </c>
      <c r="E19" s="89">
        <v>148</v>
      </c>
      <c r="F19" s="62"/>
      <c r="G19" s="59"/>
      <c r="H19" s="45"/>
      <c r="I19" s="59"/>
      <c r="J19" s="59"/>
      <c r="K19" s="46"/>
      <c r="L19" s="47"/>
      <c r="M19" s="45"/>
      <c r="N19" s="45"/>
      <c r="O19" s="45"/>
      <c r="P19" s="46"/>
    </row>
    <row r="20" spans="1:16" ht="22.5" x14ac:dyDescent="0.2">
      <c r="A20" s="36">
        <v>2</v>
      </c>
      <c r="B20" s="37"/>
      <c r="C20" s="91" t="s">
        <v>362</v>
      </c>
      <c r="D20" s="23" t="s">
        <v>76</v>
      </c>
      <c r="E20" s="89">
        <v>15</v>
      </c>
      <c r="F20" s="62"/>
      <c r="G20" s="59"/>
      <c r="H20" s="45"/>
      <c r="I20" s="59"/>
      <c r="J20" s="59"/>
      <c r="K20" s="46"/>
      <c r="L20" s="47"/>
      <c r="M20" s="45"/>
      <c r="N20" s="45"/>
      <c r="O20" s="45"/>
      <c r="P20" s="46"/>
    </row>
    <row r="21" spans="1:16" ht="22.5" x14ac:dyDescent="0.2">
      <c r="A21" s="36">
        <v>3</v>
      </c>
      <c r="B21" s="37"/>
      <c r="C21" s="86" t="s">
        <v>268</v>
      </c>
      <c r="D21" s="23" t="s">
        <v>76</v>
      </c>
      <c r="E21" s="89">
        <v>15</v>
      </c>
      <c r="F21" s="62"/>
      <c r="G21" s="59"/>
      <c r="H21" s="45"/>
      <c r="I21" s="59"/>
      <c r="J21" s="59"/>
      <c r="K21" s="46"/>
      <c r="L21" s="47"/>
      <c r="M21" s="45"/>
      <c r="N21" s="45"/>
      <c r="O21" s="45"/>
      <c r="P21" s="46"/>
    </row>
    <row r="22" spans="1:16" ht="22.5" x14ac:dyDescent="0.2">
      <c r="A22" s="36">
        <v>4</v>
      </c>
      <c r="B22" s="37"/>
      <c r="C22" s="86" t="s">
        <v>269</v>
      </c>
      <c r="D22" s="23" t="s">
        <v>76</v>
      </c>
      <c r="E22" s="89">
        <v>15</v>
      </c>
      <c r="F22" s="62"/>
      <c r="G22" s="59"/>
      <c r="H22" s="45"/>
      <c r="I22" s="59"/>
      <c r="J22" s="59"/>
      <c r="K22" s="46"/>
      <c r="L22" s="47"/>
      <c r="M22" s="45"/>
      <c r="N22" s="45"/>
      <c r="O22" s="45"/>
      <c r="P22" s="46"/>
    </row>
    <row r="23" spans="1:16" ht="22.5" x14ac:dyDescent="0.2">
      <c r="A23" s="36">
        <v>5</v>
      </c>
      <c r="B23" s="37"/>
      <c r="C23" s="86" t="s">
        <v>270</v>
      </c>
      <c r="D23" s="23" t="s">
        <v>84</v>
      </c>
      <c r="E23" s="89">
        <v>15</v>
      </c>
      <c r="F23" s="62"/>
      <c r="G23" s="59"/>
      <c r="H23" s="45"/>
      <c r="I23" s="59"/>
      <c r="J23" s="59"/>
      <c r="K23" s="46"/>
      <c r="L23" s="47"/>
      <c r="M23" s="45"/>
      <c r="N23" s="45"/>
      <c r="O23" s="45"/>
      <c r="P23" s="46"/>
    </row>
    <row r="24" spans="1:16" ht="23.25" thickBot="1" x14ac:dyDescent="0.25">
      <c r="A24" s="36">
        <v>6</v>
      </c>
      <c r="B24" s="37"/>
      <c r="C24" s="93" t="s">
        <v>383</v>
      </c>
      <c r="D24" s="23" t="s">
        <v>70</v>
      </c>
      <c r="E24" s="89">
        <v>224</v>
      </c>
      <c r="F24" s="62"/>
      <c r="G24" s="59"/>
      <c r="H24" s="45"/>
      <c r="I24" s="59"/>
      <c r="J24" s="59"/>
      <c r="K24" s="46"/>
      <c r="L24" s="47"/>
      <c r="M24" s="45"/>
      <c r="N24" s="45"/>
      <c r="O24" s="45"/>
      <c r="P24" s="46"/>
    </row>
    <row r="25" spans="1:16" ht="12" thickBot="1" x14ac:dyDescent="0.25">
      <c r="A25" s="147" t="s">
        <v>119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9"/>
      <c r="L25" s="63">
        <f>SUM(L14:L24)</f>
        <v>0</v>
      </c>
      <c r="M25" s="64">
        <f>SUM(M14:M24)</f>
        <v>0</v>
      </c>
      <c r="N25" s="64">
        <f>SUM(N14:N24)</f>
        <v>0</v>
      </c>
      <c r="O25" s="64">
        <f>SUM(O14:O24)</f>
        <v>0</v>
      </c>
      <c r="P25" s="65">
        <f>SUM(P14:P24)</f>
        <v>0</v>
      </c>
    </row>
    <row r="26" spans="1:16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x14ac:dyDescent="0.2">
      <c r="A28" s="1" t="s">
        <v>14</v>
      </c>
      <c r="B28" s="16"/>
      <c r="C28" s="146">
        <f>'Kops a'!C33:H33</f>
        <v>0</v>
      </c>
      <c r="D28" s="146"/>
      <c r="E28" s="146"/>
      <c r="F28" s="146"/>
      <c r="G28" s="146"/>
      <c r="H28" s="146"/>
      <c r="I28" s="16"/>
      <c r="J28" s="16"/>
      <c r="K28" s="16"/>
      <c r="L28" s="16"/>
      <c r="M28" s="16"/>
      <c r="N28" s="16"/>
      <c r="O28" s="16"/>
      <c r="P28" s="16"/>
    </row>
    <row r="29" spans="1:16" x14ac:dyDescent="0.2">
      <c r="A29" s="16"/>
      <c r="B29" s="16"/>
      <c r="C29" s="97" t="s">
        <v>15</v>
      </c>
      <c r="D29" s="97"/>
      <c r="E29" s="97"/>
      <c r="F29" s="97"/>
      <c r="G29" s="97"/>
      <c r="H29" s="97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x14ac:dyDescent="0.2">
      <c r="A31" s="78" t="str">
        <f>'Kops a'!A36</f>
        <v>Tāme sastādīta 2022. gada ___.__________</v>
      </c>
      <c r="B31" s="79"/>
      <c r="C31" s="79"/>
      <c r="D31" s="79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x14ac:dyDescent="0.2">
      <c r="A33" s="1" t="s">
        <v>37</v>
      </c>
      <c r="B33" s="16"/>
      <c r="C33" s="146">
        <f>'Kops a'!C38:H38</f>
        <v>0</v>
      </c>
      <c r="D33" s="146"/>
      <c r="E33" s="146"/>
      <c r="F33" s="146"/>
      <c r="G33" s="146"/>
      <c r="H33" s="146"/>
      <c r="I33" s="16"/>
      <c r="J33" s="16"/>
      <c r="K33" s="16"/>
      <c r="L33" s="16"/>
      <c r="M33" s="16"/>
      <c r="N33" s="16"/>
      <c r="O33" s="16"/>
      <c r="P33" s="16"/>
    </row>
    <row r="34" spans="1:16" x14ac:dyDescent="0.2">
      <c r="A34" s="16"/>
      <c r="B34" s="16"/>
      <c r="C34" s="97" t="s">
        <v>15</v>
      </c>
      <c r="D34" s="97"/>
      <c r="E34" s="97"/>
      <c r="F34" s="97"/>
      <c r="G34" s="97"/>
      <c r="H34" s="97"/>
      <c r="I34" s="16"/>
      <c r="J34" s="16"/>
      <c r="K34" s="16"/>
      <c r="L34" s="16"/>
      <c r="M34" s="16"/>
      <c r="N34" s="16"/>
      <c r="O34" s="16"/>
      <c r="P34" s="16"/>
    </row>
    <row r="35" spans="1:16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x14ac:dyDescent="0.2">
      <c r="A36" s="78" t="s">
        <v>54</v>
      </c>
      <c r="B36" s="79"/>
      <c r="C36" s="83">
        <f>'Kops a'!C41</f>
        <v>0</v>
      </c>
      <c r="D36" s="48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34:H34"/>
    <mergeCell ref="C4:I4"/>
    <mergeCell ref="F12:K12"/>
    <mergeCell ref="J9:M9"/>
    <mergeCell ref="D8:L8"/>
    <mergeCell ref="A25:K25"/>
    <mergeCell ref="C28:H28"/>
    <mergeCell ref="C29:H29"/>
    <mergeCell ref="C33:H33"/>
  </mergeCells>
  <conditionalFormatting sqref="I14:J24 A14:G24">
    <cfRule type="cellIs" dxfId="47" priority="31" operator="equal">
      <formula>0</formula>
    </cfRule>
  </conditionalFormatting>
  <conditionalFormatting sqref="N9:O9 K14:P24 H14:H24">
    <cfRule type="cellIs" dxfId="46" priority="30" operator="equal">
      <formula>0</formula>
    </cfRule>
  </conditionalFormatting>
  <conditionalFormatting sqref="C2:I2">
    <cfRule type="cellIs" dxfId="45" priority="27" operator="equal">
      <formula>0</formula>
    </cfRule>
  </conditionalFormatting>
  <conditionalFormatting sqref="O10">
    <cfRule type="cellIs" dxfId="44" priority="26" operator="equal">
      <formula>"20__. gada __. _________"</formula>
    </cfRule>
  </conditionalFormatting>
  <conditionalFormatting sqref="A25:K25">
    <cfRule type="containsText" dxfId="43" priority="25" operator="containsText" text="Tiešās izmaksas kopā, t. sk. darba devēja sociālais nodoklis __.__% ">
      <formula>NOT(ISERROR(SEARCH("Tiešās izmaksas kopā, t. sk. darba devēja sociālais nodoklis __.__% ",A25)))</formula>
    </cfRule>
  </conditionalFormatting>
  <conditionalFormatting sqref="L25:P25">
    <cfRule type="cellIs" dxfId="42" priority="20" operator="equal">
      <formula>0</formula>
    </cfRule>
  </conditionalFormatting>
  <conditionalFormatting sqref="C4:I4">
    <cfRule type="cellIs" dxfId="41" priority="19" operator="equal">
      <formula>0</formula>
    </cfRule>
  </conditionalFormatting>
  <conditionalFormatting sqref="D5:L8">
    <cfRule type="cellIs" dxfId="40" priority="15" operator="equal">
      <formula>0</formula>
    </cfRule>
  </conditionalFormatting>
  <conditionalFormatting sqref="P10">
    <cfRule type="cellIs" dxfId="39" priority="11" operator="equal">
      <formula>"20__. gada __. _________"</formula>
    </cfRule>
  </conditionalFormatting>
  <conditionalFormatting sqref="C33:H33">
    <cfRule type="cellIs" dxfId="38" priority="8" operator="equal">
      <formula>0</formula>
    </cfRule>
  </conditionalFormatting>
  <conditionalFormatting sqref="C28:H28">
    <cfRule type="cellIs" dxfId="37" priority="7" operator="equal">
      <formula>0</formula>
    </cfRule>
  </conditionalFormatting>
  <conditionalFormatting sqref="C33:H33 C36 C28:H28">
    <cfRule type="cellIs" dxfId="36" priority="6" operator="equal">
      <formula>0</formula>
    </cfRule>
  </conditionalFormatting>
  <conditionalFormatting sqref="D1">
    <cfRule type="cellIs" dxfId="35" priority="5" operator="equal">
      <formula>0</formula>
    </cfRule>
  </conditionalFormatting>
  <conditionalFormatting sqref="A9">
    <cfRule type="containsText" dxfId="34" priority="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paperSize="9" scale="93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36249DFF-DD18-40B1-AB61-D280DA74812E}">
            <xm:f>NOT(ISERROR(SEARCH("Tāme sastādīta ____. gada ___. ______________",A31)))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A31</xm:sqref>
        </x14:conditionalFormatting>
        <x14:conditionalFormatting xmlns:xm="http://schemas.microsoft.com/office/excel/2006/main">
          <x14:cfRule type="containsText" priority="9" operator="containsText" id="{708D048F-4463-4EB3-AF79-B8653AFFB42B}">
            <xm:f>NOT(ISERROR(SEARCH("Sertifikāta Nr. _________________________________",A36)))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11</vt:i4>
      </vt:variant>
    </vt:vector>
  </HeadingPairs>
  <TitlesOfParts>
    <vt:vector size="11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Ilze Bērziņa</cp:lastModifiedBy>
  <cp:lastPrinted>2022-03-01T07:16:19Z</cp:lastPrinted>
  <dcterms:created xsi:type="dcterms:W3CDTF">2019-03-11T11:42:22Z</dcterms:created>
  <dcterms:modified xsi:type="dcterms:W3CDTF">2022-03-01T07:16:24Z</dcterms:modified>
</cp:coreProperties>
</file>