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.252\Administracija\Ēku renovācija\Aptaujas anketas mājas\Meža 8\programma 2022-2027\Iepirkums būvdarbiem\"/>
    </mc:Choice>
  </mc:AlternateContent>
  <xr:revisionPtr revIDLastSave="0" documentId="13_ncr:1_{61B4847F-8ED4-4BBA-B6DB-C9EC980FB27B}" xr6:coauthVersionLast="47" xr6:coauthVersionMax="47" xr10:uidLastSave="{00000000-0000-0000-0000-000000000000}"/>
  <bookViews>
    <workbookView xWindow="-120" yWindow="-120" windowWidth="29040" windowHeight="15990" tabRatio="924" activeTab="24" xr2:uid="{00000000-000D-0000-FFFF-FFFF00000000}"/>
  </bookViews>
  <sheets>
    <sheet name="Kopt a+c+n" sheetId="1" r:id="rId1"/>
    <sheet name="Kopt a " sheetId="33" r:id="rId2"/>
    <sheet name="Kopt c" sheetId="118" r:id="rId3"/>
    <sheet name="Kopt n" sheetId="35" r:id="rId4"/>
    <sheet name="Kops a+c+n" sheetId="2" r:id="rId5"/>
    <sheet name="Kops a" sheetId="34" r:id="rId6"/>
    <sheet name="Kops c" sheetId="117" r:id="rId7"/>
    <sheet name="Kops n" sheetId="36" r:id="rId8"/>
    <sheet name="1a+c+n" sheetId="37" r:id="rId9"/>
    <sheet name="1a" sheetId="3" r:id="rId10"/>
    <sheet name="1c" sheetId="97" r:id="rId11"/>
    <sheet name="1n" sheetId="38" r:id="rId12"/>
    <sheet name="2a+c+n" sheetId="4" r:id="rId13"/>
    <sheet name="2a" sheetId="39" r:id="rId14"/>
    <sheet name="2c" sheetId="98" r:id="rId15"/>
    <sheet name="2n" sheetId="40" r:id="rId16"/>
    <sheet name="3a+c+n" sheetId="5" r:id="rId17"/>
    <sheet name="3a" sheetId="41" r:id="rId18"/>
    <sheet name="3c" sheetId="99" r:id="rId19"/>
    <sheet name="3n" sheetId="42" r:id="rId20"/>
    <sheet name="4a+c+n" sheetId="44" r:id="rId21"/>
    <sheet name="4a" sheetId="6" r:id="rId22"/>
    <sheet name="4c" sheetId="100" r:id="rId23"/>
    <sheet name="4n" sheetId="43" r:id="rId24"/>
    <sheet name="5a+c+n" sheetId="7" r:id="rId25"/>
    <sheet name="5a" sheetId="45" r:id="rId26"/>
    <sheet name="5c" sheetId="101" r:id="rId27"/>
    <sheet name="5n" sheetId="46" r:id="rId2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H16" i="37"/>
  <c r="H17" i="37"/>
  <c r="H18" i="37"/>
  <c r="H19" i="37"/>
  <c r="H20" i="37"/>
  <c r="H21" i="37"/>
  <c r="H22" i="37"/>
  <c r="H23" i="37"/>
  <c r="H24" i="37"/>
  <c r="H25" i="37"/>
  <c r="H26" i="37"/>
  <c r="H27" i="37"/>
  <c r="H28" i="37"/>
  <c r="H29" i="37"/>
  <c r="H30" i="37"/>
  <c r="H31" i="37"/>
  <c r="H32" i="37"/>
  <c r="H33" i="37"/>
  <c r="H34" i="37"/>
  <c r="H35" i="37"/>
  <c r="H36" i="37"/>
  <c r="H37" i="37"/>
  <c r="H38" i="37"/>
  <c r="H39" i="37"/>
  <c r="H40" i="37"/>
  <c r="H41" i="37"/>
  <c r="H42" i="37"/>
  <c r="H43" i="37"/>
  <c r="H44" i="37"/>
  <c r="H45" i="37"/>
  <c r="H46" i="37"/>
  <c r="H47" i="37"/>
  <c r="H48" i="37"/>
  <c r="H49" i="37"/>
  <c r="H50" i="37"/>
  <c r="H51" i="37"/>
  <c r="H52" i="37"/>
  <c r="H53" i="37"/>
  <c r="H54" i="37"/>
  <c r="H55" i="37"/>
  <c r="H56" i="37"/>
  <c r="H57" i="37"/>
  <c r="H58" i="37"/>
  <c r="H59" i="37"/>
  <c r="H60" i="37"/>
  <c r="H61" i="37"/>
  <c r="H62" i="37"/>
  <c r="H63" i="37"/>
  <c r="H64" i="37"/>
  <c r="H65" i="37"/>
  <c r="H66" i="37"/>
  <c r="H67" i="37"/>
  <c r="H68" i="37"/>
  <c r="H69" i="37"/>
  <c r="H70" i="37"/>
  <c r="H71" i="37"/>
  <c r="H72" i="37"/>
  <c r="H73" i="37"/>
  <c r="H74" i="37"/>
  <c r="H75" i="37"/>
  <c r="H76" i="37"/>
  <c r="H77" i="37"/>
  <c r="H78" i="37"/>
  <c r="H79" i="37"/>
  <c r="H80" i="37"/>
  <c r="H81" i="37"/>
  <c r="H82" i="37"/>
  <c r="H83" i="37"/>
  <c r="H84" i="37"/>
  <c r="H85" i="37"/>
  <c r="H86" i="37"/>
  <c r="H87" i="37"/>
  <c r="H88" i="37"/>
  <c r="H89" i="37"/>
  <c r="H90" i="37"/>
  <c r="H91" i="37"/>
  <c r="H92" i="37"/>
  <c r="H93" i="37"/>
  <c r="H94" i="37"/>
  <c r="H95" i="37"/>
  <c r="H96" i="37"/>
  <c r="H97" i="37"/>
  <c r="H98" i="37"/>
  <c r="H99" i="37"/>
  <c r="H100" i="37"/>
  <c r="H101" i="37"/>
  <c r="H102" i="37"/>
  <c r="H103" i="37"/>
  <c r="H104" i="37"/>
  <c r="H105" i="37"/>
  <c r="H106" i="37"/>
  <c r="H107" i="37"/>
  <c r="M107" i="37" s="1"/>
  <c r="H108" i="37"/>
  <c r="H109" i="37"/>
  <c r="H110" i="37"/>
  <c r="H111" i="37"/>
  <c r="H112" i="37"/>
  <c r="H113" i="37"/>
  <c r="H114" i="37"/>
  <c r="H115" i="37"/>
  <c r="H116" i="37"/>
  <c r="H117" i="37"/>
  <c r="H118" i="37"/>
  <c r="H119" i="37"/>
  <c r="H120" i="37"/>
  <c r="H121" i="37"/>
  <c r="H122" i="37"/>
  <c r="H123" i="37"/>
  <c r="H124" i="37"/>
  <c r="H125" i="37"/>
  <c r="H126" i="37"/>
  <c r="H127" i="37"/>
  <c r="H128" i="37"/>
  <c r="H129" i="37"/>
  <c r="H130" i="37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M63" i="4" s="1"/>
  <c r="H64" i="4"/>
  <c r="H65" i="4"/>
  <c r="H66" i="4"/>
  <c r="H22" i="39" s="1"/>
  <c r="H67" i="4"/>
  <c r="H68" i="4"/>
  <c r="H69" i="4"/>
  <c r="H70" i="4"/>
  <c r="M70" i="4" s="1"/>
  <c r="M26" i="39" s="1"/>
  <c r="H71" i="4"/>
  <c r="M71" i="4" s="1"/>
  <c r="H72" i="4"/>
  <c r="H73" i="4"/>
  <c r="H74" i="4"/>
  <c r="H75" i="4"/>
  <c r="H31" i="39" s="1"/>
  <c r="H76" i="4"/>
  <c r="H77" i="4"/>
  <c r="H78" i="4"/>
  <c r="H34" i="39" s="1"/>
  <c r="H79" i="4"/>
  <c r="H80" i="4"/>
  <c r="H81" i="4"/>
  <c r="H82" i="4"/>
  <c r="H83" i="4"/>
  <c r="H84" i="4"/>
  <c r="H85" i="4"/>
  <c r="H86" i="4"/>
  <c r="H87" i="4"/>
  <c r="M87" i="4" s="1"/>
  <c r="H88" i="4"/>
  <c r="H89" i="4"/>
  <c r="H90" i="4"/>
  <c r="M90" i="4" s="1"/>
  <c r="M46" i="39" s="1"/>
  <c r="H91" i="4"/>
  <c r="H47" i="39" s="1"/>
  <c r="H92" i="4"/>
  <c r="H93" i="4"/>
  <c r="H94" i="4"/>
  <c r="M94" i="4" s="1"/>
  <c r="M50" i="39" s="1"/>
  <c r="H95" i="4"/>
  <c r="H96" i="4"/>
  <c r="H97" i="4"/>
  <c r="H98" i="4"/>
  <c r="M98" i="4" s="1"/>
  <c r="M54" i="39" s="1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M75" i="5" s="1"/>
  <c r="H76" i="5"/>
  <c r="H77" i="5"/>
  <c r="H78" i="5"/>
  <c r="H79" i="5"/>
  <c r="H80" i="5"/>
  <c r="H81" i="5"/>
  <c r="H16" i="44"/>
  <c r="H17" i="44"/>
  <c r="H18" i="44"/>
  <c r="H19" i="44"/>
  <c r="H20" i="44"/>
  <c r="H21" i="44"/>
  <c r="H22" i="44"/>
  <c r="H23" i="44"/>
  <c r="H24" i="44"/>
  <c r="H25" i="44"/>
  <c r="H26" i="44"/>
  <c r="H27" i="44"/>
  <c r="H28" i="44"/>
  <c r="H29" i="44"/>
  <c r="H30" i="44"/>
  <c r="H31" i="44"/>
  <c r="H32" i="44"/>
  <c r="H33" i="44"/>
  <c r="H34" i="44"/>
  <c r="H35" i="44"/>
  <c r="H36" i="44"/>
  <c r="H37" i="44"/>
  <c r="H38" i="44"/>
  <c r="H16" i="7"/>
  <c r="H17" i="7"/>
  <c r="H18" i="7"/>
  <c r="H19" i="7"/>
  <c r="K19" i="7" s="1"/>
  <c r="H20" i="7"/>
  <c r="H21" i="7"/>
  <c r="H22" i="7"/>
  <c r="H23" i="7"/>
  <c r="M23" i="7" s="1"/>
  <c r="H24" i="7"/>
  <c r="H25" i="7"/>
  <c r="L16" i="7"/>
  <c r="N16" i="7"/>
  <c r="O16" i="7"/>
  <c r="L17" i="7"/>
  <c r="N17" i="7"/>
  <c r="O17" i="7"/>
  <c r="L18" i="7"/>
  <c r="N18" i="7"/>
  <c r="O18" i="7"/>
  <c r="L19" i="7"/>
  <c r="N19" i="7"/>
  <c r="O19" i="7"/>
  <c r="L20" i="7"/>
  <c r="N20" i="7"/>
  <c r="O20" i="7"/>
  <c r="L21" i="7"/>
  <c r="N21" i="7"/>
  <c r="O21" i="7"/>
  <c r="L22" i="7"/>
  <c r="N22" i="7"/>
  <c r="O22" i="7"/>
  <c r="L23" i="7"/>
  <c r="N23" i="7"/>
  <c r="O23" i="7"/>
  <c r="L24" i="7"/>
  <c r="M24" i="7"/>
  <c r="N24" i="7"/>
  <c r="O24" i="7"/>
  <c r="L25" i="7"/>
  <c r="M25" i="7"/>
  <c r="N25" i="7"/>
  <c r="O25" i="7"/>
  <c r="L16" i="44"/>
  <c r="N16" i="44"/>
  <c r="L17" i="44"/>
  <c r="N17" i="44"/>
  <c r="L18" i="44"/>
  <c r="N18" i="44"/>
  <c r="L19" i="44"/>
  <c r="N19" i="44"/>
  <c r="L20" i="44"/>
  <c r="N20" i="44"/>
  <c r="L21" i="44"/>
  <c r="N21" i="44"/>
  <c r="L22" i="44"/>
  <c r="N22" i="44"/>
  <c r="L23" i="44"/>
  <c r="N23" i="44"/>
  <c r="L24" i="44"/>
  <c r="N24" i="44"/>
  <c r="L25" i="44"/>
  <c r="N25" i="44"/>
  <c r="L26" i="44"/>
  <c r="N26" i="44"/>
  <c r="L27" i="44"/>
  <c r="N27" i="44"/>
  <c r="L28" i="44"/>
  <c r="N28" i="44"/>
  <c r="L29" i="44"/>
  <c r="N29" i="44"/>
  <c r="L30" i="44"/>
  <c r="N30" i="44"/>
  <c r="L31" i="44"/>
  <c r="N31" i="44"/>
  <c r="L32" i="44"/>
  <c r="N32" i="44"/>
  <c r="O32" i="44"/>
  <c r="L33" i="44"/>
  <c r="N33" i="44"/>
  <c r="O33" i="44"/>
  <c r="L34" i="44"/>
  <c r="N34" i="44"/>
  <c r="O34" i="44"/>
  <c r="L35" i="44"/>
  <c r="N35" i="44"/>
  <c r="L36" i="44"/>
  <c r="N36" i="44"/>
  <c r="L37" i="44"/>
  <c r="L38" i="44"/>
  <c r="N38" i="44"/>
  <c r="L16" i="5"/>
  <c r="N16" i="5"/>
  <c r="L17" i="5"/>
  <c r="N17" i="5"/>
  <c r="L18" i="5"/>
  <c r="N18" i="5"/>
  <c r="L19" i="5"/>
  <c r="N19" i="5"/>
  <c r="L20" i="5"/>
  <c r="N20" i="5"/>
  <c r="L21" i="5"/>
  <c r="M21" i="5"/>
  <c r="N21" i="5"/>
  <c r="L22" i="5"/>
  <c r="N22" i="5"/>
  <c r="L23" i="5"/>
  <c r="M23" i="5"/>
  <c r="N23" i="5"/>
  <c r="L24" i="5"/>
  <c r="N24" i="5"/>
  <c r="L25" i="5"/>
  <c r="N25" i="5"/>
  <c r="L26" i="5"/>
  <c r="N26" i="5"/>
  <c r="L27" i="5"/>
  <c r="N27" i="5"/>
  <c r="L28" i="5"/>
  <c r="N28" i="5"/>
  <c r="O28" i="5"/>
  <c r="L29" i="5"/>
  <c r="N29" i="5"/>
  <c r="O29" i="5"/>
  <c r="L30" i="5"/>
  <c r="N30" i="5"/>
  <c r="O30" i="5"/>
  <c r="L31" i="5"/>
  <c r="N31" i="5"/>
  <c r="L32" i="5"/>
  <c r="N32" i="5"/>
  <c r="L33" i="5"/>
  <c r="N33" i="5"/>
  <c r="L34" i="5"/>
  <c r="N34" i="5"/>
  <c r="L35" i="5"/>
  <c r="N35" i="5"/>
  <c r="L36" i="5"/>
  <c r="N36" i="5"/>
  <c r="L37" i="5"/>
  <c r="M37" i="5"/>
  <c r="N37" i="5"/>
  <c r="L38" i="5"/>
  <c r="M38" i="5"/>
  <c r="N38" i="5"/>
  <c r="L39" i="5"/>
  <c r="N39" i="5"/>
  <c r="L40" i="5"/>
  <c r="N40" i="5"/>
  <c r="L41" i="5"/>
  <c r="N41" i="5"/>
  <c r="L42" i="5"/>
  <c r="N42" i="5"/>
  <c r="L43" i="5"/>
  <c r="N43" i="5"/>
  <c r="L44" i="5"/>
  <c r="N44" i="5"/>
  <c r="L45" i="5"/>
  <c r="N45" i="5"/>
  <c r="L46" i="5"/>
  <c r="N46" i="5"/>
  <c r="L47" i="5"/>
  <c r="N47" i="5"/>
  <c r="L48" i="5"/>
  <c r="N48" i="5"/>
  <c r="L49" i="5"/>
  <c r="N49" i="5"/>
  <c r="L50" i="5"/>
  <c r="N50" i="5"/>
  <c r="L51" i="5"/>
  <c r="N51" i="5"/>
  <c r="L52" i="5"/>
  <c r="N52" i="5"/>
  <c r="L53" i="5"/>
  <c r="M53" i="5"/>
  <c r="N53" i="5"/>
  <c r="L54" i="5"/>
  <c r="N54" i="5"/>
  <c r="L55" i="5"/>
  <c r="N55" i="5"/>
  <c r="L56" i="5"/>
  <c r="N56" i="5"/>
  <c r="L57" i="5"/>
  <c r="N57" i="5"/>
  <c r="L58" i="5"/>
  <c r="N58" i="5"/>
  <c r="L59" i="5"/>
  <c r="N59" i="5"/>
  <c r="L60" i="5"/>
  <c r="N60" i="5"/>
  <c r="L61" i="5"/>
  <c r="N61" i="5"/>
  <c r="L62" i="5"/>
  <c r="N62" i="5"/>
  <c r="L63" i="5"/>
  <c r="N63" i="5"/>
  <c r="L64" i="5"/>
  <c r="N64" i="5"/>
  <c r="L65" i="5"/>
  <c r="N65" i="5"/>
  <c r="L66" i="5"/>
  <c r="N66" i="5"/>
  <c r="L67" i="5"/>
  <c r="L68" i="5"/>
  <c r="N68" i="5"/>
  <c r="L69" i="5"/>
  <c r="N69" i="5"/>
  <c r="O69" i="5"/>
  <c r="L70" i="5"/>
  <c r="N70" i="5"/>
  <c r="O70" i="5"/>
  <c r="L71" i="5"/>
  <c r="M71" i="5"/>
  <c r="O71" i="5"/>
  <c r="L72" i="5"/>
  <c r="L73" i="5"/>
  <c r="N73" i="5"/>
  <c r="L74" i="5"/>
  <c r="M74" i="5"/>
  <c r="N74" i="5"/>
  <c r="L75" i="5"/>
  <c r="N75" i="5"/>
  <c r="L76" i="5"/>
  <c r="N76" i="5"/>
  <c r="L77" i="5"/>
  <c r="N77" i="5"/>
  <c r="L78" i="5"/>
  <c r="N78" i="5"/>
  <c r="L79" i="5"/>
  <c r="N79" i="5"/>
  <c r="L80" i="5"/>
  <c r="N80" i="5"/>
  <c r="L81" i="5"/>
  <c r="N81" i="5"/>
  <c r="L15" i="5"/>
  <c r="N15" i="5"/>
  <c r="L16" i="4"/>
  <c r="N16" i="4"/>
  <c r="L17" i="4"/>
  <c r="N17" i="4"/>
  <c r="L18" i="4"/>
  <c r="N18" i="4"/>
  <c r="L19" i="4"/>
  <c r="N19" i="4"/>
  <c r="L20" i="4"/>
  <c r="N20" i="4"/>
  <c r="L21" i="4"/>
  <c r="N21" i="4"/>
  <c r="L22" i="4"/>
  <c r="N22" i="4"/>
  <c r="L23" i="4"/>
  <c r="N23" i="4"/>
  <c r="L24" i="4"/>
  <c r="N24" i="4"/>
  <c r="L25" i="4"/>
  <c r="N25" i="4"/>
  <c r="L26" i="4"/>
  <c r="N26" i="4"/>
  <c r="L27" i="4"/>
  <c r="N27" i="4"/>
  <c r="L28" i="4"/>
  <c r="N28" i="4"/>
  <c r="L29" i="4"/>
  <c r="N29" i="4"/>
  <c r="L30" i="4"/>
  <c r="N30" i="4"/>
  <c r="L31" i="4"/>
  <c r="N31" i="4"/>
  <c r="L32" i="4"/>
  <c r="N32" i="4"/>
  <c r="L33" i="4"/>
  <c r="N33" i="4"/>
  <c r="L34" i="4"/>
  <c r="N34" i="4"/>
  <c r="L35" i="4"/>
  <c r="N35" i="4"/>
  <c r="L36" i="4"/>
  <c r="N36" i="4"/>
  <c r="L37" i="4"/>
  <c r="N37" i="4"/>
  <c r="L38" i="4"/>
  <c r="N38" i="4"/>
  <c r="L39" i="4"/>
  <c r="N39" i="4"/>
  <c r="L40" i="4"/>
  <c r="N40" i="4"/>
  <c r="L41" i="4"/>
  <c r="N41" i="4"/>
  <c r="L42" i="4"/>
  <c r="N42" i="4"/>
  <c r="L43" i="4"/>
  <c r="O43" i="4"/>
  <c r="L44" i="4"/>
  <c r="N44" i="4"/>
  <c r="L45" i="4"/>
  <c r="N45" i="4"/>
  <c r="L46" i="4"/>
  <c r="N46" i="4"/>
  <c r="L47" i="4"/>
  <c r="N47" i="4"/>
  <c r="L48" i="4"/>
  <c r="N48" i="4"/>
  <c r="L49" i="4"/>
  <c r="N49" i="4"/>
  <c r="L50" i="4"/>
  <c r="N50" i="4"/>
  <c r="L51" i="4"/>
  <c r="N51" i="4"/>
  <c r="L52" i="4"/>
  <c r="N52" i="4"/>
  <c r="L53" i="4"/>
  <c r="N53" i="4"/>
  <c r="L54" i="4"/>
  <c r="N54" i="4"/>
  <c r="L55" i="4"/>
  <c r="N55" i="4"/>
  <c r="L56" i="4"/>
  <c r="N56" i="4"/>
  <c r="L57" i="4"/>
  <c r="N57" i="4"/>
  <c r="O57" i="4"/>
  <c r="L58" i="4"/>
  <c r="L14" i="39" s="1"/>
  <c r="N58" i="4"/>
  <c r="L59" i="4"/>
  <c r="L15" i="39" s="1"/>
  <c r="N59" i="4"/>
  <c r="N15" i="39" s="1"/>
  <c r="L60" i="4"/>
  <c r="N60" i="4"/>
  <c r="N16" i="39" s="1"/>
  <c r="L61" i="4"/>
  <c r="N61" i="4"/>
  <c r="N17" i="39" s="1"/>
  <c r="L62" i="4"/>
  <c r="N62" i="4"/>
  <c r="N18" i="39" s="1"/>
  <c r="L63" i="4"/>
  <c r="N63" i="4"/>
  <c r="N19" i="39" s="1"/>
  <c r="L64" i="4"/>
  <c r="N64" i="4"/>
  <c r="N20" i="39" s="1"/>
  <c r="L65" i="4"/>
  <c r="N65" i="4"/>
  <c r="L66" i="4"/>
  <c r="N66" i="4"/>
  <c r="N22" i="39" s="1"/>
  <c r="L67" i="4"/>
  <c r="L23" i="39" s="1"/>
  <c r="N67" i="4"/>
  <c r="N23" i="39" s="1"/>
  <c r="L68" i="4"/>
  <c r="N68" i="4"/>
  <c r="L69" i="4"/>
  <c r="M69" i="4"/>
  <c r="N69" i="4"/>
  <c r="L70" i="4"/>
  <c r="N70" i="4"/>
  <c r="L71" i="4"/>
  <c r="L27" i="39" s="1"/>
  <c r="N71" i="4"/>
  <c r="L72" i="4"/>
  <c r="L28" i="39" s="1"/>
  <c r="N72" i="4"/>
  <c r="L73" i="4"/>
  <c r="L29" i="39" s="1"/>
  <c r="N73" i="4"/>
  <c r="L74" i="4"/>
  <c r="L30" i="39" s="1"/>
  <c r="N74" i="4"/>
  <c r="L75" i="4"/>
  <c r="L31" i="39" s="1"/>
  <c r="N75" i="4"/>
  <c r="L76" i="4"/>
  <c r="N76" i="4"/>
  <c r="L77" i="4"/>
  <c r="N77" i="4"/>
  <c r="N33" i="39" s="1"/>
  <c r="L78" i="4"/>
  <c r="N78" i="4"/>
  <c r="L79" i="4"/>
  <c r="N79" i="4"/>
  <c r="L80" i="4"/>
  <c r="N80" i="4"/>
  <c r="L81" i="4"/>
  <c r="N81" i="4"/>
  <c r="L82" i="4"/>
  <c r="N82" i="4"/>
  <c r="L83" i="4"/>
  <c r="L39" i="39" s="1"/>
  <c r="N83" i="4"/>
  <c r="L84" i="4"/>
  <c r="N84" i="4"/>
  <c r="L85" i="4"/>
  <c r="N85" i="4"/>
  <c r="L86" i="4"/>
  <c r="M86" i="4"/>
  <c r="N86" i="4"/>
  <c r="N42" i="39" s="1"/>
  <c r="L87" i="4"/>
  <c r="L43" i="39" s="1"/>
  <c r="N87" i="4"/>
  <c r="N43" i="39" s="1"/>
  <c r="L88" i="4"/>
  <c r="N88" i="4"/>
  <c r="N44" i="39" s="1"/>
  <c r="L89" i="4"/>
  <c r="N89" i="4"/>
  <c r="L90" i="4"/>
  <c r="O90" i="4"/>
  <c r="O46" i="39" s="1"/>
  <c r="L91" i="4"/>
  <c r="L47" i="39" s="1"/>
  <c r="N91" i="4"/>
  <c r="N47" i="39" s="1"/>
  <c r="L92" i="4"/>
  <c r="N92" i="4"/>
  <c r="N48" i="39" s="1"/>
  <c r="L93" i="4"/>
  <c r="L49" i="39" s="1"/>
  <c r="N93" i="4"/>
  <c r="L94" i="4"/>
  <c r="N94" i="4"/>
  <c r="N50" i="39" s="1"/>
  <c r="L95" i="4"/>
  <c r="L51" i="39" s="1"/>
  <c r="N95" i="4"/>
  <c r="L96" i="4"/>
  <c r="N96" i="4"/>
  <c r="N52" i="39" s="1"/>
  <c r="L97" i="4"/>
  <c r="N97" i="4"/>
  <c r="L98" i="4"/>
  <c r="N98" i="4"/>
  <c r="N54" i="39" s="1"/>
  <c r="L99" i="4"/>
  <c r="L55" i="39" s="1"/>
  <c r="N99" i="4"/>
  <c r="N55" i="39" s="1"/>
  <c r="L100" i="4"/>
  <c r="N100" i="4"/>
  <c r="L101" i="4"/>
  <c r="N101" i="4"/>
  <c r="O101" i="4"/>
  <c r="L102" i="4"/>
  <c r="N102" i="4"/>
  <c r="L103" i="4"/>
  <c r="N103" i="4"/>
  <c r="L104" i="4"/>
  <c r="N104" i="4"/>
  <c r="L105" i="4"/>
  <c r="N105" i="4"/>
  <c r="L106" i="4"/>
  <c r="N106" i="4"/>
  <c r="L107" i="4"/>
  <c r="N107" i="4"/>
  <c r="L108" i="4"/>
  <c r="N108" i="4"/>
  <c r="L109" i="4"/>
  <c r="L110" i="4"/>
  <c r="N110" i="4"/>
  <c r="L111" i="4"/>
  <c r="N111" i="4"/>
  <c r="L112" i="4"/>
  <c r="N112" i="4"/>
  <c r="L113" i="4"/>
  <c r="N113" i="4"/>
  <c r="L114" i="4"/>
  <c r="N114" i="4"/>
  <c r="L115" i="4"/>
  <c r="N115" i="4"/>
  <c r="L116" i="4"/>
  <c r="N116" i="4"/>
  <c r="L117" i="4"/>
  <c r="N117" i="4"/>
  <c r="L118" i="4"/>
  <c r="N118" i="4"/>
  <c r="L119" i="4"/>
  <c r="N119" i="4"/>
  <c r="L120" i="4"/>
  <c r="N120" i="4"/>
  <c r="L121" i="4"/>
  <c r="N121" i="4"/>
  <c r="L122" i="4"/>
  <c r="N122" i="4"/>
  <c r="L123" i="4"/>
  <c r="N123" i="4"/>
  <c r="L124" i="4"/>
  <c r="L125" i="4"/>
  <c r="L126" i="4"/>
  <c r="N126" i="4"/>
  <c r="L127" i="4"/>
  <c r="N127" i="4"/>
  <c r="L16" i="37"/>
  <c r="N16" i="37"/>
  <c r="L17" i="37"/>
  <c r="N17" i="37"/>
  <c r="L18" i="37"/>
  <c r="N18" i="37"/>
  <c r="L19" i="37"/>
  <c r="N19" i="37"/>
  <c r="L20" i="37"/>
  <c r="N20" i="37"/>
  <c r="L21" i="37"/>
  <c r="N21" i="37"/>
  <c r="L22" i="37"/>
  <c r="N22" i="37"/>
  <c r="L23" i="37"/>
  <c r="N23" i="37"/>
  <c r="O23" i="37"/>
  <c r="L24" i="37"/>
  <c r="N24" i="37"/>
  <c r="L25" i="37"/>
  <c r="N25" i="37"/>
  <c r="L26" i="37"/>
  <c r="N26" i="37"/>
  <c r="O26" i="37"/>
  <c r="L27" i="37"/>
  <c r="N27" i="37"/>
  <c r="L28" i="37"/>
  <c r="N28" i="37"/>
  <c r="L29" i="37"/>
  <c r="N29" i="37"/>
  <c r="L30" i="37"/>
  <c r="N30" i="37"/>
  <c r="L31" i="37"/>
  <c r="N31" i="37"/>
  <c r="L32" i="37"/>
  <c r="N32" i="37"/>
  <c r="L33" i="37"/>
  <c r="N33" i="37"/>
  <c r="L34" i="37"/>
  <c r="N34" i="37"/>
  <c r="L35" i="37"/>
  <c r="N35" i="37"/>
  <c r="L36" i="37"/>
  <c r="N36" i="37"/>
  <c r="L37" i="37"/>
  <c r="N37" i="37"/>
  <c r="L38" i="37"/>
  <c r="N38" i="37"/>
  <c r="L39" i="37"/>
  <c r="N39" i="37"/>
  <c r="L40" i="37"/>
  <c r="N40" i="37"/>
  <c r="L41" i="37"/>
  <c r="N41" i="37"/>
  <c r="O41" i="37"/>
  <c r="L42" i="37"/>
  <c r="N42" i="37"/>
  <c r="L43" i="37"/>
  <c r="N43" i="37"/>
  <c r="L44" i="37"/>
  <c r="N44" i="37"/>
  <c r="L45" i="37"/>
  <c r="N45" i="37"/>
  <c r="L46" i="37"/>
  <c r="N46" i="37"/>
  <c r="O46" i="37"/>
  <c r="L47" i="37"/>
  <c r="N47" i="37"/>
  <c r="L48" i="37"/>
  <c r="N48" i="37"/>
  <c r="L49" i="37"/>
  <c r="N49" i="37"/>
  <c r="L50" i="37"/>
  <c r="N50" i="37"/>
  <c r="O50" i="37"/>
  <c r="L51" i="37"/>
  <c r="N51" i="37"/>
  <c r="O51" i="37"/>
  <c r="L52" i="37"/>
  <c r="N52" i="37"/>
  <c r="O52" i="37"/>
  <c r="L53" i="37"/>
  <c r="N53" i="37"/>
  <c r="L54" i="37"/>
  <c r="N54" i="37"/>
  <c r="L55" i="37"/>
  <c r="N55" i="37"/>
  <c r="L56" i="37"/>
  <c r="N56" i="37"/>
  <c r="L57" i="37"/>
  <c r="N57" i="37"/>
  <c r="L58" i="37"/>
  <c r="N58" i="37"/>
  <c r="L59" i="37"/>
  <c r="N59" i="37"/>
  <c r="L60" i="37"/>
  <c r="N60" i="37"/>
  <c r="L61" i="37"/>
  <c r="N61" i="37"/>
  <c r="L62" i="37"/>
  <c r="N62" i="37"/>
  <c r="L63" i="37"/>
  <c r="N63" i="37"/>
  <c r="L64" i="37"/>
  <c r="M64" i="37"/>
  <c r="P64" i="37" s="1"/>
  <c r="N64" i="37"/>
  <c r="O64" i="37"/>
  <c r="L65" i="37"/>
  <c r="N65" i="37"/>
  <c r="L66" i="37"/>
  <c r="N66" i="37"/>
  <c r="O66" i="37"/>
  <c r="L67" i="37"/>
  <c r="N67" i="37"/>
  <c r="L68" i="37"/>
  <c r="N68" i="37"/>
  <c r="L69" i="37"/>
  <c r="N69" i="37"/>
  <c r="L70" i="37"/>
  <c r="N70" i="37"/>
  <c r="L71" i="37"/>
  <c r="N71" i="37"/>
  <c r="L72" i="37"/>
  <c r="M72" i="37"/>
  <c r="P72" i="37" s="1"/>
  <c r="N72" i="37"/>
  <c r="O72" i="37"/>
  <c r="L73" i="37"/>
  <c r="N73" i="37"/>
  <c r="L74" i="37"/>
  <c r="M74" i="37"/>
  <c r="N74" i="37"/>
  <c r="L75" i="37"/>
  <c r="M75" i="37"/>
  <c r="P75" i="37" s="1"/>
  <c r="N75" i="37"/>
  <c r="O75" i="37"/>
  <c r="L76" i="37"/>
  <c r="N76" i="37"/>
  <c r="L77" i="37"/>
  <c r="N77" i="37"/>
  <c r="L78" i="37"/>
  <c r="N78" i="37"/>
  <c r="L79" i="37"/>
  <c r="N79" i="37"/>
  <c r="L80" i="37"/>
  <c r="N80" i="37"/>
  <c r="L81" i="37"/>
  <c r="N81" i="37"/>
  <c r="L82" i="37"/>
  <c r="N82" i="37"/>
  <c r="L83" i="37"/>
  <c r="N83" i="37"/>
  <c r="L84" i="37"/>
  <c r="N84" i="37"/>
  <c r="L85" i="37"/>
  <c r="N85" i="37"/>
  <c r="L86" i="37"/>
  <c r="N86" i="37"/>
  <c r="L87" i="37"/>
  <c r="N87" i="37"/>
  <c r="L88" i="37"/>
  <c r="N88" i="37"/>
  <c r="L89" i="37"/>
  <c r="N89" i="37"/>
  <c r="L90" i="37"/>
  <c r="M90" i="37"/>
  <c r="N90" i="37"/>
  <c r="L91" i="37"/>
  <c r="M91" i="37"/>
  <c r="N91" i="37"/>
  <c r="L92" i="37"/>
  <c r="N92" i="37"/>
  <c r="L93" i="37"/>
  <c r="M93" i="37"/>
  <c r="N93" i="37"/>
  <c r="O93" i="37"/>
  <c r="L94" i="37"/>
  <c r="N94" i="37"/>
  <c r="L95" i="37"/>
  <c r="N95" i="37"/>
  <c r="L96" i="37"/>
  <c r="N96" i="37"/>
  <c r="L97" i="37"/>
  <c r="N97" i="37"/>
  <c r="L98" i="37"/>
  <c r="N98" i="37"/>
  <c r="O98" i="37"/>
  <c r="L99" i="37"/>
  <c r="N99" i="37"/>
  <c r="L100" i="37"/>
  <c r="N100" i="37"/>
  <c r="L101" i="37"/>
  <c r="N101" i="37"/>
  <c r="O101" i="37"/>
  <c r="L102" i="37"/>
  <c r="N102" i="37"/>
  <c r="L103" i="37"/>
  <c r="N103" i="37"/>
  <c r="L104" i="37"/>
  <c r="N104" i="37"/>
  <c r="L105" i="37"/>
  <c r="N105" i="37"/>
  <c r="L106" i="37"/>
  <c r="N106" i="37"/>
  <c r="L107" i="37"/>
  <c r="N107" i="37"/>
  <c r="O107" i="37"/>
  <c r="L108" i="37"/>
  <c r="N108" i="37"/>
  <c r="L109" i="37"/>
  <c r="N109" i="37"/>
  <c r="O109" i="37"/>
  <c r="L110" i="37"/>
  <c r="N110" i="37"/>
  <c r="L111" i="37"/>
  <c r="N111" i="37"/>
  <c r="L112" i="37"/>
  <c r="N112" i="37"/>
  <c r="L113" i="37"/>
  <c r="N113" i="37"/>
  <c r="L114" i="37"/>
  <c r="N114" i="37"/>
  <c r="O114" i="37"/>
  <c r="L115" i="37"/>
  <c r="N115" i="37"/>
  <c r="L116" i="37"/>
  <c r="N116" i="37"/>
  <c r="L117" i="37"/>
  <c r="N117" i="37"/>
  <c r="L118" i="37"/>
  <c r="N118" i="37"/>
  <c r="L119" i="37"/>
  <c r="N119" i="37"/>
  <c r="L120" i="37"/>
  <c r="N120" i="37"/>
  <c r="L121" i="37"/>
  <c r="N121" i="37"/>
  <c r="L122" i="37"/>
  <c r="L123" i="37"/>
  <c r="N123" i="37"/>
  <c r="L124" i="37"/>
  <c r="N124" i="37"/>
  <c r="L125" i="37"/>
  <c r="N125" i="37"/>
  <c r="L126" i="37"/>
  <c r="N126" i="37"/>
  <c r="L127" i="37"/>
  <c r="N127" i="37"/>
  <c r="L128" i="37"/>
  <c r="N128" i="37"/>
  <c r="L129" i="37"/>
  <c r="L129" i="3" s="1"/>
  <c r="N129" i="37"/>
  <c r="L130" i="37"/>
  <c r="B14" i="39"/>
  <c r="C14" i="39"/>
  <c r="D14" i="39"/>
  <c r="N14" i="39"/>
  <c r="B15" i="39"/>
  <c r="C15" i="39"/>
  <c r="D15" i="39"/>
  <c r="B16" i="39"/>
  <c r="C16" i="39"/>
  <c r="D16" i="39"/>
  <c r="L16" i="39"/>
  <c r="B17" i="39"/>
  <c r="C17" i="39"/>
  <c r="D17" i="39"/>
  <c r="H17" i="39"/>
  <c r="L17" i="39"/>
  <c r="B18" i="39"/>
  <c r="C18" i="39"/>
  <c r="D18" i="39"/>
  <c r="L18" i="39"/>
  <c r="B19" i="39"/>
  <c r="C19" i="39"/>
  <c r="D19" i="39"/>
  <c r="L19" i="39"/>
  <c r="B20" i="39"/>
  <c r="C20" i="39"/>
  <c r="D20" i="39"/>
  <c r="L20" i="39"/>
  <c r="B21" i="39"/>
  <c r="C21" i="39"/>
  <c r="D21" i="39"/>
  <c r="L21" i="39"/>
  <c r="B22" i="39"/>
  <c r="C22" i="39"/>
  <c r="D22" i="39"/>
  <c r="L22" i="39"/>
  <c r="B23" i="39"/>
  <c r="C23" i="39"/>
  <c r="D23" i="39"/>
  <c r="B24" i="39"/>
  <c r="C24" i="39"/>
  <c r="D24" i="39"/>
  <c r="L24" i="39"/>
  <c r="N24" i="39"/>
  <c r="B25" i="39"/>
  <c r="C25" i="39"/>
  <c r="D25" i="39"/>
  <c r="L25" i="39"/>
  <c r="M25" i="39"/>
  <c r="B26" i="39"/>
  <c r="C26" i="39"/>
  <c r="D26" i="39"/>
  <c r="L26" i="39"/>
  <c r="N26" i="39"/>
  <c r="B27" i="39"/>
  <c r="C27" i="39"/>
  <c r="D27" i="39"/>
  <c r="N27" i="39"/>
  <c r="B28" i="39"/>
  <c r="C28" i="39"/>
  <c r="D28" i="39"/>
  <c r="N28" i="39"/>
  <c r="B29" i="39"/>
  <c r="C29" i="39"/>
  <c r="D29" i="39"/>
  <c r="N29" i="39"/>
  <c r="B30" i="39"/>
  <c r="C30" i="39"/>
  <c r="D30" i="39"/>
  <c r="N30" i="39"/>
  <c r="B31" i="39"/>
  <c r="C31" i="39"/>
  <c r="D31" i="39"/>
  <c r="N31" i="39"/>
  <c r="B32" i="39"/>
  <c r="C32" i="39"/>
  <c r="D32" i="39"/>
  <c r="L32" i="39"/>
  <c r="N32" i="39"/>
  <c r="B33" i="39"/>
  <c r="C33" i="39"/>
  <c r="D33" i="39"/>
  <c r="L33" i="39"/>
  <c r="B34" i="39"/>
  <c r="C34" i="39"/>
  <c r="D34" i="39"/>
  <c r="L34" i="39"/>
  <c r="N34" i="39"/>
  <c r="B35" i="39"/>
  <c r="C35" i="39"/>
  <c r="D35" i="39"/>
  <c r="L35" i="39"/>
  <c r="N35" i="39"/>
  <c r="B36" i="39"/>
  <c r="C36" i="39"/>
  <c r="D36" i="39"/>
  <c r="L36" i="39"/>
  <c r="N36" i="39"/>
  <c r="B37" i="39"/>
  <c r="C37" i="39"/>
  <c r="D37" i="39"/>
  <c r="L37" i="39"/>
  <c r="B38" i="39"/>
  <c r="C38" i="39"/>
  <c r="D38" i="39"/>
  <c r="L38" i="39"/>
  <c r="N38" i="39"/>
  <c r="B39" i="39"/>
  <c r="C39" i="39"/>
  <c r="D39" i="39"/>
  <c r="N39" i="39"/>
  <c r="B40" i="39"/>
  <c r="C40" i="39"/>
  <c r="D40" i="39"/>
  <c r="L40" i="39"/>
  <c r="N40" i="39"/>
  <c r="B41" i="39"/>
  <c r="C41" i="39"/>
  <c r="D41" i="39"/>
  <c r="L41" i="39"/>
  <c r="B42" i="39"/>
  <c r="C42" i="39"/>
  <c r="D42" i="39"/>
  <c r="L42" i="39"/>
  <c r="B43" i="39"/>
  <c r="C43" i="39"/>
  <c r="D43" i="39"/>
  <c r="B44" i="39"/>
  <c r="C44" i="39"/>
  <c r="D44" i="39"/>
  <c r="L44" i="39"/>
  <c r="B45" i="39"/>
  <c r="C45" i="39"/>
  <c r="D45" i="39"/>
  <c r="L45" i="39"/>
  <c r="B46" i="39"/>
  <c r="C46" i="39"/>
  <c r="D46" i="39"/>
  <c r="L46" i="39"/>
  <c r="B47" i="39"/>
  <c r="C47" i="39"/>
  <c r="D47" i="39"/>
  <c r="B48" i="39"/>
  <c r="C48" i="39"/>
  <c r="D48" i="39"/>
  <c r="L48" i="39"/>
  <c r="M48" i="39"/>
  <c r="B49" i="39"/>
  <c r="C49" i="39"/>
  <c r="D49" i="39"/>
  <c r="M49" i="39"/>
  <c r="N49" i="39"/>
  <c r="B50" i="39"/>
  <c r="C50" i="39"/>
  <c r="D50" i="39"/>
  <c r="L50" i="39"/>
  <c r="B51" i="39"/>
  <c r="C51" i="39"/>
  <c r="D51" i="39"/>
  <c r="N51" i="39"/>
  <c r="B52" i="39"/>
  <c r="C52" i="39"/>
  <c r="D52" i="39"/>
  <c r="L52" i="39"/>
  <c r="B53" i="39"/>
  <c r="C53" i="39"/>
  <c r="D53" i="39"/>
  <c r="L53" i="39"/>
  <c r="N53" i="39"/>
  <c r="B54" i="39"/>
  <c r="C54" i="39"/>
  <c r="D54" i="39"/>
  <c r="L54" i="39"/>
  <c r="B55" i="39"/>
  <c r="C55" i="39"/>
  <c r="D55" i="39"/>
  <c r="B56" i="39"/>
  <c r="C56" i="39"/>
  <c r="D56" i="39"/>
  <c r="L56" i="39"/>
  <c r="N56" i="39"/>
  <c r="B57" i="39"/>
  <c r="C57" i="39"/>
  <c r="D57" i="39"/>
  <c r="H57" i="39"/>
  <c r="K57" i="39"/>
  <c r="L57" i="39"/>
  <c r="M57" i="39"/>
  <c r="N57" i="39"/>
  <c r="O57" i="39"/>
  <c r="P57" i="39"/>
  <c r="A57" i="39" s="1"/>
  <c r="B58" i="39"/>
  <c r="C58" i="39"/>
  <c r="D58" i="39"/>
  <c r="H58" i="39"/>
  <c r="K58" i="39"/>
  <c r="L58" i="39"/>
  <c r="M58" i="39"/>
  <c r="N58" i="39"/>
  <c r="O58" i="39"/>
  <c r="P58" i="39"/>
  <c r="A58" i="39" s="1"/>
  <c r="B59" i="39"/>
  <c r="C59" i="39"/>
  <c r="D59" i="39"/>
  <c r="H59" i="39"/>
  <c r="K59" i="39"/>
  <c r="L59" i="39"/>
  <c r="M59" i="39"/>
  <c r="N59" i="39"/>
  <c r="O59" i="39"/>
  <c r="P59" i="39"/>
  <c r="A59" i="39" s="1"/>
  <c r="B60" i="39"/>
  <c r="C60" i="39"/>
  <c r="D60" i="39"/>
  <c r="H60" i="39"/>
  <c r="K60" i="39"/>
  <c r="L60" i="39"/>
  <c r="M60" i="39"/>
  <c r="N60" i="39"/>
  <c r="O60" i="39"/>
  <c r="P60" i="39"/>
  <c r="A60" i="39" s="1"/>
  <c r="B61" i="39"/>
  <c r="C61" i="39"/>
  <c r="D61" i="39"/>
  <c r="H61" i="39"/>
  <c r="K61" i="39"/>
  <c r="L61" i="39"/>
  <c r="M61" i="39"/>
  <c r="N61" i="39"/>
  <c r="O61" i="39"/>
  <c r="P61" i="39"/>
  <c r="A61" i="39" s="1"/>
  <c r="B62" i="39"/>
  <c r="C62" i="39"/>
  <c r="D62" i="39"/>
  <c r="H62" i="39"/>
  <c r="K62" i="39"/>
  <c r="L62" i="39"/>
  <c r="M62" i="39"/>
  <c r="N62" i="39"/>
  <c r="O62" i="39"/>
  <c r="P62" i="39"/>
  <c r="A62" i="39" s="1"/>
  <c r="B63" i="39"/>
  <c r="C63" i="39"/>
  <c r="D63" i="39"/>
  <c r="H63" i="39"/>
  <c r="K63" i="39"/>
  <c r="L63" i="39"/>
  <c r="M63" i="39"/>
  <c r="N63" i="39"/>
  <c r="O63" i="39"/>
  <c r="P63" i="39"/>
  <c r="A63" i="39" s="1"/>
  <c r="B64" i="39"/>
  <c r="C64" i="39"/>
  <c r="D64" i="39"/>
  <c r="H64" i="39"/>
  <c r="K64" i="39"/>
  <c r="L64" i="39"/>
  <c r="M64" i="39"/>
  <c r="N64" i="39"/>
  <c r="O64" i="39"/>
  <c r="P64" i="39"/>
  <c r="A64" i="39" s="1"/>
  <c r="B65" i="39"/>
  <c r="C65" i="39"/>
  <c r="D65" i="39"/>
  <c r="H65" i="39"/>
  <c r="K65" i="39"/>
  <c r="L65" i="39"/>
  <c r="M65" i="39"/>
  <c r="N65" i="39"/>
  <c r="O65" i="39"/>
  <c r="P65" i="39"/>
  <c r="A65" i="39" s="1"/>
  <c r="B66" i="39"/>
  <c r="C66" i="39"/>
  <c r="D66" i="39"/>
  <c r="H66" i="39"/>
  <c r="K66" i="39"/>
  <c r="L66" i="39"/>
  <c r="M66" i="39"/>
  <c r="N66" i="39"/>
  <c r="O66" i="39"/>
  <c r="P66" i="39"/>
  <c r="A66" i="39" s="1"/>
  <c r="B67" i="39"/>
  <c r="C67" i="39"/>
  <c r="D67" i="39"/>
  <c r="H67" i="39"/>
  <c r="K67" i="39"/>
  <c r="L67" i="39"/>
  <c r="M67" i="39"/>
  <c r="N67" i="39"/>
  <c r="O67" i="39"/>
  <c r="P67" i="39"/>
  <c r="A67" i="39" s="1"/>
  <c r="B68" i="39"/>
  <c r="C68" i="39"/>
  <c r="D68" i="39"/>
  <c r="H68" i="39"/>
  <c r="K68" i="39"/>
  <c r="L68" i="39"/>
  <c r="M68" i="39"/>
  <c r="N68" i="39"/>
  <c r="O68" i="39"/>
  <c r="P68" i="39"/>
  <c r="A68" i="39" s="1"/>
  <c r="B69" i="39"/>
  <c r="C69" i="39"/>
  <c r="D69" i="39"/>
  <c r="H69" i="39"/>
  <c r="K69" i="39"/>
  <c r="L69" i="39"/>
  <c r="M69" i="39"/>
  <c r="N69" i="39"/>
  <c r="O69" i="39"/>
  <c r="P69" i="39"/>
  <c r="A69" i="39" s="1"/>
  <c r="B70" i="39"/>
  <c r="C70" i="39"/>
  <c r="D70" i="39"/>
  <c r="H70" i="39"/>
  <c r="K70" i="39"/>
  <c r="L70" i="39"/>
  <c r="M70" i="39"/>
  <c r="N70" i="39"/>
  <c r="O70" i="39"/>
  <c r="P70" i="39"/>
  <c r="A70" i="39" s="1"/>
  <c r="B71" i="39"/>
  <c r="C71" i="39"/>
  <c r="D71" i="39"/>
  <c r="H71" i="39"/>
  <c r="K71" i="39"/>
  <c r="L71" i="39"/>
  <c r="M71" i="39"/>
  <c r="N71" i="39"/>
  <c r="O71" i="39"/>
  <c r="P71" i="39"/>
  <c r="A71" i="39" s="1"/>
  <c r="B72" i="39"/>
  <c r="C72" i="39"/>
  <c r="D72" i="39"/>
  <c r="H72" i="39"/>
  <c r="K72" i="39"/>
  <c r="L72" i="39"/>
  <c r="M72" i="39"/>
  <c r="N72" i="39"/>
  <c r="O72" i="39"/>
  <c r="P72" i="39"/>
  <c r="A72" i="39" s="1"/>
  <c r="B73" i="39"/>
  <c r="C73" i="39"/>
  <c r="D73" i="39"/>
  <c r="H73" i="39"/>
  <c r="K73" i="39"/>
  <c r="L73" i="39"/>
  <c r="M73" i="39"/>
  <c r="N73" i="39"/>
  <c r="O73" i="39"/>
  <c r="P73" i="39"/>
  <c r="A73" i="39" s="1"/>
  <c r="B74" i="39"/>
  <c r="C74" i="39"/>
  <c r="D74" i="39"/>
  <c r="H74" i="39"/>
  <c r="K74" i="39"/>
  <c r="L74" i="39"/>
  <c r="M74" i="39"/>
  <c r="N74" i="39"/>
  <c r="O74" i="39"/>
  <c r="P74" i="39"/>
  <c r="A74" i="39" s="1"/>
  <c r="B75" i="39"/>
  <c r="C75" i="39"/>
  <c r="D75" i="39"/>
  <c r="H75" i="39"/>
  <c r="K75" i="39"/>
  <c r="L75" i="39"/>
  <c r="M75" i="39"/>
  <c r="N75" i="39"/>
  <c r="O75" i="39"/>
  <c r="P75" i="39"/>
  <c r="A75" i="39" s="1"/>
  <c r="B76" i="39"/>
  <c r="C76" i="39"/>
  <c r="D76" i="39"/>
  <c r="H76" i="39"/>
  <c r="K76" i="39"/>
  <c r="L76" i="39"/>
  <c r="M76" i="39"/>
  <c r="N76" i="39"/>
  <c r="O76" i="39"/>
  <c r="P76" i="39"/>
  <c r="A76" i="39" s="1"/>
  <c r="B77" i="39"/>
  <c r="C77" i="39"/>
  <c r="D77" i="39"/>
  <c r="H77" i="39"/>
  <c r="K77" i="39"/>
  <c r="L77" i="39"/>
  <c r="M77" i="39"/>
  <c r="N77" i="39"/>
  <c r="O77" i="39"/>
  <c r="P77" i="39"/>
  <c r="A77" i="39" s="1"/>
  <c r="B78" i="39"/>
  <c r="C78" i="39"/>
  <c r="D78" i="39"/>
  <c r="H78" i="39"/>
  <c r="K78" i="39"/>
  <c r="L78" i="39"/>
  <c r="M78" i="39"/>
  <c r="N78" i="39"/>
  <c r="O78" i="39"/>
  <c r="P78" i="39"/>
  <c r="A78" i="39" s="1"/>
  <c r="B79" i="39"/>
  <c r="C79" i="39"/>
  <c r="D79" i="39"/>
  <c r="H79" i="39"/>
  <c r="K79" i="39"/>
  <c r="L79" i="39"/>
  <c r="M79" i="39"/>
  <c r="N79" i="39"/>
  <c r="O79" i="39"/>
  <c r="P79" i="39"/>
  <c r="A79" i="39" s="1"/>
  <c r="B80" i="39"/>
  <c r="C80" i="39"/>
  <c r="D80" i="39"/>
  <c r="H80" i="39"/>
  <c r="K80" i="39"/>
  <c r="L80" i="39"/>
  <c r="M80" i="39"/>
  <c r="N80" i="39"/>
  <c r="O80" i="39"/>
  <c r="P80" i="39"/>
  <c r="A80" i="39" s="1"/>
  <c r="B81" i="39"/>
  <c r="C81" i="39"/>
  <c r="D81" i="39"/>
  <c r="H81" i="39"/>
  <c r="K81" i="39"/>
  <c r="L81" i="39"/>
  <c r="M81" i="39"/>
  <c r="N81" i="39"/>
  <c r="O81" i="39"/>
  <c r="P81" i="39"/>
  <c r="A81" i="39" s="1"/>
  <c r="B125" i="3"/>
  <c r="C125" i="3"/>
  <c r="D125" i="3"/>
  <c r="H125" i="3"/>
  <c r="K125" i="3"/>
  <c r="L125" i="3"/>
  <c r="M125" i="3"/>
  <c r="N125" i="3"/>
  <c r="O125" i="3"/>
  <c r="P125" i="3"/>
  <c r="A125" i="3" s="1"/>
  <c r="B126" i="3"/>
  <c r="C126" i="3"/>
  <c r="D126" i="3"/>
  <c r="H126" i="3"/>
  <c r="K126" i="3"/>
  <c r="L126" i="3"/>
  <c r="M126" i="3"/>
  <c r="N126" i="3"/>
  <c r="O126" i="3"/>
  <c r="P126" i="3"/>
  <c r="A126" i="3" s="1"/>
  <c r="B127" i="3"/>
  <c r="C127" i="3"/>
  <c r="D127" i="3"/>
  <c r="H127" i="3"/>
  <c r="K127" i="3"/>
  <c r="L127" i="3"/>
  <c r="M127" i="3"/>
  <c r="N127" i="3"/>
  <c r="O127" i="3"/>
  <c r="P127" i="3"/>
  <c r="A127" i="3" s="1"/>
  <c r="B128" i="3"/>
  <c r="C128" i="3"/>
  <c r="D128" i="3"/>
  <c r="H128" i="3"/>
  <c r="K128" i="3"/>
  <c r="L128" i="3"/>
  <c r="M128" i="3"/>
  <c r="N128" i="3"/>
  <c r="O128" i="3"/>
  <c r="P128" i="3"/>
  <c r="A128" i="3" s="1"/>
  <c r="B129" i="3"/>
  <c r="C129" i="3"/>
  <c r="D129" i="3"/>
  <c r="M129" i="3"/>
  <c r="N129" i="3"/>
  <c r="B130" i="3"/>
  <c r="C130" i="3"/>
  <c r="D130" i="3"/>
  <c r="H130" i="3"/>
  <c r="K130" i="3"/>
  <c r="L130" i="3"/>
  <c r="M130" i="3"/>
  <c r="N130" i="3"/>
  <c r="O130" i="3"/>
  <c r="P130" i="3"/>
  <c r="A130" i="3" s="1"/>
  <c r="B131" i="3"/>
  <c r="C131" i="3"/>
  <c r="D131" i="3"/>
  <c r="H131" i="3"/>
  <c r="K131" i="3"/>
  <c r="L131" i="3"/>
  <c r="M131" i="3"/>
  <c r="N131" i="3"/>
  <c r="O131" i="3"/>
  <c r="P131" i="3"/>
  <c r="A131" i="3" s="1"/>
  <c r="B132" i="3"/>
  <c r="C132" i="3"/>
  <c r="D132" i="3"/>
  <c r="H132" i="3"/>
  <c r="K132" i="3"/>
  <c r="L132" i="3"/>
  <c r="M132" i="3"/>
  <c r="N132" i="3"/>
  <c r="O132" i="3"/>
  <c r="P132" i="3"/>
  <c r="A132" i="3" s="1"/>
  <c r="A133" i="3"/>
  <c r="B133" i="3"/>
  <c r="C133" i="3"/>
  <c r="D133" i="3"/>
  <c r="H133" i="3"/>
  <c r="K133" i="3"/>
  <c r="L133" i="3"/>
  <c r="M133" i="3"/>
  <c r="N133" i="3"/>
  <c r="O133" i="3"/>
  <c r="P133" i="3"/>
  <c r="M93" i="4"/>
  <c r="M92" i="4"/>
  <c r="M99" i="4"/>
  <c r="M89" i="4"/>
  <c r="M45" i="39" s="1"/>
  <c r="M100" i="4"/>
  <c r="M56" i="39" s="1"/>
  <c r="M84" i="4"/>
  <c r="M83" i="4"/>
  <c r="M39" i="39" s="1"/>
  <c r="M88" i="4"/>
  <c r="H42" i="39"/>
  <c r="M85" i="4"/>
  <c r="M41" i="39" s="1"/>
  <c r="M97" i="4"/>
  <c r="M53" i="39" s="1"/>
  <c r="M96" i="4"/>
  <c r="M95" i="4"/>
  <c r="M51" i="39" s="1"/>
  <c r="M80" i="4"/>
  <c r="M79" i="4"/>
  <c r="M35" i="39" s="1"/>
  <c r="M76" i="4"/>
  <c r="M73" i="4"/>
  <c r="M29" i="39" s="1"/>
  <c r="M72" i="4"/>
  <c r="H24" i="39"/>
  <c r="M66" i="4"/>
  <c r="M65" i="4"/>
  <c r="M21" i="39" s="1"/>
  <c r="M64" i="4"/>
  <c r="M62" i="4"/>
  <c r="M61" i="4"/>
  <c r="M17" i="39" s="1"/>
  <c r="M57" i="4"/>
  <c r="M129" i="37"/>
  <c r="O94" i="37"/>
  <c r="O91" i="37"/>
  <c r="O90" i="37"/>
  <c r="O74" i="37"/>
  <c r="O44" i="37"/>
  <c r="O54" i="4"/>
  <c r="O53" i="4"/>
  <c r="O52" i="4"/>
  <c r="O77" i="5"/>
  <c r="O76" i="5"/>
  <c r="O74" i="5"/>
  <c r="O52" i="5"/>
  <c r="O53" i="5"/>
  <c r="O38" i="5"/>
  <c r="O37" i="5"/>
  <c r="O36" i="5"/>
  <c r="O35" i="5"/>
  <c r="M33" i="5"/>
  <c r="M32" i="5"/>
  <c r="M31" i="5"/>
  <c r="O27" i="5"/>
  <c r="O26" i="5"/>
  <c r="O25" i="5"/>
  <c r="O23" i="5"/>
  <c r="O22" i="5"/>
  <c r="O21" i="5"/>
  <c r="O32" i="5"/>
  <c r="O33" i="5"/>
  <c r="M21" i="7"/>
  <c r="M20" i="7"/>
  <c r="M18" i="7"/>
  <c r="M17" i="7"/>
  <c r="M16" i="7"/>
  <c r="H15" i="7"/>
  <c r="H14" i="7"/>
  <c r="P107" i="37" l="1"/>
  <c r="P93" i="37"/>
  <c r="O92" i="37"/>
  <c r="M92" i="37"/>
  <c r="O67" i="37"/>
  <c r="M67" i="37"/>
  <c r="O45" i="37"/>
  <c r="M45" i="37"/>
  <c r="P91" i="37"/>
  <c r="P90" i="37"/>
  <c r="P74" i="37"/>
  <c r="M98" i="37"/>
  <c r="P98" i="37" s="1"/>
  <c r="M66" i="37"/>
  <c r="P66" i="37" s="1"/>
  <c r="M51" i="37"/>
  <c r="P51" i="37" s="1"/>
  <c r="M50" i="37"/>
  <c r="P50" i="37" s="1"/>
  <c r="P45" i="37"/>
  <c r="H129" i="3"/>
  <c r="M94" i="37"/>
  <c r="P94" i="37" s="1"/>
  <c r="M44" i="37"/>
  <c r="P44" i="37" s="1"/>
  <c r="M43" i="39"/>
  <c r="M27" i="39"/>
  <c r="M40" i="39"/>
  <c r="M36" i="39"/>
  <c r="H20" i="39"/>
  <c r="O77" i="4"/>
  <c r="O33" i="39" s="1"/>
  <c r="M77" i="4"/>
  <c r="M33" i="39" s="1"/>
  <c r="O81" i="4"/>
  <c r="O37" i="39" s="1"/>
  <c r="M81" i="4"/>
  <c r="M37" i="39" s="1"/>
  <c r="H56" i="39"/>
  <c r="H55" i="39"/>
  <c r="H54" i="39"/>
  <c r="H46" i="39"/>
  <c r="H45" i="39"/>
  <c r="H44" i="39"/>
  <c r="H43" i="39"/>
  <c r="H35" i="39"/>
  <c r="H33" i="39"/>
  <c r="H32" i="39"/>
  <c r="H27" i="39"/>
  <c r="M52" i="4"/>
  <c r="P52" i="4" s="1"/>
  <c r="M60" i="4"/>
  <c r="H16" i="39"/>
  <c r="M20" i="39"/>
  <c r="M28" i="39"/>
  <c r="M91" i="4"/>
  <c r="O69" i="4"/>
  <c r="O25" i="39" s="1"/>
  <c r="H25" i="39"/>
  <c r="M58" i="4"/>
  <c r="M14" i="39" s="1"/>
  <c r="H14" i="39"/>
  <c r="P66" i="4"/>
  <c r="P22" i="39" s="1"/>
  <c r="M22" i="39"/>
  <c r="O70" i="4"/>
  <c r="O26" i="39" s="1"/>
  <c r="H26" i="39"/>
  <c r="O74" i="4"/>
  <c r="O30" i="39" s="1"/>
  <c r="M74" i="4"/>
  <c r="M30" i="39" s="1"/>
  <c r="O78" i="4"/>
  <c r="O34" i="39" s="1"/>
  <c r="M78" i="4"/>
  <c r="O82" i="4"/>
  <c r="O38" i="39" s="1"/>
  <c r="M82" i="4"/>
  <c r="H53" i="39"/>
  <c r="H52" i="39"/>
  <c r="H51" i="39"/>
  <c r="H50" i="39"/>
  <c r="M44" i="39"/>
  <c r="H41" i="39"/>
  <c r="H40" i="39"/>
  <c r="H39" i="39"/>
  <c r="H28" i="39"/>
  <c r="H21" i="39"/>
  <c r="H18" i="39"/>
  <c r="M53" i="4"/>
  <c r="P53" i="4" s="1"/>
  <c r="O51" i="4"/>
  <c r="M51" i="4"/>
  <c r="P51" i="4" s="1"/>
  <c r="O50" i="4"/>
  <c r="M50" i="4"/>
  <c r="M59" i="4"/>
  <c r="H15" i="39"/>
  <c r="M19" i="39"/>
  <c r="O67" i="4"/>
  <c r="O23" i="39" s="1"/>
  <c r="M67" i="4"/>
  <c r="H23" i="39"/>
  <c r="O75" i="4"/>
  <c r="O31" i="39" s="1"/>
  <c r="M75" i="4"/>
  <c r="M55" i="39"/>
  <c r="M52" i="39"/>
  <c r="H49" i="39"/>
  <c r="H48" i="39"/>
  <c r="M42" i="39"/>
  <c r="H38" i="39"/>
  <c r="H37" i="39"/>
  <c r="H36" i="39"/>
  <c r="M32" i="39"/>
  <c r="H30" i="39"/>
  <c r="H29" i="39"/>
  <c r="H19" i="39"/>
  <c r="M68" i="4"/>
  <c r="M54" i="4"/>
  <c r="P54" i="4" s="1"/>
  <c r="P93" i="4"/>
  <c r="P49" i="39" s="1"/>
  <c r="P57" i="4"/>
  <c r="P32" i="5"/>
  <c r="P23" i="5"/>
  <c r="M52" i="5"/>
  <c r="P52" i="5" s="1"/>
  <c r="P33" i="5"/>
  <c r="M22" i="5"/>
  <c r="P22" i="5" s="1"/>
  <c r="O75" i="5"/>
  <c r="P75" i="5" s="1"/>
  <c r="M35" i="5"/>
  <c r="P35" i="5" s="1"/>
  <c r="P74" i="5"/>
  <c r="P38" i="5"/>
  <c r="O31" i="5"/>
  <c r="P31" i="5" s="1"/>
  <c r="M70" i="5"/>
  <c r="P70" i="5" s="1"/>
  <c r="M69" i="5"/>
  <c r="P69" i="5" s="1"/>
  <c r="M30" i="5"/>
  <c r="P30" i="5" s="1"/>
  <c r="M29" i="5"/>
  <c r="P29" i="5" s="1"/>
  <c r="M28" i="5"/>
  <c r="P28" i="5" s="1"/>
  <c r="M36" i="5"/>
  <c r="P36" i="5" s="1"/>
  <c r="M77" i="5"/>
  <c r="P77" i="5" s="1"/>
  <c r="M76" i="5"/>
  <c r="P76" i="5" s="1"/>
  <c r="P53" i="5"/>
  <c r="P37" i="5"/>
  <c r="M27" i="5"/>
  <c r="P27" i="5" s="1"/>
  <c r="M26" i="5"/>
  <c r="P26" i="5" s="1"/>
  <c r="M25" i="5"/>
  <c r="P25" i="5" s="1"/>
  <c r="P21" i="5"/>
  <c r="P23" i="7"/>
  <c r="P18" i="7"/>
  <c r="P21" i="7"/>
  <c r="P17" i="7"/>
  <c r="P16" i="7"/>
  <c r="P24" i="7"/>
  <c r="M19" i="7"/>
  <c r="P19" i="7" s="1"/>
  <c r="P25" i="7"/>
  <c r="P20" i="7"/>
  <c r="N45" i="39"/>
  <c r="N41" i="39"/>
  <c r="M34" i="39"/>
  <c r="N25" i="39"/>
  <c r="M18" i="39"/>
  <c r="P70" i="4"/>
  <c r="P26" i="39" s="1"/>
  <c r="N37" i="39"/>
  <c r="N21" i="39"/>
  <c r="O94" i="4"/>
  <c r="O50" i="39" s="1"/>
  <c r="O93" i="4"/>
  <c r="O49" i="39" s="1"/>
  <c r="O92" i="4"/>
  <c r="O48" i="39" s="1"/>
  <c r="O65" i="4"/>
  <c r="O21" i="39" s="1"/>
  <c r="O68" i="4"/>
  <c r="O24" i="39" s="1"/>
  <c r="O71" i="4"/>
  <c r="O27" i="39" s="1"/>
  <c r="O76" i="4"/>
  <c r="O32" i="39" s="1"/>
  <c r="O72" i="4"/>
  <c r="O28" i="39" s="1"/>
  <c r="O79" i="4"/>
  <c r="O35" i="39" s="1"/>
  <c r="O66" i="4"/>
  <c r="O22" i="39" s="1"/>
  <c r="O73" i="4"/>
  <c r="O29" i="39" s="1"/>
  <c r="O80" i="4"/>
  <c r="O36" i="39" s="1"/>
  <c r="O99" i="4"/>
  <c r="O55" i="39" s="1"/>
  <c r="O91" i="4"/>
  <c r="O47" i="39" s="1"/>
  <c r="O95" i="4"/>
  <c r="O51" i="39" s="1"/>
  <c r="O96" i="4"/>
  <c r="O52" i="39" s="1"/>
  <c r="O97" i="4"/>
  <c r="O53" i="39" s="1"/>
  <c r="O98" i="4"/>
  <c r="O54" i="39" s="1"/>
  <c r="O85" i="4"/>
  <c r="O41" i="39" s="1"/>
  <c r="O86" i="4"/>
  <c r="O42" i="39" s="1"/>
  <c r="O87" i="4"/>
  <c r="O43" i="39" s="1"/>
  <c r="O88" i="4"/>
  <c r="O44" i="39" s="1"/>
  <c r="O83" i="4"/>
  <c r="O39" i="39" s="1"/>
  <c r="O84" i="4"/>
  <c r="O40" i="39" s="1"/>
  <c r="O100" i="4"/>
  <c r="O56" i="39" s="1"/>
  <c r="O89" i="4"/>
  <c r="O45" i="39" s="1"/>
  <c r="N90" i="4"/>
  <c r="N46" i="39" s="1"/>
  <c r="O59" i="4"/>
  <c r="O15" i="39" s="1"/>
  <c r="O61" i="4"/>
  <c r="O17" i="39" s="1"/>
  <c r="O63" i="4"/>
  <c r="O19" i="39" s="1"/>
  <c r="O64" i="4"/>
  <c r="O20" i="39" s="1"/>
  <c r="K57" i="4"/>
  <c r="K67" i="4"/>
  <c r="K23" i="39" s="1"/>
  <c r="K69" i="4"/>
  <c r="K25" i="39" s="1"/>
  <c r="K70" i="4"/>
  <c r="K26" i="39" s="1"/>
  <c r="K72" i="4"/>
  <c r="K28" i="39" s="1"/>
  <c r="K74" i="4"/>
  <c r="K30" i="39" s="1"/>
  <c r="K77" i="4"/>
  <c r="K33" i="39" s="1"/>
  <c r="K78" i="4"/>
  <c r="K34" i="39" s="1"/>
  <c r="K81" i="4"/>
  <c r="K37" i="39" s="1"/>
  <c r="O58" i="4"/>
  <c r="O14" i="39" s="1"/>
  <c r="O60" i="4"/>
  <c r="O16" i="39" s="1"/>
  <c r="O62" i="4"/>
  <c r="O18" i="39" s="1"/>
  <c r="O129" i="37"/>
  <c r="O129" i="3" s="1"/>
  <c r="B19" i="1"/>
  <c r="P67" i="37" l="1"/>
  <c r="P129" i="37"/>
  <c r="P129" i="3" s="1"/>
  <c r="P92" i="37"/>
  <c r="P76" i="4"/>
  <c r="P32" i="39" s="1"/>
  <c r="P69" i="4"/>
  <c r="P25" i="39" s="1"/>
  <c r="P77" i="4"/>
  <c r="P33" i="39" s="1"/>
  <c r="P73" i="4"/>
  <c r="P29" i="39" s="1"/>
  <c r="P50" i="4"/>
  <c r="P68" i="4"/>
  <c r="P24" i="39" s="1"/>
  <c r="M24" i="39"/>
  <c r="P61" i="4"/>
  <c r="P17" i="39" s="1"/>
  <c r="P58" i="4"/>
  <c r="P14" i="39" s="1"/>
  <c r="P98" i="4"/>
  <c r="P54" i="39" s="1"/>
  <c r="P89" i="4"/>
  <c r="P45" i="39" s="1"/>
  <c r="P100" i="4"/>
  <c r="P56" i="39" s="1"/>
  <c r="P63" i="4"/>
  <c r="P19" i="39" s="1"/>
  <c r="A19" i="39" s="1"/>
  <c r="P92" i="4"/>
  <c r="P48" i="39" s="1"/>
  <c r="P78" i="4"/>
  <c r="P34" i="39" s="1"/>
  <c r="P62" i="4"/>
  <c r="P18" i="39" s="1"/>
  <c r="P64" i="4"/>
  <c r="P20" i="39" s="1"/>
  <c r="P65" i="4"/>
  <c r="P21" i="39" s="1"/>
  <c r="P95" i="4"/>
  <c r="P51" i="39" s="1"/>
  <c r="P94" i="4"/>
  <c r="P50" i="39" s="1"/>
  <c r="P79" i="4"/>
  <c r="P35" i="39" s="1"/>
  <c r="M23" i="39"/>
  <c r="P67" i="4"/>
  <c r="P23" i="39" s="1"/>
  <c r="P96" i="4"/>
  <c r="P52" i="39" s="1"/>
  <c r="P81" i="4"/>
  <c r="P37" i="39" s="1"/>
  <c r="P88" i="4"/>
  <c r="P44" i="39" s="1"/>
  <c r="P99" i="4"/>
  <c r="P55" i="39" s="1"/>
  <c r="P84" i="4"/>
  <c r="P40" i="39" s="1"/>
  <c r="P91" i="4"/>
  <c r="P47" i="39" s="1"/>
  <c r="M47" i="39"/>
  <c r="K82" i="4"/>
  <c r="K38" i="39" s="1"/>
  <c r="K75" i="4"/>
  <c r="K31" i="39" s="1"/>
  <c r="P74" i="4"/>
  <c r="P30" i="39" s="1"/>
  <c r="P85" i="4"/>
  <c r="P41" i="39" s="1"/>
  <c r="P97" i="4"/>
  <c r="P53" i="39" s="1"/>
  <c r="M31" i="39"/>
  <c r="P75" i="4"/>
  <c r="P31" i="39" s="1"/>
  <c r="M15" i="39"/>
  <c r="P59" i="4"/>
  <c r="P15" i="39" s="1"/>
  <c r="P82" i="4"/>
  <c r="P38" i="39" s="1"/>
  <c r="M38" i="39"/>
  <c r="P86" i="4"/>
  <c r="P42" i="39" s="1"/>
  <c r="P72" i="4"/>
  <c r="P28" i="39" s="1"/>
  <c r="P60" i="4"/>
  <c r="P16" i="39" s="1"/>
  <c r="M16" i="39"/>
  <c r="P83" i="4"/>
  <c r="P39" i="39" s="1"/>
  <c r="P80" i="4"/>
  <c r="P36" i="39" s="1"/>
  <c r="P71" i="4"/>
  <c r="P27" i="39" s="1"/>
  <c r="P87" i="4"/>
  <c r="P43" i="39" s="1"/>
  <c r="P90" i="4"/>
  <c r="P46" i="39" s="1"/>
  <c r="K94" i="4"/>
  <c r="K50" i="39" s="1"/>
  <c r="K93" i="4"/>
  <c r="K49" i="39" s="1"/>
  <c r="K92" i="4"/>
  <c r="K48" i="39" s="1"/>
  <c r="K79" i="4"/>
  <c r="K35" i="39" s="1"/>
  <c r="K68" i="4"/>
  <c r="K24" i="39" s="1"/>
  <c r="K65" i="4"/>
  <c r="K21" i="39" s="1"/>
  <c r="K76" i="4"/>
  <c r="K32" i="39" s="1"/>
  <c r="K73" i="4"/>
  <c r="K29" i="39" s="1"/>
  <c r="K71" i="4"/>
  <c r="K27" i="39" s="1"/>
  <c r="K80" i="4"/>
  <c r="K36" i="39" s="1"/>
  <c r="K90" i="4"/>
  <c r="K46" i="39" s="1"/>
  <c r="K99" i="4"/>
  <c r="K55" i="39" s="1"/>
  <c r="K98" i="4"/>
  <c r="K54" i="39" s="1"/>
  <c r="K62" i="4"/>
  <c r="K18" i="39" s="1"/>
  <c r="K61" i="4"/>
  <c r="K17" i="39" s="1"/>
  <c r="K84" i="4"/>
  <c r="K40" i="39" s="1"/>
  <c r="K97" i="4"/>
  <c r="K53" i="39" s="1"/>
  <c r="K59" i="4"/>
  <c r="K15" i="39" s="1"/>
  <c r="K83" i="4"/>
  <c r="K39" i="39" s="1"/>
  <c r="K96" i="4"/>
  <c r="K52" i="39" s="1"/>
  <c r="K85" i="4"/>
  <c r="K41" i="39" s="1"/>
  <c r="K95" i="4"/>
  <c r="K51" i="39" s="1"/>
  <c r="K88" i="4"/>
  <c r="K44" i="39" s="1"/>
  <c r="K91" i="4"/>
  <c r="K47" i="39" s="1"/>
  <c r="K100" i="4"/>
  <c r="K56" i="39" s="1"/>
  <c r="K87" i="4"/>
  <c r="K43" i="39" s="1"/>
  <c r="K89" i="4"/>
  <c r="K45" i="39" s="1"/>
  <c r="K66" i="4"/>
  <c r="K22" i="39" s="1"/>
  <c r="K86" i="4"/>
  <c r="K42" i="39" s="1"/>
  <c r="K60" i="4"/>
  <c r="K16" i="39" s="1"/>
  <c r="K58" i="4"/>
  <c r="K14" i="39" s="1"/>
  <c r="K64" i="4"/>
  <c r="K20" i="39" s="1"/>
  <c r="K63" i="4"/>
  <c r="K19" i="39" s="1"/>
  <c r="K129" i="37"/>
  <c r="K129" i="3" s="1"/>
  <c r="C40" i="2"/>
  <c r="C29" i="117" s="1"/>
  <c r="A9" i="101"/>
  <c r="A9" i="46"/>
  <c r="A9" i="45"/>
  <c r="A9" i="100"/>
  <c r="A9" i="43"/>
  <c r="A9" i="6"/>
  <c r="A9" i="99"/>
  <c r="A9" i="42"/>
  <c r="A9" i="41"/>
  <c r="A9" i="98"/>
  <c r="A9" i="40"/>
  <c r="A9" i="39"/>
  <c r="A9" i="38"/>
  <c r="A9" i="97"/>
  <c r="A9" i="3"/>
  <c r="L129" i="97"/>
  <c r="D129" i="97"/>
  <c r="C129" i="97"/>
  <c r="B129" i="97"/>
  <c r="P128" i="97"/>
  <c r="O128" i="97"/>
  <c r="N128" i="97"/>
  <c r="M128" i="97"/>
  <c r="L128" i="97"/>
  <c r="K128" i="97"/>
  <c r="H128" i="97"/>
  <c r="D128" i="97"/>
  <c r="C128" i="97"/>
  <c r="B128" i="97"/>
  <c r="P127" i="97"/>
  <c r="O127" i="97"/>
  <c r="N127" i="97"/>
  <c r="M127" i="97"/>
  <c r="L127" i="97"/>
  <c r="K127" i="97"/>
  <c r="H127" i="97"/>
  <c r="D127" i="97"/>
  <c r="C127" i="97"/>
  <c r="B127" i="97"/>
  <c r="N126" i="97"/>
  <c r="L126" i="97"/>
  <c r="H126" i="97"/>
  <c r="D126" i="97"/>
  <c r="C126" i="97"/>
  <c r="B126" i="97"/>
  <c r="N125" i="97"/>
  <c r="L125" i="97"/>
  <c r="D125" i="97"/>
  <c r="C125" i="97"/>
  <c r="B125" i="97"/>
  <c r="N124" i="97"/>
  <c r="L124" i="97"/>
  <c r="H124" i="97"/>
  <c r="D124" i="97"/>
  <c r="C124" i="97"/>
  <c r="B124" i="97"/>
  <c r="P123" i="97"/>
  <c r="O123" i="97"/>
  <c r="N123" i="97"/>
  <c r="M123" i="97"/>
  <c r="L123" i="97"/>
  <c r="K123" i="97"/>
  <c r="H123" i="97"/>
  <c r="D123" i="97"/>
  <c r="C123" i="97"/>
  <c r="B123" i="97"/>
  <c r="L122" i="97"/>
  <c r="D122" i="97"/>
  <c r="C122" i="97"/>
  <c r="B122" i="97"/>
  <c r="N121" i="97"/>
  <c r="L121" i="97"/>
  <c r="D121" i="97"/>
  <c r="C121" i="97"/>
  <c r="B121" i="97"/>
  <c r="N120" i="97"/>
  <c r="L120" i="97"/>
  <c r="D120" i="97"/>
  <c r="C120" i="97"/>
  <c r="B120" i="97"/>
  <c r="P119" i="97"/>
  <c r="O119" i="97"/>
  <c r="N119" i="97"/>
  <c r="M119" i="97"/>
  <c r="L119" i="97"/>
  <c r="K119" i="97"/>
  <c r="H119" i="97"/>
  <c r="D119" i="97"/>
  <c r="C119" i="97"/>
  <c r="B119" i="97"/>
  <c r="P118" i="97"/>
  <c r="O118" i="97"/>
  <c r="N118" i="97"/>
  <c r="M118" i="97"/>
  <c r="L118" i="97"/>
  <c r="K118" i="97"/>
  <c r="H118" i="97"/>
  <c r="D118" i="97"/>
  <c r="C118" i="97"/>
  <c r="B118" i="97"/>
  <c r="P117" i="97"/>
  <c r="O117" i="97"/>
  <c r="N117" i="97"/>
  <c r="M117" i="97"/>
  <c r="L117" i="97"/>
  <c r="K117" i="97"/>
  <c r="H117" i="97"/>
  <c r="D117" i="97"/>
  <c r="C117" i="97"/>
  <c r="B117" i="97"/>
  <c r="P116" i="97"/>
  <c r="O116" i="97"/>
  <c r="N116" i="97"/>
  <c r="M116" i="97"/>
  <c r="L116" i="97"/>
  <c r="K116" i="97"/>
  <c r="H116" i="97"/>
  <c r="D116" i="97"/>
  <c r="C116" i="97"/>
  <c r="B116" i="97"/>
  <c r="P115" i="97"/>
  <c r="O115" i="97"/>
  <c r="N115" i="97"/>
  <c r="M115" i="97"/>
  <c r="L115" i="97"/>
  <c r="K115" i="97"/>
  <c r="H115" i="97"/>
  <c r="D115" i="97"/>
  <c r="C115" i="97"/>
  <c r="B115" i="97"/>
  <c r="P114" i="97"/>
  <c r="O114" i="97"/>
  <c r="N114" i="97"/>
  <c r="M114" i="97"/>
  <c r="L114" i="97"/>
  <c r="K114" i="97"/>
  <c r="H114" i="97"/>
  <c r="D114" i="97"/>
  <c r="C114" i="97"/>
  <c r="B114" i="97"/>
  <c r="N113" i="97"/>
  <c r="L113" i="97"/>
  <c r="D113" i="97"/>
  <c r="C113" i="97"/>
  <c r="B113" i="97"/>
  <c r="N112" i="97"/>
  <c r="L112" i="97"/>
  <c r="D112" i="97"/>
  <c r="C112" i="97"/>
  <c r="B112" i="97"/>
  <c r="P111" i="97"/>
  <c r="O111" i="97"/>
  <c r="N111" i="97"/>
  <c r="M111" i="97"/>
  <c r="L111" i="97"/>
  <c r="K111" i="97"/>
  <c r="H111" i="97"/>
  <c r="D111" i="97"/>
  <c r="C111" i="97"/>
  <c r="B111" i="97"/>
  <c r="N110" i="97"/>
  <c r="L110" i="97"/>
  <c r="D110" i="97"/>
  <c r="C110" i="97"/>
  <c r="B110" i="97"/>
  <c r="O109" i="97"/>
  <c r="N109" i="97"/>
  <c r="L109" i="97"/>
  <c r="D109" i="97"/>
  <c r="C109" i="97"/>
  <c r="B109" i="97"/>
  <c r="N108" i="97"/>
  <c r="L108" i="97"/>
  <c r="D108" i="97"/>
  <c r="C108" i="97"/>
  <c r="B108" i="97"/>
  <c r="P107" i="97"/>
  <c r="O107" i="97"/>
  <c r="N107" i="97"/>
  <c r="M107" i="97"/>
  <c r="L107" i="97"/>
  <c r="K107" i="97"/>
  <c r="H107" i="97"/>
  <c r="D107" i="97"/>
  <c r="C107" i="97"/>
  <c r="B107" i="97"/>
  <c r="N106" i="97"/>
  <c r="L106" i="97"/>
  <c r="D106" i="97"/>
  <c r="C106" i="97"/>
  <c r="B106" i="97"/>
  <c r="N105" i="97"/>
  <c r="L105" i="97"/>
  <c r="D105" i="97"/>
  <c r="C105" i="97"/>
  <c r="B105" i="97"/>
  <c r="N104" i="97"/>
  <c r="L104" i="97"/>
  <c r="D104" i="97"/>
  <c r="C104" i="97"/>
  <c r="B104" i="97"/>
  <c r="N103" i="97"/>
  <c r="M103" i="97"/>
  <c r="L103" i="97"/>
  <c r="D103" i="97"/>
  <c r="C103" i="97"/>
  <c r="B103" i="97"/>
  <c r="P102" i="97"/>
  <c r="O102" i="97"/>
  <c r="N102" i="97"/>
  <c r="M102" i="97"/>
  <c r="L102" i="97"/>
  <c r="K102" i="97"/>
  <c r="H102" i="97"/>
  <c r="D102" i="97"/>
  <c r="C102" i="97"/>
  <c r="B102" i="97"/>
  <c r="P101" i="97"/>
  <c r="O101" i="97"/>
  <c r="N101" i="97"/>
  <c r="M101" i="97"/>
  <c r="L101" i="97"/>
  <c r="K101" i="97"/>
  <c r="H101" i="97"/>
  <c r="D101" i="97"/>
  <c r="C101" i="97"/>
  <c r="B101" i="97"/>
  <c r="P100" i="97"/>
  <c r="O100" i="97"/>
  <c r="N100" i="97"/>
  <c r="M100" i="97"/>
  <c r="L100" i="97"/>
  <c r="K100" i="97"/>
  <c r="H100" i="97"/>
  <c r="D100" i="97"/>
  <c r="C100" i="97"/>
  <c r="B100" i="97"/>
  <c r="P99" i="97"/>
  <c r="O99" i="97"/>
  <c r="N99" i="97"/>
  <c r="M99" i="97"/>
  <c r="L99" i="97"/>
  <c r="K99" i="97"/>
  <c r="H99" i="97"/>
  <c r="D99" i="97"/>
  <c r="C99" i="97"/>
  <c r="B99" i="97"/>
  <c r="P98" i="97"/>
  <c r="O98" i="97"/>
  <c r="N98" i="97"/>
  <c r="M98" i="97"/>
  <c r="L98" i="97"/>
  <c r="K98" i="97"/>
  <c r="H98" i="97"/>
  <c r="D98" i="97"/>
  <c r="C98" i="97"/>
  <c r="B98" i="97"/>
  <c r="P97" i="97"/>
  <c r="O97" i="97"/>
  <c r="N97" i="97"/>
  <c r="M97" i="97"/>
  <c r="L97" i="97"/>
  <c r="K97" i="97"/>
  <c r="H97" i="97"/>
  <c r="D97" i="97"/>
  <c r="C97" i="97"/>
  <c r="B97" i="97"/>
  <c r="P96" i="97"/>
  <c r="O96" i="97"/>
  <c r="N96" i="97"/>
  <c r="M96" i="97"/>
  <c r="L96" i="97"/>
  <c r="K96" i="97"/>
  <c r="H96" i="97"/>
  <c r="D96" i="97"/>
  <c r="C96" i="97"/>
  <c r="B96" i="97"/>
  <c r="P95" i="97"/>
  <c r="O95" i="97"/>
  <c r="N95" i="97"/>
  <c r="M95" i="97"/>
  <c r="L95" i="97"/>
  <c r="K95" i="97"/>
  <c r="H95" i="97"/>
  <c r="D95" i="97"/>
  <c r="C95" i="97"/>
  <c r="B95" i="97"/>
  <c r="P94" i="97"/>
  <c r="O94" i="97"/>
  <c r="N94" i="97"/>
  <c r="M94" i="97"/>
  <c r="L94" i="97"/>
  <c r="K94" i="97"/>
  <c r="H94" i="97"/>
  <c r="D94" i="97"/>
  <c r="C94" i="97"/>
  <c r="B94" i="97"/>
  <c r="P93" i="97"/>
  <c r="O93" i="97"/>
  <c r="N93" i="97"/>
  <c r="M93" i="97"/>
  <c r="L93" i="97"/>
  <c r="K93" i="97"/>
  <c r="H93" i="97"/>
  <c r="D93" i="97"/>
  <c r="C93" i="97"/>
  <c r="B93" i="97"/>
  <c r="P92" i="97"/>
  <c r="O92" i="97"/>
  <c r="N92" i="97"/>
  <c r="M92" i="97"/>
  <c r="L92" i="97"/>
  <c r="K92" i="97"/>
  <c r="H92" i="97"/>
  <c r="D92" i="97"/>
  <c r="C92" i="97"/>
  <c r="B92" i="97"/>
  <c r="P91" i="97"/>
  <c r="O91" i="97"/>
  <c r="N91" i="97"/>
  <c r="M91" i="97"/>
  <c r="L91" i="97"/>
  <c r="K91" i="97"/>
  <c r="H91" i="97"/>
  <c r="D91" i="97"/>
  <c r="C91" i="97"/>
  <c r="B91" i="97"/>
  <c r="P90" i="97"/>
  <c r="O90" i="97"/>
  <c r="N90" i="97"/>
  <c r="M90" i="97"/>
  <c r="L90" i="97"/>
  <c r="K90" i="97"/>
  <c r="H90" i="97"/>
  <c r="D90" i="97"/>
  <c r="C90" i="97"/>
  <c r="B90" i="97"/>
  <c r="P89" i="97"/>
  <c r="O89" i="97"/>
  <c r="N89" i="97"/>
  <c r="M89" i="97"/>
  <c r="L89" i="97"/>
  <c r="K89" i="97"/>
  <c r="H89" i="97"/>
  <c r="D89" i="97"/>
  <c r="C89" i="97"/>
  <c r="B89" i="97"/>
  <c r="P88" i="97"/>
  <c r="O88" i="97"/>
  <c r="N88" i="97"/>
  <c r="M88" i="97"/>
  <c r="L88" i="97"/>
  <c r="K88" i="97"/>
  <c r="H88" i="97"/>
  <c r="D88" i="97"/>
  <c r="C88" i="97"/>
  <c r="B88" i="97"/>
  <c r="P87" i="97"/>
  <c r="O87" i="97"/>
  <c r="N87" i="97"/>
  <c r="M87" i="97"/>
  <c r="L87" i="97"/>
  <c r="K87" i="97"/>
  <c r="H87" i="97"/>
  <c r="D87" i="97"/>
  <c r="C87" i="97"/>
  <c r="B87" i="97"/>
  <c r="P86" i="97"/>
  <c r="O86" i="97"/>
  <c r="N86" i="97"/>
  <c r="M86" i="97"/>
  <c r="L86" i="97"/>
  <c r="K86" i="97"/>
  <c r="H86" i="97"/>
  <c r="D86" i="97"/>
  <c r="C86" i="97"/>
  <c r="B86" i="97"/>
  <c r="P85" i="97"/>
  <c r="O85" i="97"/>
  <c r="N85" i="97"/>
  <c r="M85" i="97"/>
  <c r="L85" i="97"/>
  <c r="K85" i="97"/>
  <c r="H85" i="97"/>
  <c r="D85" i="97"/>
  <c r="C85" i="97"/>
  <c r="B85" i="97"/>
  <c r="P84" i="97"/>
  <c r="O84" i="97"/>
  <c r="N84" i="97"/>
  <c r="M84" i="97"/>
  <c r="L84" i="97"/>
  <c r="K84" i="97"/>
  <c r="H84" i="97"/>
  <c r="D84" i="97"/>
  <c r="C84" i="97"/>
  <c r="B84" i="97"/>
  <c r="P83" i="97"/>
  <c r="O83" i="97"/>
  <c r="N83" i="97"/>
  <c r="M83" i="97"/>
  <c r="L83" i="97"/>
  <c r="K83" i="97"/>
  <c r="H83" i="97"/>
  <c r="D83" i="97"/>
  <c r="C83" i="97"/>
  <c r="B83" i="97"/>
  <c r="P82" i="97"/>
  <c r="O82" i="97"/>
  <c r="N82" i="97"/>
  <c r="M82" i="97"/>
  <c r="L82" i="97"/>
  <c r="K82" i="97"/>
  <c r="H82" i="97"/>
  <c r="D82" i="97"/>
  <c r="C82" i="97"/>
  <c r="B82" i="97"/>
  <c r="P81" i="97"/>
  <c r="O81" i="97"/>
  <c r="N81" i="97"/>
  <c r="M81" i="97"/>
  <c r="L81" i="97"/>
  <c r="K81" i="97"/>
  <c r="H81" i="97"/>
  <c r="D81" i="97"/>
  <c r="C81" i="97"/>
  <c r="B81" i="97"/>
  <c r="P80" i="97"/>
  <c r="O80" i="97"/>
  <c r="N80" i="97"/>
  <c r="M80" i="97"/>
  <c r="L80" i="97"/>
  <c r="K80" i="97"/>
  <c r="H80" i="97"/>
  <c r="D80" i="97"/>
  <c r="C80" i="97"/>
  <c r="B80" i="97"/>
  <c r="P79" i="97"/>
  <c r="O79" i="97"/>
  <c r="N79" i="97"/>
  <c r="M79" i="97"/>
  <c r="L79" i="97"/>
  <c r="K79" i="97"/>
  <c r="H79" i="97"/>
  <c r="D79" i="97"/>
  <c r="C79" i="97"/>
  <c r="B79" i="97"/>
  <c r="P78" i="97"/>
  <c r="O78" i="97"/>
  <c r="N78" i="97"/>
  <c r="M78" i="97"/>
  <c r="L78" i="97"/>
  <c r="K78" i="97"/>
  <c r="H78" i="97"/>
  <c r="D78" i="97"/>
  <c r="C78" i="97"/>
  <c r="B78" i="97"/>
  <c r="P77" i="97"/>
  <c r="O77" i="97"/>
  <c r="N77" i="97"/>
  <c r="M77" i="97"/>
  <c r="L77" i="97"/>
  <c r="K77" i="97"/>
  <c r="H77" i="97"/>
  <c r="D77" i="97"/>
  <c r="C77" i="97"/>
  <c r="B77" i="97"/>
  <c r="P76" i="97"/>
  <c r="O76" i="97"/>
  <c r="N76" i="97"/>
  <c r="M76" i="97"/>
  <c r="L76" i="97"/>
  <c r="K76" i="97"/>
  <c r="H76" i="97"/>
  <c r="D76" i="97"/>
  <c r="C76" i="97"/>
  <c r="B76" i="97"/>
  <c r="P75" i="97"/>
  <c r="O75" i="97"/>
  <c r="N75" i="97"/>
  <c r="M75" i="97"/>
  <c r="L75" i="97"/>
  <c r="K75" i="97"/>
  <c r="H75" i="97"/>
  <c r="D75" i="97"/>
  <c r="C75" i="97"/>
  <c r="B75" i="97"/>
  <c r="P74" i="97"/>
  <c r="O74" i="97"/>
  <c r="N74" i="97"/>
  <c r="M74" i="97"/>
  <c r="L74" i="97"/>
  <c r="K74" i="97"/>
  <c r="H74" i="97"/>
  <c r="D74" i="97"/>
  <c r="C74" i="97"/>
  <c r="B74" i="97"/>
  <c r="P73" i="97"/>
  <c r="O73" i="97"/>
  <c r="N73" i="97"/>
  <c r="M73" i="97"/>
  <c r="L73" i="97"/>
  <c r="K73" i="97"/>
  <c r="H73" i="97"/>
  <c r="D73" i="97"/>
  <c r="C73" i="97"/>
  <c r="B73" i="97"/>
  <c r="P72" i="97"/>
  <c r="O72" i="97"/>
  <c r="N72" i="97"/>
  <c r="M72" i="97"/>
  <c r="L72" i="97"/>
  <c r="K72" i="97"/>
  <c r="H72" i="97"/>
  <c r="D72" i="97"/>
  <c r="C72" i="97"/>
  <c r="B72" i="97"/>
  <c r="P71" i="97"/>
  <c r="O71" i="97"/>
  <c r="N71" i="97"/>
  <c r="M71" i="97"/>
  <c r="L71" i="97"/>
  <c r="K71" i="97"/>
  <c r="H71" i="97"/>
  <c r="D71" i="97"/>
  <c r="C71" i="97"/>
  <c r="B71" i="97"/>
  <c r="P70" i="97"/>
  <c r="O70" i="97"/>
  <c r="N70" i="97"/>
  <c r="M70" i="97"/>
  <c r="L70" i="97"/>
  <c r="K70" i="97"/>
  <c r="H70" i="97"/>
  <c r="D70" i="97"/>
  <c r="C70" i="97"/>
  <c r="B70" i="97"/>
  <c r="P69" i="97"/>
  <c r="O69" i="97"/>
  <c r="N69" i="97"/>
  <c r="M69" i="97"/>
  <c r="L69" i="97"/>
  <c r="K69" i="97"/>
  <c r="H69" i="97"/>
  <c r="D69" i="97"/>
  <c r="C69" i="97"/>
  <c r="B69" i="97"/>
  <c r="P68" i="97"/>
  <c r="O68" i="97"/>
  <c r="N68" i="97"/>
  <c r="M68" i="97"/>
  <c r="L68" i="97"/>
  <c r="K68" i="97"/>
  <c r="H68" i="97"/>
  <c r="D68" i="97"/>
  <c r="C68" i="97"/>
  <c r="B68" i="97"/>
  <c r="P67" i="97"/>
  <c r="O67" i="97"/>
  <c r="N67" i="97"/>
  <c r="M67" i="97"/>
  <c r="L67" i="97"/>
  <c r="K67" i="97"/>
  <c r="H67" i="97"/>
  <c r="D67" i="97"/>
  <c r="C67" i="97"/>
  <c r="B67" i="97"/>
  <c r="P66" i="97"/>
  <c r="O66" i="97"/>
  <c r="N66" i="97"/>
  <c r="M66" i="97"/>
  <c r="L66" i="97"/>
  <c r="K66" i="97"/>
  <c r="H66" i="97"/>
  <c r="D66" i="97"/>
  <c r="C66" i="97"/>
  <c r="B66" i="97"/>
  <c r="P65" i="97"/>
  <c r="O65" i="97"/>
  <c r="N65" i="97"/>
  <c r="M65" i="97"/>
  <c r="L65" i="97"/>
  <c r="K65" i="97"/>
  <c r="H65" i="97"/>
  <c r="D65" i="97"/>
  <c r="C65" i="97"/>
  <c r="B65" i="97"/>
  <c r="P64" i="97"/>
  <c r="O64" i="97"/>
  <c r="N64" i="97"/>
  <c r="M64" i="97"/>
  <c r="L64" i="97"/>
  <c r="K64" i="97"/>
  <c r="H64" i="97"/>
  <c r="D64" i="97"/>
  <c r="C64" i="97"/>
  <c r="B64" i="97"/>
  <c r="P63" i="97"/>
  <c r="O63" i="97"/>
  <c r="N63" i="97"/>
  <c r="M63" i="97"/>
  <c r="L63" i="97"/>
  <c r="K63" i="97"/>
  <c r="H63" i="97"/>
  <c r="D63" i="97"/>
  <c r="C63" i="97"/>
  <c r="B63" i="97"/>
  <c r="P62" i="97"/>
  <c r="O62" i="97"/>
  <c r="N62" i="97"/>
  <c r="M62" i="97"/>
  <c r="L62" i="97"/>
  <c r="K62" i="97"/>
  <c r="H62" i="97"/>
  <c r="D62" i="97"/>
  <c r="C62" i="97"/>
  <c r="B62" i="97"/>
  <c r="P61" i="97"/>
  <c r="O61" i="97"/>
  <c r="N61" i="97"/>
  <c r="M61" i="97"/>
  <c r="L61" i="97"/>
  <c r="K61" i="97"/>
  <c r="H61" i="97"/>
  <c r="D61" i="97"/>
  <c r="C61" i="97"/>
  <c r="B61" i="97"/>
  <c r="P60" i="97"/>
  <c r="O60" i="97"/>
  <c r="N60" i="97"/>
  <c r="M60" i="97"/>
  <c r="L60" i="97"/>
  <c r="K60" i="97"/>
  <c r="H60" i="97"/>
  <c r="D60" i="97"/>
  <c r="C60" i="97"/>
  <c r="B60" i="97"/>
  <c r="P59" i="97"/>
  <c r="O59" i="97"/>
  <c r="N59" i="97"/>
  <c r="M59" i="97"/>
  <c r="L59" i="97"/>
  <c r="K59" i="97"/>
  <c r="H59" i="97"/>
  <c r="D59" i="97"/>
  <c r="C59" i="97"/>
  <c r="B59" i="97"/>
  <c r="P58" i="97"/>
  <c r="O58" i="97"/>
  <c r="N58" i="97"/>
  <c r="M58" i="97"/>
  <c r="L58" i="97"/>
  <c r="K58" i="97"/>
  <c r="H58" i="97"/>
  <c r="D58" i="97"/>
  <c r="C58" i="97"/>
  <c r="B58" i="97"/>
  <c r="P57" i="97"/>
  <c r="O57" i="97"/>
  <c r="N57" i="97"/>
  <c r="M57" i="97"/>
  <c r="L57" i="97"/>
  <c r="K57" i="97"/>
  <c r="H57" i="97"/>
  <c r="D57" i="97"/>
  <c r="C57" i="97"/>
  <c r="B57" i="97"/>
  <c r="P56" i="97"/>
  <c r="O56" i="97"/>
  <c r="N56" i="97"/>
  <c r="M56" i="97"/>
  <c r="L56" i="97"/>
  <c r="K56" i="97"/>
  <c r="H56" i="97"/>
  <c r="D56" i="97"/>
  <c r="C56" i="97"/>
  <c r="B56" i="97"/>
  <c r="P55" i="97"/>
  <c r="O55" i="97"/>
  <c r="N55" i="97"/>
  <c r="M55" i="97"/>
  <c r="L55" i="97"/>
  <c r="K55" i="97"/>
  <c r="H55" i="97"/>
  <c r="D55" i="97"/>
  <c r="C55" i="97"/>
  <c r="B55" i="97"/>
  <c r="P54" i="97"/>
  <c r="O54" i="97"/>
  <c r="N54" i="97"/>
  <c r="M54" i="97"/>
  <c r="L54" i="97"/>
  <c r="K54" i="97"/>
  <c r="H54" i="97"/>
  <c r="D54" i="97"/>
  <c r="C54" i="97"/>
  <c r="B54" i="97"/>
  <c r="P53" i="97"/>
  <c r="O53" i="97"/>
  <c r="N53" i="97"/>
  <c r="M53" i="97"/>
  <c r="L53" i="97"/>
  <c r="K53" i="97"/>
  <c r="H53" i="97"/>
  <c r="D53" i="97"/>
  <c r="C53" i="97"/>
  <c r="B53" i="97"/>
  <c r="P52" i="97"/>
  <c r="O52" i="97"/>
  <c r="N52" i="97"/>
  <c r="M52" i="97"/>
  <c r="L52" i="97"/>
  <c r="K52" i="97"/>
  <c r="H52" i="97"/>
  <c r="D52" i="97"/>
  <c r="C52" i="97"/>
  <c r="B52" i="97"/>
  <c r="P51" i="97"/>
  <c r="O51" i="97"/>
  <c r="N51" i="97"/>
  <c r="M51" i="97"/>
  <c r="L51" i="97"/>
  <c r="K51" i="97"/>
  <c r="H51" i="97"/>
  <c r="D51" i="97"/>
  <c r="C51" i="97"/>
  <c r="B51" i="97"/>
  <c r="P50" i="97"/>
  <c r="O50" i="97"/>
  <c r="N50" i="97"/>
  <c r="M50" i="97"/>
  <c r="L50" i="97"/>
  <c r="K50" i="97"/>
  <c r="H50" i="97"/>
  <c r="D50" i="97"/>
  <c r="C50" i="97"/>
  <c r="B50" i="97"/>
  <c r="P49" i="97"/>
  <c r="O49" i="97"/>
  <c r="N49" i="97"/>
  <c r="M49" i="97"/>
  <c r="L49" i="97"/>
  <c r="K49" i="97"/>
  <c r="H49" i="97"/>
  <c r="D49" i="97"/>
  <c r="C49" i="97"/>
  <c r="B49" i="97"/>
  <c r="P48" i="97"/>
  <c r="O48" i="97"/>
  <c r="N48" i="97"/>
  <c r="M48" i="97"/>
  <c r="L48" i="97"/>
  <c r="K48" i="97"/>
  <c r="H48" i="97"/>
  <c r="D48" i="97"/>
  <c r="C48" i="97"/>
  <c r="B48" i="97"/>
  <c r="P47" i="97"/>
  <c r="O47" i="97"/>
  <c r="N47" i="97"/>
  <c r="M47" i="97"/>
  <c r="L47" i="97"/>
  <c r="K47" i="97"/>
  <c r="H47" i="97"/>
  <c r="D47" i="97"/>
  <c r="C47" i="97"/>
  <c r="B47" i="97"/>
  <c r="P46" i="97"/>
  <c r="O46" i="97"/>
  <c r="N46" i="97"/>
  <c r="M46" i="97"/>
  <c r="L46" i="97"/>
  <c r="K46" i="97"/>
  <c r="H46" i="97"/>
  <c r="D46" i="97"/>
  <c r="C46" i="97"/>
  <c r="B46" i="97"/>
  <c r="P45" i="97"/>
  <c r="O45" i="97"/>
  <c r="N45" i="97"/>
  <c r="M45" i="97"/>
  <c r="L45" i="97"/>
  <c r="K45" i="97"/>
  <c r="H45" i="97"/>
  <c r="D45" i="97"/>
  <c r="C45" i="97"/>
  <c r="B45" i="97"/>
  <c r="P44" i="97"/>
  <c r="O44" i="97"/>
  <c r="N44" i="97"/>
  <c r="M44" i="97"/>
  <c r="L44" i="97"/>
  <c r="K44" i="97"/>
  <c r="H44" i="97"/>
  <c r="D44" i="97"/>
  <c r="C44" i="97"/>
  <c r="B44" i="97"/>
  <c r="P43" i="97"/>
  <c r="O43" i="97"/>
  <c r="N43" i="97"/>
  <c r="M43" i="97"/>
  <c r="L43" i="97"/>
  <c r="K43" i="97"/>
  <c r="H43" i="97"/>
  <c r="D43" i="97"/>
  <c r="C43" i="97"/>
  <c r="B43" i="97"/>
  <c r="P42" i="97"/>
  <c r="O42" i="97"/>
  <c r="N42" i="97"/>
  <c r="M42" i="97"/>
  <c r="L42" i="97"/>
  <c r="K42" i="97"/>
  <c r="H42" i="97"/>
  <c r="D42" i="97"/>
  <c r="C42" i="97"/>
  <c r="B42" i="97"/>
  <c r="P41" i="97"/>
  <c r="O41" i="97"/>
  <c r="N41" i="97"/>
  <c r="M41" i="97"/>
  <c r="L41" i="97"/>
  <c r="K41" i="97"/>
  <c r="H41" i="97"/>
  <c r="D41" i="97"/>
  <c r="C41" i="97"/>
  <c r="B41" i="97"/>
  <c r="N40" i="97"/>
  <c r="L40" i="97"/>
  <c r="D40" i="97"/>
  <c r="C40" i="97"/>
  <c r="B40" i="97"/>
  <c r="P39" i="97"/>
  <c r="O39" i="97"/>
  <c r="N39" i="97"/>
  <c r="M39" i="97"/>
  <c r="L39" i="97"/>
  <c r="K39" i="97"/>
  <c r="H39" i="97"/>
  <c r="D39" i="97"/>
  <c r="C39" i="97"/>
  <c r="B39" i="97"/>
  <c r="P38" i="97"/>
  <c r="O38" i="97"/>
  <c r="N38" i="97"/>
  <c r="M38" i="97"/>
  <c r="L38" i="97"/>
  <c r="K38" i="97"/>
  <c r="H38" i="97"/>
  <c r="D38" i="97"/>
  <c r="C38" i="97"/>
  <c r="B38" i="97"/>
  <c r="P37" i="97"/>
  <c r="O37" i="97"/>
  <c r="N37" i="97"/>
  <c r="M37" i="97"/>
  <c r="L37" i="97"/>
  <c r="K37" i="97"/>
  <c r="H37" i="97"/>
  <c r="D37" i="97"/>
  <c r="C37" i="97"/>
  <c r="B37" i="97"/>
  <c r="P36" i="97"/>
  <c r="O36" i="97"/>
  <c r="N36" i="97"/>
  <c r="M36" i="97"/>
  <c r="L36" i="97"/>
  <c r="K36" i="97"/>
  <c r="H36" i="97"/>
  <c r="D36" i="97"/>
  <c r="C36" i="97"/>
  <c r="B36" i="97"/>
  <c r="P35" i="97"/>
  <c r="O35" i="97"/>
  <c r="N35" i="97"/>
  <c r="M35" i="97"/>
  <c r="L35" i="97"/>
  <c r="K35" i="97"/>
  <c r="H35" i="97"/>
  <c r="D35" i="97"/>
  <c r="C35" i="97"/>
  <c r="B35" i="97"/>
  <c r="P34" i="97"/>
  <c r="O34" i="97"/>
  <c r="N34" i="97"/>
  <c r="M34" i="97"/>
  <c r="L34" i="97"/>
  <c r="K34" i="97"/>
  <c r="H34" i="97"/>
  <c r="D34" i="97"/>
  <c r="C34" i="97"/>
  <c r="B34" i="97"/>
  <c r="P33" i="97"/>
  <c r="O33" i="97"/>
  <c r="N33" i="97"/>
  <c r="M33" i="97"/>
  <c r="L33" i="97"/>
  <c r="K33" i="97"/>
  <c r="H33" i="97"/>
  <c r="D33" i="97"/>
  <c r="C33" i="97"/>
  <c r="B33" i="97"/>
  <c r="P32" i="97"/>
  <c r="O32" i="97"/>
  <c r="N32" i="97"/>
  <c r="M32" i="97"/>
  <c r="L32" i="97"/>
  <c r="K32" i="97"/>
  <c r="H32" i="97"/>
  <c r="D32" i="97"/>
  <c r="C32" i="97"/>
  <c r="B32" i="97"/>
  <c r="P31" i="97"/>
  <c r="O31" i="97"/>
  <c r="N31" i="97"/>
  <c r="M31" i="97"/>
  <c r="L31" i="97"/>
  <c r="K31" i="97"/>
  <c r="H31" i="97"/>
  <c r="D31" i="97"/>
  <c r="C31" i="97"/>
  <c r="B31" i="97"/>
  <c r="P30" i="97"/>
  <c r="O30" i="97"/>
  <c r="N30" i="97"/>
  <c r="M30" i="97"/>
  <c r="L30" i="97"/>
  <c r="K30" i="97"/>
  <c r="H30" i="97"/>
  <c r="D30" i="97"/>
  <c r="C30" i="97"/>
  <c r="B30" i="97"/>
  <c r="P29" i="97"/>
  <c r="O29" i="97"/>
  <c r="N29" i="97"/>
  <c r="M29" i="97"/>
  <c r="L29" i="97"/>
  <c r="K29" i="97"/>
  <c r="H29" i="97"/>
  <c r="D29" i="97"/>
  <c r="C29" i="97"/>
  <c r="B29" i="97"/>
  <c r="P28" i="97"/>
  <c r="O28" i="97"/>
  <c r="N28" i="97"/>
  <c r="M28" i="97"/>
  <c r="L28" i="97"/>
  <c r="K28" i="97"/>
  <c r="H28" i="97"/>
  <c r="D28" i="97"/>
  <c r="C28" i="97"/>
  <c r="B28" i="97"/>
  <c r="P27" i="97"/>
  <c r="O27" i="97"/>
  <c r="N27" i="97"/>
  <c r="M27" i="97"/>
  <c r="L27" i="97"/>
  <c r="K27" i="97"/>
  <c r="H27" i="97"/>
  <c r="D27" i="97"/>
  <c r="C27" i="97"/>
  <c r="B27" i="97"/>
  <c r="P26" i="97"/>
  <c r="O26" i="97"/>
  <c r="N26" i="97"/>
  <c r="M26" i="97"/>
  <c r="L26" i="97"/>
  <c r="K26" i="97"/>
  <c r="H26" i="97"/>
  <c r="D26" i="97"/>
  <c r="C26" i="97"/>
  <c r="B26" i="97"/>
  <c r="P25" i="97"/>
  <c r="O25" i="97"/>
  <c r="N25" i="97"/>
  <c r="M25" i="97"/>
  <c r="L25" i="97"/>
  <c r="K25" i="97"/>
  <c r="H25" i="97"/>
  <c r="D25" i="97"/>
  <c r="C25" i="97"/>
  <c r="B25" i="97"/>
  <c r="P24" i="97"/>
  <c r="O24" i="97"/>
  <c r="N24" i="97"/>
  <c r="M24" i="97"/>
  <c r="L24" i="97"/>
  <c r="K24" i="97"/>
  <c r="H24" i="97"/>
  <c r="D24" i="97"/>
  <c r="C24" i="97"/>
  <c r="B24" i="97"/>
  <c r="P23" i="97"/>
  <c r="O23" i="97"/>
  <c r="N23" i="97"/>
  <c r="M23" i="97"/>
  <c r="L23" i="97"/>
  <c r="K23" i="97"/>
  <c r="H23" i="97"/>
  <c r="D23" i="97"/>
  <c r="C23" i="97"/>
  <c r="B23" i="97"/>
  <c r="N22" i="97"/>
  <c r="L22" i="97"/>
  <c r="D22" i="97"/>
  <c r="C22" i="97"/>
  <c r="B22" i="97"/>
  <c r="N21" i="97"/>
  <c r="L21" i="97"/>
  <c r="D21" i="97"/>
  <c r="C21" i="97"/>
  <c r="B21" i="97"/>
  <c r="P20" i="97"/>
  <c r="O20" i="97"/>
  <c r="N20" i="97"/>
  <c r="M20" i="97"/>
  <c r="L20" i="97"/>
  <c r="K20" i="97"/>
  <c r="H20" i="97"/>
  <c r="D20" i="97"/>
  <c r="C20" i="97"/>
  <c r="B20" i="97"/>
  <c r="P19" i="97"/>
  <c r="O19" i="97"/>
  <c r="N19" i="97"/>
  <c r="M19" i="97"/>
  <c r="L19" i="97"/>
  <c r="K19" i="97"/>
  <c r="H19" i="97"/>
  <c r="D19" i="97"/>
  <c r="C19" i="97"/>
  <c r="B19" i="97"/>
  <c r="P18" i="97"/>
  <c r="O18" i="97"/>
  <c r="N18" i="97"/>
  <c r="M18" i="97"/>
  <c r="L18" i="97"/>
  <c r="K18" i="97"/>
  <c r="H18" i="97"/>
  <c r="D18" i="97"/>
  <c r="C18" i="97"/>
  <c r="B18" i="97"/>
  <c r="P17" i="97"/>
  <c r="O17" i="97"/>
  <c r="N17" i="97"/>
  <c r="M17" i="97"/>
  <c r="L17" i="97"/>
  <c r="K17" i="97"/>
  <c r="H17" i="97"/>
  <c r="D17" i="97"/>
  <c r="C17" i="97"/>
  <c r="B17" i="97"/>
  <c r="P16" i="97"/>
  <c r="O16" i="97"/>
  <c r="N16" i="97"/>
  <c r="M16" i="97"/>
  <c r="L16" i="97"/>
  <c r="K16" i="97"/>
  <c r="H16" i="97"/>
  <c r="D16" i="97"/>
  <c r="C16" i="97"/>
  <c r="B16" i="97"/>
  <c r="P15" i="97"/>
  <c r="O15" i="97"/>
  <c r="N15" i="97"/>
  <c r="M15" i="97"/>
  <c r="L15" i="97"/>
  <c r="K15" i="97"/>
  <c r="H15" i="97"/>
  <c r="D15" i="97"/>
  <c r="C15" i="97"/>
  <c r="B15" i="97"/>
  <c r="P14" i="97"/>
  <c r="O14" i="97"/>
  <c r="N14" i="97"/>
  <c r="M14" i="97"/>
  <c r="L14" i="97"/>
  <c r="K14" i="97"/>
  <c r="H14" i="97"/>
  <c r="D14" i="97"/>
  <c r="C14" i="97"/>
  <c r="B14" i="97"/>
  <c r="N83" i="98"/>
  <c r="L83" i="98"/>
  <c r="D83" i="98"/>
  <c r="C83" i="98"/>
  <c r="B83" i="98"/>
  <c r="P82" i="98"/>
  <c r="O82" i="98"/>
  <c r="N82" i="98"/>
  <c r="M82" i="98"/>
  <c r="L82" i="98"/>
  <c r="K82" i="98"/>
  <c r="H82" i="98"/>
  <c r="D82" i="98"/>
  <c r="C82" i="98"/>
  <c r="B82" i="98"/>
  <c r="L81" i="98"/>
  <c r="D81" i="98"/>
  <c r="C81" i="98"/>
  <c r="B81" i="98"/>
  <c r="L80" i="98"/>
  <c r="D80" i="98"/>
  <c r="C80" i="98"/>
  <c r="B80" i="98"/>
  <c r="P79" i="98"/>
  <c r="O79" i="98"/>
  <c r="N79" i="98"/>
  <c r="M79" i="98"/>
  <c r="L79" i="98"/>
  <c r="K79" i="98"/>
  <c r="H79" i="98"/>
  <c r="D79" i="98"/>
  <c r="C79" i="98"/>
  <c r="B79" i="98"/>
  <c r="N78" i="98"/>
  <c r="L78" i="98"/>
  <c r="H78" i="98"/>
  <c r="D78" i="98"/>
  <c r="C78" i="98"/>
  <c r="B78" i="98"/>
  <c r="N77" i="98"/>
  <c r="L77" i="98"/>
  <c r="D77" i="98"/>
  <c r="C77" i="98"/>
  <c r="B77" i="98"/>
  <c r="N76" i="98"/>
  <c r="L76" i="98"/>
  <c r="D76" i="98"/>
  <c r="C76" i="98"/>
  <c r="B76" i="98"/>
  <c r="N75" i="98"/>
  <c r="L75" i="98"/>
  <c r="D75" i="98"/>
  <c r="C75" i="98"/>
  <c r="B75" i="98"/>
  <c r="N74" i="98"/>
  <c r="L74" i="98"/>
  <c r="H74" i="98"/>
  <c r="D74" i="98"/>
  <c r="C74" i="98"/>
  <c r="B74" i="98"/>
  <c r="N73" i="98"/>
  <c r="L73" i="98"/>
  <c r="D73" i="98"/>
  <c r="C73" i="98"/>
  <c r="B73" i="98"/>
  <c r="N72" i="98"/>
  <c r="L72" i="98"/>
  <c r="D72" i="98"/>
  <c r="C72" i="98"/>
  <c r="B72" i="98"/>
  <c r="N71" i="98"/>
  <c r="L71" i="98"/>
  <c r="D71" i="98"/>
  <c r="C71" i="98"/>
  <c r="B71" i="98"/>
  <c r="N70" i="98"/>
  <c r="L70" i="98"/>
  <c r="H70" i="98"/>
  <c r="D70" i="98"/>
  <c r="C70" i="98"/>
  <c r="B70" i="98"/>
  <c r="N69" i="98"/>
  <c r="L69" i="98"/>
  <c r="D69" i="98"/>
  <c r="C69" i="98"/>
  <c r="B69" i="98"/>
  <c r="N68" i="98"/>
  <c r="L68" i="98"/>
  <c r="D68" i="98"/>
  <c r="C68" i="98"/>
  <c r="B68" i="98"/>
  <c r="N67" i="98"/>
  <c r="L67" i="98"/>
  <c r="D67" i="98"/>
  <c r="C67" i="98"/>
  <c r="B67" i="98"/>
  <c r="N66" i="98"/>
  <c r="L66" i="98"/>
  <c r="H66" i="98"/>
  <c r="D66" i="98"/>
  <c r="C66" i="98"/>
  <c r="B66" i="98"/>
  <c r="L65" i="98"/>
  <c r="D65" i="98"/>
  <c r="C65" i="98"/>
  <c r="B65" i="98"/>
  <c r="N64" i="98"/>
  <c r="L64" i="98"/>
  <c r="D64" i="98"/>
  <c r="C64" i="98"/>
  <c r="B64" i="98"/>
  <c r="N63" i="98"/>
  <c r="L63" i="98"/>
  <c r="D63" i="98"/>
  <c r="C63" i="98"/>
  <c r="B63" i="98"/>
  <c r="N62" i="98"/>
  <c r="L62" i="98"/>
  <c r="D62" i="98"/>
  <c r="C62" i="98"/>
  <c r="B62" i="98"/>
  <c r="N61" i="98"/>
  <c r="L61" i="98"/>
  <c r="D61" i="98"/>
  <c r="C61" i="98"/>
  <c r="B61" i="98"/>
  <c r="N60" i="98"/>
  <c r="L60" i="98"/>
  <c r="D60" i="98"/>
  <c r="C60" i="98"/>
  <c r="B60" i="98"/>
  <c r="N59" i="98"/>
  <c r="L59" i="98"/>
  <c r="D59" i="98"/>
  <c r="C59" i="98"/>
  <c r="B59" i="98"/>
  <c r="N58" i="98"/>
  <c r="L58" i="98"/>
  <c r="D58" i="98"/>
  <c r="C58" i="98"/>
  <c r="B58" i="98"/>
  <c r="P57" i="98"/>
  <c r="O57" i="98"/>
  <c r="N57" i="98"/>
  <c r="M57" i="98"/>
  <c r="L57" i="98"/>
  <c r="K57" i="98"/>
  <c r="H57" i="98"/>
  <c r="D57" i="98"/>
  <c r="C57" i="98"/>
  <c r="B57" i="98"/>
  <c r="N56" i="98"/>
  <c r="L56" i="98"/>
  <c r="D56" i="98"/>
  <c r="C56" i="98"/>
  <c r="B56" i="98"/>
  <c r="P55" i="98"/>
  <c r="O55" i="98"/>
  <c r="N55" i="98"/>
  <c r="M55" i="98"/>
  <c r="L55" i="98"/>
  <c r="H55" i="98"/>
  <c r="D55" i="98"/>
  <c r="C55" i="98"/>
  <c r="B55" i="98"/>
  <c r="N54" i="98"/>
  <c r="L54" i="98"/>
  <c r="D54" i="98"/>
  <c r="C54" i="98"/>
  <c r="B54" i="98"/>
  <c r="P53" i="98"/>
  <c r="O53" i="98"/>
  <c r="N53" i="98"/>
  <c r="M53" i="98"/>
  <c r="L53" i="98"/>
  <c r="H53" i="98"/>
  <c r="D53" i="98"/>
  <c r="C53" i="98"/>
  <c r="B53" i="98"/>
  <c r="P52" i="98"/>
  <c r="O52" i="98"/>
  <c r="N52" i="98"/>
  <c r="M52" i="98"/>
  <c r="L52" i="98"/>
  <c r="H52" i="98"/>
  <c r="D52" i="98"/>
  <c r="C52" i="98"/>
  <c r="B52" i="98"/>
  <c r="P51" i="98"/>
  <c r="O51" i="98"/>
  <c r="N51" i="98"/>
  <c r="M51" i="98"/>
  <c r="L51" i="98"/>
  <c r="H51" i="98"/>
  <c r="D51" i="98"/>
  <c r="C51" i="98"/>
  <c r="B51" i="98"/>
  <c r="P50" i="98"/>
  <c r="O50" i="98"/>
  <c r="N50" i="98"/>
  <c r="M50" i="98"/>
  <c r="L50" i="98"/>
  <c r="H50" i="98"/>
  <c r="D50" i="98"/>
  <c r="C50" i="98"/>
  <c r="B50" i="98"/>
  <c r="N49" i="98"/>
  <c r="L49" i="98"/>
  <c r="D49" i="98"/>
  <c r="C49" i="98"/>
  <c r="B49" i="98"/>
  <c r="N48" i="98"/>
  <c r="L48" i="98"/>
  <c r="D48" i="98"/>
  <c r="C48" i="98"/>
  <c r="B48" i="98"/>
  <c r="N47" i="98"/>
  <c r="L47" i="98"/>
  <c r="D47" i="98"/>
  <c r="C47" i="98"/>
  <c r="B47" i="98"/>
  <c r="N46" i="98"/>
  <c r="L46" i="98"/>
  <c r="D46" i="98"/>
  <c r="C46" i="98"/>
  <c r="B46" i="98"/>
  <c r="N45" i="98"/>
  <c r="L45" i="98"/>
  <c r="D45" i="98"/>
  <c r="C45" i="98"/>
  <c r="B45" i="98"/>
  <c r="N44" i="98"/>
  <c r="L44" i="98"/>
  <c r="D44" i="98"/>
  <c r="C44" i="98"/>
  <c r="B44" i="98"/>
  <c r="O43" i="98"/>
  <c r="L43" i="98"/>
  <c r="D43" i="98"/>
  <c r="C43" i="98"/>
  <c r="B43" i="98"/>
  <c r="N42" i="98"/>
  <c r="L42" i="98"/>
  <c r="D42" i="98"/>
  <c r="C42" i="98"/>
  <c r="B42" i="98"/>
  <c r="N41" i="98"/>
  <c r="L41" i="98"/>
  <c r="D41" i="98"/>
  <c r="C41" i="98"/>
  <c r="B41" i="98"/>
  <c r="N40" i="98"/>
  <c r="L40" i="98"/>
  <c r="D40" i="98"/>
  <c r="C40" i="98"/>
  <c r="B40" i="98"/>
  <c r="N39" i="98"/>
  <c r="L39" i="98"/>
  <c r="D39" i="98"/>
  <c r="C39" i="98"/>
  <c r="B39" i="98"/>
  <c r="N38" i="98"/>
  <c r="L38" i="98"/>
  <c r="D38" i="98"/>
  <c r="C38" i="98"/>
  <c r="B38" i="98"/>
  <c r="N37" i="98"/>
  <c r="L37" i="98"/>
  <c r="D37" i="98"/>
  <c r="C37" i="98"/>
  <c r="B37" i="98"/>
  <c r="N36" i="98"/>
  <c r="L36" i="98"/>
  <c r="D36" i="98"/>
  <c r="C36" i="98"/>
  <c r="B36" i="98"/>
  <c r="N35" i="98"/>
  <c r="L35" i="98"/>
  <c r="D35" i="98"/>
  <c r="C35" i="98"/>
  <c r="B35" i="98"/>
  <c r="N34" i="98"/>
  <c r="L34" i="98"/>
  <c r="D34" i="98"/>
  <c r="C34" i="98"/>
  <c r="B34" i="98"/>
  <c r="N33" i="98"/>
  <c r="L33" i="98"/>
  <c r="D33" i="98"/>
  <c r="C33" i="98"/>
  <c r="B33" i="98"/>
  <c r="N32" i="98"/>
  <c r="L32" i="98"/>
  <c r="D32" i="98"/>
  <c r="C32" i="98"/>
  <c r="B32" i="98"/>
  <c r="N31" i="98"/>
  <c r="L31" i="98"/>
  <c r="D31" i="98"/>
  <c r="C31" i="98"/>
  <c r="B31" i="98"/>
  <c r="N30" i="98"/>
  <c r="L30" i="98"/>
  <c r="D30" i="98"/>
  <c r="C30" i="98"/>
  <c r="B30" i="98"/>
  <c r="N29" i="98"/>
  <c r="L29" i="98"/>
  <c r="H29" i="98"/>
  <c r="D29" i="98"/>
  <c r="C29" i="98"/>
  <c r="B29" i="98"/>
  <c r="N28" i="98"/>
  <c r="L28" i="98"/>
  <c r="D28" i="98"/>
  <c r="C28" i="98"/>
  <c r="B28" i="98"/>
  <c r="N27" i="98"/>
  <c r="L27" i="98"/>
  <c r="D27" i="98"/>
  <c r="C27" i="98"/>
  <c r="B27" i="98"/>
  <c r="N26" i="98"/>
  <c r="L26" i="98"/>
  <c r="D26" i="98"/>
  <c r="C26" i="98"/>
  <c r="B26" i="98"/>
  <c r="N25" i="98"/>
  <c r="L25" i="98"/>
  <c r="H25" i="98"/>
  <c r="D25" i="98"/>
  <c r="C25" i="98"/>
  <c r="B25" i="98"/>
  <c r="N24" i="98"/>
  <c r="L24" i="98"/>
  <c r="D24" i="98"/>
  <c r="C24" i="98"/>
  <c r="B24" i="98"/>
  <c r="N23" i="98"/>
  <c r="L23" i="98"/>
  <c r="D23" i="98"/>
  <c r="C23" i="98"/>
  <c r="B23" i="98"/>
  <c r="N22" i="98"/>
  <c r="L22" i="98"/>
  <c r="D22" i="98"/>
  <c r="C22" i="98"/>
  <c r="B22" i="98"/>
  <c r="N21" i="98"/>
  <c r="L21" i="98"/>
  <c r="H21" i="98"/>
  <c r="D21" i="98"/>
  <c r="C21" i="98"/>
  <c r="B21" i="98"/>
  <c r="N20" i="98"/>
  <c r="L20" i="98"/>
  <c r="D20" i="98"/>
  <c r="C20" i="98"/>
  <c r="B20" i="98"/>
  <c r="N19" i="98"/>
  <c r="L19" i="98"/>
  <c r="D19" i="98"/>
  <c r="C19" i="98"/>
  <c r="B19" i="98"/>
  <c r="N18" i="98"/>
  <c r="L18" i="98"/>
  <c r="D18" i="98"/>
  <c r="C18" i="98"/>
  <c r="B18" i="98"/>
  <c r="N17" i="98"/>
  <c r="L17" i="98"/>
  <c r="H17" i="98"/>
  <c r="D17" i="98"/>
  <c r="C17" i="98"/>
  <c r="B17" i="98"/>
  <c r="N16" i="98"/>
  <c r="L16" i="98"/>
  <c r="D16" i="98"/>
  <c r="C16" i="98"/>
  <c r="B16" i="98"/>
  <c r="N15" i="98"/>
  <c r="H15" i="98"/>
  <c r="D15" i="98"/>
  <c r="C15" i="98"/>
  <c r="B15" i="98"/>
  <c r="P14" i="98"/>
  <c r="A14" i="98" s="1"/>
  <c r="O14" i="98"/>
  <c r="N14" i="98"/>
  <c r="M14" i="98"/>
  <c r="L14" i="98"/>
  <c r="K14" i="98"/>
  <c r="H14" i="98"/>
  <c r="D14" i="98"/>
  <c r="C14" i="98"/>
  <c r="B14" i="98"/>
  <c r="P81" i="99"/>
  <c r="O81" i="99"/>
  <c r="N81" i="99"/>
  <c r="M81" i="99"/>
  <c r="L81" i="99"/>
  <c r="K81" i="99"/>
  <c r="H81" i="99"/>
  <c r="D81" i="99"/>
  <c r="C81" i="99"/>
  <c r="B81" i="99"/>
  <c r="P80" i="99"/>
  <c r="O80" i="99"/>
  <c r="N80" i="99"/>
  <c r="M80" i="99"/>
  <c r="L80" i="99"/>
  <c r="K80" i="99"/>
  <c r="H80" i="99"/>
  <c r="D80" i="99"/>
  <c r="C80" i="99"/>
  <c r="B80" i="99"/>
  <c r="P79" i="99"/>
  <c r="O79" i="99"/>
  <c r="N79" i="99"/>
  <c r="M79" i="99"/>
  <c r="L79" i="99"/>
  <c r="K79" i="99"/>
  <c r="H79" i="99"/>
  <c r="D79" i="99"/>
  <c r="C79" i="99"/>
  <c r="B79" i="99"/>
  <c r="P78" i="99"/>
  <c r="O78" i="99"/>
  <c r="N78" i="99"/>
  <c r="M78" i="99"/>
  <c r="L78" i="99"/>
  <c r="K78" i="99"/>
  <c r="H78" i="99"/>
  <c r="D78" i="99"/>
  <c r="C78" i="99"/>
  <c r="B78" i="99"/>
  <c r="P77" i="99"/>
  <c r="O77" i="99"/>
  <c r="N77" i="99"/>
  <c r="M77" i="99"/>
  <c r="L77" i="99"/>
  <c r="K77" i="99"/>
  <c r="H77" i="99"/>
  <c r="D77" i="99"/>
  <c r="C77" i="99"/>
  <c r="B77" i="99"/>
  <c r="P76" i="99"/>
  <c r="O76" i="99"/>
  <c r="N76" i="99"/>
  <c r="M76" i="99"/>
  <c r="L76" i="99"/>
  <c r="K76" i="99"/>
  <c r="H76" i="99"/>
  <c r="D76" i="99"/>
  <c r="C76" i="99"/>
  <c r="B76" i="99"/>
  <c r="P75" i="99"/>
  <c r="O75" i="99"/>
  <c r="N75" i="99"/>
  <c r="M75" i="99"/>
  <c r="L75" i="99"/>
  <c r="K75" i="99"/>
  <c r="H75" i="99"/>
  <c r="D75" i="99"/>
  <c r="C75" i="99"/>
  <c r="B75" i="99"/>
  <c r="P74" i="99"/>
  <c r="O74" i="99"/>
  <c r="N74" i="99"/>
  <c r="M74" i="99"/>
  <c r="L74" i="99"/>
  <c r="K74" i="99"/>
  <c r="H74" i="99"/>
  <c r="D74" i="99"/>
  <c r="C74" i="99"/>
  <c r="B74" i="99"/>
  <c r="P73" i="99"/>
  <c r="O73" i="99"/>
  <c r="N73" i="99"/>
  <c r="M73" i="99"/>
  <c r="L73" i="99"/>
  <c r="K73" i="99"/>
  <c r="H73" i="99"/>
  <c r="D73" i="99"/>
  <c r="C73" i="99"/>
  <c r="B73" i="99"/>
  <c r="P72" i="99"/>
  <c r="O72" i="99"/>
  <c r="N72" i="99"/>
  <c r="M72" i="99"/>
  <c r="L72" i="99"/>
  <c r="K72" i="99"/>
  <c r="H72" i="99"/>
  <c r="D72" i="99"/>
  <c r="C72" i="99"/>
  <c r="B72" i="99"/>
  <c r="P71" i="99"/>
  <c r="O71" i="99"/>
  <c r="N71" i="99"/>
  <c r="M71" i="99"/>
  <c r="L71" i="99"/>
  <c r="K71" i="99"/>
  <c r="H71" i="99"/>
  <c r="D71" i="99"/>
  <c r="C71" i="99"/>
  <c r="B71" i="99"/>
  <c r="P70" i="99"/>
  <c r="O70" i="99"/>
  <c r="N70" i="99"/>
  <c r="M70" i="99"/>
  <c r="L70" i="99"/>
  <c r="K70" i="99"/>
  <c r="H70" i="99"/>
  <c r="D70" i="99"/>
  <c r="C70" i="99"/>
  <c r="B70" i="99"/>
  <c r="P69" i="99"/>
  <c r="O69" i="99"/>
  <c r="N69" i="99"/>
  <c r="M69" i="99"/>
  <c r="L69" i="99"/>
  <c r="K69" i="99"/>
  <c r="H69" i="99"/>
  <c r="D69" i="99"/>
  <c r="C69" i="99"/>
  <c r="B69" i="99"/>
  <c r="P68" i="99"/>
  <c r="O68" i="99"/>
  <c r="N68" i="99"/>
  <c r="M68" i="99"/>
  <c r="L68" i="99"/>
  <c r="K68" i="99"/>
  <c r="H68" i="99"/>
  <c r="D68" i="99"/>
  <c r="C68" i="99"/>
  <c r="B68" i="99"/>
  <c r="P67" i="99"/>
  <c r="O67" i="99"/>
  <c r="N67" i="99"/>
  <c r="M67" i="99"/>
  <c r="L67" i="99"/>
  <c r="K67" i="99"/>
  <c r="H67" i="99"/>
  <c r="D67" i="99"/>
  <c r="C67" i="99"/>
  <c r="B67" i="99"/>
  <c r="P66" i="99"/>
  <c r="O66" i="99"/>
  <c r="N66" i="99"/>
  <c r="M66" i="99"/>
  <c r="L66" i="99"/>
  <c r="K66" i="99"/>
  <c r="H66" i="99"/>
  <c r="D66" i="99"/>
  <c r="C66" i="99"/>
  <c r="B66" i="99"/>
  <c r="P65" i="99"/>
  <c r="O65" i="99"/>
  <c r="N65" i="99"/>
  <c r="M65" i="99"/>
  <c r="L65" i="99"/>
  <c r="K65" i="99"/>
  <c r="H65" i="99"/>
  <c r="D65" i="99"/>
  <c r="C65" i="99"/>
  <c r="B65" i="99"/>
  <c r="P64" i="99"/>
  <c r="O64" i="99"/>
  <c r="N64" i="99"/>
  <c r="M64" i="99"/>
  <c r="L64" i="99"/>
  <c r="K64" i="99"/>
  <c r="H64" i="99"/>
  <c r="D64" i="99"/>
  <c r="C64" i="99"/>
  <c r="B64" i="99"/>
  <c r="P63" i="99"/>
  <c r="O63" i="99"/>
  <c r="N63" i="99"/>
  <c r="M63" i="99"/>
  <c r="L63" i="99"/>
  <c r="K63" i="99"/>
  <c r="H63" i="99"/>
  <c r="D63" i="99"/>
  <c r="C63" i="99"/>
  <c r="B63" i="99"/>
  <c r="P62" i="99"/>
  <c r="O62" i="99"/>
  <c r="N62" i="99"/>
  <c r="M62" i="99"/>
  <c r="L62" i="99"/>
  <c r="K62" i="99"/>
  <c r="H62" i="99"/>
  <c r="D62" i="99"/>
  <c r="C62" i="99"/>
  <c r="B62" i="99"/>
  <c r="P61" i="99"/>
  <c r="O61" i="99"/>
  <c r="N61" i="99"/>
  <c r="M61" i="99"/>
  <c r="L61" i="99"/>
  <c r="K61" i="99"/>
  <c r="H61" i="99"/>
  <c r="D61" i="99"/>
  <c r="C61" i="99"/>
  <c r="B61" i="99"/>
  <c r="P60" i="99"/>
  <c r="O60" i="99"/>
  <c r="N60" i="99"/>
  <c r="M60" i="99"/>
  <c r="L60" i="99"/>
  <c r="K60" i="99"/>
  <c r="H60" i="99"/>
  <c r="D60" i="99"/>
  <c r="C60" i="99"/>
  <c r="B60" i="99"/>
  <c r="P59" i="99"/>
  <c r="O59" i="99"/>
  <c r="N59" i="99"/>
  <c r="M59" i="99"/>
  <c r="L59" i="99"/>
  <c r="K59" i="99"/>
  <c r="H59" i="99"/>
  <c r="D59" i="99"/>
  <c r="C59" i="99"/>
  <c r="B59" i="99"/>
  <c r="P58" i="99"/>
  <c r="O58" i="99"/>
  <c r="N58" i="99"/>
  <c r="M58" i="99"/>
  <c r="L58" i="99"/>
  <c r="K58" i="99"/>
  <c r="H58" i="99"/>
  <c r="D58" i="99"/>
  <c r="C58" i="99"/>
  <c r="B58" i="99"/>
  <c r="P57" i="99"/>
  <c r="O57" i="99"/>
  <c r="N57" i="99"/>
  <c r="M57" i="99"/>
  <c r="L57" i="99"/>
  <c r="K57" i="99"/>
  <c r="H57" i="99"/>
  <c r="D57" i="99"/>
  <c r="C57" i="99"/>
  <c r="B57" i="99"/>
  <c r="P56" i="99"/>
  <c r="O56" i="99"/>
  <c r="N56" i="99"/>
  <c r="M56" i="99"/>
  <c r="L56" i="99"/>
  <c r="K56" i="99"/>
  <c r="H56" i="99"/>
  <c r="D56" i="99"/>
  <c r="C56" i="99"/>
  <c r="B56" i="99"/>
  <c r="P55" i="99"/>
  <c r="O55" i="99"/>
  <c r="N55" i="99"/>
  <c r="M55" i="99"/>
  <c r="L55" i="99"/>
  <c r="K55" i="99"/>
  <c r="H55" i="99"/>
  <c r="D55" i="99"/>
  <c r="C55" i="99"/>
  <c r="B55" i="99"/>
  <c r="P54" i="99"/>
  <c r="O54" i="99"/>
  <c r="N54" i="99"/>
  <c r="M54" i="99"/>
  <c r="L54" i="99"/>
  <c r="K54" i="99"/>
  <c r="H54" i="99"/>
  <c r="D54" i="99"/>
  <c r="C54" i="99"/>
  <c r="B54" i="99"/>
  <c r="P53" i="99"/>
  <c r="O53" i="99"/>
  <c r="N53" i="99"/>
  <c r="M53" i="99"/>
  <c r="L53" i="99"/>
  <c r="K53" i="99"/>
  <c r="H53" i="99"/>
  <c r="D53" i="99"/>
  <c r="C53" i="99"/>
  <c r="B53" i="99"/>
  <c r="P52" i="99"/>
  <c r="O52" i="99"/>
  <c r="N52" i="99"/>
  <c r="M52" i="99"/>
  <c r="L52" i="99"/>
  <c r="K52" i="99"/>
  <c r="H52" i="99"/>
  <c r="D52" i="99"/>
  <c r="C52" i="99"/>
  <c r="B52" i="99"/>
  <c r="P51" i="99"/>
  <c r="O51" i="99"/>
  <c r="N51" i="99"/>
  <c r="M51" i="99"/>
  <c r="L51" i="99"/>
  <c r="K51" i="99"/>
  <c r="H51" i="99"/>
  <c r="D51" i="99"/>
  <c r="C51" i="99"/>
  <c r="B51" i="99"/>
  <c r="P50" i="99"/>
  <c r="O50" i="99"/>
  <c r="N50" i="99"/>
  <c r="M50" i="99"/>
  <c r="L50" i="99"/>
  <c r="K50" i="99"/>
  <c r="H50" i="99"/>
  <c r="D50" i="99"/>
  <c r="C50" i="99"/>
  <c r="B50" i="99"/>
  <c r="P49" i="99"/>
  <c r="O49" i="99"/>
  <c r="N49" i="99"/>
  <c r="M49" i="99"/>
  <c r="L49" i="99"/>
  <c r="K49" i="99"/>
  <c r="H49" i="99"/>
  <c r="D49" i="99"/>
  <c r="C49" i="99"/>
  <c r="B49" i="99"/>
  <c r="P48" i="99"/>
  <c r="O48" i="99"/>
  <c r="N48" i="99"/>
  <c r="M48" i="99"/>
  <c r="L48" i="99"/>
  <c r="K48" i="99"/>
  <c r="H48" i="99"/>
  <c r="D48" i="99"/>
  <c r="C48" i="99"/>
  <c r="B48" i="99"/>
  <c r="P47" i="99"/>
  <c r="O47" i="99"/>
  <c r="N47" i="99"/>
  <c r="M47" i="99"/>
  <c r="L47" i="99"/>
  <c r="K47" i="99"/>
  <c r="H47" i="99"/>
  <c r="D47" i="99"/>
  <c r="C47" i="99"/>
  <c r="B47" i="99"/>
  <c r="P46" i="99"/>
  <c r="O46" i="99"/>
  <c r="N46" i="99"/>
  <c r="M46" i="99"/>
  <c r="L46" i="99"/>
  <c r="K46" i="99"/>
  <c r="H46" i="99"/>
  <c r="D46" i="99"/>
  <c r="C46" i="99"/>
  <c r="B46" i="99"/>
  <c r="P45" i="99"/>
  <c r="O45" i="99"/>
  <c r="N45" i="99"/>
  <c r="M45" i="99"/>
  <c r="L45" i="99"/>
  <c r="K45" i="99"/>
  <c r="H45" i="99"/>
  <c r="D45" i="99"/>
  <c r="C45" i="99"/>
  <c r="B45" i="99"/>
  <c r="P44" i="99"/>
  <c r="O44" i="99"/>
  <c r="N44" i="99"/>
  <c r="M44" i="99"/>
  <c r="L44" i="99"/>
  <c r="K44" i="99"/>
  <c r="H44" i="99"/>
  <c r="D44" i="99"/>
  <c r="C44" i="99"/>
  <c r="B44" i="99"/>
  <c r="P43" i="99"/>
  <c r="O43" i="99"/>
  <c r="N43" i="99"/>
  <c r="M43" i="99"/>
  <c r="L43" i="99"/>
  <c r="K43" i="99"/>
  <c r="H43" i="99"/>
  <c r="D43" i="99"/>
  <c r="C43" i="99"/>
  <c r="B43" i="99"/>
  <c r="P42" i="99"/>
  <c r="O42" i="99"/>
  <c r="N42" i="99"/>
  <c r="M42" i="99"/>
  <c r="L42" i="99"/>
  <c r="K42" i="99"/>
  <c r="H42" i="99"/>
  <c r="D42" i="99"/>
  <c r="C42" i="99"/>
  <c r="B42" i="99"/>
  <c r="P41" i="99"/>
  <c r="O41" i="99"/>
  <c r="N41" i="99"/>
  <c r="M41" i="99"/>
  <c r="L41" i="99"/>
  <c r="K41" i="99"/>
  <c r="H41" i="99"/>
  <c r="D41" i="99"/>
  <c r="C41" i="99"/>
  <c r="B41" i="99"/>
  <c r="P40" i="99"/>
  <c r="O40" i="99"/>
  <c r="N40" i="99"/>
  <c r="M40" i="99"/>
  <c r="L40" i="99"/>
  <c r="K40" i="99"/>
  <c r="H40" i="99"/>
  <c r="D40" i="99"/>
  <c r="C40" i="99"/>
  <c r="B40" i="99"/>
  <c r="P39" i="99"/>
  <c r="O39" i="99"/>
  <c r="N39" i="99"/>
  <c r="M39" i="99"/>
  <c r="L39" i="99"/>
  <c r="K39" i="99"/>
  <c r="H39" i="99"/>
  <c r="D39" i="99"/>
  <c r="C39" i="99"/>
  <c r="B39" i="99"/>
  <c r="P38" i="99"/>
  <c r="O38" i="99"/>
  <c r="N38" i="99"/>
  <c r="M38" i="99"/>
  <c r="L38" i="99"/>
  <c r="K38" i="99"/>
  <c r="H38" i="99"/>
  <c r="D38" i="99"/>
  <c r="C38" i="99"/>
  <c r="B38" i="99"/>
  <c r="P37" i="99"/>
  <c r="O37" i="99"/>
  <c r="N37" i="99"/>
  <c r="M37" i="99"/>
  <c r="L37" i="99"/>
  <c r="K37" i="99"/>
  <c r="H37" i="99"/>
  <c r="D37" i="99"/>
  <c r="C37" i="99"/>
  <c r="B37" i="99"/>
  <c r="P36" i="99"/>
  <c r="O36" i="99"/>
  <c r="N36" i="99"/>
  <c r="M36" i="99"/>
  <c r="L36" i="99"/>
  <c r="K36" i="99"/>
  <c r="H36" i="99"/>
  <c r="D36" i="99"/>
  <c r="C36" i="99"/>
  <c r="B36" i="99"/>
  <c r="P35" i="99"/>
  <c r="O35" i="99"/>
  <c r="N35" i="99"/>
  <c r="M35" i="99"/>
  <c r="L35" i="99"/>
  <c r="K35" i="99"/>
  <c r="H35" i="99"/>
  <c r="D35" i="99"/>
  <c r="C35" i="99"/>
  <c r="B35" i="99"/>
  <c r="P34" i="99"/>
  <c r="O34" i="99"/>
  <c r="N34" i="99"/>
  <c r="M34" i="99"/>
  <c r="L34" i="99"/>
  <c r="K34" i="99"/>
  <c r="H34" i="99"/>
  <c r="D34" i="99"/>
  <c r="C34" i="99"/>
  <c r="B34" i="99"/>
  <c r="P33" i="99"/>
  <c r="O33" i="99"/>
  <c r="N33" i="99"/>
  <c r="M33" i="99"/>
  <c r="L33" i="99"/>
  <c r="K33" i="99"/>
  <c r="H33" i="99"/>
  <c r="D33" i="99"/>
  <c r="C33" i="99"/>
  <c r="B33" i="99"/>
  <c r="P32" i="99"/>
  <c r="O32" i="99"/>
  <c r="N32" i="99"/>
  <c r="M32" i="99"/>
  <c r="L32" i="99"/>
  <c r="K32" i="99"/>
  <c r="H32" i="99"/>
  <c r="D32" i="99"/>
  <c r="C32" i="99"/>
  <c r="B32" i="99"/>
  <c r="P31" i="99"/>
  <c r="O31" i="99"/>
  <c r="N31" i="99"/>
  <c r="M31" i="99"/>
  <c r="L31" i="99"/>
  <c r="K31" i="99"/>
  <c r="H31" i="99"/>
  <c r="D31" i="99"/>
  <c r="C31" i="99"/>
  <c r="B31" i="99"/>
  <c r="P30" i="99"/>
  <c r="O30" i="99"/>
  <c r="N30" i="99"/>
  <c r="M30" i="99"/>
  <c r="L30" i="99"/>
  <c r="K30" i="99"/>
  <c r="H30" i="99"/>
  <c r="D30" i="99"/>
  <c r="C30" i="99"/>
  <c r="B30" i="99"/>
  <c r="P29" i="99"/>
  <c r="O29" i="99"/>
  <c r="N29" i="99"/>
  <c r="M29" i="99"/>
  <c r="L29" i="99"/>
  <c r="K29" i="99"/>
  <c r="H29" i="99"/>
  <c r="D29" i="99"/>
  <c r="C29" i="99"/>
  <c r="B29" i="99"/>
  <c r="P28" i="99"/>
  <c r="O28" i="99"/>
  <c r="N28" i="99"/>
  <c r="M28" i="99"/>
  <c r="L28" i="99"/>
  <c r="K28" i="99"/>
  <c r="H28" i="99"/>
  <c r="D28" i="99"/>
  <c r="C28" i="99"/>
  <c r="B28" i="99"/>
  <c r="P27" i="99"/>
  <c r="O27" i="99"/>
  <c r="N27" i="99"/>
  <c r="M27" i="99"/>
  <c r="L27" i="99"/>
  <c r="K27" i="99"/>
  <c r="H27" i="99"/>
  <c r="D27" i="99"/>
  <c r="C27" i="99"/>
  <c r="B27" i="99"/>
  <c r="P26" i="99"/>
  <c r="O26" i="99"/>
  <c r="N26" i="99"/>
  <c r="M26" i="99"/>
  <c r="L26" i="99"/>
  <c r="K26" i="99"/>
  <c r="H26" i="99"/>
  <c r="D26" i="99"/>
  <c r="C26" i="99"/>
  <c r="B26" i="99"/>
  <c r="P25" i="99"/>
  <c r="O25" i="99"/>
  <c r="N25" i="99"/>
  <c r="M25" i="99"/>
  <c r="L25" i="99"/>
  <c r="K25" i="99"/>
  <c r="H25" i="99"/>
  <c r="D25" i="99"/>
  <c r="C25" i="99"/>
  <c r="B25" i="99"/>
  <c r="P24" i="99"/>
  <c r="O24" i="99"/>
  <c r="N24" i="99"/>
  <c r="M24" i="99"/>
  <c r="L24" i="99"/>
  <c r="K24" i="99"/>
  <c r="H24" i="99"/>
  <c r="D24" i="99"/>
  <c r="C24" i="99"/>
  <c r="B24" i="99"/>
  <c r="P23" i="99"/>
  <c r="O23" i="99"/>
  <c r="N23" i="99"/>
  <c r="M23" i="99"/>
  <c r="L23" i="99"/>
  <c r="K23" i="99"/>
  <c r="H23" i="99"/>
  <c r="D23" i="99"/>
  <c r="C23" i="99"/>
  <c r="B23" i="99"/>
  <c r="P22" i="99"/>
  <c r="O22" i="99"/>
  <c r="N22" i="99"/>
  <c r="M22" i="99"/>
  <c r="L22" i="99"/>
  <c r="K22" i="99"/>
  <c r="H22" i="99"/>
  <c r="D22" i="99"/>
  <c r="C22" i="99"/>
  <c r="B22" i="99"/>
  <c r="P21" i="99"/>
  <c r="O21" i="99"/>
  <c r="N21" i="99"/>
  <c r="M21" i="99"/>
  <c r="L21" i="99"/>
  <c r="K21" i="99"/>
  <c r="H21" i="99"/>
  <c r="D21" i="99"/>
  <c r="C21" i="99"/>
  <c r="B21" i="99"/>
  <c r="P20" i="99"/>
  <c r="O20" i="99"/>
  <c r="N20" i="99"/>
  <c r="M20" i="99"/>
  <c r="L20" i="99"/>
  <c r="K20" i="99"/>
  <c r="H20" i="99"/>
  <c r="D20" i="99"/>
  <c r="C20" i="99"/>
  <c r="B20" i="99"/>
  <c r="P19" i="99"/>
  <c r="O19" i="99"/>
  <c r="N19" i="99"/>
  <c r="M19" i="99"/>
  <c r="L19" i="99"/>
  <c r="K19" i="99"/>
  <c r="H19" i="99"/>
  <c r="D19" i="99"/>
  <c r="C19" i="99"/>
  <c r="B19" i="99"/>
  <c r="P18" i="99"/>
  <c r="O18" i="99"/>
  <c r="N18" i="99"/>
  <c r="M18" i="99"/>
  <c r="L18" i="99"/>
  <c r="K18" i="99"/>
  <c r="H18" i="99"/>
  <c r="D18" i="99"/>
  <c r="C18" i="99"/>
  <c r="B18" i="99"/>
  <c r="P17" i="99"/>
  <c r="O17" i="99"/>
  <c r="N17" i="99"/>
  <c r="M17" i="99"/>
  <c r="L17" i="99"/>
  <c r="K17" i="99"/>
  <c r="H17" i="99"/>
  <c r="D17" i="99"/>
  <c r="C17" i="99"/>
  <c r="B17" i="99"/>
  <c r="P16" i="99"/>
  <c r="O16" i="99"/>
  <c r="N16" i="99"/>
  <c r="M16" i="99"/>
  <c r="L16" i="99"/>
  <c r="K16" i="99"/>
  <c r="H16" i="99"/>
  <c r="D16" i="99"/>
  <c r="C16" i="99"/>
  <c r="B16" i="99"/>
  <c r="P15" i="99"/>
  <c r="O15" i="99"/>
  <c r="N15" i="99"/>
  <c r="M15" i="99"/>
  <c r="L15" i="99"/>
  <c r="K15" i="99"/>
  <c r="H15" i="99"/>
  <c r="D15" i="99"/>
  <c r="C15" i="99"/>
  <c r="B15" i="99"/>
  <c r="P14" i="99"/>
  <c r="O14" i="99"/>
  <c r="N14" i="99"/>
  <c r="M14" i="99"/>
  <c r="L14" i="99"/>
  <c r="K14" i="99"/>
  <c r="H14" i="99"/>
  <c r="D14" i="99"/>
  <c r="C14" i="99"/>
  <c r="B14" i="99"/>
  <c r="N38" i="100"/>
  <c r="L38" i="100"/>
  <c r="H38" i="100"/>
  <c r="D38" i="100"/>
  <c r="C38" i="100"/>
  <c r="B38" i="100"/>
  <c r="L37" i="100"/>
  <c r="D37" i="100"/>
  <c r="C37" i="100"/>
  <c r="B37" i="100"/>
  <c r="N36" i="100"/>
  <c r="L36" i="100"/>
  <c r="D36" i="100"/>
  <c r="C36" i="100"/>
  <c r="B36" i="100"/>
  <c r="N35" i="100"/>
  <c r="L35" i="100"/>
  <c r="D35" i="100"/>
  <c r="C35" i="100"/>
  <c r="B35" i="100"/>
  <c r="O34" i="100"/>
  <c r="N34" i="100"/>
  <c r="L34" i="100"/>
  <c r="D34" i="100"/>
  <c r="C34" i="100"/>
  <c r="B34" i="100"/>
  <c r="O33" i="100"/>
  <c r="N33" i="100"/>
  <c r="L33" i="100"/>
  <c r="D33" i="100"/>
  <c r="C33" i="100"/>
  <c r="B33" i="100"/>
  <c r="O32" i="100"/>
  <c r="N32" i="100"/>
  <c r="L32" i="100"/>
  <c r="D32" i="100"/>
  <c r="C32" i="100"/>
  <c r="B32" i="100"/>
  <c r="N31" i="100"/>
  <c r="L31" i="100"/>
  <c r="D31" i="100"/>
  <c r="C31" i="100"/>
  <c r="B31" i="100"/>
  <c r="N30" i="100"/>
  <c r="L30" i="100"/>
  <c r="H30" i="100"/>
  <c r="D30" i="100"/>
  <c r="C30" i="100"/>
  <c r="B30" i="100"/>
  <c r="N29" i="100"/>
  <c r="L29" i="100"/>
  <c r="D29" i="100"/>
  <c r="C29" i="100"/>
  <c r="B29" i="100"/>
  <c r="N28" i="100"/>
  <c r="L28" i="100"/>
  <c r="D28" i="100"/>
  <c r="C28" i="100"/>
  <c r="B28" i="100"/>
  <c r="N27" i="100"/>
  <c r="M27" i="100"/>
  <c r="L27" i="100"/>
  <c r="D27" i="100"/>
  <c r="C27" i="100"/>
  <c r="B27" i="100"/>
  <c r="N26" i="100"/>
  <c r="L26" i="100"/>
  <c r="H26" i="100"/>
  <c r="D26" i="100"/>
  <c r="C26" i="100"/>
  <c r="B26" i="100"/>
  <c r="N25" i="100"/>
  <c r="L25" i="100"/>
  <c r="D25" i="100"/>
  <c r="C25" i="100"/>
  <c r="B25" i="100"/>
  <c r="N24" i="100"/>
  <c r="L24" i="100"/>
  <c r="D24" i="100"/>
  <c r="C24" i="100"/>
  <c r="B24" i="100"/>
  <c r="N23" i="100"/>
  <c r="L23" i="100"/>
  <c r="D23" i="100"/>
  <c r="C23" i="100"/>
  <c r="B23" i="100"/>
  <c r="N22" i="100"/>
  <c r="L22" i="100"/>
  <c r="H22" i="100"/>
  <c r="D22" i="100"/>
  <c r="C22" i="100"/>
  <c r="B22" i="100"/>
  <c r="N21" i="100"/>
  <c r="L21" i="100"/>
  <c r="D21" i="100"/>
  <c r="C21" i="100"/>
  <c r="B21" i="100"/>
  <c r="N20" i="100"/>
  <c r="L20" i="100"/>
  <c r="D20" i="100"/>
  <c r="C20" i="100"/>
  <c r="B20" i="100"/>
  <c r="N19" i="100"/>
  <c r="L19" i="100"/>
  <c r="H19" i="100"/>
  <c r="D19" i="100"/>
  <c r="C19" i="100"/>
  <c r="B19" i="100"/>
  <c r="N18" i="100"/>
  <c r="L18" i="100"/>
  <c r="H18" i="100"/>
  <c r="D18" i="100"/>
  <c r="C18" i="100"/>
  <c r="B18" i="100"/>
  <c r="N17" i="100"/>
  <c r="L17" i="100"/>
  <c r="D17" i="100"/>
  <c r="C17" i="100"/>
  <c r="B17" i="100"/>
  <c r="N16" i="100"/>
  <c r="L16" i="100"/>
  <c r="D16" i="100"/>
  <c r="C16" i="100"/>
  <c r="B16" i="100"/>
  <c r="L15" i="100"/>
  <c r="H15" i="100"/>
  <c r="D15" i="100"/>
  <c r="C15" i="100"/>
  <c r="B15" i="100"/>
  <c r="N14" i="100"/>
  <c r="H14" i="100"/>
  <c r="D14" i="100"/>
  <c r="C14" i="100"/>
  <c r="B14" i="100"/>
  <c r="P25" i="101"/>
  <c r="O25" i="101"/>
  <c r="N25" i="101"/>
  <c r="M25" i="101"/>
  <c r="L25" i="101"/>
  <c r="K25" i="101"/>
  <c r="H25" i="101"/>
  <c r="D25" i="101"/>
  <c r="C25" i="101"/>
  <c r="B25" i="101"/>
  <c r="P24" i="101"/>
  <c r="O24" i="101"/>
  <c r="N24" i="101"/>
  <c r="M24" i="101"/>
  <c r="L24" i="101"/>
  <c r="K24" i="101"/>
  <c r="H24" i="101"/>
  <c r="D24" i="101"/>
  <c r="C24" i="101"/>
  <c r="B24" i="101"/>
  <c r="P23" i="101"/>
  <c r="O23" i="101"/>
  <c r="N23" i="101"/>
  <c r="M23" i="101"/>
  <c r="L23" i="101"/>
  <c r="K23" i="101"/>
  <c r="H23" i="101"/>
  <c r="D23" i="101"/>
  <c r="C23" i="101"/>
  <c r="B23" i="101"/>
  <c r="P22" i="101"/>
  <c r="O22" i="101"/>
  <c r="N22" i="101"/>
  <c r="M22" i="101"/>
  <c r="L22" i="101"/>
  <c r="K22" i="101"/>
  <c r="H22" i="101"/>
  <c r="D22" i="101"/>
  <c r="C22" i="101"/>
  <c r="B22" i="101"/>
  <c r="P21" i="101"/>
  <c r="O21" i="101"/>
  <c r="N21" i="101"/>
  <c r="M21" i="101"/>
  <c r="L21" i="101"/>
  <c r="K21" i="101"/>
  <c r="H21" i="101"/>
  <c r="D21" i="101"/>
  <c r="C21" i="101"/>
  <c r="B21" i="101"/>
  <c r="P20" i="101"/>
  <c r="O20" i="101"/>
  <c r="N20" i="101"/>
  <c r="M20" i="101"/>
  <c r="L20" i="101"/>
  <c r="K20" i="101"/>
  <c r="H20" i="101"/>
  <c r="D20" i="101"/>
  <c r="C20" i="101"/>
  <c r="B20" i="101"/>
  <c r="P19" i="101"/>
  <c r="O19" i="101"/>
  <c r="N19" i="101"/>
  <c r="M19" i="101"/>
  <c r="L19" i="101"/>
  <c r="K19" i="101"/>
  <c r="H19" i="101"/>
  <c r="D19" i="101"/>
  <c r="C19" i="101"/>
  <c r="B19" i="101"/>
  <c r="P18" i="101"/>
  <c r="O18" i="101"/>
  <c r="N18" i="101"/>
  <c r="M18" i="101"/>
  <c r="L18" i="101"/>
  <c r="K18" i="101"/>
  <c r="H18" i="101"/>
  <c r="D18" i="101"/>
  <c r="C18" i="101"/>
  <c r="B18" i="101"/>
  <c r="P17" i="101"/>
  <c r="O17" i="101"/>
  <c r="N17" i="101"/>
  <c r="M17" i="101"/>
  <c r="L17" i="101"/>
  <c r="K17" i="101"/>
  <c r="H17" i="101"/>
  <c r="D17" i="101"/>
  <c r="C17" i="101"/>
  <c r="B17" i="101"/>
  <c r="P16" i="101"/>
  <c r="O16" i="101"/>
  <c r="N16" i="101"/>
  <c r="M16" i="101"/>
  <c r="L16" i="101"/>
  <c r="K16" i="101"/>
  <c r="H16" i="101"/>
  <c r="D16" i="101"/>
  <c r="C16" i="101"/>
  <c r="B16" i="101"/>
  <c r="P15" i="101"/>
  <c r="O15" i="101"/>
  <c r="N15" i="101"/>
  <c r="M15" i="101"/>
  <c r="L15" i="101"/>
  <c r="K15" i="101"/>
  <c r="H15" i="101"/>
  <c r="D15" i="101"/>
  <c r="C15" i="101"/>
  <c r="B15" i="101"/>
  <c r="P14" i="101"/>
  <c r="O14" i="101"/>
  <c r="N14" i="101"/>
  <c r="M14" i="101"/>
  <c r="L14" i="101"/>
  <c r="K14" i="101"/>
  <c r="H14" i="101"/>
  <c r="D14" i="101"/>
  <c r="C14" i="101"/>
  <c r="B14" i="101"/>
  <c r="Q9" i="4"/>
  <c r="Q9" i="5"/>
  <c r="Q9" i="44"/>
  <c r="Q9" i="7"/>
  <c r="Q9" i="37"/>
  <c r="A36" i="118"/>
  <c r="B34" i="118"/>
  <c r="B31" i="118"/>
  <c r="B19" i="118"/>
  <c r="A19" i="118"/>
  <c r="C60" i="117"/>
  <c r="C34" i="117"/>
  <c r="D23" i="117"/>
  <c r="D22" i="117"/>
  <c r="D21" i="117"/>
  <c r="D9" i="117"/>
  <c r="D8" i="117"/>
  <c r="D7" i="117"/>
  <c r="D6" i="117"/>
  <c r="A17" i="101"/>
  <c r="A15" i="101"/>
  <c r="P10" i="101"/>
  <c r="C2" i="101"/>
  <c r="C19" i="117" s="1"/>
  <c r="C28" i="2" s="1"/>
  <c r="D1" i="101"/>
  <c r="P10" i="100"/>
  <c r="C2" i="100"/>
  <c r="C18" i="117" s="1"/>
  <c r="C25" i="2" s="1"/>
  <c r="D1" i="100"/>
  <c r="P10" i="99"/>
  <c r="C2" i="99"/>
  <c r="C17" i="117" s="1"/>
  <c r="C22" i="2" s="1"/>
  <c r="D1" i="99"/>
  <c r="P10" i="98"/>
  <c r="C2" i="98"/>
  <c r="C16" i="117" s="1"/>
  <c r="C19" i="2" s="1"/>
  <c r="D1" i="98"/>
  <c r="P10" i="97"/>
  <c r="C2" i="97"/>
  <c r="C15" i="117" s="1"/>
  <c r="C16" i="2" s="1"/>
  <c r="D1" i="97"/>
  <c r="N67" i="5"/>
  <c r="N14" i="5"/>
  <c r="L14" i="5"/>
  <c r="N15" i="44"/>
  <c r="N15" i="100" s="1"/>
  <c r="L15" i="44"/>
  <c r="N14" i="44"/>
  <c r="L14" i="44"/>
  <c r="L14" i="100" s="1"/>
  <c r="O15" i="7"/>
  <c r="N15" i="7"/>
  <c r="L15" i="7"/>
  <c r="O14" i="7"/>
  <c r="N14" i="7"/>
  <c r="L14" i="7"/>
  <c r="N15" i="4"/>
  <c r="L15" i="4"/>
  <c r="L15" i="98" s="1"/>
  <c r="O14" i="4"/>
  <c r="N14" i="4"/>
  <c r="L14" i="4"/>
  <c r="M81" i="5"/>
  <c r="M80" i="5"/>
  <c r="M79" i="5"/>
  <c r="M78" i="5"/>
  <c r="M73" i="5"/>
  <c r="M72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4" i="5"/>
  <c r="M24" i="5"/>
  <c r="M20" i="5"/>
  <c r="M19" i="5"/>
  <c r="M18" i="5"/>
  <c r="M17" i="5"/>
  <c r="M16" i="5"/>
  <c r="H15" i="5"/>
  <c r="M15" i="5" s="1"/>
  <c r="H14" i="5"/>
  <c r="M38" i="44"/>
  <c r="M37" i="44"/>
  <c r="M37" i="100" s="1"/>
  <c r="M36" i="44"/>
  <c r="M36" i="100" s="1"/>
  <c r="M35" i="44"/>
  <c r="M35" i="100" s="1"/>
  <c r="M34" i="44"/>
  <c r="P34" i="44" s="1"/>
  <c r="P34" i="100" s="1"/>
  <c r="M33" i="44"/>
  <c r="P33" i="44" s="1"/>
  <c r="P33" i="100" s="1"/>
  <c r="M32" i="44"/>
  <c r="P32" i="44" s="1"/>
  <c r="P32" i="100" s="1"/>
  <c r="M31" i="44"/>
  <c r="M31" i="100" s="1"/>
  <c r="M30" i="44"/>
  <c r="M29" i="44"/>
  <c r="M28" i="44"/>
  <c r="M28" i="100" s="1"/>
  <c r="M27" i="44"/>
  <c r="M26" i="44"/>
  <c r="M25" i="44"/>
  <c r="M25" i="100" s="1"/>
  <c r="M24" i="44"/>
  <c r="M24" i="100" s="1"/>
  <c r="M23" i="44"/>
  <c r="M23" i="100" s="1"/>
  <c r="M21" i="44"/>
  <c r="M20" i="44"/>
  <c r="M20" i="100" s="1"/>
  <c r="M19" i="44"/>
  <c r="M19" i="100" s="1"/>
  <c r="M18" i="44"/>
  <c r="M17" i="44"/>
  <c r="M17" i="100" s="1"/>
  <c r="M16" i="44"/>
  <c r="M16" i="100" s="1"/>
  <c r="H15" i="44"/>
  <c r="H14" i="44"/>
  <c r="M22" i="7"/>
  <c r="P22" i="7" s="1"/>
  <c r="M15" i="7"/>
  <c r="M14" i="7"/>
  <c r="M127" i="4"/>
  <c r="M126" i="4"/>
  <c r="M124" i="4"/>
  <c r="M80" i="98" s="1"/>
  <c r="M123" i="4"/>
  <c r="M122" i="4"/>
  <c r="M120" i="4"/>
  <c r="M118" i="4"/>
  <c r="M116" i="4"/>
  <c r="M114" i="4"/>
  <c r="M112" i="4"/>
  <c r="M110" i="4"/>
  <c r="M106" i="4"/>
  <c r="M101" i="4"/>
  <c r="P101" i="4" s="1"/>
  <c r="M43" i="4"/>
  <c r="M43" i="98" s="1"/>
  <c r="M41" i="4"/>
  <c r="M39" i="4"/>
  <c r="M37" i="4"/>
  <c r="M35" i="4"/>
  <c r="M33" i="4"/>
  <c r="H31" i="98"/>
  <c r="M29" i="4"/>
  <c r="M27" i="4"/>
  <c r="M25" i="4"/>
  <c r="M23" i="4"/>
  <c r="M21" i="4"/>
  <c r="M19" i="4"/>
  <c r="M17" i="4"/>
  <c r="H15" i="4"/>
  <c r="H14" i="4"/>
  <c r="M14" i="4" s="1"/>
  <c r="L15" i="37"/>
  <c r="N15" i="37"/>
  <c r="O14" i="37"/>
  <c r="N14" i="37"/>
  <c r="L14" i="37"/>
  <c r="M16" i="37"/>
  <c r="M17" i="37"/>
  <c r="M18" i="37"/>
  <c r="M19" i="37"/>
  <c r="M20" i="37"/>
  <c r="M21" i="37"/>
  <c r="M21" i="97" s="1"/>
  <c r="M22" i="37"/>
  <c r="M23" i="37"/>
  <c r="P23" i="37" s="1"/>
  <c r="M24" i="37"/>
  <c r="M25" i="37"/>
  <c r="M26" i="37"/>
  <c r="P26" i="37" s="1"/>
  <c r="M27" i="37"/>
  <c r="M28" i="37"/>
  <c r="M29" i="37"/>
  <c r="M30" i="37"/>
  <c r="M31" i="37"/>
  <c r="M32" i="37"/>
  <c r="M33" i="37"/>
  <c r="M34" i="37"/>
  <c r="M36" i="37"/>
  <c r="M38" i="37"/>
  <c r="M39" i="37"/>
  <c r="M40" i="37"/>
  <c r="M41" i="37"/>
  <c r="P41" i="37" s="1"/>
  <c r="M42" i="37"/>
  <c r="M43" i="37"/>
  <c r="M46" i="37"/>
  <c r="P46" i="37" s="1"/>
  <c r="M47" i="37"/>
  <c r="M48" i="37"/>
  <c r="M49" i="37"/>
  <c r="M52" i="37"/>
  <c r="P52" i="37" s="1"/>
  <c r="M53" i="37"/>
  <c r="M54" i="37"/>
  <c r="M55" i="37"/>
  <c r="M56" i="37"/>
  <c r="M57" i="37"/>
  <c r="M58" i="37"/>
  <c r="M59" i="37"/>
  <c r="M60" i="37"/>
  <c r="M62" i="37"/>
  <c r="M65" i="37"/>
  <c r="M68" i="37"/>
  <c r="M69" i="37"/>
  <c r="M70" i="37"/>
  <c r="M71" i="37"/>
  <c r="M73" i="37"/>
  <c r="M76" i="37"/>
  <c r="M77" i="37"/>
  <c r="M78" i="37"/>
  <c r="M79" i="37"/>
  <c r="M80" i="37"/>
  <c r="M81" i="37"/>
  <c r="M82" i="37"/>
  <c r="M83" i="37"/>
  <c r="M84" i="37"/>
  <c r="M85" i="37"/>
  <c r="M86" i="37"/>
  <c r="M88" i="37"/>
  <c r="M89" i="37"/>
  <c r="M95" i="37"/>
  <c r="M96" i="37"/>
  <c r="M97" i="37"/>
  <c r="M100" i="37"/>
  <c r="M101" i="37"/>
  <c r="P101" i="37" s="1"/>
  <c r="M102" i="37"/>
  <c r="M103" i="37"/>
  <c r="M104" i="37"/>
  <c r="M104" i="97" s="1"/>
  <c r="M105" i="37"/>
  <c r="M105" i="97" s="1"/>
  <c r="M106" i="37"/>
  <c r="M108" i="37"/>
  <c r="M109" i="37"/>
  <c r="P109" i="37" s="1"/>
  <c r="P109" i="97" s="1"/>
  <c r="M110" i="37"/>
  <c r="M110" i="97" s="1"/>
  <c r="M111" i="37"/>
  <c r="M112" i="37"/>
  <c r="M113" i="37"/>
  <c r="M114" i="37"/>
  <c r="P114" i="37" s="1"/>
  <c r="M115" i="37"/>
  <c r="M116" i="37"/>
  <c r="M117" i="37"/>
  <c r="M118" i="37"/>
  <c r="M119" i="37"/>
  <c r="M120" i="37"/>
  <c r="M121" i="37"/>
  <c r="M121" i="97" s="1"/>
  <c r="M122" i="37"/>
  <c r="M122" i="97" s="1"/>
  <c r="M123" i="37"/>
  <c r="M124" i="37"/>
  <c r="M126" i="37"/>
  <c r="M128" i="37"/>
  <c r="M130" i="37"/>
  <c r="M129" i="97" s="1"/>
  <c r="H15" i="37"/>
  <c r="H14" i="37"/>
  <c r="M14" i="37" s="1"/>
  <c r="O125" i="37" l="1"/>
  <c r="O125" i="97" s="1"/>
  <c r="M125" i="37"/>
  <c r="O99" i="37"/>
  <c r="M99" i="37"/>
  <c r="P70" i="37"/>
  <c r="O63" i="37"/>
  <c r="M63" i="37"/>
  <c r="O35" i="37"/>
  <c r="M35" i="37"/>
  <c r="H21" i="97"/>
  <c r="H103" i="97"/>
  <c r="H105" i="97"/>
  <c r="H109" i="97"/>
  <c r="H113" i="97"/>
  <c r="H121" i="97"/>
  <c r="M109" i="97"/>
  <c r="M113" i="97"/>
  <c r="M22" i="97"/>
  <c r="M40" i="97"/>
  <c r="M106" i="97"/>
  <c r="M108" i="97"/>
  <c r="M112" i="97"/>
  <c r="M120" i="97"/>
  <c r="H125" i="97"/>
  <c r="H129" i="97"/>
  <c r="P86" i="37"/>
  <c r="O127" i="37"/>
  <c r="M127" i="37"/>
  <c r="O87" i="37"/>
  <c r="M87" i="37"/>
  <c r="O61" i="37"/>
  <c r="M61" i="37"/>
  <c r="P61" i="37" s="1"/>
  <c r="O37" i="37"/>
  <c r="M37" i="37"/>
  <c r="H22" i="97"/>
  <c r="H40" i="97"/>
  <c r="H104" i="97"/>
  <c r="H106" i="97"/>
  <c r="H108" i="97"/>
  <c r="H110" i="97"/>
  <c r="H112" i="97"/>
  <c r="H120" i="97"/>
  <c r="H122" i="97"/>
  <c r="M124" i="97"/>
  <c r="M126" i="97"/>
  <c r="A54" i="39"/>
  <c r="M26" i="4"/>
  <c r="H26" i="98"/>
  <c r="M38" i="4"/>
  <c r="H38" i="98"/>
  <c r="M55" i="4"/>
  <c r="H54" i="98"/>
  <c r="M111" i="4"/>
  <c r="H67" i="98"/>
  <c r="M83" i="98"/>
  <c r="H68" i="98"/>
  <c r="H72" i="98"/>
  <c r="H76" i="98"/>
  <c r="H80" i="98"/>
  <c r="A27" i="39"/>
  <c r="A38" i="39"/>
  <c r="M22" i="4"/>
  <c r="H22" i="98"/>
  <c r="M34" i="4"/>
  <c r="H34" i="98"/>
  <c r="M46" i="4"/>
  <c r="H46" i="98"/>
  <c r="M107" i="4"/>
  <c r="H63" i="98"/>
  <c r="M115" i="4"/>
  <c r="H71" i="98"/>
  <c r="M119" i="4"/>
  <c r="H75" i="98"/>
  <c r="H83" i="98"/>
  <c r="A31" i="39"/>
  <c r="A32" i="39"/>
  <c r="A43" i="39"/>
  <c r="A30" i="39"/>
  <c r="A47" i="39"/>
  <c r="A37" i="39"/>
  <c r="A35" i="39"/>
  <c r="A20" i="39"/>
  <c r="A14" i="39"/>
  <c r="A26" i="39"/>
  <c r="A29" i="39"/>
  <c r="A22" i="39"/>
  <c r="A21" i="39"/>
  <c r="A25" i="39"/>
  <c r="A24" i="39"/>
  <c r="A15" i="39"/>
  <c r="A23" i="39"/>
  <c r="A40" i="39"/>
  <c r="A39" i="39"/>
  <c r="A16" i="39"/>
  <c r="A36" i="39"/>
  <c r="A41" i="39"/>
  <c r="A18" i="39"/>
  <c r="H19" i="98"/>
  <c r="M20" i="4"/>
  <c r="M20" i="98" s="1"/>
  <c r="H20" i="98"/>
  <c r="M32" i="4"/>
  <c r="H32" i="98"/>
  <c r="M40" i="4"/>
  <c r="H40" i="98"/>
  <c r="O105" i="4"/>
  <c r="O61" i="98" s="1"/>
  <c r="M105" i="4"/>
  <c r="H61" i="98"/>
  <c r="M109" i="4"/>
  <c r="M65" i="98" s="1"/>
  <c r="H65" i="98"/>
  <c r="M117" i="4"/>
  <c r="H73" i="98"/>
  <c r="O121" i="4"/>
  <c r="O77" i="98" s="1"/>
  <c r="M121" i="4"/>
  <c r="H77" i="98"/>
  <c r="M125" i="4"/>
  <c r="M81" i="98" s="1"/>
  <c r="H81" i="98"/>
  <c r="H23" i="98"/>
  <c r="H27" i="98"/>
  <c r="H33" i="98"/>
  <c r="H35" i="98"/>
  <c r="H37" i="98"/>
  <c r="H39" i="98"/>
  <c r="H41" i="98"/>
  <c r="H43" i="98"/>
  <c r="A42" i="39"/>
  <c r="A28" i="39"/>
  <c r="M18" i="4"/>
  <c r="H18" i="98"/>
  <c r="M30" i="4"/>
  <c r="H30" i="98"/>
  <c r="M42" i="4"/>
  <c r="H42" i="98"/>
  <c r="M103" i="4"/>
  <c r="H59" i="98"/>
  <c r="M19" i="98"/>
  <c r="M23" i="98"/>
  <c r="M27" i="98"/>
  <c r="O31" i="4"/>
  <c r="O31" i="98" s="1"/>
  <c r="M31" i="4"/>
  <c r="M35" i="98"/>
  <c r="M39" i="98"/>
  <c r="O47" i="4"/>
  <c r="O47" i="98" s="1"/>
  <c r="M47" i="4"/>
  <c r="H47" i="98"/>
  <c r="M56" i="4"/>
  <c r="H56" i="98"/>
  <c r="M104" i="4"/>
  <c r="H60" i="98"/>
  <c r="M108" i="4"/>
  <c r="H64" i="98"/>
  <c r="M68" i="98"/>
  <c r="M72" i="98"/>
  <c r="P120" i="4"/>
  <c r="P76" i="98" s="1"/>
  <c r="M76" i="98"/>
  <c r="O16" i="4"/>
  <c r="M16" i="4"/>
  <c r="M16" i="98" s="1"/>
  <c r="H16" i="98"/>
  <c r="M24" i="4"/>
  <c r="H24" i="98"/>
  <c r="M28" i="4"/>
  <c r="H28" i="98"/>
  <c r="M36" i="4"/>
  <c r="H36" i="98"/>
  <c r="M44" i="4"/>
  <c r="H44" i="98"/>
  <c r="M48" i="4"/>
  <c r="H48" i="98"/>
  <c r="M113" i="4"/>
  <c r="H69" i="98"/>
  <c r="M17" i="98"/>
  <c r="M21" i="98"/>
  <c r="M25" i="98"/>
  <c r="M29" i="98"/>
  <c r="M33" i="98"/>
  <c r="M37" i="98"/>
  <c r="M41" i="98"/>
  <c r="M45" i="4"/>
  <c r="H45" i="98"/>
  <c r="M49" i="4"/>
  <c r="H49" i="98"/>
  <c r="M102" i="4"/>
  <c r="H58" i="98"/>
  <c r="A34" i="39"/>
  <c r="A45" i="39"/>
  <c r="A33" i="39"/>
  <c r="A44" i="39"/>
  <c r="A17" i="39"/>
  <c r="M62" i="98"/>
  <c r="A48" i="39"/>
  <c r="H62" i="98"/>
  <c r="M66" i="98"/>
  <c r="M70" i="98"/>
  <c r="M74" i="98"/>
  <c r="M78" i="98"/>
  <c r="P73" i="5"/>
  <c r="P67" i="5"/>
  <c r="M21" i="100"/>
  <c r="M33" i="100"/>
  <c r="O22" i="44"/>
  <c r="O22" i="100" s="1"/>
  <c r="M22" i="44"/>
  <c r="H17" i="100"/>
  <c r="H21" i="100"/>
  <c r="H23" i="100"/>
  <c r="H25" i="100"/>
  <c r="H27" i="100"/>
  <c r="H29" i="100"/>
  <c r="H31" i="100"/>
  <c r="H33" i="100"/>
  <c r="H35" i="100"/>
  <c r="H37" i="100"/>
  <c r="M29" i="100"/>
  <c r="M18" i="100"/>
  <c r="M26" i="100"/>
  <c r="M30" i="100"/>
  <c r="M32" i="100"/>
  <c r="M34" i="100"/>
  <c r="H16" i="100"/>
  <c r="H20" i="100"/>
  <c r="H24" i="100"/>
  <c r="H28" i="100"/>
  <c r="H32" i="100"/>
  <c r="H34" i="100"/>
  <c r="H36" i="100"/>
  <c r="M38" i="100"/>
  <c r="A56" i="39"/>
  <c r="A53" i="39"/>
  <c r="A52" i="39"/>
  <c r="A46" i="39"/>
  <c r="A51" i="39"/>
  <c r="A55" i="39"/>
  <c r="A49" i="39"/>
  <c r="A50" i="39"/>
  <c r="O123" i="4"/>
  <c r="P123" i="4" s="1"/>
  <c r="O37" i="44"/>
  <c r="O37" i="100" s="1"/>
  <c r="N109" i="4"/>
  <c r="O109" i="4"/>
  <c r="O65" i="98" s="1"/>
  <c r="O125" i="4"/>
  <c r="O81" i="98" s="1"/>
  <c r="O72" i="5"/>
  <c r="N43" i="4"/>
  <c r="O124" i="4"/>
  <c r="O80" i="98" s="1"/>
  <c r="O67" i="5"/>
  <c r="N71" i="5"/>
  <c r="P71" i="5" s="1"/>
  <c r="O36" i="44"/>
  <c r="O36" i="100" s="1"/>
  <c r="N37" i="44"/>
  <c r="O85" i="37"/>
  <c r="P85" i="37" s="1"/>
  <c r="O69" i="37"/>
  <c r="P69" i="37" s="1"/>
  <c r="O53" i="37"/>
  <c r="P53" i="37" s="1"/>
  <c r="O29" i="37"/>
  <c r="P29" i="37" s="1"/>
  <c r="O70" i="37"/>
  <c r="O77" i="37"/>
  <c r="P77" i="37" s="1"/>
  <c r="O84" i="37"/>
  <c r="P84" i="37" s="1"/>
  <c r="O76" i="37"/>
  <c r="P76" i="37" s="1"/>
  <c r="O68" i="37"/>
  <c r="P68" i="37" s="1"/>
  <c r="O60" i="37"/>
  <c r="P60" i="37" s="1"/>
  <c r="O36" i="37"/>
  <c r="P36" i="37" s="1"/>
  <c r="O28" i="37"/>
  <c r="P28" i="37" s="1"/>
  <c r="O38" i="37"/>
  <c r="P38" i="37" s="1"/>
  <c r="O83" i="37"/>
  <c r="P83" i="37" s="1"/>
  <c r="O59" i="37"/>
  <c r="P59" i="37" s="1"/>
  <c r="O43" i="37"/>
  <c r="P43" i="37" s="1"/>
  <c r="O27" i="37"/>
  <c r="P27" i="37" s="1"/>
  <c r="O86" i="37"/>
  <c r="O54" i="37"/>
  <c r="P54" i="37" s="1"/>
  <c r="O82" i="37"/>
  <c r="P82" i="37" s="1"/>
  <c r="O58" i="37"/>
  <c r="P58" i="37" s="1"/>
  <c r="O42" i="37"/>
  <c r="P42" i="37" s="1"/>
  <c r="O34" i="37"/>
  <c r="P34" i="37" s="1"/>
  <c r="O78" i="37"/>
  <c r="P78" i="37" s="1"/>
  <c r="O30" i="37"/>
  <c r="P30" i="37" s="1"/>
  <c r="O81" i="37"/>
  <c r="P81" i="37" s="1"/>
  <c r="O73" i="37"/>
  <c r="P73" i="37" s="1"/>
  <c r="O65" i="37"/>
  <c r="P65" i="37" s="1"/>
  <c r="O49" i="37"/>
  <c r="P49" i="37" s="1"/>
  <c r="O33" i="37"/>
  <c r="P33" i="37" s="1"/>
  <c r="O25" i="37"/>
  <c r="P25" i="37" s="1"/>
  <c r="O88" i="37"/>
  <c r="P88" i="37" s="1"/>
  <c r="O80" i="37"/>
  <c r="P80" i="37" s="1"/>
  <c r="O56" i="37"/>
  <c r="P56" i="37" s="1"/>
  <c r="O48" i="37"/>
  <c r="P48" i="37" s="1"/>
  <c r="O40" i="37"/>
  <c r="O40" i="97" s="1"/>
  <c r="O32" i="37"/>
  <c r="P32" i="37" s="1"/>
  <c r="O24" i="37"/>
  <c r="P24" i="37" s="1"/>
  <c r="O62" i="37"/>
  <c r="P62" i="37" s="1"/>
  <c r="O130" i="37"/>
  <c r="O129" i="97" s="1"/>
  <c r="O89" i="37"/>
  <c r="P89" i="37" s="1"/>
  <c r="O57" i="37"/>
  <c r="P57" i="37" s="1"/>
  <c r="N130" i="37"/>
  <c r="O79" i="37"/>
  <c r="P79" i="37" s="1"/>
  <c r="O71" i="37"/>
  <c r="P71" i="37" s="1"/>
  <c r="O55" i="37"/>
  <c r="P55" i="37" s="1"/>
  <c r="O47" i="37"/>
  <c r="P47" i="37" s="1"/>
  <c r="O39" i="37"/>
  <c r="P39" i="37" s="1"/>
  <c r="O31" i="37"/>
  <c r="P31" i="37" s="1"/>
  <c r="O17" i="37"/>
  <c r="P17" i="37" s="1"/>
  <c r="O16" i="37"/>
  <c r="P16" i="37" s="1"/>
  <c r="O21" i="37"/>
  <c r="O21" i="97" s="1"/>
  <c r="O20" i="37"/>
  <c r="P20" i="37" s="1"/>
  <c r="O22" i="37"/>
  <c r="O22" i="97" s="1"/>
  <c r="M15" i="37"/>
  <c r="O15" i="37"/>
  <c r="O19" i="37"/>
  <c r="P19" i="37" s="1"/>
  <c r="O18" i="37"/>
  <c r="P18" i="37" s="1"/>
  <c r="O96" i="37"/>
  <c r="P96" i="37" s="1"/>
  <c r="O95" i="37"/>
  <c r="P95" i="37" s="1"/>
  <c r="O97" i="37"/>
  <c r="P97" i="37" s="1"/>
  <c r="O100" i="37"/>
  <c r="P100" i="37" s="1"/>
  <c r="O106" i="37"/>
  <c r="O106" i="97" s="1"/>
  <c r="O105" i="37"/>
  <c r="O105" i="97" s="1"/>
  <c r="O104" i="37"/>
  <c r="O104" i="97" s="1"/>
  <c r="O103" i="37"/>
  <c r="O103" i="97" s="1"/>
  <c r="O102" i="37"/>
  <c r="P102" i="37" s="1"/>
  <c r="O111" i="37"/>
  <c r="P111" i="37" s="1"/>
  <c r="O110" i="37"/>
  <c r="O110" i="97" s="1"/>
  <c r="O113" i="37"/>
  <c r="O113" i="97" s="1"/>
  <c r="O112" i="37"/>
  <c r="O112" i="97" s="1"/>
  <c r="O108" i="37"/>
  <c r="O108" i="97" s="1"/>
  <c r="N122" i="37"/>
  <c r="O122" i="37"/>
  <c r="O122" i="97" s="1"/>
  <c r="O123" i="37"/>
  <c r="P123" i="37" s="1"/>
  <c r="O115" i="37"/>
  <c r="P115" i="37" s="1"/>
  <c r="O121" i="37"/>
  <c r="O121" i="97" s="1"/>
  <c r="O120" i="37"/>
  <c r="O120" i="97" s="1"/>
  <c r="O119" i="37"/>
  <c r="P119" i="37" s="1"/>
  <c r="O118" i="37"/>
  <c r="P118" i="37" s="1"/>
  <c r="O117" i="37"/>
  <c r="P117" i="37" s="1"/>
  <c r="O116" i="37"/>
  <c r="P116" i="37" s="1"/>
  <c r="O124" i="37"/>
  <c r="O124" i="97" s="1"/>
  <c r="O128" i="37"/>
  <c r="P128" i="37" s="1"/>
  <c r="O126" i="37"/>
  <c r="O126" i="97" s="1"/>
  <c r="O127" i="4"/>
  <c r="O83" i="98" s="1"/>
  <c r="O126" i="4"/>
  <c r="P126" i="4" s="1"/>
  <c r="O122" i="4"/>
  <c r="O78" i="98" s="1"/>
  <c r="O120" i="4"/>
  <c r="O76" i="98" s="1"/>
  <c r="O119" i="4"/>
  <c r="O75" i="98" s="1"/>
  <c r="O118" i="4"/>
  <c r="O74" i="98" s="1"/>
  <c r="O117" i="4"/>
  <c r="O73" i="98" s="1"/>
  <c r="O116" i="4"/>
  <c r="O72" i="98" s="1"/>
  <c r="O115" i="4"/>
  <c r="O71" i="98" s="1"/>
  <c r="O114" i="4"/>
  <c r="O70" i="98" s="1"/>
  <c r="O113" i="4"/>
  <c r="O69" i="98" s="1"/>
  <c r="O111" i="4"/>
  <c r="O67" i="98" s="1"/>
  <c r="O112" i="4"/>
  <c r="O68" i="98" s="1"/>
  <c r="O110" i="4"/>
  <c r="O66" i="98" s="1"/>
  <c r="O106" i="4"/>
  <c r="O62" i="98" s="1"/>
  <c r="O107" i="4"/>
  <c r="O63" i="98" s="1"/>
  <c r="O108" i="4"/>
  <c r="O64" i="98" s="1"/>
  <c r="O104" i="4"/>
  <c r="O60" i="98" s="1"/>
  <c r="O103" i="4"/>
  <c r="O59" i="98" s="1"/>
  <c r="O102" i="4"/>
  <c r="O58" i="98" s="1"/>
  <c r="O56" i="4"/>
  <c r="O56" i="98" s="1"/>
  <c r="O55" i="4"/>
  <c r="O54" i="98" s="1"/>
  <c r="O49" i="4"/>
  <c r="O49" i="98" s="1"/>
  <c r="O45" i="4"/>
  <c r="O45" i="98" s="1"/>
  <c r="O46" i="4"/>
  <c r="O46" i="98" s="1"/>
  <c r="O48" i="4"/>
  <c r="O48" i="98" s="1"/>
  <c r="O44" i="4"/>
  <c r="O44" i="98" s="1"/>
  <c r="O28" i="4"/>
  <c r="O28" i="98" s="1"/>
  <c r="O35" i="4"/>
  <c r="O35" i="98" s="1"/>
  <c r="O36" i="4"/>
  <c r="O36" i="98" s="1"/>
  <c r="O34" i="4"/>
  <c r="O34" i="98" s="1"/>
  <c r="O22" i="4"/>
  <c r="O22" i="98" s="1"/>
  <c r="O29" i="4"/>
  <c r="O29" i="98" s="1"/>
  <c r="O37" i="4"/>
  <c r="O37" i="98" s="1"/>
  <c r="O27" i="4"/>
  <c r="O27" i="98" s="1"/>
  <c r="O23" i="4"/>
  <c r="O23" i="98" s="1"/>
  <c r="O30" i="4"/>
  <c r="O30" i="98" s="1"/>
  <c r="O38" i="4"/>
  <c r="O38" i="98" s="1"/>
  <c r="O42" i="4"/>
  <c r="O42" i="98" s="1"/>
  <c r="O24" i="4"/>
  <c r="O24" i="98" s="1"/>
  <c r="O39" i="4"/>
  <c r="O39" i="98" s="1"/>
  <c r="O25" i="4"/>
  <c r="O25" i="98" s="1"/>
  <c r="O32" i="4"/>
  <c r="O32" i="98" s="1"/>
  <c r="O40" i="4"/>
  <c r="O40" i="98" s="1"/>
  <c r="O26" i="4"/>
  <c r="O26" i="98" s="1"/>
  <c r="O33" i="4"/>
  <c r="O33" i="98" s="1"/>
  <c r="O41" i="4"/>
  <c r="O41" i="98" s="1"/>
  <c r="O21" i="4"/>
  <c r="O21" i="98" s="1"/>
  <c r="O17" i="4"/>
  <c r="O17" i="98" s="1"/>
  <c r="O18" i="4"/>
  <c r="O18" i="98" s="1"/>
  <c r="O19" i="4"/>
  <c r="O19" i="98" s="1"/>
  <c r="O20" i="4"/>
  <c r="M15" i="4"/>
  <c r="M15" i="98" s="1"/>
  <c r="O15" i="4"/>
  <c r="O15" i="98" s="1"/>
  <c r="O81" i="5"/>
  <c r="P81" i="5" s="1"/>
  <c r="O80" i="5"/>
  <c r="P80" i="5" s="1"/>
  <c r="O79" i="5"/>
  <c r="P79" i="5" s="1"/>
  <c r="O78" i="5"/>
  <c r="P78" i="5" s="1"/>
  <c r="O73" i="5"/>
  <c r="O68" i="5"/>
  <c r="P68" i="5" s="1"/>
  <c r="O64" i="5"/>
  <c r="P64" i="5" s="1"/>
  <c r="O65" i="5"/>
  <c r="P65" i="5" s="1"/>
  <c r="O66" i="5"/>
  <c r="P66" i="5" s="1"/>
  <c r="O62" i="5"/>
  <c r="P62" i="5" s="1"/>
  <c r="O63" i="5"/>
  <c r="P63" i="5" s="1"/>
  <c r="O61" i="5"/>
  <c r="P61" i="5" s="1"/>
  <c r="O60" i="5"/>
  <c r="P60" i="5" s="1"/>
  <c r="O59" i="5"/>
  <c r="P59" i="5" s="1"/>
  <c r="O58" i="5"/>
  <c r="P58" i="5" s="1"/>
  <c r="O57" i="5"/>
  <c r="P57" i="5" s="1"/>
  <c r="O56" i="5"/>
  <c r="P56" i="5" s="1"/>
  <c r="O55" i="5"/>
  <c r="P55" i="5" s="1"/>
  <c r="O54" i="5"/>
  <c r="P54" i="5" s="1"/>
  <c r="O51" i="5"/>
  <c r="P51" i="5" s="1"/>
  <c r="O50" i="5"/>
  <c r="P50" i="5" s="1"/>
  <c r="O44" i="5"/>
  <c r="P44" i="5" s="1"/>
  <c r="O45" i="5"/>
  <c r="P45" i="5" s="1"/>
  <c r="O46" i="5"/>
  <c r="P46" i="5" s="1"/>
  <c r="O47" i="5"/>
  <c r="P47" i="5" s="1"/>
  <c r="O48" i="5"/>
  <c r="P48" i="5" s="1"/>
  <c r="O41" i="5"/>
  <c r="P41" i="5" s="1"/>
  <c r="O49" i="5"/>
  <c r="P49" i="5" s="1"/>
  <c r="O42" i="5"/>
  <c r="P42" i="5" s="1"/>
  <c r="O43" i="5"/>
  <c r="P43" i="5" s="1"/>
  <c r="O40" i="5"/>
  <c r="P40" i="5" s="1"/>
  <c r="O39" i="5"/>
  <c r="P39" i="5" s="1"/>
  <c r="O34" i="5"/>
  <c r="P34" i="5" s="1"/>
  <c r="O24" i="5"/>
  <c r="P24" i="5" s="1"/>
  <c r="O16" i="5"/>
  <c r="P16" i="5" s="1"/>
  <c r="O17" i="5"/>
  <c r="P17" i="5" s="1"/>
  <c r="O18" i="5"/>
  <c r="P18" i="5" s="1"/>
  <c r="O19" i="5"/>
  <c r="P19" i="5" s="1"/>
  <c r="O20" i="5"/>
  <c r="P20" i="5" s="1"/>
  <c r="O15" i="5"/>
  <c r="P15" i="5" s="1"/>
  <c r="M14" i="5"/>
  <c r="O14" i="5"/>
  <c r="O38" i="44"/>
  <c r="O38" i="100" s="1"/>
  <c r="O35" i="44"/>
  <c r="O35" i="100" s="1"/>
  <c r="O31" i="44"/>
  <c r="O31" i="100" s="1"/>
  <c r="O30" i="44"/>
  <c r="O30" i="100" s="1"/>
  <c r="O29" i="44"/>
  <c r="O29" i="100" s="1"/>
  <c r="O27" i="44"/>
  <c r="O27" i="100" s="1"/>
  <c r="O28" i="44"/>
  <c r="O26" i="44"/>
  <c r="O26" i="100" s="1"/>
  <c r="O25" i="44"/>
  <c r="O25" i="100" s="1"/>
  <c r="O24" i="44"/>
  <c r="O23" i="44"/>
  <c r="O23" i="100" s="1"/>
  <c r="O21" i="44"/>
  <c r="O21" i="100" s="1"/>
  <c r="O20" i="44"/>
  <c r="O19" i="44"/>
  <c r="O19" i="100" s="1"/>
  <c r="O18" i="44"/>
  <c r="O18" i="100" s="1"/>
  <c r="O17" i="44"/>
  <c r="O17" i="100" s="1"/>
  <c r="O16" i="44"/>
  <c r="M15" i="44"/>
  <c r="M15" i="100" s="1"/>
  <c r="O15" i="44"/>
  <c r="O15" i="100" s="1"/>
  <c r="M14" i="44"/>
  <c r="M14" i="100" s="1"/>
  <c r="O14" i="44"/>
  <c r="O14" i="100" s="1"/>
  <c r="C90" i="99"/>
  <c r="C138" i="97"/>
  <c r="C29" i="101"/>
  <c r="C42" i="100"/>
  <c r="C87" i="98"/>
  <c r="C34" i="101"/>
  <c r="C47" i="100"/>
  <c r="C92" i="98"/>
  <c r="C85" i="99"/>
  <c r="C133" i="97"/>
  <c r="A21" i="101"/>
  <c r="A25" i="101"/>
  <c r="A18" i="101"/>
  <c r="A24" i="101"/>
  <c r="A79" i="98"/>
  <c r="A82" i="98"/>
  <c r="A57" i="98"/>
  <c r="M82" i="99"/>
  <c r="F17" i="117" s="1"/>
  <c r="F22" i="2" s="1"/>
  <c r="A19" i="101"/>
  <c r="A16" i="101"/>
  <c r="P26" i="101"/>
  <c r="A23" i="101"/>
  <c r="A20" i="101"/>
  <c r="A22" i="101"/>
  <c r="L130" i="97"/>
  <c r="I15" i="117" s="1"/>
  <c r="I16" i="2" s="1"/>
  <c r="L84" i="98"/>
  <c r="I16" i="117" s="1"/>
  <c r="I19" i="2" s="1"/>
  <c r="A14" i="97"/>
  <c r="L82" i="99"/>
  <c r="I17" i="117" s="1"/>
  <c r="I22" i="2" s="1"/>
  <c r="N82" i="99"/>
  <c r="G17" i="117" s="1"/>
  <c r="G22" i="2" s="1"/>
  <c r="O82" i="99"/>
  <c r="H17" i="117" s="1"/>
  <c r="H22" i="2" s="1"/>
  <c r="L39" i="100"/>
  <c r="I18" i="117" s="1"/>
  <c r="I25" i="2" s="1"/>
  <c r="L26" i="101"/>
  <c r="I19" i="117" s="1"/>
  <c r="I28" i="2" s="1"/>
  <c r="M26" i="101"/>
  <c r="F19" i="117" s="1"/>
  <c r="F28" i="2" s="1"/>
  <c r="N26" i="101"/>
  <c r="G19" i="117" s="1"/>
  <c r="G28" i="2" s="1"/>
  <c r="O26" i="101"/>
  <c r="H19" i="117" s="1"/>
  <c r="H28" i="2" s="1"/>
  <c r="A14" i="101"/>
  <c r="P124" i="37" l="1"/>
  <c r="P124" i="97" s="1"/>
  <c r="P126" i="37"/>
  <c r="P126" i="97" s="1"/>
  <c r="P22" i="37"/>
  <c r="P22" i="97" s="1"/>
  <c r="P106" i="37"/>
  <c r="P106" i="97" s="1"/>
  <c r="P87" i="37"/>
  <c r="P127" i="37"/>
  <c r="P99" i="37"/>
  <c r="O130" i="97"/>
  <c r="H15" i="117" s="1"/>
  <c r="H16" i="2" s="1"/>
  <c r="P108" i="37"/>
  <c r="P108" i="97" s="1"/>
  <c r="P40" i="37"/>
  <c r="P40" i="97" s="1"/>
  <c r="P105" i="37"/>
  <c r="P105" i="97" s="1"/>
  <c r="P104" i="37"/>
  <c r="P104" i="97" s="1"/>
  <c r="P121" i="37"/>
  <c r="P121" i="97" s="1"/>
  <c r="P112" i="37"/>
  <c r="P112" i="97" s="1"/>
  <c r="P113" i="37"/>
  <c r="P113" i="97" s="1"/>
  <c r="P110" i="37"/>
  <c r="P110" i="97" s="1"/>
  <c r="P63" i="37"/>
  <c r="P125" i="37"/>
  <c r="P125" i="97" s="1"/>
  <c r="M125" i="97"/>
  <c r="M130" i="97" s="1"/>
  <c r="F15" i="117" s="1"/>
  <c r="F16" i="2" s="1"/>
  <c r="P21" i="37"/>
  <c r="P21" i="97" s="1"/>
  <c r="P37" i="37"/>
  <c r="P35" i="37"/>
  <c r="P103" i="37"/>
  <c r="P103" i="97" s="1"/>
  <c r="P120" i="37"/>
  <c r="P120" i="97" s="1"/>
  <c r="P114" i="4"/>
  <c r="P70" i="98" s="1"/>
  <c r="P104" i="4"/>
  <c r="P60" i="98" s="1"/>
  <c r="M60" i="98"/>
  <c r="P103" i="4"/>
  <c r="P59" i="98" s="1"/>
  <c r="M59" i="98"/>
  <c r="P121" i="4"/>
  <c r="P77" i="98" s="1"/>
  <c r="M77" i="98"/>
  <c r="P32" i="4"/>
  <c r="P32" i="98" s="1"/>
  <c r="M32" i="98"/>
  <c r="P20" i="4"/>
  <c r="P20" i="98" s="1"/>
  <c r="O20" i="98"/>
  <c r="P110" i="4"/>
  <c r="P66" i="98" s="1"/>
  <c r="P102" i="4"/>
  <c r="P58" i="98" s="1"/>
  <c r="M58" i="98"/>
  <c r="P45" i="4"/>
  <c r="P45" i="98" s="1"/>
  <c r="M45" i="98"/>
  <c r="P37" i="4"/>
  <c r="P37" i="98" s="1"/>
  <c r="P29" i="4"/>
  <c r="P29" i="98" s="1"/>
  <c r="P21" i="4"/>
  <c r="P21" i="98" s="1"/>
  <c r="P113" i="4"/>
  <c r="P69" i="98" s="1"/>
  <c r="M69" i="98"/>
  <c r="P44" i="4"/>
  <c r="P44" i="98" s="1"/>
  <c r="M44" i="98"/>
  <c r="P28" i="4"/>
  <c r="P28" i="98" s="1"/>
  <c r="M28" i="98"/>
  <c r="P35" i="4"/>
  <c r="P35" i="98" s="1"/>
  <c r="P27" i="4"/>
  <c r="P27" i="98" s="1"/>
  <c r="P19" i="4"/>
  <c r="P19" i="98" s="1"/>
  <c r="P119" i="4"/>
  <c r="P75" i="98" s="1"/>
  <c r="M75" i="98"/>
  <c r="P107" i="4"/>
  <c r="P63" i="98" s="1"/>
  <c r="M63" i="98"/>
  <c r="P34" i="4"/>
  <c r="P34" i="98" s="1"/>
  <c r="M34" i="98"/>
  <c r="P111" i="4"/>
  <c r="P67" i="98" s="1"/>
  <c r="M67" i="98"/>
  <c r="P38" i="4"/>
  <c r="P38" i="98" s="1"/>
  <c r="M38" i="98"/>
  <c r="P122" i="4"/>
  <c r="P78" i="98" s="1"/>
  <c r="P106" i="4"/>
  <c r="P62" i="98" s="1"/>
  <c r="P16" i="4"/>
  <c r="P16" i="98" s="1"/>
  <c r="O16" i="98"/>
  <c r="P116" i="4"/>
  <c r="P72" i="98" s="1"/>
  <c r="P108" i="4"/>
  <c r="P64" i="98" s="1"/>
  <c r="M64" i="98"/>
  <c r="P56" i="4"/>
  <c r="P56" i="98" s="1"/>
  <c r="M56" i="98"/>
  <c r="P31" i="4"/>
  <c r="P31" i="98" s="1"/>
  <c r="M31" i="98"/>
  <c r="P42" i="4"/>
  <c r="P42" i="98" s="1"/>
  <c r="M42" i="98"/>
  <c r="P18" i="4"/>
  <c r="P18" i="98" s="1"/>
  <c r="M18" i="98"/>
  <c r="P40" i="4"/>
  <c r="P40" i="98" s="1"/>
  <c r="M40" i="98"/>
  <c r="P112" i="4"/>
  <c r="P68" i="98" s="1"/>
  <c r="P47" i="4"/>
  <c r="P47" i="98" s="1"/>
  <c r="M47" i="98"/>
  <c r="P30" i="4"/>
  <c r="P30" i="98" s="1"/>
  <c r="M30" i="98"/>
  <c r="P118" i="4"/>
  <c r="P74" i="98" s="1"/>
  <c r="P49" i="4"/>
  <c r="P49" i="98" s="1"/>
  <c r="M49" i="98"/>
  <c r="P41" i="4"/>
  <c r="P41" i="98" s="1"/>
  <c r="P33" i="4"/>
  <c r="P33" i="98" s="1"/>
  <c r="P25" i="4"/>
  <c r="P25" i="98" s="1"/>
  <c r="P17" i="4"/>
  <c r="P17" i="98" s="1"/>
  <c r="P48" i="4"/>
  <c r="P48" i="98" s="1"/>
  <c r="M48" i="98"/>
  <c r="P36" i="4"/>
  <c r="P36" i="98" s="1"/>
  <c r="M36" i="98"/>
  <c r="P24" i="4"/>
  <c r="P24" i="98" s="1"/>
  <c r="M24" i="98"/>
  <c r="P39" i="4"/>
  <c r="P39" i="98" s="1"/>
  <c r="P23" i="4"/>
  <c r="P23" i="98" s="1"/>
  <c r="P117" i="4"/>
  <c r="P73" i="98" s="1"/>
  <c r="M73" i="98"/>
  <c r="P105" i="4"/>
  <c r="P61" i="98" s="1"/>
  <c r="M61" i="98"/>
  <c r="P115" i="4"/>
  <c r="P71" i="98" s="1"/>
  <c r="M71" i="98"/>
  <c r="P46" i="4"/>
  <c r="P46" i="98" s="1"/>
  <c r="M46" i="98"/>
  <c r="P22" i="4"/>
  <c r="P22" i="98" s="1"/>
  <c r="M22" i="98"/>
  <c r="P127" i="4"/>
  <c r="P83" i="98" s="1"/>
  <c r="P55" i="4"/>
  <c r="P54" i="98" s="1"/>
  <c r="M54" i="98"/>
  <c r="P26" i="4"/>
  <c r="P26" i="98" s="1"/>
  <c r="M26" i="98"/>
  <c r="P27" i="44"/>
  <c r="P27" i="100" s="1"/>
  <c r="P29" i="44"/>
  <c r="P29" i="100" s="1"/>
  <c r="P30" i="44"/>
  <c r="P30" i="100" s="1"/>
  <c r="P17" i="44"/>
  <c r="P17" i="100" s="1"/>
  <c r="P26" i="44"/>
  <c r="P26" i="100" s="1"/>
  <c r="P28" i="44"/>
  <c r="P28" i="100" s="1"/>
  <c r="O28" i="100"/>
  <c r="P24" i="44"/>
  <c r="P24" i="100" s="1"/>
  <c r="O24" i="100"/>
  <c r="P23" i="44"/>
  <c r="P23" i="100" s="1"/>
  <c r="P16" i="44"/>
  <c r="P16" i="100" s="1"/>
  <c r="O16" i="100"/>
  <c r="P20" i="44"/>
  <c r="P20" i="100" s="1"/>
  <c r="O20" i="100"/>
  <c r="P36" i="44"/>
  <c r="P36" i="100" s="1"/>
  <c r="P35" i="44"/>
  <c r="P35" i="100" s="1"/>
  <c r="A35" i="100" s="1"/>
  <c r="P19" i="44"/>
  <c r="P19" i="100" s="1"/>
  <c r="P18" i="44"/>
  <c r="P18" i="100" s="1"/>
  <c r="P25" i="44"/>
  <c r="P25" i="100" s="1"/>
  <c r="P31" i="44"/>
  <c r="P31" i="100" s="1"/>
  <c r="P38" i="44"/>
  <c r="P38" i="100" s="1"/>
  <c r="P22" i="44"/>
  <c r="P22" i="100" s="1"/>
  <c r="M22" i="100"/>
  <c r="M39" i="100" s="1"/>
  <c r="F18" i="117" s="1"/>
  <c r="P21" i="44"/>
  <c r="P21" i="100" s="1"/>
  <c r="P37" i="44"/>
  <c r="P37" i="100" s="1"/>
  <c r="N37" i="100"/>
  <c r="N39" i="100" s="1"/>
  <c r="G18" i="117" s="1"/>
  <c r="G25" i="2" s="1"/>
  <c r="P43" i="4"/>
  <c r="P43" i="98" s="1"/>
  <c r="N43" i="98"/>
  <c r="P109" i="4"/>
  <c r="P65" i="98" s="1"/>
  <c r="N65" i="98"/>
  <c r="P122" i="37"/>
  <c r="P122" i="97" s="1"/>
  <c r="N122" i="97"/>
  <c r="P130" i="37"/>
  <c r="P129" i="97" s="1"/>
  <c r="N129" i="97"/>
  <c r="N124" i="4"/>
  <c r="N125" i="4"/>
  <c r="N9" i="101"/>
  <c r="E19" i="117"/>
  <c r="I20" i="117"/>
  <c r="D11" i="117" s="1"/>
  <c r="B24" i="38"/>
  <c r="C24" i="38"/>
  <c r="D24" i="38"/>
  <c r="H24" i="38"/>
  <c r="B25" i="38"/>
  <c r="C25" i="38"/>
  <c r="D25" i="38"/>
  <c r="H25" i="38"/>
  <c r="B26" i="38"/>
  <c r="C26" i="38"/>
  <c r="D26" i="38"/>
  <c r="H26" i="38"/>
  <c r="B27" i="38"/>
  <c r="C27" i="38"/>
  <c r="D27" i="38"/>
  <c r="H27" i="38"/>
  <c r="B28" i="38"/>
  <c r="C28" i="38"/>
  <c r="D28" i="38"/>
  <c r="H28" i="38"/>
  <c r="B29" i="38"/>
  <c r="C29" i="38"/>
  <c r="D29" i="38"/>
  <c r="H29" i="38"/>
  <c r="B30" i="38"/>
  <c r="C30" i="38"/>
  <c r="D30" i="38"/>
  <c r="H30" i="38"/>
  <c r="B31" i="38"/>
  <c r="C31" i="38"/>
  <c r="D31" i="38"/>
  <c r="H31" i="38"/>
  <c r="B32" i="38"/>
  <c r="C32" i="38"/>
  <c r="D32" i="38"/>
  <c r="H32" i="38"/>
  <c r="B33" i="38"/>
  <c r="C33" i="38"/>
  <c r="D33" i="38"/>
  <c r="H33" i="38"/>
  <c r="B34" i="38"/>
  <c r="C34" i="38"/>
  <c r="D34" i="38"/>
  <c r="H34" i="38"/>
  <c r="B35" i="38"/>
  <c r="C35" i="38"/>
  <c r="D35" i="38"/>
  <c r="H35" i="38"/>
  <c r="B36" i="38"/>
  <c r="C36" i="38"/>
  <c r="D36" i="38"/>
  <c r="H36" i="38"/>
  <c r="B37" i="38"/>
  <c r="C37" i="38"/>
  <c r="D37" i="38"/>
  <c r="H37" i="38"/>
  <c r="B38" i="38"/>
  <c r="C38" i="38"/>
  <c r="D38" i="38"/>
  <c r="H38" i="38"/>
  <c r="B39" i="38"/>
  <c r="C39" i="38"/>
  <c r="D39" i="38"/>
  <c r="H39" i="38"/>
  <c r="B40" i="38"/>
  <c r="C40" i="38"/>
  <c r="D40" i="38"/>
  <c r="H40" i="38"/>
  <c r="B41" i="38"/>
  <c r="C41" i="38"/>
  <c r="D41" i="38"/>
  <c r="H41" i="38"/>
  <c r="B42" i="38"/>
  <c r="C42" i="38"/>
  <c r="D42" i="38"/>
  <c r="H42" i="38"/>
  <c r="B43" i="38"/>
  <c r="C43" i="38"/>
  <c r="D43" i="38"/>
  <c r="H43" i="38"/>
  <c r="B44" i="38"/>
  <c r="C44" i="38"/>
  <c r="D44" i="38"/>
  <c r="H44" i="38"/>
  <c r="B45" i="38"/>
  <c r="C45" i="38"/>
  <c r="D45" i="38"/>
  <c r="H45" i="38"/>
  <c r="B46" i="38"/>
  <c r="C46" i="38"/>
  <c r="D46" i="38"/>
  <c r="H46" i="38"/>
  <c r="B47" i="38"/>
  <c r="C47" i="38"/>
  <c r="D47" i="38"/>
  <c r="H47" i="38"/>
  <c r="B48" i="38"/>
  <c r="C48" i="38"/>
  <c r="D48" i="38"/>
  <c r="H48" i="38"/>
  <c r="B49" i="38"/>
  <c r="C49" i="38"/>
  <c r="D49" i="38"/>
  <c r="H49" i="38"/>
  <c r="B50" i="38"/>
  <c r="C50" i="38"/>
  <c r="D50" i="38"/>
  <c r="H50" i="38"/>
  <c r="B51" i="38"/>
  <c r="C51" i="38"/>
  <c r="D51" i="38"/>
  <c r="H51" i="38"/>
  <c r="B52" i="38"/>
  <c r="C52" i="38"/>
  <c r="D52" i="38"/>
  <c r="H52" i="38"/>
  <c r="B53" i="38"/>
  <c r="C53" i="38"/>
  <c r="D53" i="38"/>
  <c r="H53" i="38"/>
  <c r="B54" i="38"/>
  <c r="C54" i="38"/>
  <c r="D54" i="38"/>
  <c r="H54" i="38"/>
  <c r="B55" i="38"/>
  <c r="C55" i="38"/>
  <c r="D55" i="38"/>
  <c r="H55" i="38"/>
  <c r="B56" i="38"/>
  <c r="C56" i="38"/>
  <c r="D56" i="38"/>
  <c r="H56" i="38"/>
  <c r="B57" i="38"/>
  <c r="C57" i="38"/>
  <c r="D57" i="38"/>
  <c r="H57" i="38"/>
  <c r="B58" i="38"/>
  <c r="C58" i="38"/>
  <c r="D58" i="38"/>
  <c r="H58" i="38"/>
  <c r="B59" i="38"/>
  <c r="C59" i="38"/>
  <c r="D59" i="38"/>
  <c r="H59" i="38"/>
  <c r="B60" i="38"/>
  <c r="C60" i="38"/>
  <c r="D60" i="38"/>
  <c r="H60" i="38"/>
  <c r="B61" i="38"/>
  <c r="C61" i="38"/>
  <c r="D61" i="38"/>
  <c r="H61" i="38"/>
  <c r="B62" i="38"/>
  <c r="C62" i="38"/>
  <c r="D62" i="38"/>
  <c r="H62" i="38"/>
  <c r="B63" i="38"/>
  <c r="C63" i="38"/>
  <c r="D63" i="38"/>
  <c r="H63" i="38"/>
  <c r="B64" i="38"/>
  <c r="C64" i="38"/>
  <c r="D64" i="38"/>
  <c r="H64" i="38"/>
  <c r="B65" i="38"/>
  <c r="C65" i="38"/>
  <c r="D65" i="38"/>
  <c r="H65" i="38"/>
  <c r="B66" i="38"/>
  <c r="C66" i="38"/>
  <c r="D66" i="38"/>
  <c r="H66" i="38"/>
  <c r="B67" i="38"/>
  <c r="C67" i="38"/>
  <c r="D67" i="38"/>
  <c r="H67" i="38"/>
  <c r="B68" i="38"/>
  <c r="C68" i="38"/>
  <c r="D68" i="38"/>
  <c r="H68" i="38"/>
  <c r="B69" i="38"/>
  <c r="C69" i="38"/>
  <c r="D69" i="38"/>
  <c r="H69" i="38"/>
  <c r="B70" i="38"/>
  <c r="C70" i="38"/>
  <c r="D70" i="38"/>
  <c r="H70" i="38"/>
  <c r="B71" i="38"/>
  <c r="C71" i="38"/>
  <c r="D71" i="38"/>
  <c r="H71" i="38"/>
  <c r="B72" i="38"/>
  <c r="C72" i="38"/>
  <c r="D72" i="38"/>
  <c r="H72" i="38"/>
  <c r="B73" i="38"/>
  <c r="C73" i="38"/>
  <c r="D73" i="38"/>
  <c r="H73" i="38"/>
  <c r="B74" i="38"/>
  <c r="C74" i="38"/>
  <c r="D74" i="38"/>
  <c r="H74" i="38"/>
  <c r="B75" i="38"/>
  <c r="C75" i="38"/>
  <c r="D75" i="38"/>
  <c r="H75" i="38"/>
  <c r="B76" i="38"/>
  <c r="C76" i="38"/>
  <c r="D76" i="38"/>
  <c r="H76" i="38"/>
  <c r="B77" i="38"/>
  <c r="C77" i="38"/>
  <c r="D77" i="38"/>
  <c r="H77" i="38"/>
  <c r="B78" i="38"/>
  <c r="C78" i="38"/>
  <c r="D78" i="38"/>
  <c r="H78" i="38"/>
  <c r="B79" i="38"/>
  <c r="C79" i="38"/>
  <c r="D79" i="38"/>
  <c r="H79" i="38"/>
  <c r="B80" i="38"/>
  <c r="C80" i="38"/>
  <c r="D80" i="38"/>
  <c r="H80" i="38"/>
  <c r="B81" i="38"/>
  <c r="C81" i="38"/>
  <c r="D81" i="38"/>
  <c r="H81" i="38"/>
  <c r="B82" i="38"/>
  <c r="C82" i="38"/>
  <c r="D82" i="38"/>
  <c r="H82" i="38"/>
  <c r="B83" i="38"/>
  <c r="C83" i="38"/>
  <c r="D83" i="38"/>
  <c r="H83" i="38"/>
  <c r="B84" i="38"/>
  <c r="C84" i="38"/>
  <c r="D84" i="38"/>
  <c r="H84" i="38"/>
  <c r="B85" i="38"/>
  <c r="C85" i="38"/>
  <c r="D85" i="38"/>
  <c r="H85" i="38"/>
  <c r="B86" i="38"/>
  <c r="C86" i="38"/>
  <c r="D86" i="38"/>
  <c r="H86" i="38"/>
  <c r="B87" i="38"/>
  <c r="C87" i="38"/>
  <c r="D87" i="38"/>
  <c r="H87" i="38"/>
  <c r="B88" i="38"/>
  <c r="C88" i="38"/>
  <c r="D88" i="38"/>
  <c r="H88" i="38"/>
  <c r="B89" i="38"/>
  <c r="C89" i="38"/>
  <c r="D89" i="38"/>
  <c r="H89" i="38"/>
  <c r="B90" i="38"/>
  <c r="C90" i="38"/>
  <c r="D90" i="38"/>
  <c r="H90" i="38"/>
  <c r="B91" i="38"/>
  <c r="C91" i="38"/>
  <c r="D91" i="38"/>
  <c r="H91" i="38"/>
  <c r="B92" i="38"/>
  <c r="C92" i="38"/>
  <c r="D92" i="38"/>
  <c r="H92" i="38"/>
  <c r="B93" i="38"/>
  <c r="C93" i="38"/>
  <c r="D93" i="38"/>
  <c r="H93" i="38"/>
  <c r="B94" i="38"/>
  <c r="C94" i="38"/>
  <c r="D94" i="38"/>
  <c r="H94" i="38"/>
  <c r="B95" i="38"/>
  <c r="C95" i="38"/>
  <c r="D95" i="38"/>
  <c r="H95" i="38"/>
  <c r="B96" i="38"/>
  <c r="C96" i="38"/>
  <c r="D96" i="38"/>
  <c r="H96" i="38"/>
  <c r="B97" i="38"/>
  <c r="C97" i="38"/>
  <c r="D97" i="38"/>
  <c r="H97" i="38"/>
  <c r="B98" i="38"/>
  <c r="C98" i="38"/>
  <c r="D98" i="38"/>
  <c r="H98" i="38"/>
  <c r="B99" i="38"/>
  <c r="C99" i="38"/>
  <c r="D99" i="38"/>
  <c r="H99" i="38"/>
  <c r="B100" i="38"/>
  <c r="C100" i="38"/>
  <c r="D100" i="38"/>
  <c r="H100" i="38"/>
  <c r="B101" i="38"/>
  <c r="C101" i="38"/>
  <c r="D101" i="38"/>
  <c r="H101" i="38"/>
  <c r="B102" i="38"/>
  <c r="C102" i="38"/>
  <c r="D102" i="38"/>
  <c r="H102" i="38"/>
  <c r="B103" i="38"/>
  <c r="C103" i="38"/>
  <c r="D103" i="38"/>
  <c r="H103" i="38"/>
  <c r="B104" i="38"/>
  <c r="C104" i="38"/>
  <c r="D104" i="38"/>
  <c r="H104" i="38"/>
  <c r="B105" i="38"/>
  <c r="C105" i="38"/>
  <c r="D105" i="38"/>
  <c r="H105" i="38"/>
  <c r="B106" i="38"/>
  <c r="C106" i="38"/>
  <c r="D106" i="38"/>
  <c r="H106" i="38"/>
  <c r="B107" i="38"/>
  <c r="C107" i="38"/>
  <c r="D107" i="38"/>
  <c r="H107" i="38"/>
  <c r="B108" i="38"/>
  <c r="C108" i="38"/>
  <c r="D108" i="38"/>
  <c r="H108" i="38"/>
  <c r="B109" i="38"/>
  <c r="C109" i="38"/>
  <c r="D109" i="38"/>
  <c r="H109" i="38"/>
  <c r="B110" i="38"/>
  <c r="C110" i="38"/>
  <c r="D110" i="38"/>
  <c r="H110" i="38"/>
  <c r="B111" i="38"/>
  <c r="C111" i="38"/>
  <c r="D111" i="38"/>
  <c r="H111" i="38"/>
  <c r="B112" i="38"/>
  <c r="C112" i="38"/>
  <c r="D112" i="38"/>
  <c r="H112" i="38"/>
  <c r="B113" i="38"/>
  <c r="C113" i="38"/>
  <c r="D113" i="38"/>
  <c r="H113" i="38"/>
  <c r="B114" i="38"/>
  <c r="C114" i="38"/>
  <c r="D114" i="38"/>
  <c r="H114" i="38"/>
  <c r="B115" i="38"/>
  <c r="C115" i="38"/>
  <c r="D115" i="38"/>
  <c r="H115" i="38"/>
  <c r="B116" i="38"/>
  <c r="C116" i="38"/>
  <c r="D116" i="38"/>
  <c r="H116" i="38"/>
  <c r="B117" i="38"/>
  <c r="C117" i="38"/>
  <c r="D117" i="38"/>
  <c r="H117" i="38"/>
  <c r="B118" i="38"/>
  <c r="C118" i="38"/>
  <c r="D118" i="38"/>
  <c r="H118" i="38"/>
  <c r="B119" i="38"/>
  <c r="C119" i="38"/>
  <c r="D119" i="38"/>
  <c r="H119" i="38"/>
  <c r="B120" i="38"/>
  <c r="C120" i="38"/>
  <c r="D120" i="38"/>
  <c r="H120" i="38"/>
  <c r="B121" i="38"/>
  <c r="C121" i="38"/>
  <c r="D121" i="38"/>
  <c r="H121" i="38"/>
  <c r="B122" i="38"/>
  <c r="C122" i="38"/>
  <c r="D122" i="38"/>
  <c r="H122" i="38"/>
  <c r="B123" i="38"/>
  <c r="C123" i="38"/>
  <c r="D123" i="38"/>
  <c r="H123" i="38"/>
  <c r="B124" i="38"/>
  <c r="C124" i="38"/>
  <c r="D124" i="38"/>
  <c r="H124" i="38"/>
  <c r="B125" i="38"/>
  <c r="C125" i="38"/>
  <c r="D125" i="38"/>
  <c r="H125" i="38"/>
  <c r="B126" i="38"/>
  <c r="C126" i="38"/>
  <c r="D126" i="38"/>
  <c r="H126" i="38"/>
  <c r="B127" i="38"/>
  <c r="C127" i="38"/>
  <c r="D127" i="38"/>
  <c r="H127" i="38"/>
  <c r="B128" i="38"/>
  <c r="C128" i="38"/>
  <c r="D128" i="38"/>
  <c r="H128" i="38"/>
  <c r="B129" i="38"/>
  <c r="C129" i="38"/>
  <c r="D129" i="38"/>
  <c r="H129" i="38"/>
  <c r="B25" i="3"/>
  <c r="C25" i="3"/>
  <c r="D25" i="3"/>
  <c r="H25" i="3"/>
  <c r="B26" i="3"/>
  <c r="C26" i="3"/>
  <c r="D26" i="3"/>
  <c r="H26" i="3"/>
  <c r="B27" i="3"/>
  <c r="C27" i="3"/>
  <c r="D27" i="3"/>
  <c r="H27" i="3"/>
  <c r="B28" i="3"/>
  <c r="C28" i="3"/>
  <c r="D28" i="3"/>
  <c r="H28" i="3"/>
  <c r="B29" i="3"/>
  <c r="C29" i="3"/>
  <c r="D29" i="3"/>
  <c r="H29" i="3"/>
  <c r="B30" i="3"/>
  <c r="C30" i="3"/>
  <c r="D30" i="3"/>
  <c r="H30" i="3"/>
  <c r="B31" i="3"/>
  <c r="C31" i="3"/>
  <c r="D31" i="3"/>
  <c r="H31" i="3"/>
  <c r="B32" i="3"/>
  <c r="C32" i="3"/>
  <c r="D32" i="3"/>
  <c r="H32" i="3"/>
  <c r="B33" i="3"/>
  <c r="C33" i="3"/>
  <c r="D33" i="3"/>
  <c r="H33" i="3"/>
  <c r="B34" i="3"/>
  <c r="C34" i="3"/>
  <c r="D34" i="3"/>
  <c r="H34" i="3"/>
  <c r="B35" i="3"/>
  <c r="C35" i="3"/>
  <c r="D35" i="3"/>
  <c r="H35" i="3"/>
  <c r="B36" i="3"/>
  <c r="C36" i="3"/>
  <c r="D36" i="3"/>
  <c r="H36" i="3"/>
  <c r="B37" i="3"/>
  <c r="C37" i="3"/>
  <c r="D37" i="3"/>
  <c r="H37" i="3"/>
  <c r="B38" i="3"/>
  <c r="C38" i="3"/>
  <c r="D38" i="3"/>
  <c r="H38" i="3"/>
  <c r="B39" i="3"/>
  <c r="C39" i="3"/>
  <c r="D39" i="3"/>
  <c r="H39" i="3"/>
  <c r="B40" i="3"/>
  <c r="C40" i="3"/>
  <c r="D40" i="3"/>
  <c r="H40" i="3"/>
  <c r="B41" i="3"/>
  <c r="C41" i="3"/>
  <c r="D41" i="3"/>
  <c r="H41" i="3"/>
  <c r="B42" i="3"/>
  <c r="C42" i="3"/>
  <c r="D42" i="3"/>
  <c r="H42" i="3"/>
  <c r="B43" i="3"/>
  <c r="C43" i="3"/>
  <c r="D43" i="3"/>
  <c r="H43" i="3"/>
  <c r="B44" i="3"/>
  <c r="C44" i="3"/>
  <c r="D44" i="3"/>
  <c r="H44" i="3"/>
  <c r="B45" i="3"/>
  <c r="C45" i="3"/>
  <c r="D45" i="3"/>
  <c r="H45" i="3"/>
  <c r="B46" i="3"/>
  <c r="C46" i="3"/>
  <c r="D46" i="3"/>
  <c r="H46" i="3"/>
  <c r="B47" i="3"/>
  <c r="C47" i="3"/>
  <c r="D47" i="3"/>
  <c r="H47" i="3"/>
  <c r="B48" i="3"/>
  <c r="C48" i="3"/>
  <c r="D48" i="3"/>
  <c r="H48" i="3"/>
  <c r="B49" i="3"/>
  <c r="C49" i="3"/>
  <c r="D49" i="3"/>
  <c r="H49" i="3"/>
  <c r="B50" i="3"/>
  <c r="C50" i="3"/>
  <c r="D50" i="3"/>
  <c r="H50" i="3"/>
  <c r="B51" i="3"/>
  <c r="C51" i="3"/>
  <c r="D51" i="3"/>
  <c r="H51" i="3"/>
  <c r="B52" i="3"/>
  <c r="C52" i="3"/>
  <c r="D52" i="3"/>
  <c r="H52" i="3"/>
  <c r="B53" i="3"/>
  <c r="C53" i="3"/>
  <c r="D53" i="3"/>
  <c r="H53" i="3"/>
  <c r="B54" i="3"/>
  <c r="C54" i="3"/>
  <c r="D54" i="3"/>
  <c r="H54" i="3"/>
  <c r="B55" i="3"/>
  <c r="C55" i="3"/>
  <c r="D55" i="3"/>
  <c r="H55" i="3"/>
  <c r="B56" i="3"/>
  <c r="C56" i="3"/>
  <c r="D56" i="3"/>
  <c r="H56" i="3"/>
  <c r="B57" i="3"/>
  <c r="C57" i="3"/>
  <c r="D57" i="3"/>
  <c r="H57" i="3"/>
  <c r="B58" i="3"/>
  <c r="C58" i="3"/>
  <c r="D58" i="3"/>
  <c r="H58" i="3"/>
  <c r="B59" i="3"/>
  <c r="C59" i="3"/>
  <c r="D59" i="3"/>
  <c r="H59" i="3"/>
  <c r="B60" i="3"/>
  <c r="C60" i="3"/>
  <c r="D60" i="3"/>
  <c r="H60" i="3"/>
  <c r="B61" i="3"/>
  <c r="C61" i="3"/>
  <c r="D61" i="3"/>
  <c r="H61" i="3"/>
  <c r="B62" i="3"/>
  <c r="C62" i="3"/>
  <c r="D62" i="3"/>
  <c r="H62" i="3"/>
  <c r="B63" i="3"/>
  <c r="C63" i="3"/>
  <c r="D63" i="3"/>
  <c r="H63" i="3"/>
  <c r="B64" i="3"/>
  <c r="C64" i="3"/>
  <c r="D64" i="3"/>
  <c r="H64" i="3"/>
  <c r="B65" i="3"/>
  <c r="C65" i="3"/>
  <c r="D65" i="3"/>
  <c r="H65" i="3"/>
  <c r="B66" i="3"/>
  <c r="C66" i="3"/>
  <c r="D66" i="3"/>
  <c r="H66" i="3"/>
  <c r="B67" i="3"/>
  <c r="C67" i="3"/>
  <c r="D67" i="3"/>
  <c r="H67" i="3"/>
  <c r="B68" i="3"/>
  <c r="C68" i="3"/>
  <c r="D68" i="3"/>
  <c r="H68" i="3"/>
  <c r="B69" i="3"/>
  <c r="C69" i="3"/>
  <c r="D69" i="3"/>
  <c r="H69" i="3"/>
  <c r="B70" i="3"/>
  <c r="C70" i="3"/>
  <c r="D70" i="3"/>
  <c r="H70" i="3"/>
  <c r="B71" i="3"/>
  <c r="C71" i="3"/>
  <c r="D71" i="3"/>
  <c r="H71" i="3"/>
  <c r="B72" i="3"/>
  <c r="C72" i="3"/>
  <c r="D72" i="3"/>
  <c r="H72" i="3"/>
  <c r="B73" i="3"/>
  <c r="C73" i="3"/>
  <c r="D73" i="3"/>
  <c r="H73" i="3"/>
  <c r="B74" i="3"/>
  <c r="C74" i="3"/>
  <c r="D74" i="3"/>
  <c r="H74" i="3"/>
  <c r="B75" i="3"/>
  <c r="C75" i="3"/>
  <c r="D75" i="3"/>
  <c r="H75" i="3"/>
  <c r="B76" i="3"/>
  <c r="C76" i="3"/>
  <c r="D76" i="3"/>
  <c r="H76" i="3"/>
  <c r="B77" i="3"/>
  <c r="C77" i="3"/>
  <c r="D77" i="3"/>
  <c r="H77" i="3"/>
  <c r="B78" i="3"/>
  <c r="C78" i="3"/>
  <c r="D78" i="3"/>
  <c r="H78" i="3"/>
  <c r="B79" i="3"/>
  <c r="C79" i="3"/>
  <c r="D79" i="3"/>
  <c r="H79" i="3"/>
  <c r="B80" i="3"/>
  <c r="C80" i="3"/>
  <c r="D80" i="3"/>
  <c r="H80" i="3"/>
  <c r="B81" i="3"/>
  <c r="C81" i="3"/>
  <c r="D81" i="3"/>
  <c r="H81" i="3"/>
  <c r="B82" i="3"/>
  <c r="C82" i="3"/>
  <c r="D82" i="3"/>
  <c r="H82" i="3"/>
  <c r="B83" i="3"/>
  <c r="C83" i="3"/>
  <c r="D83" i="3"/>
  <c r="H83" i="3"/>
  <c r="B84" i="3"/>
  <c r="C84" i="3"/>
  <c r="D84" i="3"/>
  <c r="H84" i="3"/>
  <c r="B85" i="3"/>
  <c r="C85" i="3"/>
  <c r="D85" i="3"/>
  <c r="H85" i="3"/>
  <c r="B86" i="3"/>
  <c r="C86" i="3"/>
  <c r="D86" i="3"/>
  <c r="H86" i="3"/>
  <c r="B87" i="3"/>
  <c r="C87" i="3"/>
  <c r="D87" i="3"/>
  <c r="H87" i="3"/>
  <c r="B88" i="3"/>
  <c r="C88" i="3"/>
  <c r="D88" i="3"/>
  <c r="H88" i="3"/>
  <c r="B89" i="3"/>
  <c r="C89" i="3"/>
  <c r="D89" i="3"/>
  <c r="H89" i="3"/>
  <c r="B90" i="3"/>
  <c r="C90" i="3"/>
  <c r="D90" i="3"/>
  <c r="H90" i="3"/>
  <c r="B91" i="3"/>
  <c r="C91" i="3"/>
  <c r="D91" i="3"/>
  <c r="H91" i="3"/>
  <c r="B92" i="3"/>
  <c r="C92" i="3"/>
  <c r="D92" i="3"/>
  <c r="H92" i="3"/>
  <c r="B93" i="3"/>
  <c r="C93" i="3"/>
  <c r="D93" i="3"/>
  <c r="H93" i="3"/>
  <c r="B94" i="3"/>
  <c r="C94" i="3"/>
  <c r="D94" i="3"/>
  <c r="H94" i="3"/>
  <c r="B95" i="3"/>
  <c r="C95" i="3"/>
  <c r="D95" i="3"/>
  <c r="H95" i="3"/>
  <c r="B96" i="3"/>
  <c r="C96" i="3"/>
  <c r="D96" i="3"/>
  <c r="H96" i="3"/>
  <c r="B97" i="3"/>
  <c r="C97" i="3"/>
  <c r="D97" i="3"/>
  <c r="H97" i="3"/>
  <c r="B98" i="3"/>
  <c r="C98" i="3"/>
  <c r="D98" i="3"/>
  <c r="H98" i="3"/>
  <c r="B99" i="3"/>
  <c r="C99" i="3"/>
  <c r="D99" i="3"/>
  <c r="H99" i="3"/>
  <c r="B100" i="3"/>
  <c r="C100" i="3"/>
  <c r="D100" i="3"/>
  <c r="H100" i="3"/>
  <c r="B101" i="3"/>
  <c r="C101" i="3"/>
  <c r="D101" i="3"/>
  <c r="H101" i="3"/>
  <c r="B102" i="3"/>
  <c r="C102" i="3"/>
  <c r="D102" i="3"/>
  <c r="H102" i="3"/>
  <c r="B103" i="3"/>
  <c r="C103" i="3"/>
  <c r="D103" i="3"/>
  <c r="H103" i="3"/>
  <c r="B104" i="3"/>
  <c r="C104" i="3"/>
  <c r="D104" i="3"/>
  <c r="H104" i="3"/>
  <c r="B105" i="3"/>
  <c r="C105" i="3"/>
  <c r="D105" i="3"/>
  <c r="H105" i="3"/>
  <c r="B106" i="3"/>
  <c r="C106" i="3"/>
  <c r="D106" i="3"/>
  <c r="H106" i="3"/>
  <c r="B107" i="3"/>
  <c r="C107" i="3"/>
  <c r="D107" i="3"/>
  <c r="H107" i="3"/>
  <c r="B108" i="3"/>
  <c r="C108" i="3"/>
  <c r="D108" i="3"/>
  <c r="H108" i="3"/>
  <c r="B109" i="3"/>
  <c r="C109" i="3"/>
  <c r="D109" i="3"/>
  <c r="H109" i="3"/>
  <c r="B110" i="3"/>
  <c r="C110" i="3"/>
  <c r="D110" i="3"/>
  <c r="H110" i="3"/>
  <c r="B111" i="3"/>
  <c r="C111" i="3"/>
  <c r="D111" i="3"/>
  <c r="H111" i="3"/>
  <c r="B112" i="3"/>
  <c r="C112" i="3"/>
  <c r="D112" i="3"/>
  <c r="H112" i="3"/>
  <c r="B113" i="3"/>
  <c r="C113" i="3"/>
  <c r="D113" i="3"/>
  <c r="H113" i="3"/>
  <c r="B114" i="3"/>
  <c r="C114" i="3"/>
  <c r="D114" i="3"/>
  <c r="H114" i="3"/>
  <c r="B115" i="3"/>
  <c r="C115" i="3"/>
  <c r="D115" i="3"/>
  <c r="H115" i="3"/>
  <c r="B116" i="3"/>
  <c r="C116" i="3"/>
  <c r="D116" i="3"/>
  <c r="H116" i="3"/>
  <c r="B117" i="3"/>
  <c r="C117" i="3"/>
  <c r="D117" i="3"/>
  <c r="H117" i="3"/>
  <c r="B118" i="3"/>
  <c r="C118" i="3"/>
  <c r="D118" i="3"/>
  <c r="H118" i="3"/>
  <c r="B119" i="3"/>
  <c r="C119" i="3"/>
  <c r="D119" i="3"/>
  <c r="H119" i="3"/>
  <c r="B120" i="3"/>
  <c r="C120" i="3"/>
  <c r="D120" i="3"/>
  <c r="H120" i="3"/>
  <c r="B121" i="3"/>
  <c r="C121" i="3"/>
  <c r="D121" i="3"/>
  <c r="H121" i="3"/>
  <c r="B122" i="3"/>
  <c r="C122" i="3"/>
  <c r="D122" i="3"/>
  <c r="H122" i="3"/>
  <c r="B123" i="3"/>
  <c r="C123" i="3"/>
  <c r="D123" i="3"/>
  <c r="H123" i="3"/>
  <c r="B124" i="3"/>
  <c r="C124" i="3"/>
  <c r="D124" i="3"/>
  <c r="H124" i="3"/>
  <c r="C37" i="117"/>
  <c r="N130" i="97" l="1"/>
  <c r="G15" i="117" s="1"/>
  <c r="G16" i="2" s="1"/>
  <c r="M84" i="98"/>
  <c r="F16" i="117" s="1"/>
  <c r="F19" i="2" s="1"/>
  <c r="O84" i="98"/>
  <c r="H16" i="117" s="1"/>
  <c r="H19" i="2" s="1"/>
  <c r="O39" i="100"/>
  <c r="H18" i="117" s="1"/>
  <c r="F25" i="2"/>
  <c r="F20" i="117"/>
  <c r="H25" i="2"/>
  <c r="A38" i="100"/>
  <c r="P125" i="4"/>
  <c r="P81" i="98" s="1"/>
  <c r="N81" i="98"/>
  <c r="P124" i="4"/>
  <c r="P80" i="98" s="1"/>
  <c r="N80" i="98"/>
  <c r="A19" i="117"/>
  <c r="B19" i="117" s="1"/>
  <c r="B28" i="2" s="1"/>
  <c r="E28" i="2"/>
  <c r="A28" i="2" s="1"/>
  <c r="C95" i="98"/>
  <c r="C50" i="100"/>
  <c r="C37" i="101"/>
  <c r="C141" i="97"/>
  <c r="C93" i="99"/>
  <c r="C2" i="39"/>
  <c r="C16" i="34" s="1"/>
  <c r="D1" i="39"/>
  <c r="C2" i="40"/>
  <c r="D1" i="40"/>
  <c r="C2" i="41"/>
  <c r="D1" i="41"/>
  <c r="C2" i="42"/>
  <c r="D1" i="42"/>
  <c r="C2" i="45"/>
  <c r="D1" i="45"/>
  <c r="C2" i="43"/>
  <c r="D1" i="43"/>
  <c r="C2" i="6"/>
  <c r="D1" i="6"/>
  <c r="C2" i="46"/>
  <c r="D1" i="46"/>
  <c r="D1" i="3"/>
  <c r="D1" i="38"/>
  <c r="C2" i="3"/>
  <c r="C2" i="38"/>
  <c r="P10" i="3"/>
  <c r="P10" i="38"/>
  <c r="P10" i="4"/>
  <c r="P10" i="39"/>
  <c r="P10" i="40"/>
  <c r="P10" i="5"/>
  <c r="P10" i="41"/>
  <c r="P10" i="42"/>
  <c r="P10" i="44"/>
  <c r="P10" i="6"/>
  <c r="P10" i="43"/>
  <c r="P10" i="7"/>
  <c r="P10" i="45"/>
  <c r="P10" i="46"/>
  <c r="P10" i="37"/>
  <c r="K130" i="37"/>
  <c r="K129" i="97" s="1"/>
  <c r="K128" i="37"/>
  <c r="K127" i="37"/>
  <c r="K126" i="37"/>
  <c r="K126" i="97" s="1"/>
  <c r="K124" i="37"/>
  <c r="K124" i="97" s="1"/>
  <c r="K122" i="37"/>
  <c r="K122" i="97" s="1"/>
  <c r="K121" i="37"/>
  <c r="K121" i="97" s="1"/>
  <c r="K120" i="37"/>
  <c r="K120" i="97" s="1"/>
  <c r="K119" i="37"/>
  <c r="K118" i="37"/>
  <c r="K117" i="37"/>
  <c r="K115" i="37"/>
  <c r="K114" i="37"/>
  <c r="K113" i="37"/>
  <c r="K113" i="97" s="1"/>
  <c r="K109" i="37"/>
  <c r="K109" i="97" s="1"/>
  <c r="K108" i="37"/>
  <c r="K108" i="97" s="1"/>
  <c r="K104" i="37"/>
  <c r="K104" i="97" s="1"/>
  <c r="K103" i="37"/>
  <c r="K103" i="97" s="1"/>
  <c r="K102" i="37"/>
  <c r="K101" i="37"/>
  <c r="K100" i="37"/>
  <c r="K99" i="37"/>
  <c r="K98" i="37"/>
  <c r="K97" i="37"/>
  <c r="K94" i="37"/>
  <c r="K91" i="37"/>
  <c r="K90" i="37"/>
  <c r="K87" i="37"/>
  <c r="K86" i="37"/>
  <c r="K85" i="37"/>
  <c r="K84" i="37"/>
  <c r="K82" i="37"/>
  <c r="K81" i="37"/>
  <c r="K80" i="37"/>
  <c r="K79" i="37"/>
  <c r="K78" i="37"/>
  <c r="K77" i="37"/>
  <c r="K76" i="37"/>
  <c r="K74" i="37"/>
  <c r="K73" i="37"/>
  <c r="K71" i="37"/>
  <c r="K69" i="37"/>
  <c r="C37" i="36"/>
  <c r="C37" i="34"/>
  <c r="C34" i="36"/>
  <c r="C138" i="38" s="1"/>
  <c r="C34" i="34"/>
  <c r="C29" i="36"/>
  <c r="C133" i="38" s="1"/>
  <c r="C29" i="34"/>
  <c r="A43" i="2"/>
  <c r="C60" i="34"/>
  <c r="C60" i="36"/>
  <c r="N84" i="98" l="1"/>
  <c r="G16" i="117" s="1"/>
  <c r="H20" i="117"/>
  <c r="G19" i="2"/>
  <c r="G20" i="117"/>
  <c r="A32" i="34"/>
  <c r="A32" i="117"/>
  <c r="C15" i="34"/>
  <c r="C15" i="2" s="1"/>
  <c r="L108" i="3"/>
  <c r="L108" i="38"/>
  <c r="M108" i="3"/>
  <c r="M108" i="38"/>
  <c r="N108" i="3"/>
  <c r="N108" i="38"/>
  <c r="K108" i="3"/>
  <c r="K108" i="38"/>
  <c r="O108" i="3"/>
  <c r="O108" i="38"/>
  <c r="L106" i="3"/>
  <c r="L106" i="38"/>
  <c r="N106" i="3"/>
  <c r="N106" i="38"/>
  <c r="O106" i="3"/>
  <c r="O106" i="38"/>
  <c r="L74" i="38"/>
  <c r="L74" i="3"/>
  <c r="M74" i="38"/>
  <c r="M74" i="3"/>
  <c r="N74" i="38"/>
  <c r="N74" i="3"/>
  <c r="K74" i="38"/>
  <c r="K74" i="3"/>
  <c r="O74" i="38"/>
  <c r="O74" i="3"/>
  <c r="O77" i="38"/>
  <c r="O77" i="3"/>
  <c r="K77" i="38"/>
  <c r="K77" i="3"/>
  <c r="L93" i="38"/>
  <c r="L93" i="3"/>
  <c r="N112" i="3"/>
  <c r="N112" i="38"/>
  <c r="M93" i="38"/>
  <c r="M93" i="3"/>
  <c r="L77" i="38"/>
  <c r="L77" i="3"/>
  <c r="N93" i="38"/>
  <c r="N93" i="3"/>
  <c r="O112" i="3"/>
  <c r="O112" i="38"/>
  <c r="L112" i="3"/>
  <c r="L112" i="38"/>
  <c r="N77" i="38"/>
  <c r="N77" i="3"/>
  <c r="O93" i="38"/>
  <c r="O93" i="3"/>
  <c r="M112" i="3"/>
  <c r="M112" i="38"/>
  <c r="L95" i="38"/>
  <c r="L95" i="3"/>
  <c r="K99" i="38"/>
  <c r="K99" i="3"/>
  <c r="M104" i="38"/>
  <c r="M104" i="3"/>
  <c r="K78" i="38"/>
  <c r="K78" i="3"/>
  <c r="N103" i="3"/>
  <c r="N103" i="38"/>
  <c r="L120" i="38"/>
  <c r="L120" i="3"/>
  <c r="K103" i="3"/>
  <c r="K103" i="38"/>
  <c r="N120" i="38"/>
  <c r="N120" i="3"/>
  <c r="O80" i="38"/>
  <c r="O80" i="3"/>
  <c r="L82" i="38"/>
  <c r="L82" i="3"/>
  <c r="L121" i="3"/>
  <c r="L121" i="38"/>
  <c r="K80" i="38"/>
  <c r="K80" i="3"/>
  <c r="N82" i="38"/>
  <c r="N82" i="3"/>
  <c r="L99" i="38"/>
  <c r="L99" i="3"/>
  <c r="N104" i="38"/>
  <c r="N104" i="3"/>
  <c r="N78" i="38"/>
  <c r="N78" i="3"/>
  <c r="L80" i="38"/>
  <c r="L80" i="3"/>
  <c r="M82" i="38"/>
  <c r="M82" i="3"/>
  <c r="O82" i="38"/>
  <c r="O82" i="3"/>
  <c r="O95" i="38"/>
  <c r="O95" i="3"/>
  <c r="N98" i="38"/>
  <c r="N98" i="3"/>
  <c r="N99" i="38"/>
  <c r="N99" i="3"/>
  <c r="L103" i="3"/>
  <c r="L103" i="38"/>
  <c r="K104" i="38"/>
  <c r="K104" i="3"/>
  <c r="O104" i="38"/>
  <c r="O104" i="3"/>
  <c r="O120" i="38"/>
  <c r="O120" i="3"/>
  <c r="N121" i="3"/>
  <c r="N121" i="38"/>
  <c r="K98" i="38"/>
  <c r="K98" i="3"/>
  <c r="L78" i="38"/>
  <c r="L78" i="3"/>
  <c r="N95" i="38"/>
  <c r="N95" i="3"/>
  <c r="L98" i="38"/>
  <c r="L98" i="3"/>
  <c r="O103" i="3"/>
  <c r="O103" i="38"/>
  <c r="M121" i="3"/>
  <c r="M121" i="38"/>
  <c r="O78" i="38"/>
  <c r="O78" i="3"/>
  <c r="N80" i="38"/>
  <c r="N80" i="3"/>
  <c r="K82" i="38"/>
  <c r="K82" i="3"/>
  <c r="M95" i="38"/>
  <c r="M95" i="3"/>
  <c r="O98" i="38"/>
  <c r="O98" i="3"/>
  <c r="O99" i="38"/>
  <c r="O99" i="3"/>
  <c r="M103" i="3"/>
  <c r="M103" i="38"/>
  <c r="L104" i="38"/>
  <c r="L104" i="3"/>
  <c r="K120" i="38"/>
  <c r="K120" i="3"/>
  <c r="K121" i="3"/>
  <c r="K121" i="38"/>
  <c r="O121" i="3"/>
  <c r="O121" i="38"/>
  <c r="N72" i="3"/>
  <c r="N72" i="38"/>
  <c r="L75" i="3"/>
  <c r="L75" i="38"/>
  <c r="N83" i="38"/>
  <c r="N83" i="3"/>
  <c r="M88" i="3"/>
  <c r="M88" i="38"/>
  <c r="O90" i="38"/>
  <c r="O90" i="3"/>
  <c r="L90" i="38"/>
  <c r="L90" i="3"/>
  <c r="O91" i="3"/>
  <c r="O91" i="38"/>
  <c r="L107" i="3"/>
  <c r="L107" i="38"/>
  <c r="L69" i="38"/>
  <c r="L69" i="3"/>
  <c r="M72" i="3"/>
  <c r="M72" i="38"/>
  <c r="O75" i="3"/>
  <c r="O75" i="38"/>
  <c r="M83" i="38"/>
  <c r="M83" i="3"/>
  <c r="O85" i="38"/>
  <c r="O85" i="3"/>
  <c r="O86" i="3"/>
  <c r="O86" i="38"/>
  <c r="N88" i="3"/>
  <c r="N88" i="38"/>
  <c r="M90" i="38"/>
  <c r="M90" i="3"/>
  <c r="L91" i="3"/>
  <c r="L91" i="38"/>
  <c r="M96" i="38"/>
  <c r="M96" i="3"/>
  <c r="O100" i="38"/>
  <c r="O100" i="3"/>
  <c r="L105" i="3"/>
  <c r="L105" i="38"/>
  <c r="M107" i="3"/>
  <c r="M107" i="38"/>
  <c r="L110" i="38"/>
  <c r="L110" i="3"/>
  <c r="K119" i="3"/>
  <c r="K119" i="38"/>
  <c r="O127" i="38"/>
  <c r="O69" i="38"/>
  <c r="O69" i="3"/>
  <c r="L86" i="3"/>
  <c r="L86" i="38"/>
  <c r="N96" i="38"/>
  <c r="N96" i="3"/>
  <c r="L100" i="38"/>
  <c r="L100" i="3"/>
  <c r="O107" i="3"/>
  <c r="O107" i="38"/>
  <c r="O110" i="38"/>
  <c r="O110" i="3"/>
  <c r="N119" i="3"/>
  <c r="N119" i="38"/>
  <c r="K69" i="38"/>
  <c r="K69" i="3"/>
  <c r="N75" i="3"/>
  <c r="N75" i="38"/>
  <c r="O83" i="38"/>
  <c r="O83" i="3"/>
  <c r="N85" i="38"/>
  <c r="N85" i="3"/>
  <c r="L88" i="3"/>
  <c r="L88" i="38"/>
  <c r="K91" i="3"/>
  <c r="K91" i="38"/>
  <c r="O96" i="38"/>
  <c r="O96" i="3"/>
  <c r="N100" i="38"/>
  <c r="N100" i="3"/>
  <c r="N127" i="38"/>
  <c r="N69" i="38"/>
  <c r="N69" i="3"/>
  <c r="L72" i="3"/>
  <c r="L72" i="38"/>
  <c r="M75" i="3"/>
  <c r="M75" i="38"/>
  <c r="L83" i="38"/>
  <c r="L83" i="3"/>
  <c r="K85" i="38"/>
  <c r="K85" i="3"/>
  <c r="K86" i="3"/>
  <c r="K86" i="38"/>
  <c r="O88" i="3"/>
  <c r="O88" i="38"/>
  <c r="N90" i="38"/>
  <c r="N90" i="3"/>
  <c r="M91" i="3"/>
  <c r="M91" i="38"/>
  <c r="L96" i="38"/>
  <c r="L96" i="3"/>
  <c r="K100" i="38"/>
  <c r="K100" i="3"/>
  <c r="N105" i="3"/>
  <c r="N105" i="38"/>
  <c r="N107" i="3"/>
  <c r="N107" i="38"/>
  <c r="N110" i="38"/>
  <c r="N110" i="3"/>
  <c r="L119" i="3"/>
  <c r="L119" i="38"/>
  <c r="K127" i="38"/>
  <c r="M69" i="38"/>
  <c r="M69" i="3"/>
  <c r="K90" i="38"/>
  <c r="K90" i="3"/>
  <c r="L85" i="38"/>
  <c r="L85" i="3"/>
  <c r="N91" i="3"/>
  <c r="N91" i="38"/>
  <c r="O105" i="3"/>
  <c r="O105" i="38"/>
  <c r="K107" i="3"/>
  <c r="K107" i="38"/>
  <c r="L127" i="38"/>
  <c r="O72" i="3"/>
  <c r="O72" i="38"/>
  <c r="N86" i="3"/>
  <c r="N86" i="38"/>
  <c r="O119" i="3"/>
  <c r="O119" i="38"/>
  <c r="N70" i="3"/>
  <c r="N70" i="38"/>
  <c r="L71" i="38"/>
  <c r="L71" i="3"/>
  <c r="L73" i="3"/>
  <c r="L73" i="38"/>
  <c r="K76" i="3"/>
  <c r="K76" i="38"/>
  <c r="M79" i="38"/>
  <c r="M79" i="3"/>
  <c r="O79" i="38"/>
  <c r="O79" i="3"/>
  <c r="N81" i="3"/>
  <c r="N81" i="38"/>
  <c r="L84" i="38"/>
  <c r="L84" i="3"/>
  <c r="K87" i="38"/>
  <c r="K87" i="3"/>
  <c r="O87" i="38"/>
  <c r="O87" i="3"/>
  <c r="O89" i="3"/>
  <c r="O89" i="38"/>
  <c r="L92" i="3"/>
  <c r="L92" i="38"/>
  <c r="L94" i="38"/>
  <c r="L94" i="3"/>
  <c r="L97" i="38"/>
  <c r="L97" i="3"/>
  <c r="K101" i="3"/>
  <c r="K101" i="38"/>
  <c r="O101" i="3"/>
  <c r="O101" i="38"/>
  <c r="O102" i="38"/>
  <c r="O102" i="3"/>
  <c r="L109" i="3"/>
  <c r="L109" i="38"/>
  <c r="N111" i="38"/>
  <c r="N111" i="3"/>
  <c r="M113" i="38"/>
  <c r="M113" i="3"/>
  <c r="L114" i="38"/>
  <c r="L114" i="3"/>
  <c r="K115" i="38"/>
  <c r="K115" i="3"/>
  <c r="L116" i="3"/>
  <c r="L116" i="38"/>
  <c r="L117" i="38"/>
  <c r="L117" i="3"/>
  <c r="L118" i="38"/>
  <c r="L118" i="3"/>
  <c r="K122" i="3"/>
  <c r="K122" i="38"/>
  <c r="O122" i="3"/>
  <c r="O122" i="38"/>
  <c r="O123" i="3"/>
  <c r="O123" i="38"/>
  <c r="O124" i="3"/>
  <c r="O124" i="38"/>
  <c r="K126" i="38"/>
  <c r="K128" i="38"/>
  <c r="O128" i="38"/>
  <c r="O129" i="38"/>
  <c r="O70" i="3"/>
  <c r="O70" i="38"/>
  <c r="N71" i="38"/>
  <c r="N71" i="3"/>
  <c r="N73" i="3"/>
  <c r="N73" i="38"/>
  <c r="L76" i="3"/>
  <c r="L76" i="38"/>
  <c r="K79" i="38"/>
  <c r="K79" i="3"/>
  <c r="K81" i="3"/>
  <c r="K81" i="38"/>
  <c r="O81" i="3"/>
  <c r="O81" i="38"/>
  <c r="M84" i="38"/>
  <c r="M84" i="3"/>
  <c r="L87" i="38"/>
  <c r="L87" i="3"/>
  <c r="M89" i="3"/>
  <c r="M89" i="38"/>
  <c r="N92" i="3"/>
  <c r="N92" i="38"/>
  <c r="N94" i="38"/>
  <c r="N94" i="3"/>
  <c r="M97" i="38"/>
  <c r="M97" i="3"/>
  <c r="L101" i="3"/>
  <c r="L101" i="38"/>
  <c r="K102" i="38"/>
  <c r="K102" i="3"/>
  <c r="N109" i="3"/>
  <c r="N109" i="38"/>
  <c r="O111" i="38"/>
  <c r="O111" i="3"/>
  <c r="N113" i="38"/>
  <c r="N113" i="3"/>
  <c r="M114" i="38"/>
  <c r="M114" i="3"/>
  <c r="L115" i="38"/>
  <c r="L115" i="3"/>
  <c r="N116" i="3"/>
  <c r="N116" i="38"/>
  <c r="N117" i="38"/>
  <c r="N117" i="3"/>
  <c r="N118" i="38"/>
  <c r="N118" i="3"/>
  <c r="L122" i="3"/>
  <c r="L122" i="38"/>
  <c r="M123" i="3"/>
  <c r="M123" i="38"/>
  <c r="K124" i="3"/>
  <c r="K124" i="38"/>
  <c r="L125" i="38"/>
  <c r="L126" i="38"/>
  <c r="L128" i="38"/>
  <c r="K129" i="38"/>
  <c r="M70" i="3"/>
  <c r="M70" i="38"/>
  <c r="M71" i="38"/>
  <c r="M71" i="3"/>
  <c r="O71" i="38"/>
  <c r="O71" i="3"/>
  <c r="O73" i="3"/>
  <c r="O73" i="38"/>
  <c r="N76" i="3"/>
  <c r="N76" i="38"/>
  <c r="L79" i="38"/>
  <c r="L79" i="3"/>
  <c r="L81" i="3"/>
  <c r="L81" i="38"/>
  <c r="N84" i="38"/>
  <c r="N84" i="3"/>
  <c r="M87" i="38"/>
  <c r="M87" i="3"/>
  <c r="L89" i="3"/>
  <c r="L89" i="38"/>
  <c r="O92" i="3"/>
  <c r="O92" i="38"/>
  <c r="O94" i="38"/>
  <c r="O94" i="3"/>
  <c r="N97" i="38"/>
  <c r="N97" i="3"/>
  <c r="M101" i="3"/>
  <c r="M101" i="38"/>
  <c r="L102" i="38"/>
  <c r="L102" i="3"/>
  <c r="O109" i="3"/>
  <c r="O109" i="38"/>
  <c r="M111" i="38"/>
  <c r="M111" i="3"/>
  <c r="K113" i="38"/>
  <c r="K113" i="3"/>
  <c r="O113" i="38"/>
  <c r="O113" i="3"/>
  <c r="N114" i="38"/>
  <c r="N114" i="3"/>
  <c r="N115" i="38"/>
  <c r="N115" i="3"/>
  <c r="O116" i="3"/>
  <c r="O116" i="38"/>
  <c r="O117" i="38"/>
  <c r="O117" i="3"/>
  <c r="O118" i="38"/>
  <c r="O118" i="3"/>
  <c r="M122" i="3"/>
  <c r="M122" i="38"/>
  <c r="L123" i="3"/>
  <c r="L123" i="38"/>
  <c r="L124" i="3"/>
  <c r="L124" i="38"/>
  <c r="N125" i="38"/>
  <c r="N126" i="38"/>
  <c r="M128" i="38"/>
  <c r="L129" i="38"/>
  <c r="L70" i="3"/>
  <c r="L70" i="38"/>
  <c r="K71" i="38"/>
  <c r="K71" i="3"/>
  <c r="K73" i="3"/>
  <c r="K73" i="38"/>
  <c r="O76" i="3"/>
  <c r="O76" i="38"/>
  <c r="N79" i="38"/>
  <c r="N79" i="3"/>
  <c r="M81" i="3"/>
  <c r="M81" i="38"/>
  <c r="K84" i="38"/>
  <c r="K84" i="3"/>
  <c r="O84" i="38"/>
  <c r="O84" i="3"/>
  <c r="N87" i="38"/>
  <c r="N87" i="3"/>
  <c r="N89" i="3"/>
  <c r="N89" i="38"/>
  <c r="M92" i="3"/>
  <c r="M92" i="38"/>
  <c r="K94" i="38"/>
  <c r="K94" i="3"/>
  <c r="K97" i="38"/>
  <c r="K97" i="3"/>
  <c r="O97" i="38"/>
  <c r="O97" i="3"/>
  <c r="N101" i="3"/>
  <c r="N101" i="38"/>
  <c r="N102" i="38"/>
  <c r="N102" i="3"/>
  <c r="K109" i="3"/>
  <c r="K109" i="38"/>
  <c r="L111" i="38"/>
  <c r="L111" i="3"/>
  <c r="L113" i="38"/>
  <c r="L113" i="3"/>
  <c r="K114" i="38"/>
  <c r="K114" i="3"/>
  <c r="O114" i="38"/>
  <c r="O114" i="3"/>
  <c r="O115" i="38"/>
  <c r="O115" i="3"/>
  <c r="K117" i="38"/>
  <c r="K117" i="3"/>
  <c r="K118" i="38"/>
  <c r="K118" i="3"/>
  <c r="N122" i="3"/>
  <c r="N122" i="38"/>
  <c r="N123" i="3"/>
  <c r="N123" i="38"/>
  <c r="N124" i="3"/>
  <c r="N124" i="38"/>
  <c r="O125" i="38"/>
  <c r="O126" i="38"/>
  <c r="N128" i="38"/>
  <c r="N129" i="38"/>
  <c r="C95" i="39"/>
  <c r="C93" i="5"/>
  <c r="C50" i="44"/>
  <c r="C139" i="4"/>
  <c r="C37" i="7"/>
  <c r="C50" i="43"/>
  <c r="K70" i="37"/>
  <c r="K83" i="37"/>
  <c r="K89" i="37"/>
  <c r="K110" i="37"/>
  <c r="K110" i="97" s="1"/>
  <c r="K125" i="37"/>
  <c r="K125" i="97" s="1"/>
  <c r="M125" i="38"/>
  <c r="K105" i="37"/>
  <c r="K105" i="97" s="1"/>
  <c r="M105" i="38"/>
  <c r="K106" i="37"/>
  <c r="K106" i="97" s="1"/>
  <c r="K116" i="37"/>
  <c r="K96" i="37"/>
  <c r="K112" i="37"/>
  <c r="K112" i="97" s="1"/>
  <c r="C93" i="41"/>
  <c r="C37" i="46"/>
  <c r="C50" i="6"/>
  <c r="C141" i="38"/>
  <c r="C37" i="45"/>
  <c r="C95" i="40"/>
  <c r="C145" i="3"/>
  <c r="C93" i="42"/>
  <c r="C142" i="3"/>
  <c r="C34" i="45"/>
  <c r="C47" i="44"/>
  <c r="C92" i="40"/>
  <c r="C34" i="7"/>
  <c r="C90" i="42"/>
  <c r="C92" i="39"/>
  <c r="C47" i="43"/>
  <c r="C90" i="41"/>
  <c r="C136" i="4"/>
  <c r="C34" i="46"/>
  <c r="C47" i="6"/>
  <c r="C90" i="5"/>
  <c r="C29" i="45"/>
  <c r="C42" i="44"/>
  <c r="C87" i="40"/>
  <c r="C137" i="3"/>
  <c r="C29" i="7"/>
  <c r="C85" i="42"/>
  <c r="C87" i="39"/>
  <c r="C42" i="43"/>
  <c r="C85" i="41"/>
  <c r="C131" i="4"/>
  <c r="C134" i="37"/>
  <c r="C29" i="46"/>
  <c r="C42" i="6"/>
  <c r="C85" i="5"/>
  <c r="M73" i="38"/>
  <c r="M76" i="38"/>
  <c r="M80" i="3"/>
  <c r="M86" i="38"/>
  <c r="K88" i="37"/>
  <c r="K92" i="37"/>
  <c r="K95" i="37"/>
  <c r="M100" i="3"/>
  <c r="M102" i="3"/>
  <c r="M109" i="38"/>
  <c r="K111" i="37"/>
  <c r="M118" i="3"/>
  <c r="K123" i="37"/>
  <c r="M127" i="38"/>
  <c r="M78" i="3"/>
  <c r="M85" i="3"/>
  <c r="M99" i="3"/>
  <c r="M115" i="3"/>
  <c r="M117" i="3"/>
  <c r="M120" i="3"/>
  <c r="M124" i="38"/>
  <c r="M126" i="38"/>
  <c r="H14" i="38"/>
  <c r="D14" i="38"/>
  <c r="C14" i="38"/>
  <c r="D14" i="40"/>
  <c r="B14" i="38"/>
  <c r="C14" i="40"/>
  <c r="D14" i="42"/>
  <c r="B14" i="40"/>
  <c r="D14" i="43"/>
  <c r="B14" i="42"/>
  <c r="C14" i="42"/>
  <c r="C14" i="43"/>
  <c r="B14" i="43"/>
  <c r="D14" i="46"/>
  <c r="C14" i="46"/>
  <c r="B14" i="46"/>
  <c r="L14" i="38"/>
  <c r="L24" i="38"/>
  <c r="N14" i="38"/>
  <c r="N24" i="38"/>
  <c r="O14" i="38"/>
  <c r="M14" i="38"/>
  <c r="O24" i="38"/>
  <c r="M24" i="38"/>
  <c r="A32" i="36"/>
  <c r="A19" i="33"/>
  <c r="A19" i="35"/>
  <c r="B31" i="35"/>
  <c r="B19" i="35"/>
  <c r="A36" i="35"/>
  <c r="B34" i="35"/>
  <c r="B19" i="33"/>
  <c r="B34" i="33"/>
  <c r="B31" i="33"/>
  <c r="A36" i="33"/>
  <c r="A32" i="101" l="1"/>
  <c r="A88" i="99"/>
  <c r="A90" i="98"/>
  <c r="A136" i="97"/>
  <c r="A45" i="100"/>
  <c r="P108" i="3"/>
  <c r="P108" i="38"/>
  <c r="O40" i="3"/>
  <c r="O40" i="38"/>
  <c r="L51" i="3"/>
  <c r="L51" i="38"/>
  <c r="N51" i="3"/>
  <c r="N51" i="38"/>
  <c r="K106" i="3"/>
  <c r="K106" i="38"/>
  <c r="M44" i="38"/>
  <c r="M44" i="3"/>
  <c r="M51" i="3"/>
  <c r="M51" i="38"/>
  <c r="M43" i="3"/>
  <c r="M43" i="38"/>
  <c r="N44" i="38"/>
  <c r="N44" i="3"/>
  <c r="L44" i="38"/>
  <c r="L44" i="3"/>
  <c r="L40" i="3"/>
  <c r="L40" i="38"/>
  <c r="P106" i="3"/>
  <c r="P106" i="38"/>
  <c r="O44" i="38"/>
  <c r="O44" i="3"/>
  <c r="O51" i="3"/>
  <c r="O51" i="38"/>
  <c r="O43" i="3"/>
  <c r="O43" i="38"/>
  <c r="L43" i="3"/>
  <c r="L43" i="38"/>
  <c r="N43" i="3"/>
  <c r="N43" i="38"/>
  <c r="M40" i="3"/>
  <c r="M40" i="38"/>
  <c r="N40" i="3"/>
  <c r="N40" i="38"/>
  <c r="M106" i="3"/>
  <c r="M106" i="38"/>
  <c r="P74" i="38"/>
  <c r="P74" i="3"/>
  <c r="M29" i="38"/>
  <c r="M29" i="3"/>
  <c r="L29" i="38"/>
  <c r="L29" i="3"/>
  <c r="P77" i="38"/>
  <c r="P77" i="3"/>
  <c r="K112" i="3"/>
  <c r="K112" i="38"/>
  <c r="O59" i="38"/>
  <c r="O59" i="3"/>
  <c r="O35" i="38"/>
  <c r="O35" i="3"/>
  <c r="L35" i="38"/>
  <c r="L35" i="3"/>
  <c r="M59" i="38"/>
  <c r="M59" i="3"/>
  <c r="M35" i="38"/>
  <c r="M35" i="3"/>
  <c r="N29" i="38"/>
  <c r="N29" i="3"/>
  <c r="N59" i="38"/>
  <c r="N59" i="3"/>
  <c r="L59" i="38"/>
  <c r="L59" i="3"/>
  <c r="K93" i="38"/>
  <c r="K93" i="3"/>
  <c r="P93" i="38"/>
  <c r="P93" i="3"/>
  <c r="O29" i="38"/>
  <c r="O29" i="3"/>
  <c r="N35" i="38"/>
  <c r="N35" i="3"/>
  <c r="M77" i="38"/>
  <c r="M77" i="3"/>
  <c r="P112" i="3"/>
  <c r="P112" i="38"/>
  <c r="L55" i="38"/>
  <c r="L55" i="3"/>
  <c r="P98" i="38"/>
  <c r="P98" i="3"/>
  <c r="L63" i="38"/>
  <c r="L63" i="3"/>
  <c r="N55" i="38"/>
  <c r="N55" i="3"/>
  <c r="P95" i="38"/>
  <c r="P95" i="3"/>
  <c r="P82" i="38"/>
  <c r="P82" i="3"/>
  <c r="M64" i="38"/>
  <c r="M64" i="3"/>
  <c r="O64" i="38"/>
  <c r="O64" i="3"/>
  <c r="M55" i="38"/>
  <c r="M55" i="3"/>
  <c r="N64" i="38"/>
  <c r="N64" i="3"/>
  <c r="N63" i="38"/>
  <c r="N63" i="3"/>
  <c r="P104" i="38"/>
  <c r="P104" i="3"/>
  <c r="P103" i="3"/>
  <c r="P103" i="38"/>
  <c r="M63" i="38"/>
  <c r="M63" i="3"/>
  <c r="O63" i="38"/>
  <c r="O63" i="3"/>
  <c r="O55" i="38"/>
  <c r="O55" i="3"/>
  <c r="L64" i="38"/>
  <c r="L64" i="3"/>
  <c r="K95" i="38"/>
  <c r="K95" i="3"/>
  <c r="P121" i="3"/>
  <c r="P121" i="38"/>
  <c r="M98" i="38"/>
  <c r="M98" i="3"/>
  <c r="O56" i="38"/>
  <c r="O56" i="3"/>
  <c r="O32" i="3"/>
  <c r="O32" i="38"/>
  <c r="O37" i="3"/>
  <c r="O37" i="38"/>
  <c r="M46" i="3"/>
  <c r="M46" i="38"/>
  <c r="M38" i="38"/>
  <c r="M38" i="3"/>
  <c r="N46" i="3"/>
  <c r="N46" i="38"/>
  <c r="N38" i="38"/>
  <c r="N38" i="3"/>
  <c r="N57" i="38"/>
  <c r="N57" i="3"/>
  <c r="L38" i="38"/>
  <c r="L38" i="3"/>
  <c r="L32" i="3"/>
  <c r="L32" i="38"/>
  <c r="P83" i="38"/>
  <c r="P83" i="3"/>
  <c r="P91" i="3"/>
  <c r="P91" i="38"/>
  <c r="M119" i="3"/>
  <c r="M119" i="38"/>
  <c r="K96" i="38"/>
  <c r="K96" i="3"/>
  <c r="K83" i="38"/>
  <c r="K83" i="3"/>
  <c r="P96" i="38"/>
  <c r="P96" i="3"/>
  <c r="P72" i="3"/>
  <c r="P72" i="38"/>
  <c r="O57" i="38"/>
  <c r="O57" i="3"/>
  <c r="M49" i="3"/>
  <c r="M49" i="38"/>
  <c r="M42" i="3"/>
  <c r="M42" i="38"/>
  <c r="N68" i="38"/>
  <c r="N68" i="3"/>
  <c r="L46" i="3"/>
  <c r="L46" i="38"/>
  <c r="P90" i="38"/>
  <c r="P90" i="3"/>
  <c r="P88" i="3"/>
  <c r="P88" i="38"/>
  <c r="P75" i="3"/>
  <c r="P75" i="38"/>
  <c r="M68" i="38"/>
  <c r="M68" i="3"/>
  <c r="M57" i="38"/>
  <c r="M57" i="3"/>
  <c r="O49" i="3"/>
  <c r="O49" i="38"/>
  <c r="O42" i="3"/>
  <c r="O42" i="38"/>
  <c r="N42" i="3"/>
  <c r="N42" i="38"/>
  <c r="L68" i="38"/>
  <c r="L68" i="3"/>
  <c r="L49" i="3"/>
  <c r="L49" i="38"/>
  <c r="L57" i="38"/>
  <c r="L57" i="3"/>
  <c r="K88" i="3"/>
  <c r="K88" i="38"/>
  <c r="P119" i="3"/>
  <c r="P119" i="38"/>
  <c r="K72" i="3"/>
  <c r="K72" i="38"/>
  <c r="K105" i="3"/>
  <c r="K105" i="38"/>
  <c r="M110" i="38"/>
  <c r="M110" i="3"/>
  <c r="O68" i="38"/>
  <c r="O68" i="3"/>
  <c r="M56" i="38"/>
  <c r="M56" i="3"/>
  <c r="M32" i="3"/>
  <c r="M32" i="38"/>
  <c r="M37" i="3"/>
  <c r="M37" i="38"/>
  <c r="O46" i="3"/>
  <c r="O46" i="38"/>
  <c r="O38" i="38"/>
  <c r="O38" i="3"/>
  <c r="N56" i="38"/>
  <c r="N56" i="3"/>
  <c r="N32" i="3"/>
  <c r="N32" i="38"/>
  <c r="N49" i="3"/>
  <c r="N49" i="38"/>
  <c r="L37" i="3"/>
  <c r="L37" i="38"/>
  <c r="L42" i="3"/>
  <c r="L42" i="38"/>
  <c r="N37" i="3"/>
  <c r="N37" i="38"/>
  <c r="L56" i="38"/>
  <c r="L56" i="3"/>
  <c r="K75" i="3"/>
  <c r="K75" i="38"/>
  <c r="P110" i="38"/>
  <c r="P110" i="3"/>
  <c r="K110" i="38"/>
  <c r="K110" i="3"/>
  <c r="P69" i="38"/>
  <c r="P69" i="3"/>
  <c r="P107" i="3"/>
  <c r="P107" i="38"/>
  <c r="M65" i="38"/>
  <c r="M65" i="3"/>
  <c r="M61" i="38"/>
  <c r="M61" i="3"/>
  <c r="O65" i="38"/>
  <c r="O65" i="3"/>
  <c r="O61" i="38"/>
  <c r="O61" i="3"/>
  <c r="M60" i="3"/>
  <c r="M60" i="38"/>
  <c r="O52" i="38"/>
  <c r="O52" i="3"/>
  <c r="O36" i="3"/>
  <c r="O36" i="38"/>
  <c r="O28" i="38"/>
  <c r="O28" i="3"/>
  <c r="M41" i="38"/>
  <c r="M41" i="3"/>
  <c r="M33" i="38"/>
  <c r="M33" i="3"/>
  <c r="M25" i="38"/>
  <c r="M25" i="3"/>
  <c r="O58" i="38"/>
  <c r="O58" i="3"/>
  <c r="M50" i="3"/>
  <c r="M50" i="38"/>
  <c r="O34" i="3"/>
  <c r="O34" i="38"/>
  <c r="O26" i="38"/>
  <c r="O26" i="3"/>
  <c r="O27" i="38"/>
  <c r="O27" i="3"/>
  <c r="N66" i="3"/>
  <c r="N66" i="38"/>
  <c r="N58" i="38"/>
  <c r="N58" i="3"/>
  <c r="N50" i="3"/>
  <c r="N50" i="38"/>
  <c r="N34" i="3"/>
  <c r="N34" i="38"/>
  <c r="N26" i="38"/>
  <c r="N26" i="3"/>
  <c r="L54" i="38"/>
  <c r="L54" i="3"/>
  <c r="N41" i="38"/>
  <c r="N41" i="3"/>
  <c r="L31" i="3"/>
  <c r="L31" i="38"/>
  <c r="N45" i="38"/>
  <c r="N45" i="3"/>
  <c r="L34" i="3"/>
  <c r="L34" i="38"/>
  <c r="N27" i="38"/>
  <c r="N27" i="3"/>
  <c r="L66" i="3"/>
  <c r="L66" i="38"/>
  <c r="P81" i="3"/>
  <c r="P81" i="38"/>
  <c r="K123" i="3"/>
  <c r="K123" i="38"/>
  <c r="K92" i="3"/>
  <c r="K92" i="38"/>
  <c r="P113" i="38"/>
  <c r="P113" i="3"/>
  <c r="P128" i="38"/>
  <c r="O60" i="3"/>
  <c r="O60" i="38"/>
  <c r="M48" i="38"/>
  <c r="M48" i="3"/>
  <c r="M53" i="38"/>
  <c r="M53" i="3"/>
  <c r="M45" i="38"/>
  <c r="M45" i="3"/>
  <c r="O54" i="38"/>
  <c r="O54" i="3"/>
  <c r="M30" i="38"/>
  <c r="M30" i="3"/>
  <c r="M47" i="38"/>
  <c r="M47" i="3"/>
  <c r="M39" i="3"/>
  <c r="M39" i="38"/>
  <c r="M31" i="3"/>
  <c r="M31" i="38"/>
  <c r="N48" i="38"/>
  <c r="N48" i="3"/>
  <c r="L62" i="38"/>
  <c r="L62" i="3"/>
  <c r="L39" i="3"/>
  <c r="L39" i="38"/>
  <c r="L30" i="38"/>
  <c r="L30" i="3"/>
  <c r="L53" i="38"/>
  <c r="L53" i="3"/>
  <c r="L27" i="38"/>
  <c r="L27" i="3"/>
  <c r="L33" i="38"/>
  <c r="L33" i="3"/>
  <c r="N53" i="38"/>
  <c r="N53" i="3"/>
  <c r="L48" i="38"/>
  <c r="L48" i="3"/>
  <c r="N39" i="3"/>
  <c r="N39" i="38"/>
  <c r="L65" i="38"/>
  <c r="L65" i="3"/>
  <c r="P94" i="38"/>
  <c r="P94" i="3"/>
  <c r="M94" i="38"/>
  <c r="M94" i="3"/>
  <c r="M116" i="3"/>
  <c r="M116" i="38"/>
  <c r="K125" i="38"/>
  <c r="K70" i="3"/>
  <c r="K70" i="38"/>
  <c r="P70" i="3"/>
  <c r="P70" i="38"/>
  <c r="P122" i="3"/>
  <c r="P122" i="38"/>
  <c r="O67" i="3"/>
  <c r="O67" i="38"/>
  <c r="M67" i="3"/>
  <c r="M67" i="38"/>
  <c r="O48" i="38"/>
  <c r="O48" i="3"/>
  <c r="O53" i="38"/>
  <c r="O53" i="3"/>
  <c r="O45" i="38"/>
  <c r="O45" i="3"/>
  <c r="M54" i="38"/>
  <c r="M54" i="3"/>
  <c r="O30" i="38"/>
  <c r="O30" i="3"/>
  <c r="O47" i="38"/>
  <c r="O47" i="3"/>
  <c r="O39" i="3"/>
  <c r="O39" i="38"/>
  <c r="O31" i="3"/>
  <c r="O31" i="38"/>
  <c r="N62" i="38"/>
  <c r="N62" i="3"/>
  <c r="N54" i="38"/>
  <c r="N54" i="3"/>
  <c r="N30" i="38"/>
  <c r="N30" i="3"/>
  <c r="L47" i="38"/>
  <c r="L47" i="3"/>
  <c r="N25" i="38"/>
  <c r="N25" i="3"/>
  <c r="L61" i="38"/>
  <c r="L61" i="3"/>
  <c r="L52" i="38"/>
  <c r="L52" i="3"/>
  <c r="L26" i="38"/>
  <c r="L26" i="3"/>
  <c r="L36" i="3"/>
  <c r="L36" i="38"/>
  <c r="N61" i="38"/>
  <c r="N61" i="3"/>
  <c r="L25" i="38"/>
  <c r="L25" i="3"/>
  <c r="L45" i="38"/>
  <c r="L45" i="3"/>
  <c r="L41" i="38"/>
  <c r="L41" i="3"/>
  <c r="L67" i="3"/>
  <c r="L67" i="38"/>
  <c r="K111" i="38"/>
  <c r="K111" i="3"/>
  <c r="P97" i="38"/>
  <c r="P97" i="3"/>
  <c r="P87" i="38"/>
  <c r="P87" i="3"/>
  <c r="P111" i="38"/>
  <c r="P111" i="3"/>
  <c r="K116" i="3"/>
  <c r="K116" i="38"/>
  <c r="P89" i="3"/>
  <c r="P89" i="38"/>
  <c r="P123" i="3"/>
  <c r="P123" i="38"/>
  <c r="P71" i="38"/>
  <c r="P71" i="3"/>
  <c r="M62" i="38"/>
  <c r="M62" i="3"/>
  <c r="O66" i="3"/>
  <c r="O66" i="38"/>
  <c r="O62" i="38"/>
  <c r="O62" i="3"/>
  <c r="M66" i="3"/>
  <c r="M66" i="38"/>
  <c r="M52" i="38"/>
  <c r="M52" i="3"/>
  <c r="M36" i="3"/>
  <c r="M36" i="38"/>
  <c r="M28" i="38"/>
  <c r="M28" i="3"/>
  <c r="O41" i="38"/>
  <c r="O41" i="3"/>
  <c r="O33" i="38"/>
  <c r="O33" i="3"/>
  <c r="O25" i="38"/>
  <c r="O25" i="3"/>
  <c r="M58" i="38"/>
  <c r="M58" i="3"/>
  <c r="O50" i="3"/>
  <c r="O50" i="38"/>
  <c r="M34" i="3"/>
  <c r="M34" i="38"/>
  <c r="M26" i="38"/>
  <c r="M26" i="3"/>
  <c r="M27" i="38"/>
  <c r="M27" i="3"/>
  <c r="N60" i="3"/>
  <c r="N60" i="38"/>
  <c r="N52" i="38"/>
  <c r="N52" i="3"/>
  <c r="N36" i="3"/>
  <c r="N36" i="38"/>
  <c r="N28" i="38"/>
  <c r="N28" i="3"/>
  <c r="N65" i="38"/>
  <c r="N65" i="3"/>
  <c r="N33" i="38"/>
  <c r="N33" i="3"/>
  <c r="L60" i="3"/>
  <c r="L60" i="38"/>
  <c r="N31" i="3"/>
  <c r="N31" i="38"/>
  <c r="N67" i="3"/>
  <c r="N67" i="38"/>
  <c r="L50" i="3"/>
  <c r="L50" i="38"/>
  <c r="L58" i="38"/>
  <c r="L58" i="3"/>
  <c r="N47" i="38"/>
  <c r="N47" i="3"/>
  <c r="L28" i="38"/>
  <c r="L28" i="3"/>
  <c r="P101" i="3"/>
  <c r="P101" i="38"/>
  <c r="P116" i="3"/>
  <c r="P116" i="38"/>
  <c r="P92" i="3"/>
  <c r="P92" i="38"/>
  <c r="P84" i="38"/>
  <c r="P84" i="3"/>
  <c r="K89" i="3"/>
  <c r="K89" i="38"/>
  <c r="P79" i="38"/>
  <c r="P79" i="3"/>
  <c r="P114" i="38"/>
  <c r="P114" i="3"/>
  <c r="M115" i="38"/>
  <c r="M76" i="3"/>
  <c r="M120" i="38"/>
  <c r="M85" i="38"/>
  <c r="M102" i="38"/>
  <c r="M73" i="3"/>
  <c r="M129" i="38"/>
  <c r="M117" i="38"/>
  <c r="M78" i="38"/>
  <c r="M118" i="38"/>
  <c r="M100" i="38"/>
  <c r="M80" i="38"/>
  <c r="M105" i="3"/>
  <c r="M124" i="3"/>
  <c r="M99" i="38"/>
  <c r="M109" i="3"/>
  <c r="M86" i="3"/>
  <c r="A134" i="4"/>
  <c r="A88" i="41"/>
  <c r="A45" i="43"/>
  <c r="A90" i="39"/>
  <c r="A88" i="42"/>
  <c r="A32" i="7"/>
  <c r="A140" i="3"/>
  <c r="A90" i="40"/>
  <c r="A45" i="44"/>
  <c r="A32" i="45"/>
  <c r="A136" i="38"/>
  <c r="A88" i="5"/>
  <c r="A45" i="6"/>
  <c r="A32" i="46"/>
  <c r="A137" i="37"/>
  <c r="K51" i="37"/>
  <c r="K44" i="37"/>
  <c r="K18" i="37"/>
  <c r="K66" i="37"/>
  <c r="L131" i="37"/>
  <c r="K20" i="37"/>
  <c r="N131" i="37"/>
  <c r="K21" i="37"/>
  <c r="K21" i="97" s="1"/>
  <c r="K42" i="37"/>
  <c r="K34" i="37"/>
  <c r="K52" i="37"/>
  <c r="K33" i="37"/>
  <c r="K36" i="37"/>
  <c r="K58" i="37"/>
  <c r="K26" i="37"/>
  <c r="K67" i="37"/>
  <c r="K43" i="37"/>
  <c r="K31" i="37"/>
  <c r="K28" i="37"/>
  <c r="K49" i="37"/>
  <c r="K50" i="37"/>
  <c r="K19" i="37"/>
  <c r="K35" i="37"/>
  <c r="K48" i="37"/>
  <c r="K32" i="37"/>
  <c r="P24" i="38"/>
  <c r="K17" i="37"/>
  <c r="K64" i="37"/>
  <c r="K53" i="37"/>
  <c r="K37" i="37"/>
  <c r="K22" i="37"/>
  <c r="K22" i="97" s="1"/>
  <c r="M131" i="37"/>
  <c r="P14" i="37"/>
  <c r="P14" i="38" s="1"/>
  <c r="A14" i="38" s="1"/>
  <c r="K54" i="37"/>
  <c r="K38" i="37"/>
  <c r="K23" i="37"/>
  <c r="P15" i="37"/>
  <c r="K65" i="37"/>
  <c r="K55" i="37"/>
  <c r="K39" i="37"/>
  <c r="K62" i="37"/>
  <c r="K57" i="37"/>
  <c r="K41" i="37"/>
  <c r="K25" i="37"/>
  <c r="O131" i="37"/>
  <c r="K63" i="37"/>
  <c r="K59" i="37"/>
  <c r="K27" i="37"/>
  <c r="K56" i="37"/>
  <c r="K40" i="37"/>
  <c r="K40" i="97" s="1"/>
  <c r="K24" i="37"/>
  <c r="K24" i="38" s="1"/>
  <c r="K68" i="37"/>
  <c r="K60" i="37"/>
  <c r="K45" i="37"/>
  <c r="K29" i="37"/>
  <c r="K14" i="37"/>
  <c r="K14" i="38" s="1"/>
  <c r="K46" i="37"/>
  <c r="K30" i="37"/>
  <c r="K15" i="37"/>
  <c r="K61" i="37"/>
  <c r="K47" i="37"/>
  <c r="K16" i="37"/>
  <c r="C19" i="36"/>
  <c r="A108" i="97" l="1"/>
  <c r="A94" i="97"/>
  <c r="A73" i="97"/>
  <c r="A104" i="97"/>
  <c r="A86" i="97"/>
  <c r="A43" i="97"/>
  <c r="A100" i="97"/>
  <c r="A114" i="97"/>
  <c r="A112" i="97"/>
  <c r="A79" i="97"/>
  <c r="A106" i="97"/>
  <c r="A50" i="97"/>
  <c r="A16" i="97"/>
  <c r="A107" i="97"/>
  <c r="A62" i="97"/>
  <c r="A120" i="97"/>
  <c r="A51" i="97"/>
  <c r="A85" i="97"/>
  <c r="A113" i="97"/>
  <c r="A52" i="97"/>
  <c r="A24" i="97"/>
  <c r="A109" i="97"/>
  <c r="A64" i="97"/>
  <c r="A126" i="97"/>
  <c r="A75" i="97"/>
  <c r="A91" i="97"/>
  <c r="A87" i="97"/>
  <c r="A103" i="97"/>
  <c r="A19" i="97"/>
  <c r="A122" i="97"/>
  <c r="A61" i="97"/>
  <c r="A110" i="97"/>
  <c r="A22" i="97"/>
  <c r="A118" i="97"/>
  <c r="A71" i="97"/>
  <c r="A20" i="97"/>
  <c r="A33" i="97"/>
  <c r="A23" i="97"/>
  <c r="A99" i="97"/>
  <c r="A121" i="97"/>
  <c r="A27" i="97"/>
  <c r="A124" i="97"/>
  <c r="A68" i="97"/>
  <c r="A119" i="97"/>
  <c r="A21" i="97"/>
  <c r="A30" i="97"/>
  <c r="A125" i="97"/>
  <c r="A80" i="97"/>
  <c r="A26" i="97"/>
  <c r="A42" i="97"/>
  <c r="A40" i="97"/>
  <c r="A105" i="97"/>
  <c r="A36" i="97"/>
  <c r="A77" i="97"/>
  <c r="A17" i="97"/>
  <c r="A78" i="97"/>
  <c r="A128" i="97"/>
  <c r="A29" i="97"/>
  <c r="A39" i="97"/>
  <c r="A127" i="97"/>
  <c r="A28" i="97"/>
  <c r="A60" i="97"/>
  <c r="A58" i="97"/>
  <c r="A111" i="97"/>
  <c r="A45" i="97"/>
  <c r="A93" i="97"/>
  <c r="A38" i="97"/>
  <c r="A48" i="97"/>
  <c r="A35" i="97"/>
  <c r="A84" i="97"/>
  <c r="A70" i="97"/>
  <c r="A117" i="97"/>
  <c r="A54" i="97"/>
  <c r="A25" i="97"/>
  <c r="A83" i="97"/>
  <c r="A47" i="97"/>
  <c r="A57" i="97"/>
  <c r="A37" i="97"/>
  <c r="A90" i="97"/>
  <c r="A76" i="97"/>
  <c r="A123" i="97"/>
  <c r="A31" i="97"/>
  <c r="A63" i="97"/>
  <c r="A32" i="97"/>
  <c r="A92" i="97"/>
  <c r="A56" i="97"/>
  <c r="A66" i="97"/>
  <c r="A89" i="97"/>
  <c r="A44" i="97"/>
  <c r="A96" i="97"/>
  <c r="A82" i="97"/>
  <c r="A129" i="97"/>
  <c r="A49" i="97"/>
  <c r="A95" i="97"/>
  <c r="A34" i="97"/>
  <c r="A65" i="97"/>
  <c r="A81" i="97"/>
  <c r="A46" i="97"/>
  <c r="A67" i="97"/>
  <c r="A53" i="97"/>
  <c r="A101" i="97"/>
  <c r="A55" i="97"/>
  <c r="A72" i="97"/>
  <c r="A98" i="97"/>
  <c r="A102" i="97"/>
  <c r="A97" i="97"/>
  <c r="A69" i="97"/>
  <c r="A41" i="97"/>
  <c r="A74" i="97"/>
  <c r="A116" i="97"/>
  <c r="A115" i="97"/>
  <c r="A59" i="97"/>
  <c r="A88" i="97"/>
  <c r="A18" i="97"/>
  <c r="A15" i="97"/>
  <c r="P130" i="97"/>
  <c r="P51" i="3"/>
  <c r="P51" i="38"/>
  <c r="K43" i="3"/>
  <c r="K43" i="38"/>
  <c r="K44" i="38"/>
  <c r="K44" i="3"/>
  <c r="K40" i="3"/>
  <c r="K40" i="38"/>
  <c r="P40" i="3"/>
  <c r="P40" i="38"/>
  <c r="K51" i="3"/>
  <c r="K51" i="38"/>
  <c r="P43" i="3"/>
  <c r="P43" i="38"/>
  <c r="P44" i="38"/>
  <c r="P44" i="3"/>
  <c r="P35" i="38"/>
  <c r="P35" i="3"/>
  <c r="K59" i="38"/>
  <c r="K59" i="3"/>
  <c r="P59" i="38"/>
  <c r="P59" i="3"/>
  <c r="K29" i="38"/>
  <c r="K29" i="3"/>
  <c r="K35" i="38"/>
  <c r="K35" i="3"/>
  <c r="P29" i="38"/>
  <c r="P29" i="3"/>
  <c r="P55" i="38"/>
  <c r="P55" i="3"/>
  <c r="K63" i="38"/>
  <c r="K63" i="3"/>
  <c r="K55" i="38"/>
  <c r="K55" i="3"/>
  <c r="P64" i="38"/>
  <c r="P64" i="3"/>
  <c r="P99" i="38"/>
  <c r="P99" i="3"/>
  <c r="P80" i="38"/>
  <c r="P80" i="3"/>
  <c r="P78" i="38"/>
  <c r="P78" i="3"/>
  <c r="P120" i="38"/>
  <c r="P120" i="3"/>
  <c r="P63" i="38"/>
  <c r="P63" i="3"/>
  <c r="K64" i="38"/>
  <c r="K64" i="3"/>
  <c r="P37" i="3"/>
  <c r="P37" i="38"/>
  <c r="K68" i="38"/>
  <c r="K68" i="3"/>
  <c r="K57" i="38"/>
  <c r="K57" i="3"/>
  <c r="K38" i="38"/>
  <c r="K38" i="3"/>
  <c r="P49" i="3"/>
  <c r="P49" i="38"/>
  <c r="K56" i="38"/>
  <c r="K56" i="3"/>
  <c r="P56" i="38"/>
  <c r="P56" i="3"/>
  <c r="P38" i="38"/>
  <c r="P38" i="3"/>
  <c r="K42" i="3"/>
  <c r="K42" i="38"/>
  <c r="P86" i="3"/>
  <c r="P86" i="38"/>
  <c r="P127" i="38"/>
  <c r="P32" i="3"/>
  <c r="P32" i="38"/>
  <c r="K32" i="3"/>
  <c r="K32" i="38"/>
  <c r="P68" i="38"/>
  <c r="P68" i="3"/>
  <c r="K37" i="3"/>
  <c r="K37" i="38"/>
  <c r="P57" i="38"/>
  <c r="P57" i="3"/>
  <c r="P42" i="3"/>
  <c r="P42" i="38"/>
  <c r="P46" i="3"/>
  <c r="P46" i="38"/>
  <c r="K46" i="3"/>
  <c r="K46" i="38"/>
  <c r="K49" i="3"/>
  <c r="K49" i="38"/>
  <c r="P105" i="3"/>
  <c r="P105" i="38"/>
  <c r="P100" i="38"/>
  <c r="P100" i="3"/>
  <c r="P85" i="38"/>
  <c r="P85" i="3"/>
  <c r="P66" i="3"/>
  <c r="P66" i="38"/>
  <c r="K27" i="38"/>
  <c r="K27" i="3"/>
  <c r="P67" i="3"/>
  <c r="P67" i="38"/>
  <c r="P39" i="3"/>
  <c r="P39" i="38"/>
  <c r="P50" i="3"/>
  <c r="P50" i="38"/>
  <c r="P48" i="38"/>
  <c r="P48" i="3"/>
  <c r="K39" i="3"/>
  <c r="K39" i="38"/>
  <c r="P45" i="38"/>
  <c r="P45" i="3"/>
  <c r="K48" i="38"/>
  <c r="K48" i="3"/>
  <c r="P27" i="38"/>
  <c r="P27" i="3"/>
  <c r="P34" i="3"/>
  <c r="P34" i="38"/>
  <c r="K26" i="38"/>
  <c r="K26" i="3"/>
  <c r="K36" i="3"/>
  <c r="K36" i="38"/>
  <c r="K52" i="38"/>
  <c r="K52" i="3"/>
  <c r="K47" i="38"/>
  <c r="K47" i="3"/>
  <c r="K45" i="38"/>
  <c r="K45" i="3"/>
  <c r="K62" i="38"/>
  <c r="K62" i="3"/>
  <c r="P47" i="38"/>
  <c r="P47" i="3"/>
  <c r="K54" i="38"/>
  <c r="K54" i="3"/>
  <c r="P25" i="38"/>
  <c r="P25" i="3"/>
  <c r="K53" i="38"/>
  <c r="K53" i="3"/>
  <c r="P26" i="38"/>
  <c r="P26" i="3"/>
  <c r="K50" i="3"/>
  <c r="K50" i="38"/>
  <c r="K31" i="3"/>
  <c r="K31" i="38"/>
  <c r="P52" i="38"/>
  <c r="P52" i="3"/>
  <c r="K34" i="3"/>
  <c r="K34" i="38"/>
  <c r="P62" i="38"/>
  <c r="P62" i="3"/>
  <c r="P118" i="38"/>
  <c r="P118" i="3"/>
  <c r="P129" i="38"/>
  <c r="P126" i="38"/>
  <c r="P73" i="3"/>
  <c r="P73" i="38"/>
  <c r="P76" i="3"/>
  <c r="P76" i="38"/>
  <c r="P53" i="38"/>
  <c r="P53" i="3"/>
  <c r="K25" i="38"/>
  <c r="K25" i="3"/>
  <c r="K66" i="3"/>
  <c r="K66" i="38"/>
  <c r="K30" i="38"/>
  <c r="K30" i="3"/>
  <c r="P58" i="38"/>
  <c r="P58" i="3"/>
  <c r="K33" i="38"/>
  <c r="K33" i="3"/>
  <c r="K61" i="38"/>
  <c r="K61" i="3"/>
  <c r="P33" i="38"/>
  <c r="P33" i="3"/>
  <c r="K60" i="3"/>
  <c r="K60" i="38"/>
  <c r="P61" i="38"/>
  <c r="P61" i="3"/>
  <c r="K41" i="38"/>
  <c r="K41" i="3"/>
  <c r="P30" i="38"/>
  <c r="P30" i="3"/>
  <c r="P41" i="38"/>
  <c r="P41" i="3"/>
  <c r="P31" i="3"/>
  <c r="P31" i="38"/>
  <c r="P36" i="3"/>
  <c r="P36" i="38"/>
  <c r="P60" i="3"/>
  <c r="P60" i="38"/>
  <c r="K67" i="3"/>
  <c r="K67" i="38"/>
  <c r="K58" i="38"/>
  <c r="K58" i="3"/>
  <c r="P28" i="38"/>
  <c r="P28" i="3"/>
  <c r="P54" i="38"/>
  <c r="P54" i="3"/>
  <c r="P109" i="3"/>
  <c r="P109" i="38"/>
  <c r="P124" i="3"/>
  <c r="P124" i="38"/>
  <c r="P117" i="38"/>
  <c r="P117" i="3"/>
  <c r="P125" i="38"/>
  <c r="P102" i="38"/>
  <c r="P102" i="3"/>
  <c r="P115" i="38"/>
  <c r="P115" i="3"/>
  <c r="P65" i="38"/>
  <c r="P65" i="3"/>
  <c r="K65" i="38"/>
  <c r="K65" i="3"/>
  <c r="K28" i="38"/>
  <c r="K28" i="3"/>
  <c r="P131" i="37"/>
  <c r="N9" i="37" s="1"/>
  <c r="B15" i="45"/>
  <c r="C15" i="45"/>
  <c r="D15" i="45"/>
  <c r="B16" i="45"/>
  <c r="C16" i="45"/>
  <c r="D16" i="45"/>
  <c r="B17" i="45"/>
  <c r="C17" i="45"/>
  <c r="D17" i="45"/>
  <c r="B18" i="45"/>
  <c r="C18" i="45"/>
  <c r="D18" i="45"/>
  <c r="B19" i="45"/>
  <c r="C19" i="45"/>
  <c r="D19" i="45"/>
  <c r="B20" i="45"/>
  <c r="C20" i="45"/>
  <c r="D20" i="45"/>
  <c r="B21" i="45"/>
  <c r="C21" i="45"/>
  <c r="D21" i="45"/>
  <c r="B22" i="45"/>
  <c r="C22" i="45"/>
  <c r="D22" i="45"/>
  <c r="B23" i="45"/>
  <c r="C23" i="45"/>
  <c r="D23" i="45"/>
  <c r="B24" i="45"/>
  <c r="C24" i="45"/>
  <c r="D24" i="45"/>
  <c r="B25" i="45"/>
  <c r="C25" i="45"/>
  <c r="D25" i="45"/>
  <c r="B14" i="45"/>
  <c r="C14" i="45"/>
  <c r="D14" i="45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14" i="6"/>
  <c r="C14" i="6"/>
  <c r="D14" i="6"/>
  <c r="C18" i="36"/>
  <c r="C26" i="2" s="1"/>
  <c r="C17" i="36"/>
  <c r="C23" i="2" s="1"/>
  <c r="C16" i="36"/>
  <c r="C20" i="2" s="1"/>
  <c r="C15" i="36"/>
  <c r="C17" i="2" s="1"/>
  <c r="C19" i="34"/>
  <c r="C27" i="2" s="1"/>
  <c r="C18" i="34"/>
  <c r="C24" i="2" s="1"/>
  <c r="C17" i="34"/>
  <c r="C21" i="2" s="1"/>
  <c r="C18" i="2"/>
  <c r="C29" i="2"/>
  <c r="D22" i="36"/>
  <c r="D23" i="36"/>
  <c r="D22" i="34"/>
  <c r="D23" i="34"/>
  <c r="D21" i="36"/>
  <c r="D21" i="34"/>
  <c r="H32" i="43"/>
  <c r="H25" i="43"/>
  <c r="H24" i="43"/>
  <c r="H21" i="6"/>
  <c r="H20" i="43"/>
  <c r="B15" i="41"/>
  <c r="C15" i="41"/>
  <c r="D15" i="41"/>
  <c r="B16" i="41"/>
  <c r="C16" i="41"/>
  <c r="D16" i="41"/>
  <c r="B17" i="41"/>
  <c r="C17" i="41"/>
  <c r="D17" i="41"/>
  <c r="B18" i="41"/>
  <c r="C18" i="41"/>
  <c r="D18" i="41"/>
  <c r="B19" i="41"/>
  <c r="C19" i="41"/>
  <c r="D19" i="41"/>
  <c r="B20" i="41"/>
  <c r="C20" i="41"/>
  <c r="D20" i="41"/>
  <c r="B21" i="41"/>
  <c r="C21" i="41"/>
  <c r="D21" i="41"/>
  <c r="B22" i="41"/>
  <c r="C22" i="41"/>
  <c r="D22" i="41"/>
  <c r="B23" i="41"/>
  <c r="C23" i="41"/>
  <c r="D23" i="41"/>
  <c r="B24" i="41"/>
  <c r="C24" i="41"/>
  <c r="D24" i="41"/>
  <c r="B25" i="41"/>
  <c r="C25" i="41"/>
  <c r="D25" i="41"/>
  <c r="B26" i="41"/>
  <c r="C26" i="41"/>
  <c r="D26" i="41"/>
  <c r="B27" i="41"/>
  <c r="C27" i="41"/>
  <c r="D27" i="41"/>
  <c r="B28" i="41"/>
  <c r="C28" i="41"/>
  <c r="D28" i="41"/>
  <c r="B29" i="41"/>
  <c r="C29" i="41"/>
  <c r="D29" i="41"/>
  <c r="B30" i="41"/>
  <c r="C30" i="41"/>
  <c r="D30" i="41"/>
  <c r="B31" i="41"/>
  <c r="C31" i="41"/>
  <c r="D31" i="41"/>
  <c r="B32" i="41"/>
  <c r="C32" i="41"/>
  <c r="D32" i="41"/>
  <c r="B33" i="41"/>
  <c r="C33" i="41"/>
  <c r="D33" i="41"/>
  <c r="B34" i="41"/>
  <c r="C34" i="41"/>
  <c r="D34" i="41"/>
  <c r="B35" i="41"/>
  <c r="C35" i="41"/>
  <c r="D35" i="41"/>
  <c r="B36" i="41"/>
  <c r="C36" i="41"/>
  <c r="D36" i="41"/>
  <c r="B37" i="41"/>
  <c r="C37" i="41"/>
  <c r="D37" i="41"/>
  <c r="B38" i="41"/>
  <c r="C38" i="41"/>
  <c r="D38" i="41"/>
  <c r="B39" i="41"/>
  <c r="C39" i="41"/>
  <c r="D39" i="41"/>
  <c r="B40" i="41"/>
  <c r="C40" i="41"/>
  <c r="D40" i="41"/>
  <c r="B41" i="41"/>
  <c r="C41" i="41"/>
  <c r="D41" i="41"/>
  <c r="B42" i="41"/>
  <c r="C42" i="41"/>
  <c r="D42" i="41"/>
  <c r="B43" i="41"/>
  <c r="C43" i="41"/>
  <c r="D43" i="41"/>
  <c r="B44" i="41"/>
  <c r="C44" i="41"/>
  <c r="D44" i="41"/>
  <c r="B45" i="41"/>
  <c r="C45" i="41"/>
  <c r="D45" i="41"/>
  <c r="B46" i="41"/>
  <c r="C46" i="41"/>
  <c r="D46" i="41"/>
  <c r="B47" i="41"/>
  <c r="C47" i="41"/>
  <c r="D47" i="41"/>
  <c r="B48" i="41"/>
  <c r="C48" i="41"/>
  <c r="D48" i="41"/>
  <c r="B49" i="41"/>
  <c r="C49" i="41"/>
  <c r="D49" i="41"/>
  <c r="B50" i="41"/>
  <c r="C50" i="41"/>
  <c r="D50" i="41"/>
  <c r="B51" i="41"/>
  <c r="C51" i="41"/>
  <c r="D51" i="41"/>
  <c r="B52" i="41"/>
  <c r="C52" i="41"/>
  <c r="D52" i="41"/>
  <c r="B53" i="41"/>
  <c r="C53" i="41"/>
  <c r="D53" i="41"/>
  <c r="B54" i="41"/>
  <c r="C54" i="41"/>
  <c r="D54" i="41"/>
  <c r="B55" i="41"/>
  <c r="C55" i="41"/>
  <c r="D55" i="41"/>
  <c r="B56" i="41"/>
  <c r="C56" i="41"/>
  <c r="D56" i="41"/>
  <c r="B57" i="41"/>
  <c r="C57" i="41"/>
  <c r="D57" i="41"/>
  <c r="B58" i="41"/>
  <c r="C58" i="41"/>
  <c r="D58" i="41"/>
  <c r="B59" i="41"/>
  <c r="C59" i="41"/>
  <c r="D59" i="41"/>
  <c r="B60" i="41"/>
  <c r="C60" i="41"/>
  <c r="D60" i="41"/>
  <c r="B61" i="41"/>
  <c r="C61" i="41"/>
  <c r="D61" i="41"/>
  <c r="B62" i="41"/>
  <c r="C62" i="41"/>
  <c r="D62" i="41"/>
  <c r="B63" i="41"/>
  <c r="C63" i="41"/>
  <c r="D63" i="41"/>
  <c r="B64" i="41"/>
  <c r="C64" i="41"/>
  <c r="D64" i="41"/>
  <c r="B65" i="41"/>
  <c r="C65" i="41"/>
  <c r="D65" i="41"/>
  <c r="B66" i="41"/>
  <c r="C66" i="41"/>
  <c r="D66" i="41"/>
  <c r="B67" i="41"/>
  <c r="C67" i="41"/>
  <c r="D67" i="41"/>
  <c r="B68" i="41"/>
  <c r="C68" i="41"/>
  <c r="D68" i="41"/>
  <c r="B69" i="41"/>
  <c r="C69" i="41"/>
  <c r="D69" i="41"/>
  <c r="B70" i="41"/>
  <c r="C70" i="41"/>
  <c r="D70" i="41"/>
  <c r="H70" i="41"/>
  <c r="B71" i="41"/>
  <c r="C71" i="41"/>
  <c r="D71" i="41"/>
  <c r="B72" i="41"/>
  <c r="C72" i="41"/>
  <c r="D72" i="41"/>
  <c r="H72" i="41"/>
  <c r="B73" i="41"/>
  <c r="C73" i="41"/>
  <c r="D73" i="41"/>
  <c r="H73" i="41"/>
  <c r="B74" i="41"/>
  <c r="C74" i="41"/>
  <c r="D74" i="41"/>
  <c r="H74" i="41"/>
  <c r="B75" i="41"/>
  <c r="C75" i="41"/>
  <c r="D75" i="41"/>
  <c r="H75" i="41"/>
  <c r="B76" i="41"/>
  <c r="C76" i="41"/>
  <c r="D76" i="41"/>
  <c r="H76" i="41"/>
  <c r="B77" i="41"/>
  <c r="C77" i="41"/>
  <c r="D77" i="41"/>
  <c r="H77" i="41"/>
  <c r="B78" i="41"/>
  <c r="C78" i="41"/>
  <c r="D78" i="41"/>
  <c r="H78" i="41"/>
  <c r="B79" i="41"/>
  <c r="C79" i="41"/>
  <c r="D79" i="41"/>
  <c r="H79" i="41"/>
  <c r="B80" i="41"/>
  <c r="C80" i="41"/>
  <c r="D80" i="41"/>
  <c r="H80" i="41"/>
  <c r="B81" i="41"/>
  <c r="C81" i="41"/>
  <c r="D81" i="41"/>
  <c r="H81" i="41"/>
  <c r="B14" i="41"/>
  <c r="C14" i="41"/>
  <c r="D14" i="41"/>
  <c r="B16" i="42"/>
  <c r="C16" i="42"/>
  <c r="D16" i="42"/>
  <c r="B17" i="42"/>
  <c r="C17" i="42"/>
  <c r="D17" i="42"/>
  <c r="B18" i="42"/>
  <c r="C18" i="42"/>
  <c r="D18" i="42"/>
  <c r="B19" i="42"/>
  <c r="C19" i="42"/>
  <c r="D19" i="42"/>
  <c r="B20" i="42"/>
  <c r="C20" i="42"/>
  <c r="D20" i="42"/>
  <c r="B21" i="42"/>
  <c r="C21" i="42"/>
  <c r="D21" i="42"/>
  <c r="B22" i="42"/>
  <c r="C22" i="42"/>
  <c r="D22" i="42"/>
  <c r="B23" i="42"/>
  <c r="C23" i="42"/>
  <c r="D23" i="42"/>
  <c r="B24" i="42"/>
  <c r="C24" i="42"/>
  <c r="D24" i="42"/>
  <c r="B25" i="42"/>
  <c r="C25" i="42"/>
  <c r="D25" i="42"/>
  <c r="B26" i="42"/>
  <c r="C26" i="42"/>
  <c r="D26" i="42"/>
  <c r="B27" i="42"/>
  <c r="C27" i="42"/>
  <c r="D27" i="42"/>
  <c r="B28" i="42"/>
  <c r="C28" i="42"/>
  <c r="D28" i="42"/>
  <c r="B29" i="42"/>
  <c r="C29" i="42"/>
  <c r="D29" i="42"/>
  <c r="B30" i="42"/>
  <c r="C30" i="42"/>
  <c r="D30" i="42"/>
  <c r="B31" i="42"/>
  <c r="C31" i="42"/>
  <c r="D31" i="42"/>
  <c r="B32" i="42"/>
  <c r="C32" i="42"/>
  <c r="D32" i="42"/>
  <c r="B33" i="42"/>
  <c r="C33" i="42"/>
  <c r="D33" i="42"/>
  <c r="B34" i="42"/>
  <c r="C34" i="42"/>
  <c r="D34" i="42"/>
  <c r="B35" i="42"/>
  <c r="C35" i="42"/>
  <c r="D35" i="42"/>
  <c r="B36" i="42"/>
  <c r="C36" i="42"/>
  <c r="D36" i="42"/>
  <c r="B37" i="42"/>
  <c r="C37" i="42"/>
  <c r="D37" i="42"/>
  <c r="B38" i="42"/>
  <c r="C38" i="42"/>
  <c r="D38" i="42"/>
  <c r="B39" i="42"/>
  <c r="C39" i="42"/>
  <c r="D39" i="42"/>
  <c r="B40" i="42"/>
  <c r="C40" i="42"/>
  <c r="D40" i="42"/>
  <c r="B41" i="42"/>
  <c r="C41" i="42"/>
  <c r="D41" i="42"/>
  <c r="B42" i="42"/>
  <c r="C42" i="42"/>
  <c r="D42" i="42"/>
  <c r="B43" i="42"/>
  <c r="C43" i="42"/>
  <c r="D43" i="42"/>
  <c r="B44" i="42"/>
  <c r="C44" i="42"/>
  <c r="D44" i="42"/>
  <c r="B45" i="42"/>
  <c r="C45" i="42"/>
  <c r="D45" i="42"/>
  <c r="B46" i="42"/>
  <c r="C46" i="42"/>
  <c r="D46" i="42"/>
  <c r="B47" i="42"/>
  <c r="C47" i="42"/>
  <c r="D47" i="42"/>
  <c r="B48" i="42"/>
  <c r="C48" i="42"/>
  <c r="D48" i="42"/>
  <c r="B49" i="42"/>
  <c r="C49" i="42"/>
  <c r="D49" i="42"/>
  <c r="B50" i="42"/>
  <c r="C50" i="42"/>
  <c r="D50" i="42"/>
  <c r="B51" i="42"/>
  <c r="C51" i="42"/>
  <c r="D51" i="42"/>
  <c r="B52" i="42"/>
  <c r="C52" i="42"/>
  <c r="D52" i="42"/>
  <c r="B53" i="42"/>
  <c r="C53" i="42"/>
  <c r="D53" i="42"/>
  <c r="B54" i="42"/>
  <c r="C54" i="42"/>
  <c r="D54" i="42"/>
  <c r="B55" i="42"/>
  <c r="C55" i="42"/>
  <c r="D55" i="42"/>
  <c r="B56" i="42"/>
  <c r="C56" i="42"/>
  <c r="D56" i="42"/>
  <c r="B57" i="42"/>
  <c r="C57" i="42"/>
  <c r="D57" i="42"/>
  <c r="B58" i="42"/>
  <c r="C58" i="42"/>
  <c r="D58" i="42"/>
  <c r="B59" i="42"/>
  <c r="C59" i="42"/>
  <c r="D59" i="42"/>
  <c r="B60" i="42"/>
  <c r="C60" i="42"/>
  <c r="D60" i="42"/>
  <c r="B61" i="42"/>
  <c r="C61" i="42"/>
  <c r="D61" i="42"/>
  <c r="B62" i="42"/>
  <c r="C62" i="42"/>
  <c r="D62" i="42"/>
  <c r="B63" i="42"/>
  <c r="C63" i="42"/>
  <c r="D63" i="42"/>
  <c r="B64" i="42"/>
  <c r="C64" i="42"/>
  <c r="D64" i="42"/>
  <c r="B65" i="42"/>
  <c r="C65" i="42"/>
  <c r="D65" i="42"/>
  <c r="B66" i="42"/>
  <c r="C66" i="42"/>
  <c r="D66" i="42"/>
  <c r="B67" i="42"/>
  <c r="C67" i="42"/>
  <c r="D67" i="42"/>
  <c r="B68" i="42"/>
  <c r="C68" i="42"/>
  <c r="D68" i="42"/>
  <c r="B69" i="42"/>
  <c r="C69" i="42"/>
  <c r="D69" i="42"/>
  <c r="B70" i="42"/>
  <c r="C70" i="42"/>
  <c r="D70" i="42"/>
  <c r="H70" i="42"/>
  <c r="B71" i="42"/>
  <c r="C71" i="42"/>
  <c r="D71" i="42"/>
  <c r="H71" i="42"/>
  <c r="B72" i="42"/>
  <c r="C72" i="42"/>
  <c r="D72" i="42"/>
  <c r="H72" i="42"/>
  <c r="B73" i="42"/>
  <c r="C73" i="42"/>
  <c r="D73" i="42"/>
  <c r="H73" i="42"/>
  <c r="B74" i="42"/>
  <c r="C74" i="42"/>
  <c r="D74" i="42"/>
  <c r="H74" i="42"/>
  <c r="B75" i="42"/>
  <c r="C75" i="42"/>
  <c r="D75" i="42"/>
  <c r="H75" i="42"/>
  <c r="B76" i="42"/>
  <c r="C76" i="42"/>
  <c r="D76" i="42"/>
  <c r="H76" i="42"/>
  <c r="B77" i="42"/>
  <c r="C77" i="42"/>
  <c r="D77" i="42"/>
  <c r="H77" i="42"/>
  <c r="B78" i="42"/>
  <c r="C78" i="42"/>
  <c r="D78" i="42"/>
  <c r="H78" i="42"/>
  <c r="B79" i="42"/>
  <c r="C79" i="42"/>
  <c r="D79" i="42"/>
  <c r="H79" i="42"/>
  <c r="B80" i="42"/>
  <c r="C80" i="42"/>
  <c r="D80" i="42"/>
  <c r="H80" i="42"/>
  <c r="B81" i="42"/>
  <c r="C81" i="42"/>
  <c r="D81" i="42"/>
  <c r="H81" i="42"/>
  <c r="B15" i="42"/>
  <c r="C15" i="42"/>
  <c r="D15" i="42"/>
  <c r="B16" i="43"/>
  <c r="C16" i="43"/>
  <c r="D16" i="43"/>
  <c r="B17" i="43"/>
  <c r="C17" i="43"/>
  <c r="D17" i="43"/>
  <c r="B18" i="43"/>
  <c r="C18" i="43"/>
  <c r="D18" i="43"/>
  <c r="B19" i="43"/>
  <c r="C19" i="43"/>
  <c r="D19" i="43"/>
  <c r="B20" i="43"/>
  <c r="C20" i="43"/>
  <c r="D20" i="43"/>
  <c r="B21" i="43"/>
  <c r="C21" i="43"/>
  <c r="D21" i="43"/>
  <c r="B22" i="43"/>
  <c r="C22" i="43"/>
  <c r="D22" i="43"/>
  <c r="B23" i="43"/>
  <c r="C23" i="43"/>
  <c r="D23" i="43"/>
  <c r="B24" i="43"/>
  <c r="C24" i="43"/>
  <c r="D24" i="43"/>
  <c r="B25" i="43"/>
  <c r="C25" i="43"/>
  <c r="D25" i="43"/>
  <c r="B26" i="43"/>
  <c r="C26" i="43"/>
  <c r="D26" i="43"/>
  <c r="B27" i="43"/>
  <c r="C27" i="43"/>
  <c r="D27" i="43"/>
  <c r="B28" i="43"/>
  <c r="C28" i="43"/>
  <c r="D28" i="43"/>
  <c r="B29" i="43"/>
  <c r="C29" i="43"/>
  <c r="D29" i="43"/>
  <c r="B30" i="43"/>
  <c r="C30" i="43"/>
  <c r="D30" i="43"/>
  <c r="B31" i="43"/>
  <c r="C31" i="43"/>
  <c r="D31" i="43"/>
  <c r="B32" i="43"/>
  <c r="C32" i="43"/>
  <c r="D32" i="43"/>
  <c r="B33" i="43"/>
  <c r="C33" i="43"/>
  <c r="D33" i="43"/>
  <c r="B34" i="43"/>
  <c r="C34" i="43"/>
  <c r="D34" i="43"/>
  <c r="B35" i="43"/>
  <c r="C35" i="43"/>
  <c r="D35" i="43"/>
  <c r="B36" i="43"/>
  <c r="C36" i="43"/>
  <c r="D36" i="43"/>
  <c r="B37" i="43"/>
  <c r="C37" i="43"/>
  <c r="D37" i="43"/>
  <c r="B38" i="43"/>
  <c r="C38" i="43"/>
  <c r="D38" i="43"/>
  <c r="B15" i="43"/>
  <c r="C15" i="43"/>
  <c r="D15" i="43"/>
  <c r="B16" i="46"/>
  <c r="C16" i="46"/>
  <c r="D16" i="46"/>
  <c r="B17" i="46"/>
  <c r="C17" i="46"/>
  <c r="D17" i="46"/>
  <c r="B18" i="46"/>
  <c r="C18" i="46"/>
  <c r="D18" i="46"/>
  <c r="B19" i="46"/>
  <c r="C19" i="46"/>
  <c r="D19" i="46"/>
  <c r="B20" i="46"/>
  <c r="C20" i="46"/>
  <c r="D20" i="46"/>
  <c r="B21" i="46"/>
  <c r="C21" i="46"/>
  <c r="D21" i="46"/>
  <c r="B22" i="46"/>
  <c r="C22" i="46"/>
  <c r="D22" i="46"/>
  <c r="B23" i="46"/>
  <c r="C23" i="46"/>
  <c r="D23" i="46"/>
  <c r="B24" i="46"/>
  <c r="C24" i="46"/>
  <c r="D24" i="46"/>
  <c r="B25" i="46"/>
  <c r="C25" i="46"/>
  <c r="D25" i="46"/>
  <c r="B15" i="46"/>
  <c r="C15" i="46"/>
  <c r="D15" i="46"/>
  <c r="B16" i="40"/>
  <c r="C16" i="40"/>
  <c r="D16" i="40"/>
  <c r="B17" i="40"/>
  <c r="C17" i="40"/>
  <c r="D17" i="40"/>
  <c r="B18" i="40"/>
  <c r="C18" i="40"/>
  <c r="D18" i="40"/>
  <c r="B19" i="40"/>
  <c r="C19" i="40"/>
  <c r="D19" i="40"/>
  <c r="B20" i="40"/>
  <c r="C20" i="40"/>
  <c r="D20" i="40"/>
  <c r="B21" i="40"/>
  <c r="C21" i="40"/>
  <c r="D21" i="40"/>
  <c r="B22" i="40"/>
  <c r="C22" i="40"/>
  <c r="D22" i="40"/>
  <c r="B23" i="40"/>
  <c r="C23" i="40"/>
  <c r="D23" i="40"/>
  <c r="B24" i="40"/>
  <c r="C24" i="40"/>
  <c r="D24" i="40"/>
  <c r="B25" i="40"/>
  <c r="C25" i="40"/>
  <c r="D25" i="40"/>
  <c r="B26" i="40"/>
  <c r="C26" i="40"/>
  <c r="D26" i="40"/>
  <c r="B27" i="40"/>
  <c r="C27" i="40"/>
  <c r="D27" i="40"/>
  <c r="B28" i="40"/>
  <c r="C28" i="40"/>
  <c r="D28" i="40"/>
  <c r="B29" i="40"/>
  <c r="C29" i="40"/>
  <c r="D29" i="40"/>
  <c r="B30" i="40"/>
  <c r="C30" i="40"/>
  <c r="D30" i="40"/>
  <c r="B31" i="40"/>
  <c r="C31" i="40"/>
  <c r="D31" i="40"/>
  <c r="B32" i="40"/>
  <c r="C32" i="40"/>
  <c r="D32" i="40"/>
  <c r="B33" i="40"/>
  <c r="C33" i="40"/>
  <c r="D33" i="40"/>
  <c r="B34" i="40"/>
  <c r="C34" i="40"/>
  <c r="D34" i="40"/>
  <c r="B35" i="40"/>
  <c r="C35" i="40"/>
  <c r="D35" i="40"/>
  <c r="B36" i="40"/>
  <c r="C36" i="40"/>
  <c r="D36" i="40"/>
  <c r="B37" i="40"/>
  <c r="C37" i="40"/>
  <c r="D37" i="40"/>
  <c r="B38" i="40"/>
  <c r="C38" i="40"/>
  <c r="D38" i="40"/>
  <c r="B39" i="40"/>
  <c r="C39" i="40"/>
  <c r="D39" i="40"/>
  <c r="B40" i="40"/>
  <c r="C40" i="40"/>
  <c r="D40" i="40"/>
  <c r="B41" i="40"/>
  <c r="C41" i="40"/>
  <c r="D41" i="40"/>
  <c r="B42" i="40"/>
  <c r="C42" i="40"/>
  <c r="D42" i="40"/>
  <c r="B43" i="40"/>
  <c r="C43" i="40"/>
  <c r="D43" i="40"/>
  <c r="B44" i="40"/>
  <c r="C44" i="40"/>
  <c r="D44" i="40"/>
  <c r="B45" i="40"/>
  <c r="C45" i="40"/>
  <c r="D45" i="40"/>
  <c r="B46" i="40"/>
  <c r="C46" i="40"/>
  <c r="D46" i="40"/>
  <c r="B47" i="40"/>
  <c r="C47" i="40"/>
  <c r="D47" i="40"/>
  <c r="B48" i="40"/>
  <c r="C48" i="40"/>
  <c r="D48" i="40"/>
  <c r="B49" i="40"/>
  <c r="C49" i="40"/>
  <c r="D49" i="40"/>
  <c r="B50" i="40"/>
  <c r="C50" i="40"/>
  <c r="D50" i="40"/>
  <c r="B51" i="40"/>
  <c r="C51" i="40"/>
  <c r="D51" i="40"/>
  <c r="B52" i="40"/>
  <c r="C52" i="40"/>
  <c r="D52" i="40"/>
  <c r="B53" i="40"/>
  <c r="C53" i="40"/>
  <c r="D53" i="40"/>
  <c r="B54" i="40"/>
  <c r="C54" i="40"/>
  <c r="D54" i="40"/>
  <c r="B55" i="40"/>
  <c r="C55" i="40"/>
  <c r="D55" i="40"/>
  <c r="B56" i="40"/>
  <c r="C56" i="40"/>
  <c r="D56" i="40"/>
  <c r="B57" i="40"/>
  <c r="C57" i="40"/>
  <c r="D57" i="40"/>
  <c r="B58" i="40"/>
  <c r="C58" i="40"/>
  <c r="D58" i="40"/>
  <c r="B59" i="40"/>
  <c r="C59" i="40"/>
  <c r="D59" i="40"/>
  <c r="B60" i="40"/>
  <c r="C60" i="40"/>
  <c r="D60" i="40"/>
  <c r="B61" i="40"/>
  <c r="C61" i="40"/>
  <c r="D61" i="40"/>
  <c r="H61" i="40"/>
  <c r="B62" i="40"/>
  <c r="C62" i="40"/>
  <c r="D62" i="40"/>
  <c r="H62" i="40"/>
  <c r="B63" i="40"/>
  <c r="C63" i="40"/>
  <c r="D63" i="40"/>
  <c r="H63" i="40"/>
  <c r="B64" i="40"/>
  <c r="C64" i="40"/>
  <c r="D64" i="40"/>
  <c r="H64" i="40"/>
  <c r="B65" i="40"/>
  <c r="C65" i="40"/>
  <c r="D65" i="40"/>
  <c r="H65" i="40"/>
  <c r="B66" i="40"/>
  <c r="C66" i="40"/>
  <c r="D66" i="40"/>
  <c r="H66" i="40"/>
  <c r="B67" i="40"/>
  <c r="C67" i="40"/>
  <c r="D67" i="40"/>
  <c r="H67" i="40"/>
  <c r="B68" i="40"/>
  <c r="C68" i="40"/>
  <c r="D68" i="40"/>
  <c r="H68" i="40"/>
  <c r="B69" i="40"/>
  <c r="C69" i="40"/>
  <c r="D69" i="40"/>
  <c r="H69" i="40"/>
  <c r="B70" i="40"/>
  <c r="C70" i="40"/>
  <c r="D70" i="40"/>
  <c r="H70" i="40"/>
  <c r="B71" i="40"/>
  <c r="C71" i="40"/>
  <c r="D71" i="40"/>
  <c r="H71" i="40"/>
  <c r="B72" i="40"/>
  <c r="C72" i="40"/>
  <c r="D72" i="40"/>
  <c r="H72" i="40"/>
  <c r="B73" i="40"/>
  <c r="C73" i="40"/>
  <c r="D73" i="40"/>
  <c r="H73" i="40"/>
  <c r="B74" i="40"/>
  <c r="C74" i="40"/>
  <c r="D74" i="40"/>
  <c r="H74" i="40"/>
  <c r="B75" i="40"/>
  <c r="C75" i="40"/>
  <c r="D75" i="40"/>
  <c r="H75" i="40"/>
  <c r="B76" i="40"/>
  <c r="C76" i="40"/>
  <c r="D76" i="40"/>
  <c r="H76" i="40"/>
  <c r="B77" i="40"/>
  <c r="C77" i="40"/>
  <c r="D77" i="40"/>
  <c r="H77" i="40"/>
  <c r="B78" i="40"/>
  <c r="C78" i="40"/>
  <c r="D78" i="40"/>
  <c r="H78" i="40"/>
  <c r="B79" i="40"/>
  <c r="C79" i="40"/>
  <c r="D79" i="40"/>
  <c r="H79" i="40"/>
  <c r="B80" i="40"/>
  <c r="C80" i="40"/>
  <c r="D80" i="40"/>
  <c r="H80" i="40"/>
  <c r="B81" i="40"/>
  <c r="C81" i="40"/>
  <c r="D81" i="40"/>
  <c r="H81" i="40"/>
  <c r="B82" i="40"/>
  <c r="C82" i="40"/>
  <c r="D82" i="40"/>
  <c r="H82" i="40"/>
  <c r="B83" i="40"/>
  <c r="C83" i="40"/>
  <c r="D83" i="40"/>
  <c r="H83" i="40"/>
  <c r="B15" i="40"/>
  <c r="C15" i="40"/>
  <c r="D15" i="40"/>
  <c r="B82" i="39"/>
  <c r="C82" i="39"/>
  <c r="D82" i="39"/>
  <c r="H82" i="39"/>
  <c r="B83" i="39"/>
  <c r="C83" i="39"/>
  <c r="D83" i="39"/>
  <c r="H83" i="39"/>
  <c r="B16" i="38"/>
  <c r="C16" i="38"/>
  <c r="D16" i="38"/>
  <c r="B17" i="38"/>
  <c r="C17" i="38"/>
  <c r="D17" i="38"/>
  <c r="B18" i="38"/>
  <c r="C18" i="38"/>
  <c r="D18" i="38"/>
  <c r="H18" i="38"/>
  <c r="K18" i="38"/>
  <c r="L18" i="38"/>
  <c r="M18" i="38"/>
  <c r="N18" i="38"/>
  <c r="O18" i="38"/>
  <c r="P18" i="38"/>
  <c r="B19" i="38"/>
  <c r="C19" i="38"/>
  <c r="D19" i="38"/>
  <c r="H19" i="38"/>
  <c r="K19" i="38"/>
  <c r="L19" i="38"/>
  <c r="M19" i="38"/>
  <c r="N19" i="38"/>
  <c r="O19" i="38"/>
  <c r="P19" i="38"/>
  <c r="B20" i="38"/>
  <c r="C20" i="38"/>
  <c r="D20" i="38"/>
  <c r="H20" i="38"/>
  <c r="K20" i="38"/>
  <c r="L20" i="38"/>
  <c r="M20" i="38"/>
  <c r="N20" i="38"/>
  <c r="O20" i="38"/>
  <c r="P20" i="38"/>
  <c r="B21" i="38"/>
  <c r="C21" i="38"/>
  <c r="D21" i="38"/>
  <c r="H21" i="38"/>
  <c r="K21" i="38"/>
  <c r="L21" i="38"/>
  <c r="M21" i="38"/>
  <c r="N21" i="38"/>
  <c r="O21" i="38"/>
  <c r="P21" i="38"/>
  <c r="B22" i="38"/>
  <c r="C22" i="38"/>
  <c r="D22" i="38"/>
  <c r="H22" i="38"/>
  <c r="K22" i="38"/>
  <c r="L22" i="38"/>
  <c r="M22" i="38"/>
  <c r="N22" i="38"/>
  <c r="O22" i="38"/>
  <c r="P22" i="38"/>
  <c r="B23" i="38"/>
  <c r="C23" i="38"/>
  <c r="D23" i="38"/>
  <c r="B15" i="38"/>
  <c r="C15" i="38"/>
  <c r="D15" i="38"/>
  <c r="B15" i="3"/>
  <c r="C15" i="3"/>
  <c r="D15" i="3"/>
  <c r="B16" i="3"/>
  <c r="C16" i="3"/>
  <c r="D16" i="3"/>
  <c r="H16" i="3"/>
  <c r="K16" i="3"/>
  <c r="L16" i="3"/>
  <c r="M16" i="3"/>
  <c r="N16" i="3"/>
  <c r="O16" i="3"/>
  <c r="P16" i="3"/>
  <c r="B17" i="3"/>
  <c r="C17" i="3"/>
  <c r="D17" i="3"/>
  <c r="H17" i="3"/>
  <c r="K17" i="3"/>
  <c r="L17" i="3"/>
  <c r="M17" i="3"/>
  <c r="N17" i="3"/>
  <c r="O17" i="3"/>
  <c r="P17" i="3"/>
  <c r="B18" i="3"/>
  <c r="C18" i="3"/>
  <c r="D18" i="3"/>
  <c r="B19" i="3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H24" i="3"/>
  <c r="K24" i="3"/>
  <c r="L24" i="3"/>
  <c r="M24" i="3"/>
  <c r="N24" i="3"/>
  <c r="O24" i="3"/>
  <c r="P24" i="3"/>
  <c r="B14" i="3"/>
  <c r="C14" i="3"/>
  <c r="D14" i="3"/>
  <c r="H23" i="40"/>
  <c r="H30" i="40"/>
  <c r="H56" i="40"/>
  <c r="H56" i="42"/>
  <c r="H68" i="42"/>
  <c r="B14" i="33"/>
  <c r="B15" i="33"/>
  <c r="B16" i="33"/>
  <c r="B13" i="33"/>
  <c r="D9" i="36"/>
  <c r="D8" i="36"/>
  <c r="D7" i="36"/>
  <c r="D6" i="36"/>
  <c r="D9" i="34"/>
  <c r="D8" i="34"/>
  <c r="D7" i="34"/>
  <c r="D6" i="34"/>
  <c r="D8" i="2"/>
  <c r="D7" i="2"/>
  <c r="D6" i="2"/>
  <c r="D5" i="40" s="1"/>
  <c r="N62" i="40"/>
  <c r="N66" i="40"/>
  <c r="N69" i="40"/>
  <c r="N70" i="40"/>
  <c r="N72" i="40"/>
  <c r="N73" i="40"/>
  <c r="N74" i="40"/>
  <c r="N76" i="40"/>
  <c r="N77" i="40"/>
  <c r="N78" i="40"/>
  <c r="N81" i="40"/>
  <c r="N82" i="39"/>
  <c r="L78" i="40"/>
  <c r="L76" i="40"/>
  <c r="O76" i="40"/>
  <c r="K120" i="4"/>
  <c r="M78" i="40"/>
  <c r="O78" i="42"/>
  <c r="K119" i="4"/>
  <c r="K75" i="98" s="1"/>
  <c r="M72" i="42"/>
  <c r="M61" i="40"/>
  <c r="M65" i="40"/>
  <c r="M76" i="41"/>
  <c r="K76" i="5"/>
  <c r="M80" i="41"/>
  <c r="K80" i="5"/>
  <c r="K73" i="5"/>
  <c r="K77" i="5"/>
  <c r="M75" i="41"/>
  <c r="M79" i="42"/>
  <c r="K106" i="4"/>
  <c r="K62" i="98" s="1"/>
  <c r="K118" i="4"/>
  <c r="K74" i="98" s="1"/>
  <c r="K122" i="4"/>
  <c r="K110" i="4"/>
  <c r="K66" i="98" s="1"/>
  <c r="K114" i="4"/>
  <c r="K70" i="98" s="1"/>
  <c r="K126" i="4"/>
  <c r="K123" i="4"/>
  <c r="K107" i="4"/>
  <c r="K63" i="98" s="1"/>
  <c r="K115" i="4"/>
  <c r="K71" i="98" s="1"/>
  <c r="K113" i="4"/>
  <c r="K69" i="98" s="1"/>
  <c r="K125" i="4"/>
  <c r="K81" i="98" s="1"/>
  <c r="K117" i="4"/>
  <c r="K73" i="98" s="1"/>
  <c r="K109" i="4"/>
  <c r="K65" i="98" s="1"/>
  <c r="K78" i="5"/>
  <c r="K75" i="5"/>
  <c r="K116" i="4"/>
  <c r="K72" i="98" s="1"/>
  <c r="K70" i="5"/>
  <c r="K121" i="4"/>
  <c r="K77" i="98" s="1"/>
  <c r="K105" i="4"/>
  <c r="K61" i="98" s="1"/>
  <c r="K74" i="5"/>
  <c r="K112" i="4"/>
  <c r="K68" i="98" s="1"/>
  <c r="K79" i="5"/>
  <c r="O80" i="40"/>
  <c r="K124" i="4"/>
  <c r="K80" i="98" s="1"/>
  <c r="O64" i="40"/>
  <c r="K108" i="4"/>
  <c r="K64" i="98" s="1"/>
  <c r="K127" i="4"/>
  <c r="K83" i="98" s="1"/>
  <c r="O83" i="40"/>
  <c r="K76" i="40" l="1"/>
  <c r="K76" i="98"/>
  <c r="K78" i="40"/>
  <c r="K78" i="98"/>
  <c r="N9" i="97"/>
  <c r="E15" i="117"/>
  <c r="B16" i="35"/>
  <c r="B16" i="118"/>
  <c r="B15" i="35"/>
  <c r="B15" i="118"/>
  <c r="B14" i="35"/>
  <c r="B14" i="118"/>
  <c r="B13" i="35"/>
  <c r="B13" i="118"/>
  <c r="D6" i="97"/>
  <c r="D6" i="100"/>
  <c r="D6" i="99"/>
  <c r="D6" i="98"/>
  <c r="D6" i="101"/>
  <c r="D7" i="97"/>
  <c r="D7" i="100"/>
  <c r="D7" i="99"/>
  <c r="D7" i="98"/>
  <c r="D7" i="101"/>
  <c r="D8" i="100"/>
  <c r="D8" i="99"/>
  <c r="D8" i="98"/>
  <c r="D8" i="101"/>
  <c r="D8" i="97"/>
  <c r="D5" i="5"/>
  <c r="D5" i="38"/>
  <c r="D5" i="37"/>
  <c r="D5" i="97"/>
  <c r="D5" i="100"/>
  <c r="D5" i="99"/>
  <c r="D5" i="98"/>
  <c r="D5" i="101"/>
  <c r="D7" i="43"/>
  <c r="O78" i="40"/>
  <c r="P78" i="40"/>
  <c r="D7" i="44"/>
  <c r="O80" i="42"/>
  <c r="O80" i="41"/>
  <c r="L80" i="42"/>
  <c r="L80" i="41"/>
  <c r="N80" i="42"/>
  <c r="N80" i="41"/>
  <c r="K80" i="42"/>
  <c r="K80" i="41"/>
  <c r="P70" i="42"/>
  <c r="P70" i="41"/>
  <c r="K70" i="42"/>
  <c r="K70" i="41"/>
  <c r="K65" i="40"/>
  <c r="K71" i="42"/>
  <c r="L71" i="42"/>
  <c r="L71" i="41"/>
  <c r="N71" i="42"/>
  <c r="L65" i="40"/>
  <c r="O71" i="42"/>
  <c r="M70" i="42"/>
  <c r="M70" i="41"/>
  <c r="O65" i="40"/>
  <c r="L70" i="42"/>
  <c r="L70" i="41"/>
  <c r="N65" i="40"/>
  <c r="O70" i="42"/>
  <c r="O70" i="41"/>
  <c r="N70" i="42"/>
  <c r="N70" i="41"/>
  <c r="K64" i="40"/>
  <c r="N73" i="41"/>
  <c r="N73" i="42"/>
  <c r="N64" i="40"/>
  <c r="O67" i="40"/>
  <c r="M73" i="41"/>
  <c r="M73" i="42"/>
  <c r="P73" i="41"/>
  <c r="P73" i="42"/>
  <c r="K73" i="41"/>
  <c r="K73" i="42"/>
  <c r="O73" i="41"/>
  <c r="O73" i="42"/>
  <c r="L64" i="40"/>
  <c r="L73" i="41"/>
  <c r="L73" i="42"/>
  <c r="M64" i="40"/>
  <c r="N67" i="40"/>
  <c r="L67" i="40"/>
  <c r="K83" i="39"/>
  <c r="K83" i="40"/>
  <c r="K78" i="41"/>
  <c r="K78" i="42"/>
  <c r="K73" i="40"/>
  <c r="K81" i="40"/>
  <c r="P66" i="40"/>
  <c r="O72" i="40"/>
  <c r="O69" i="40"/>
  <c r="M66" i="40"/>
  <c r="M72" i="40"/>
  <c r="L74" i="40"/>
  <c r="L81" i="40"/>
  <c r="N83" i="39"/>
  <c r="N83" i="40"/>
  <c r="M78" i="41"/>
  <c r="M78" i="42"/>
  <c r="K66" i="40"/>
  <c r="O81" i="42"/>
  <c r="O81" i="41"/>
  <c r="M83" i="39"/>
  <c r="M83" i="40"/>
  <c r="L72" i="40"/>
  <c r="L78" i="41"/>
  <c r="L78" i="42"/>
  <c r="K72" i="40"/>
  <c r="K74" i="40"/>
  <c r="P72" i="40"/>
  <c r="O73" i="40"/>
  <c r="L66" i="40"/>
  <c r="L73" i="40"/>
  <c r="L77" i="40"/>
  <c r="N78" i="41"/>
  <c r="N78" i="42"/>
  <c r="L81" i="42"/>
  <c r="L81" i="41"/>
  <c r="K77" i="40"/>
  <c r="K69" i="40"/>
  <c r="M69" i="40"/>
  <c r="O77" i="40"/>
  <c r="O81" i="40"/>
  <c r="O66" i="40"/>
  <c r="L69" i="40"/>
  <c r="M74" i="40"/>
  <c r="L83" i="39"/>
  <c r="L83" i="40"/>
  <c r="N81" i="42"/>
  <c r="N81" i="41"/>
  <c r="K75" i="42"/>
  <c r="K75" i="41"/>
  <c r="K61" i="40"/>
  <c r="P71" i="40"/>
  <c r="K76" i="42"/>
  <c r="K76" i="41"/>
  <c r="M68" i="40"/>
  <c r="O75" i="42"/>
  <c r="O75" i="41"/>
  <c r="O75" i="40"/>
  <c r="O63" i="40"/>
  <c r="M62" i="40"/>
  <c r="M70" i="40"/>
  <c r="M79" i="40"/>
  <c r="L75" i="42"/>
  <c r="L75" i="41"/>
  <c r="K71" i="40"/>
  <c r="K80" i="40"/>
  <c r="K79" i="41"/>
  <c r="K79" i="42"/>
  <c r="K63" i="40"/>
  <c r="P82" i="39"/>
  <c r="P82" i="40"/>
  <c r="O61" i="40"/>
  <c r="O71" i="40"/>
  <c r="M63" i="40"/>
  <c r="L62" i="40"/>
  <c r="L70" i="40"/>
  <c r="M75" i="40"/>
  <c r="L79" i="40"/>
  <c r="M82" i="39"/>
  <c r="M82" i="40"/>
  <c r="O72" i="41"/>
  <c r="O72" i="42"/>
  <c r="M74" i="42"/>
  <c r="M74" i="41"/>
  <c r="O76" i="42"/>
  <c r="O76" i="41"/>
  <c r="K68" i="40"/>
  <c r="K79" i="40"/>
  <c r="P68" i="40"/>
  <c r="K82" i="39"/>
  <c r="K82" i="40"/>
  <c r="K62" i="40"/>
  <c r="P62" i="40"/>
  <c r="K72" i="42"/>
  <c r="K75" i="40"/>
  <c r="M80" i="40"/>
  <c r="O79" i="41"/>
  <c r="O79" i="42"/>
  <c r="O70" i="40"/>
  <c r="O77" i="41"/>
  <c r="O77" i="42"/>
  <c r="O82" i="39"/>
  <c r="O82" i="40"/>
  <c r="M71" i="40"/>
  <c r="L63" i="40"/>
  <c r="L68" i="40"/>
  <c r="L71" i="40"/>
  <c r="L75" i="40"/>
  <c r="N79" i="40"/>
  <c r="L82" i="39"/>
  <c r="L82" i="40"/>
  <c r="L72" i="41"/>
  <c r="L72" i="42"/>
  <c r="L74" i="42"/>
  <c r="L74" i="41"/>
  <c r="L76" i="42"/>
  <c r="L76" i="41"/>
  <c r="K74" i="42"/>
  <c r="K74" i="41"/>
  <c r="K70" i="40"/>
  <c r="P75" i="40"/>
  <c r="P77" i="41"/>
  <c r="P77" i="42"/>
  <c r="K77" i="41"/>
  <c r="K77" i="42"/>
  <c r="M73" i="40"/>
  <c r="O62" i="40"/>
  <c r="M77" i="41"/>
  <c r="M77" i="42"/>
  <c r="O74" i="42"/>
  <c r="O74" i="41"/>
  <c r="O68" i="40"/>
  <c r="L61" i="40"/>
  <c r="N63" i="40"/>
  <c r="N71" i="40"/>
  <c r="N75" i="40"/>
  <c r="L80" i="40"/>
  <c r="N74" i="42"/>
  <c r="N74" i="41"/>
  <c r="L77" i="41"/>
  <c r="L77" i="42"/>
  <c r="L79" i="41"/>
  <c r="L79" i="42"/>
  <c r="N79" i="41"/>
  <c r="N79" i="42"/>
  <c r="N77" i="41"/>
  <c r="N77" i="42"/>
  <c r="N72" i="42"/>
  <c r="N82" i="40"/>
  <c r="N76" i="42"/>
  <c r="N76" i="41"/>
  <c r="N75" i="42"/>
  <c r="N75" i="41"/>
  <c r="N80" i="40"/>
  <c r="N68" i="40"/>
  <c r="N61" i="40"/>
  <c r="M71" i="42"/>
  <c r="M80" i="42"/>
  <c r="M76" i="42"/>
  <c r="M81" i="40"/>
  <c r="O79" i="40"/>
  <c r="O78" i="41"/>
  <c r="O74" i="40"/>
  <c r="M79" i="41"/>
  <c r="M77" i="40"/>
  <c r="O83" i="39"/>
  <c r="M75" i="42"/>
  <c r="M72" i="41"/>
  <c r="M76" i="40"/>
  <c r="D5" i="46"/>
  <c r="D7" i="37"/>
  <c r="D8" i="37"/>
  <c r="D8" i="5"/>
  <c r="D8" i="41"/>
  <c r="D8" i="42"/>
  <c r="D6" i="41"/>
  <c r="D6" i="37"/>
  <c r="H31" i="43"/>
  <c r="K111" i="4"/>
  <c r="K67" i="98" s="1"/>
  <c r="M67" i="40"/>
  <c r="M81" i="41"/>
  <c r="K81" i="5"/>
  <c r="H14" i="40"/>
  <c r="H19" i="43"/>
  <c r="H21" i="43"/>
  <c r="H24" i="6"/>
  <c r="H38" i="43"/>
  <c r="H25" i="6"/>
  <c r="H48" i="40"/>
  <c r="M32" i="40"/>
  <c r="H17" i="40"/>
  <c r="H46" i="40"/>
  <c r="H38" i="40"/>
  <c r="H24" i="41"/>
  <c r="H20" i="42"/>
  <c r="H29" i="43"/>
  <c r="H37" i="6"/>
  <c r="H64" i="42"/>
  <c r="H28" i="42"/>
  <c r="H16" i="43"/>
  <c r="H16" i="6"/>
  <c r="K17" i="44"/>
  <c r="K17" i="100" s="1"/>
  <c r="H34" i="43"/>
  <c r="H26" i="43"/>
  <c r="H18" i="43"/>
  <c r="H27" i="42"/>
  <c r="H47" i="41"/>
  <c r="H53" i="41"/>
  <c r="H33" i="41"/>
  <c r="H41" i="41"/>
  <c r="H22" i="6"/>
  <c r="D8" i="3"/>
  <c r="D8" i="38"/>
  <c r="D8" i="45"/>
  <c r="D8" i="44"/>
  <c r="D8" i="4"/>
  <c r="D8" i="39"/>
  <c r="D8" i="6"/>
  <c r="D8" i="43"/>
  <c r="D8" i="7"/>
  <c r="D8" i="40"/>
  <c r="M43" i="40"/>
  <c r="H35" i="41"/>
  <c r="H63" i="41"/>
  <c r="D6" i="40"/>
  <c r="D7" i="39"/>
  <c r="D6" i="46"/>
  <c r="H68" i="41"/>
  <c r="H46" i="42"/>
  <c r="H56" i="41"/>
  <c r="H62" i="42"/>
  <c r="H36" i="41"/>
  <c r="D8" i="46"/>
  <c r="D7" i="7"/>
  <c r="D7" i="38"/>
  <c r="D7" i="41"/>
  <c r="D7" i="46"/>
  <c r="D7" i="4"/>
  <c r="D7" i="3"/>
  <c r="D7" i="45"/>
  <c r="D7" i="5"/>
  <c r="D7" i="6"/>
  <c r="D7" i="42"/>
  <c r="D6" i="38"/>
  <c r="D6" i="4"/>
  <c r="D6" i="42"/>
  <c r="H19" i="46"/>
  <c r="N16" i="6"/>
  <c r="K16" i="44"/>
  <c r="K16" i="100" s="1"/>
  <c r="N54" i="40"/>
  <c r="L22" i="42"/>
  <c r="L14" i="40"/>
  <c r="H25" i="45"/>
  <c r="H53" i="40"/>
  <c r="H42" i="40"/>
  <c r="N38" i="40"/>
  <c r="H23" i="46"/>
  <c r="N53" i="40"/>
  <c r="N58" i="40"/>
  <c r="H21" i="46"/>
  <c r="H17" i="45"/>
  <c r="N55" i="42"/>
  <c r="N43" i="42"/>
  <c r="N31" i="42"/>
  <c r="N55" i="40"/>
  <c r="D5" i="6"/>
  <c r="D5" i="39"/>
  <c r="D5" i="3"/>
  <c r="D5" i="7"/>
  <c r="D5" i="43"/>
  <c r="D5" i="44"/>
  <c r="D6" i="6"/>
  <c r="D6" i="39"/>
  <c r="D6" i="3"/>
  <c r="D6" i="7"/>
  <c r="D6" i="5"/>
  <c r="D5" i="45"/>
  <c r="D6" i="44"/>
  <c r="D6" i="43"/>
  <c r="D7" i="40"/>
  <c r="D5" i="4"/>
  <c r="D5" i="42"/>
  <c r="D5" i="41"/>
  <c r="D6" i="45"/>
  <c r="N59" i="42"/>
  <c r="N33" i="40"/>
  <c r="N26" i="40"/>
  <c r="H19" i="3"/>
  <c r="H24" i="45"/>
  <c r="N41" i="42"/>
  <c r="N57" i="42"/>
  <c r="N53" i="42"/>
  <c r="N37" i="42"/>
  <c r="H16" i="45"/>
  <c r="N21" i="3"/>
  <c r="N47" i="42"/>
  <c r="M14" i="3"/>
  <c r="L17" i="38"/>
  <c r="N69" i="42"/>
  <c r="H22" i="46"/>
  <c r="H18" i="46"/>
  <c r="N60" i="42"/>
  <c r="N44" i="42"/>
  <c r="N28" i="42"/>
  <c r="N34" i="40"/>
  <c r="N30" i="40"/>
  <c r="M20" i="3"/>
  <c r="L20" i="3"/>
  <c r="H16" i="38"/>
  <c r="N39" i="42"/>
  <c r="N23" i="42"/>
  <c r="N20" i="3"/>
  <c r="N22" i="3"/>
  <c r="L19" i="3"/>
  <c r="H32" i="6"/>
  <c r="H20" i="6"/>
  <c r="L16" i="38"/>
  <c r="N18" i="3"/>
  <c r="L22" i="3"/>
  <c r="N40" i="40"/>
  <c r="N21" i="40"/>
  <c r="H20" i="46"/>
  <c r="H18" i="3"/>
  <c r="M18" i="3"/>
  <c r="L14" i="3"/>
  <c r="N44" i="40"/>
  <c r="H19" i="6"/>
  <c r="H38" i="6"/>
  <c r="L21" i="3"/>
  <c r="N16" i="38"/>
  <c r="E16" i="2" l="1"/>
  <c r="A15" i="117"/>
  <c r="B15" i="117" s="1"/>
  <c r="B16" i="2" s="1"/>
  <c r="P76" i="40"/>
  <c r="P80" i="42"/>
  <c r="P80" i="41"/>
  <c r="P65" i="40"/>
  <c r="P71" i="42"/>
  <c r="P64" i="40"/>
  <c r="K67" i="40"/>
  <c r="K81" i="42"/>
  <c r="K81" i="41"/>
  <c r="P77" i="40"/>
  <c r="P78" i="41"/>
  <c r="P78" i="42"/>
  <c r="P73" i="40"/>
  <c r="P83" i="39"/>
  <c r="P83" i="40"/>
  <c r="P74" i="40"/>
  <c r="P81" i="40"/>
  <c r="P69" i="40"/>
  <c r="P74" i="42"/>
  <c r="P74" i="41"/>
  <c r="P72" i="42"/>
  <c r="P70" i="40"/>
  <c r="P61" i="40"/>
  <c r="P75" i="42"/>
  <c r="P75" i="41"/>
  <c r="P63" i="40"/>
  <c r="P79" i="41"/>
  <c r="P79" i="42"/>
  <c r="P79" i="40"/>
  <c r="P76" i="42"/>
  <c r="P76" i="41"/>
  <c r="P80" i="40"/>
  <c r="M81" i="42"/>
  <c r="H15" i="46"/>
  <c r="H31" i="6"/>
  <c r="M31" i="6"/>
  <c r="M46" i="40"/>
  <c r="H24" i="42"/>
  <c r="H18" i="6"/>
  <c r="M29" i="43"/>
  <c r="M24" i="42"/>
  <c r="M64" i="42"/>
  <c r="H20" i="41"/>
  <c r="O14" i="43"/>
  <c r="H27" i="43"/>
  <c r="H28" i="41"/>
  <c r="M28" i="42"/>
  <c r="M17" i="6"/>
  <c r="M38" i="43"/>
  <c r="H27" i="6"/>
  <c r="M19" i="6"/>
  <c r="H25" i="42"/>
  <c r="M27" i="6"/>
  <c r="H29" i="6"/>
  <c r="H34" i="6"/>
  <c r="H26" i="6"/>
  <c r="H19" i="41"/>
  <c r="M33" i="43"/>
  <c r="M48" i="40"/>
  <c r="K14" i="44"/>
  <c r="H64" i="41"/>
  <c r="M26" i="43"/>
  <c r="H61" i="41"/>
  <c r="H37" i="43"/>
  <c r="M34" i="6"/>
  <c r="O37" i="43"/>
  <c r="M37" i="43"/>
  <c r="M20" i="42"/>
  <c r="H29" i="41"/>
  <c r="N14" i="40"/>
  <c r="H14" i="46"/>
  <c r="M14" i="42"/>
  <c r="H14" i="42"/>
  <c r="N14" i="45"/>
  <c r="N14" i="46"/>
  <c r="N14" i="41"/>
  <c r="N14" i="42"/>
  <c r="L14" i="41"/>
  <c r="L14" i="42"/>
  <c r="L14" i="45"/>
  <c r="L14" i="46"/>
  <c r="L14" i="6"/>
  <c r="L14" i="43"/>
  <c r="N14" i="6"/>
  <c r="N14" i="43"/>
  <c r="M14" i="6"/>
  <c r="M14" i="43"/>
  <c r="H14" i="6"/>
  <c r="H14" i="43"/>
  <c r="H22" i="41"/>
  <c r="K30" i="44"/>
  <c r="K30" i="100" s="1"/>
  <c r="M22" i="6"/>
  <c r="H46" i="41"/>
  <c r="H33" i="40"/>
  <c r="L33" i="40"/>
  <c r="N59" i="40"/>
  <c r="L18" i="40"/>
  <c r="H35" i="42"/>
  <c r="L35" i="41"/>
  <c r="L35" i="42"/>
  <c r="N35" i="41"/>
  <c r="N35" i="42"/>
  <c r="M18" i="40"/>
  <c r="H59" i="40"/>
  <c r="H18" i="40"/>
  <c r="N18" i="40"/>
  <c r="L55" i="40"/>
  <c r="H55" i="40"/>
  <c r="L59" i="40"/>
  <c r="N68" i="41"/>
  <c r="N68" i="42"/>
  <c r="N21" i="6"/>
  <c r="N21" i="43"/>
  <c r="L26" i="40"/>
  <c r="L21" i="6"/>
  <c r="L21" i="43"/>
  <c r="L68" i="41"/>
  <c r="L68" i="42"/>
  <c r="M68" i="41"/>
  <c r="M68" i="42"/>
  <c r="M21" i="6"/>
  <c r="M21" i="43"/>
  <c r="H26" i="40"/>
  <c r="O24" i="43"/>
  <c r="O24" i="6"/>
  <c r="L60" i="40"/>
  <c r="N60" i="40"/>
  <c r="L24" i="43"/>
  <c r="L24" i="6"/>
  <c r="K24" i="44"/>
  <c r="K24" i="100" s="1"/>
  <c r="M24" i="43"/>
  <c r="M24" i="6"/>
  <c r="N56" i="41"/>
  <c r="N56" i="42"/>
  <c r="M56" i="41"/>
  <c r="M56" i="42"/>
  <c r="L56" i="41"/>
  <c r="L56" i="42"/>
  <c r="H60" i="40"/>
  <c r="N24" i="43"/>
  <c r="N24" i="6"/>
  <c r="L27" i="40"/>
  <c r="N27" i="40"/>
  <c r="H40" i="42"/>
  <c r="N40" i="41"/>
  <c r="N40" i="42"/>
  <c r="L40" i="41"/>
  <c r="L40" i="42"/>
  <c r="H27" i="40"/>
  <c r="H19" i="40"/>
  <c r="H58" i="40"/>
  <c r="L62" i="41"/>
  <c r="L62" i="42"/>
  <c r="N45" i="40"/>
  <c r="L58" i="40"/>
  <c r="L37" i="40"/>
  <c r="L66" i="41"/>
  <c r="L66" i="42"/>
  <c r="H51" i="40"/>
  <c r="N38" i="6"/>
  <c r="N38" i="43"/>
  <c r="N19" i="40"/>
  <c r="N31" i="40"/>
  <c r="L19" i="40"/>
  <c r="H37" i="40"/>
  <c r="H45" i="40"/>
  <c r="H66" i="41"/>
  <c r="H66" i="42"/>
  <c r="N66" i="41"/>
  <c r="N66" i="42"/>
  <c r="N37" i="40"/>
  <c r="N51" i="40"/>
  <c r="L31" i="40"/>
  <c r="L27" i="42"/>
  <c r="L27" i="41"/>
  <c r="H31" i="40"/>
  <c r="N27" i="42"/>
  <c r="N27" i="41"/>
  <c r="K45" i="4"/>
  <c r="K45" i="98" s="1"/>
  <c r="N62" i="41"/>
  <c r="N62" i="42"/>
  <c r="L51" i="40"/>
  <c r="L45" i="40"/>
  <c r="L38" i="6"/>
  <c r="L38" i="43"/>
  <c r="H27" i="41"/>
  <c r="N16" i="42"/>
  <c r="N16" i="41"/>
  <c r="L21" i="40"/>
  <c r="L30" i="41"/>
  <c r="L30" i="42"/>
  <c r="L46" i="41"/>
  <c r="L46" i="42"/>
  <c r="N22" i="40"/>
  <c r="N23" i="3"/>
  <c r="N23" i="38"/>
  <c r="N48" i="40"/>
  <c r="M56" i="40"/>
  <c r="M23" i="38"/>
  <c r="H23" i="38"/>
  <c r="N33" i="41"/>
  <c r="N33" i="42"/>
  <c r="N61" i="41"/>
  <c r="N61" i="42"/>
  <c r="N67" i="41"/>
  <c r="N67" i="42"/>
  <c r="N56" i="40"/>
  <c r="N52" i="40"/>
  <c r="N43" i="40"/>
  <c r="N46" i="41"/>
  <c r="N46" i="42"/>
  <c r="L32" i="40"/>
  <c r="L48" i="40"/>
  <c r="L24" i="40"/>
  <c r="L50" i="40"/>
  <c r="L33" i="41"/>
  <c r="L33" i="42"/>
  <c r="L43" i="40"/>
  <c r="H52" i="42"/>
  <c r="L36" i="42"/>
  <c r="L36" i="41"/>
  <c r="H20" i="40"/>
  <c r="L42" i="40"/>
  <c r="L25" i="43"/>
  <c r="L25" i="6"/>
  <c r="N25" i="43"/>
  <c r="N25" i="6"/>
  <c r="H67" i="42"/>
  <c r="N26" i="6"/>
  <c r="N26" i="43"/>
  <c r="N52" i="41"/>
  <c r="N52" i="42"/>
  <c r="L52" i="41"/>
  <c r="L52" i="42"/>
  <c r="H43" i="40"/>
  <c r="H30" i="42"/>
  <c r="L26" i="6"/>
  <c r="L26" i="43"/>
  <c r="H52" i="40"/>
  <c r="H61" i="42"/>
  <c r="H33" i="42"/>
  <c r="H39" i="41"/>
  <c r="H39" i="42"/>
  <c r="M50" i="40"/>
  <c r="H34" i="40"/>
  <c r="N32" i="40"/>
  <c r="N46" i="40"/>
  <c r="N24" i="40"/>
  <c r="N50" i="40"/>
  <c r="N30" i="41"/>
  <c r="N30" i="42"/>
  <c r="H44" i="40"/>
  <c r="H16" i="41"/>
  <c r="L61" i="41"/>
  <c r="L61" i="42"/>
  <c r="L53" i="41"/>
  <c r="L53" i="42"/>
  <c r="L20" i="40"/>
  <c r="L34" i="40"/>
  <c r="N20" i="40"/>
  <c r="M25" i="43"/>
  <c r="M25" i="6"/>
  <c r="L52" i="40"/>
  <c r="H53" i="42"/>
  <c r="H50" i="40"/>
  <c r="L23" i="3"/>
  <c r="L23" i="38"/>
  <c r="N36" i="42"/>
  <c r="N36" i="41"/>
  <c r="N42" i="40"/>
  <c r="L38" i="40"/>
  <c r="L46" i="40"/>
  <c r="L56" i="40"/>
  <c r="L44" i="40"/>
  <c r="H21" i="40"/>
  <c r="L16" i="42"/>
  <c r="L16" i="41"/>
  <c r="L39" i="41"/>
  <c r="L39" i="42"/>
  <c r="L67" i="41"/>
  <c r="L67" i="42"/>
  <c r="L25" i="40"/>
  <c r="H24" i="40"/>
  <c r="L22" i="40"/>
  <c r="H22" i="40"/>
  <c r="H32" i="40"/>
  <c r="N25" i="42"/>
  <c r="N25" i="41"/>
  <c r="N65" i="41"/>
  <c r="N65" i="42"/>
  <c r="N49" i="40"/>
  <c r="N19" i="41"/>
  <c r="N19" i="42"/>
  <c r="K33" i="44"/>
  <c r="K33" i="100" s="1"/>
  <c r="L31" i="6"/>
  <c r="L31" i="43"/>
  <c r="N39" i="40"/>
  <c r="L18" i="6"/>
  <c r="L18" i="43"/>
  <c r="L24" i="42"/>
  <c r="L24" i="41"/>
  <c r="H60" i="42"/>
  <c r="L39" i="40"/>
  <c r="N29" i="40"/>
  <c r="H48" i="42"/>
  <c r="H54" i="41"/>
  <c r="H54" i="42"/>
  <c r="L53" i="40"/>
  <c r="H43" i="42"/>
  <c r="L36" i="43"/>
  <c r="L36" i="6"/>
  <c r="H49" i="40"/>
  <c r="H65" i="41"/>
  <c r="H65" i="42"/>
  <c r="H54" i="40"/>
  <c r="H19" i="42"/>
  <c r="N17" i="46"/>
  <c r="N17" i="45"/>
  <c r="N36" i="43"/>
  <c r="N36" i="6"/>
  <c r="H33" i="6"/>
  <c r="H33" i="43"/>
  <c r="N23" i="40"/>
  <c r="N29" i="41"/>
  <c r="N29" i="42"/>
  <c r="M17" i="40"/>
  <c r="N20" i="41"/>
  <c r="N20" i="42"/>
  <c r="N48" i="41"/>
  <c r="N48" i="42"/>
  <c r="M16" i="40"/>
  <c r="L23" i="40"/>
  <c r="L30" i="40"/>
  <c r="H50" i="41"/>
  <c r="H50" i="42"/>
  <c r="N17" i="40"/>
  <c r="N42" i="41"/>
  <c r="N42" i="42"/>
  <c r="N50" i="41"/>
  <c r="N50" i="42"/>
  <c r="N58" i="41"/>
  <c r="N58" i="42"/>
  <c r="N57" i="40"/>
  <c r="L30" i="6"/>
  <c r="L30" i="43"/>
  <c r="N18" i="6"/>
  <c r="N18" i="43"/>
  <c r="M57" i="40"/>
  <c r="M30" i="40"/>
  <c r="L25" i="42"/>
  <c r="L25" i="41"/>
  <c r="N16" i="40"/>
  <c r="K40" i="4"/>
  <c r="K40" i="98" s="1"/>
  <c r="H40" i="40"/>
  <c r="L54" i="40"/>
  <c r="H36" i="40"/>
  <c r="L41" i="40"/>
  <c r="H31" i="42"/>
  <c r="L57" i="40"/>
  <c r="L55" i="41"/>
  <c r="L55" i="42"/>
  <c r="L42" i="41"/>
  <c r="L42" i="42"/>
  <c r="N24" i="46"/>
  <c r="N24" i="45"/>
  <c r="H29" i="40"/>
  <c r="H29" i="42"/>
  <c r="H39" i="40"/>
  <c r="L17" i="46"/>
  <c r="L17" i="45"/>
  <c r="M30" i="6"/>
  <c r="M30" i="43"/>
  <c r="O31" i="43"/>
  <c r="N41" i="40"/>
  <c r="N36" i="40"/>
  <c r="N28" i="40"/>
  <c r="N30" i="6"/>
  <c r="N30" i="43"/>
  <c r="M19" i="41"/>
  <c r="M19" i="42"/>
  <c r="L17" i="40"/>
  <c r="L20" i="41"/>
  <c r="L20" i="42"/>
  <c r="H69" i="41"/>
  <c r="H69" i="42"/>
  <c r="L65" i="41"/>
  <c r="L65" i="42"/>
  <c r="L40" i="40"/>
  <c r="L50" i="41"/>
  <c r="L50" i="42"/>
  <c r="L49" i="40"/>
  <c r="L47" i="40"/>
  <c r="L48" i="41"/>
  <c r="L48" i="42"/>
  <c r="H28" i="40"/>
  <c r="L19" i="41"/>
  <c r="L19" i="42"/>
  <c r="N31" i="6"/>
  <c r="N31" i="43"/>
  <c r="L33" i="6"/>
  <c r="L33" i="43"/>
  <c r="H57" i="40"/>
  <c r="H47" i="40"/>
  <c r="L24" i="46"/>
  <c r="L24" i="45"/>
  <c r="L21" i="45"/>
  <c r="L21" i="46"/>
  <c r="N21" i="45"/>
  <c r="N21" i="46"/>
  <c r="M18" i="6"/>
  <c r="M18" i="43"/>
  <c r="M31" i="43"/>
  <c r="N24" i="42"/>
  <c r="N24" i="41"/>
  <c r="H42" i="41"/>
  <c r="H42" i="42"/>
  <c r="H58" i="41"/>
  <c r="H58" i="42"/>
  <c r="L36" i="40"/>
  <c r="L54" i="41"/>
  <c r="L54" i="42"/>
  <c r="N33" i="6"/>
  <c r="N33" i="43"/>
  <c r="H36" i="43"/>
  <c r="H36" i="6"/>
  <c r="L69" i="41"/>
  <c r="L69" i="42"/>
  <c r="N47" i="40"/>
  <c r="N35" i="40"/>
  <c r="N54" i="41"/>
  <c r="N54" i="42"/>
  <c r="L16" i="40"/>
  <c r="L60" i="41"/>
  <c r="L60" i="42"/>
  <c r="L29" i="40"/>
  <c r="L31" i="41"/>
  <c r="L31" i="42"/>
  <c r="L43" i="41"/>
  <c r="L43" i="42"/>
  <c r="L58" i="41"/>
  <c r="L58" i="42"/>
  <c r="L29" i="41"/>
  <c r="L29" i="42"/>
  <c r="L35" i="40"/>
  <c r="L28" i="40"/>
  <c r="M23" i="40"/>
  <c r="H55" i="42"/>
  <c r="H30" i="6"/>
  <c r="H30" i="43"/>
  <c r="H25" i="41"/>
  <c r="H41" i="40"/>
  <c r="H16" i="40"/>
  <c r="N51" i="41"/>
  <c r="N51" i="42"/>
  <c r="N32" i="41"/>
  <c r="N32" i="42"/>
  <c r="N64" i="41"/>
  <c r="N64" i="42"/>
  <c r="M26" i="42"/>
  <c r="H26" i="42"/>
  <c r="L38" i="41"/>
  <c r="L38" i="42"/>
  <c r="N34" i="6"/>
  <c r="N34" i="43"/>
  <c r="L17" i="42"/>
  <c r="L17" i="41"/>
  <c r="L45" i="41"/>
  <c r="L45" i="42"/>
  <c r="L49" i="41"/>
  <c r="L49" i="42"/>
  <c r="L18" i="41"/>
  <c r="L18" i="42"/>
  <c r="L47" i="41"/>
  <c r="L47" i="42"/>
  <c r="H32" i="42"/>
  <c r="N22" i="45"/>
  <c r="N22" i="46"/>
  <c r="M64" i="41"/>
  <c r="H63" i="42"/>
  <c r="L23" i="41"/>
  <c r="L23" i="42"/>
  <c r="L63" i="41"/>
  <c r="L63" i="42"/>
  <c r="N19" i="45"/>
  <c r="N19" i="46"/>
  <c r="H59" i="42"/>
  <c r="N17" i="42"/>
  <c r="N17" i="41"/>
  <c r="L28" i="6"/>
  <c r="L28" i="43"/>
  <c r="L35" i="6"/>
  <c r="L35" i="43"/>
  <c r="N22" i="41"/>
  <c r="N22" i="42"/>
  <c r="L21" i="41"/>
  <c r="L21" i="42"/>
  <c r="N63" i="41"/>
  <c r="N63" i="42"/>
  <c r="L26" i="41"/>
  <c r="L26" i="42"/>
  <c r="H49" i="41"/>
  <c r="H49" i="42"/>
  <c r="H17" i="41"/>
  <c r="M28" i="41"/>
  <c r="L37" i="41"/>
  <c r="L37" i="42"/>
  <c r="L32" i="41"/>
  <c r="L32" i="42"/>
  <c r="H51" i="42"/>
  <c r="L27" i="43"/>
  <c r="L27" i="6"/>
  <c r="H21" i="41"/>
  <c r="H21" i="42"/>
  <c r="K47" i="5"/>
  <c r="H47" i="42"/>
  <c r="N28" i="6"/>
  <c r="N28" i="43"/>
  <c r="N21" i="41"/>
  <c r="N21" i="42"/>
  <c r="N45" i="41"/>
  <c r="N45" i="42"/>
  <c r="N49" i="41"/>
  <c r="N49" i="42"/>
  <c r="K27" i="44"/>
  <c r="K27" i="100" s="1"/>
  <c r="H18" i="41"/>
  <c r="H18" i="42"/>
  <c r="H34" i="41"/>
  <c r="H34" i="42"/>
  <c r="N18" i="41"/>
  <c r="N18" i="42"/>
  <c r="N26" i="41"/>
  <c r="N26" i="42"/>
  <c r="N34" i="41"/>
  <c r="N34" i="42"/>
  <c r="H28" i="6"/>
  <c r="H28" i="43"/>
  <c r="N35" i="6"/>
  <c r="N35" i="43"/>
  <c r="H35" i="6"/>
  <c r="H35" i="43"/>
  <c r="L41" i="41"/>
  <c r="L41" i="42"/>
  <c r="L57" i="41"/>
  <c r="L57" i="42"/>
  <c r="N38" i="41"/>
  <c r="N38" i="42"/>
  <c r="L34" i="41"/>
  <c r="L34" i="42"/>
  <c r="H45" i="41"/>
  <c r="H45" i="42"/>
  <c r="L51" i="41"/>
  <c r="L51" i="42"/>
  <c r="H38" i="41"/>
  <c r="H38" i="42"/>
  <c r="L19" i="45"/>
  <c r="L19" i="46"/>
  <c r="M44" i="41"/>
  <c r="M44" i="42"/>
  <c r="H41" i="42"/>
  <c r="N27" i="43"/>
  <c r="N27" i="6"/>
  <c r="L34" i="6"/>
  <c r="L34" i="43"/>
  <c r="L44" i="41"/>
  <c r="L44" i="42"/>
  <c r="L64" i="41"/>
  <c r="L64" i="42"/>
  <c r="M57" i="41"/>
  <c r="M57" i="42"/>
  <c r="L28" i="41"/>
  <c r="L28" i="42"/>
  <c r="H22" i="42"/>
  <c r="H37" i="42"/>
  <c r="L22" i="45"/>
  <c r="L22" i="46"/>
  <c r="H23" i="42"/>
  <c r="L59" i="41"/>
  <c r="L59" i="42"/>
  <c r="H57" i="41"/>
  <c r="H57" i="42"/>
  <c r="H44" i="41"/>
  <c r="H44" i="42"/>
  <c r="M32" i="6"/>
  <c r="M32" i="43"/>
  <c r="L32" i="6"/>
  <c r="L32" i="43"/>
  <c r="M20" i="6"/>
  <c r="M20" i="43"/>
  <c r="H25" i="40"/>
  <c r="N29" i="6"/>
  <c r="N29" i="43"/>
  <c r="N17" i="43"/>
  <c r="N17" i="6"/>
  <c r="H22" i="43"/>
  <c r="N25" i="46"/>
  <c r="N25" i="45"/>
  <c r="L22" i="6"/>
  <c r="L22" i="43"/>
  <c r="N23" i="6"/>
  <c r="N23" i="43"/>
  <c r="N22" i="6"/>
  <c r="N22" i="43"/>
  <c r="K17" i="43"/>
  <c r="K17" i="6"/>
  <c r="H23" i="43"/>
  <c r="N19" i="6"/>
  <c r="N19" i="43"/>
  <c r="L17" i="43"/>
  <c r="L17" i="6"/>
  <c r="M17" i="43"/>
  <c r="L20" i="6"/>
  <c r="L20" i="43"/>
  <c r="L37" i="6"/>
  <c r="L37" i="43"/>
  <c r="N32" i="6"/>
  <c r="N32" i="43"/>
  <c r="K16" i="43"/>
  <c r="K16" i="6"/>
  <c r="K32" i="44"/>
  <c r="K32" i="100" s="1"/>
  <c r="M38" i="42"/>
  <c r="L16" i="43"/>
  <c r="L16" i="6"/>
  <c r="L23" i="6"/>
  <c r="L23" i="43"/>
  <c r="M16" i="43"/>
  <c r="M16" i="6"/>
  <c r="N37" i="6"/>
  <c r="N37" i="43"/>
  <c r="L29" i="6"/>
  <c r="L29" i="43"/>
  <c r="L19" i="6"/>
  <c r="L19" i="43"/>
  <c r="L25" i="46"/>
  <c r="L25" i="45"/>
  <c r="N20" i="6"/>
  <c r="N20" i="43"/>
  <c r="H17" i="43"/>
  <c r="H17" i="6"/>
  <c r="L20" i="45"/>
  <c r="L20" i="46"/>
  <c r="N20" i="45"/>
  <c r="N20" i="46"/>
  <c r="L18" i="45"/>
  <c r="L18" i="46"/>
  <c r="N18" i="45"/>
  <c r="N18" i="46"/>
  <c r="N16" i="46"/>
  <c r="N16" i="45"/>
  <c r="L23" i="45"/>
  <c r="L23" i="46"/>
  <c r="N23" i="45"/>
  <c r="N23" i="46"/>
  <c r="L16" i="46"/>
  <c r="L16" i="45"/>
  <c r="H67" i="41"/>
  <c r="O48" i="40"/>
  <c r="H43" i="41"/>
  <c r="H59" i="41"/>
  <c r="H51" i="41"/>
  <c r="H30" i="41"/>
  <c r="H15" i="42"/>
  <c r="M15" i="40"/>
  <c r="L15" i="41"/>
  <c r="L15" i="42"/>
  <c r="H15" i="40"/>
  <c r="N15" i="40"/>
  <c r="N15" i="41"/>
  <c r="N15" i="42"/>
  <c r="N15" i="6"/>
  <c r="N15" i="43"/>
  <c r="L15" i="6"/>
  <c r="L15" i="43"/>
  <c r="H15" i="43"/>
  <c r="L15" i="40"/>
  <c r="N15" i="3"/>
  <c r="N15" i="38"/>
  <c r="L15" i="3"/>
  <c r="L15" i="38"/>
  <c r="N15" i="45"/>
  <c r="N15" i="46"/>
  <c r="H15" i="3"/>
  <c r="H15" i="38"/>
  <c r="L15" i="45"/>
  <c r="L15" i="46"/>
  <c r="H35" i="40"/>
  <c r="O25" i="43"/>
  <c r="H23" i="6"/>
  <c r="H14" i="41"/>
  <c r="O60" i="40"/>
  <c r="H55" i="41"/>
  <c r="K32" i="5"/>
  <c r="H32" i="41"/>
  <c r="M35" i="43"/>
  <c r="K18" i="3"/>
  <c r="K23" i="4"/>
  <c r="K23" i="98" s="1"/>
  <c r="K56" i="4"/>
  <c r="K56" i="98" s="1"/>
  <c r="K25" i="44"/>
  <c r="K25" i="100" s="1"/>
  <c r="K17" i="5"/>
  <c r="H31" i="41"/>
  <c r="L26" i="7"/>
  <c r="M54" i="42"/>
  <c r="H23" i="41"/>
  <c r="H17" i="42"/>
  <c r="N26" i="7"/>
  <c r="K21" i="44"/>
  <c r="K21" i="100" s="1"/>
  <c r="H62" i="41"/>
  <c r="M28" i="43"/>
  <c r="H15" i="6"/>
  <c r="H15" i="41"/>
  <c r="N39" i="44"/>
  <c r="N16" i="43"/>
  <c r="M36" i="6"/>
  <c r="H52" i="41"/>
  <c r="H40" i="41"/>
  <c r="K30" i="4"/>
  <c r="K30" i="98" s="1"/>
  <c r="H37" i="41"/>
  <c r="M19" i="3"/>
  <c r="H48" i="41"/>
  <c r="L39" i="44"/>
  <c r="O32" i="43"/>
  <c r="O19" i="3"/>
  <c r="H36" i="42"/>
  <c r="H16" i="42"/>
  <c r="H60" i="41"/>
  <c r="H14" i="45"/>
  <c r="M58" i="42"/>
  <c r="M42" i="42"/>
  <c r="H19" i="45"/>
  <c r="M19" i="46"/>
  <c r="K55" i="4"/>
  <c r="K54" i="98" s="1"/>
  <c r="K65" i="5"/>
  <c r="O65" i="42"/>
  <c r="H26" i="41"/>
  <c r="H25" i="46"/>
  <c r="M25" i="45"/>
  <c r="L128" i="4"/>
  <c r="L22" i="41"/>
  <c r="L82" i="5"/>
  <c r="M23" i="46"/>
  <c r="H23" i="45"/>
  <c r="N55" i="41"/>
  <c r="H21" i="45"/>
  <c r="M21" i="46"/>
  <c r="K33" i="4"/>
  <c r="K33" i="98" s="1"/>
  <c r="N31" i="41"/>
  <c r="N43" i="41"/>
  <c r="H17" i="46"/>
  <c r="M17" i="45"/>
  <c r="K16" i="38"/>
  <c r="K31" i="44"/>
  <c r="K31" i="100" s="1"/>
  <c r="K20" i="44"/>
  <c r="K20" i="100" s="1"/>
  <c r="H14" i="3"/>
  <c r="H15" i="45"/>
  <c r="M15" i="46"/>
  <c r="N59" i="41"/>
  <c r="M24" i="45"/>
  <c r="H24" i="46"/>
  <c r="K17" i="4"/>
  <c r="K17" i="98" s="1"/>
  <c r="O41" i="40"/>
  <c r="K41" i="4"/>
  <c r="K41" i="98" s="1"/>
  <c r="N41" i="41"/>
  <c r="N57" i="41"/>
  <c r="O30" i="42"/>
  <c r="K30" i="5"/>
  <c r="H16" i="46"/>
  <c r="M16" i="45"/>
  <c r="N37" i="41"/>
  <c r="N53" i="41"/>
  <c r="O67" i="42"/>
  <c r="K67" i="5"/>
  <c r="N69" i="41"/>
  <c r="N47" i="41"/>
  <c r="O25" i="41"/>
  <c r="K25" i="5"/>
  <c r="H23" i="3"/>
  <c r="K68" i="5"/>
  <c r="O68" i="42"/>
  <c r="N39" i="41"/>
  <c r="H18" i="45"/>
  <c r="M18" i="46"/>
  <c r="O22" i="40"/>
  <c r="K22" i="4"/>
  <c r="K22" i="98" s="1"/>
  <c r="H20" i="3"/>
  <c r="N28" i="41"/>
  <c r="N60" i="41"/>
  <c r="N23" i="41"/>
  <c r="H22" i="45"/>
  <c r="M22" i="46"/>
  <c r="K19" i="3"/>
  <c r="K44" i="5"/>
  <c r="N44" i="41"/>
  <c r="N25" i="40"/>
  <c r="M14" i="41"/>
  <c r="H22" i="3"/>
  <c r="O56" i="42"/>
  <c r="K56" i="5"/>
  <c r="K52" i="4"/>
  <c r="K51" i="98" s="1"/>
  <c r="O51" i="40"/>
  <c r="O14" i="6"/>
  <c r="M20" i="46"/>
  <c r="H20" i="45"/>
  <c r="N128" i="4"/>
  <c r="O47" i="40"/>
  <c r="K47" i="4"/>
  <c r="K47" i="98" s="1"/>
  <c r="O21" i="42"/>
  <c r="K21" i="5"/>
  <c r="H17" i="38"/>
  <c r="K17" i="38"/>
  <c r="M17" i="38"/>
  <c r="O61" i="42"/>
  <c r="K61" i="5"/>
  <c r="O36" i="40"/>
  <c r="K36" i="4"/>
  <c r="K36" i="98" s="1"/>
  <c r="M23" i="3"/>
  <c r="O22" i="42"/>
  <c r="K22" i="5"/>
  <c r="O29" i="42"/>
  <c r="K29" i="5"/>
  <c r="O29" i="40"/>
  <c r="K29" i="4"/>
  <c r="K29" i="98" s="1"/>
  <c r="P18" i="3"/>
  <c r="O18" i="3"/>
  <c r="N14" i="3"/>
  <c r="N19" i="3"/>
  <c r="H21" i="3"/>
  <c r="M38" i="6"/>
  <c r="L18" i="3"/>
  <c r="N17" i="38"/>
  <c r="M16" i="38"/>
  <c r="K38" i="44"/>
  <c r="K38" i="100" s="1"/>
  <c r="O31" i="6"/>
  <c r="K14" i="6" l="1"/>
  <c r="K14" i="100"/>
  <c r="M27" i="43"/>
  <c r="M24" i="41"/>
  <c r="P67" i="40"/>
  <c r="P81" i="42"/>
  <c r="P81" i="41"/>
  <c r="O19" i="43"/>
  <c r="M37" i="6"/>
  <c r="M29" i="6"/>
  <c r="M34" i="43"/>
  <c r="M26" i="6"/>
  <c r="K18" i="44"/>
  <c r="M19" i="43"/>
  <c r="K20" i="5"/>
  <c r="K20" i="41" s="1"/>
  <c r="O34" i="43"/>
  <c r="P17" i="43"/>
  <c r="K28" i="5"/>
  <c r="K28" i="41" s="1"/>
  <c r="P29" i="6"/>
  <c r="O20" i="42"/>
  <c r="O28" i="42"/>
  <c r="P14" i="44"/>
  <c r="O24" i="41"/>
  <c r="O62" i="42"/>
  <c r="K24" i="5"/>
  <c r="K24" i="41" s="1"/>
  <c r="K35" i="4"/>
  <c r="K35" i="98" s="1"/>
  <c r="K46" i="4"/>
  <c r="K46" i="98" s="1"/>
  <c r="M38" i="40"/>
  <c r="M14" i="40"/>
  <c r="O14" i="40"/>
  <c r="K32" i="4"/>
  <c r="K32" i="98" s="1"/>
  <c r="K31" i="4"/>
  <c r="K31" i="98" s="1"/>
  <c r="K29" i="44"/>
  <c r="K14" i="4"/>
  <c r="K14" i="40" s="1"/>
  <c r="K43" i="4"/>
  <c r="O16" i="41"/>
  <c r="K53" i="5"/>
  <c r="K53" i="41" s="1"/>
  <c r="K48" i="4"/>
  <c r="K34" i="4"/>
  <c r="K34" i="98" s="1"/>
  <c r="K16" i="5"/>
  <c r="K16" i="41" s="1"/>
  <c r="O30" i="43"/>
  <c r="K27" i="5"/>
  <c r="K27" i="42" s="1"/>
  <c r="M26" i="41"/>
  <c r="O43" i="40"/>
  <c r="K19" i="44"/>
  <c r="K18" i="4"/>
  <c r="K18" i="98" s="1"/>
  <c r="K39" i="4"/>
  <c r="K39" i="98" s="1"/>
  <c r="O40" i="40"/>
  <c r="M33" i="6"/>
  <c r="O27" i="41"/>
  <c r="O18" i="40"/>
  <c r="K62" i="5"/>
  <c r="K62" i="42" s="1"/>
  <c r="K60" i="5"/>
  <c r="K60" i="42" s="1"/>
  <c r="P53" i="42"/>
  <c r="O47" i="42"/>
  <c r="O37" i="40"/>
  <c r="K14" i="43"/>
  <c r="P31" i="43"/>
  <c r="K37" i="4"/>
  <c r="K37" i="98" s="1"/>
  <c r="K16" i="4"/>
  <c r="K16" i="98" s="1"/>
  <c r="M22" i="43"/>
  <c r="K34" i="44"/>
  <c r="K37" i="5"/>
  <c r="K37" i="41" s="1"/>
  <c r="O31" i="40"/>
  <c r="K23" i="5"/>
  <c r="K23" i="41" s="1"/>
  <c r="K64" i="5"/>
  <c r="K64" i="42" s="1"/>
  <c r="O59" i="40"/>
  <c r="K44" i="4"/>
  <c r="K44" i="98" s="1"/>
  <c r="K38" i="4"/>
  <c r="K38" i="98" s="1"/>
  <c r="O64" i="42"/>
  <c r="K26" i="4"/>
  <c r="K26" i="98" s="1"/>
  <c r="K103" i="4"/>
  <c r="K101" i="4"/>
  <c r="K57" i="40" s="1"/>
  <c r="M20" i="41"/>
  <c r="K37" i="44"/>
  <c r="M22" i="40"/>
  <c r="K39" i="5"/>
  <c r="K39" i="41" s="1"/>
  <c r="M38" i="41"/>
  <c r="O39" i="41"/>
  <c r="M36" i="43"/>
  <c r="K40" i="5"/>
  <c r="K40" i="42" s="1"/>
  <c r="O23" i="43"/>
  <c r="O32" i="6"/>
  <c r="K26" i="44"/>
  <c r="K26" i="100" s="1"/>
  <c r="O26" i="43"/>
  <c r="K31" i="5"/>
  <c r="K31" i="42" s="1"/>
  <c r="P19" i="43"/>
  <c r="K48" i="5"/>
  <c r="K48" i="42" s="1"/>
  <c r="O19" i="42"/>
  <c r="P37" i="6"/>
  <c r="O19" i="6"/>
  <c r="L134" i="3"/>
  <c r="I15" i="34" s="1"/>
  <c r="O37" i="6"/>
  <c r="L82" i="41"/>
  <c r="I17" i="34" s="1"/>
  <c r="I21" i="2" s="1"/>
  <c r="O39" i="40"/>
  <c r="K51" i="4"/>
  <c r="K23" i="44"/>
  <c r="O48" i="42"/>
  <c r="K19" i="5"/>
  <c r="K19" i="42" s="1"/>
  <c r="M58" i="41"/>
  <c r="O21" i="40"/>
  <c r="M42" i="41"/>
  <c r="K21" i="4"/>
  <c r="K21" i="98" s="1"/>
  <c r="L130" i="38"/>
  <c r="I15" i="36" s="1"/>
  <c r="I17" i="2" s="1"/>
  <c r="L26" i="46"/>
  <c r="I19" i="36" s="1"/>
  <c r="I29" i="2" s="1"/>
  <c r="N82" i="42"/>
  <c r="G17" i="36" s="1"/>
  <c r="G23" i="2" s="1"/>
  <c r="N130" i="38"/>
  <c r="G15" i="36" s="1"/>
  <c r="G17" i="2" s="1"/>
  <c r="N39" i="43"/>
  <c r="G18" i="36" s="1"/>
  <c r="G26" i="2" s="1"/>
  <c r="L39" i="43"/>
  <c r="I18" i="36" s="1"/>
  <c r="I26" i="2" s="1"/>
  <c r="L82" i="42"/>
  <c r="I17" i="36" s="1"/>
  <c r="I23" i="2" s="1"/>
  <c r="N26" i="46"/>
  <c r="G19" i="36" s="1"/>
  <c r="G29" i="2" s="1"/>
  <c r="N84" i="40"/>
  <c r="G16" i="36" s="1"/>
  <c r="G20" i="2" s="1"/>
  <c r="L84" i="40"/>
  <c r="I16" i="36" s="1"/>
  <c r="I20" i="2" s="1"/>
  <c r="M14" i="45"/>
  <c r="M14" i="46"/>
  <c r="P14" i="6"/>
  <c r="K45" i="5"/>
  <c r="K45" i="42" s="1"/>
  <c r="O35" i="42"/>
  <c r="O45" i="42"/>
  <c r="O46" i="42"/>
  <c r="M35" i="40"/>
  <c r="M54" i="41"/>
  <c r="O51" i="42"/>
  <c r="O31" i="42"/>
  <c r="P32" i="6"/>
  <c r="M28" i="6"/>
  <c r="K51" i="5"/>
  <c r="K51" i="42" s="1"/>
  <c r="L39" i="6"/>
  <c r="I18" i="34" s="1"/>
  <c r="I24" i="2" s="1"/>
  <c r="O50" i="41"/>
  <c r="K50" i="5"/>
  <c r="K50" i="41" s="1"/>
  <c r="O25" i="6"/>
  <c r="P25" i="6"/>
  <c r="K104" i="4"/>
  <c r="K60" i="98" s="1"/>
  <c r="K38" i="5"/>
  <c r="K38" i="41" s="1"/>
  <c r="K59" i="5"/>
  <c r="K59" i="42" s="1"/>
  <c r="O28" i="40"/>
  <c r="K28" i="4"/>
  <c r="K28" i="98" s="1"/>
  <c r="N26" i="45"/>
  <c r="G19" i="34" s="1"/>
  <c r="G27" i="2" s="1"/>
  <c r="L26" i="45"/>
  <c r="I19" i="34" s="1"/>
  <c r="I27" i="2" s="1"/>
  <c r="N39" i="6"/>
  <c r="G18" i="34" s="1"/>
  <c r="G24" i="2" s="1"/>
  <c r="O15" i="43"/>
  <c r="O15" i="6"/>
  <c r="P15" i="44"/>
  <c r="L84" i="39"/>
  <c r="I16" i="34" s="1"/>
  <c r="I18" i="2" s="1"/>
  <c r="O63" i="42"/>
  <c r="K15" i="44"/>
  <c r="K53" i="4"/>
  <c r="O35" i="43"/>
  <c r="M35" i="6"/>
  <c r="K35" i="44"/>
  <c r="P14" i="5"/>
  <c r="K35" i="5"/>
  <c r="K35" i="42" s="1"/>
  <c r="K33" i="40"/>
  <c r="M33" i="40"/>
  <c r="O33" i="40"/>
  <c r="M55" i="40"/>
  <c r="M59" i="40"/>
  <c r="M35" i="41"/>
  <c r="M35" i="42"/>
  <c r="K68" i="41"/>
  <c r="K68" i="42"/>
  <c r="M26" i="40"/>
  <c r="O21" i="6"/>
  <c r="O21" i="43"/>
  <c r="P21" i="6"/>
  <c r="P21" i="43"/>
  <c r="K21" i="6"/>
  <c r="K21" i="43"/>
  <c r="P24" i="43"/>
  <c r="P24" i="6"/>
  <c r="M60" i="40"/>
  <c r="K56" i="41"/>
  <c r="K56" i="42"/>
  <c r="K24" i="43"/>
  <c r="K24" i="6"/>
  <c r="O40" i="42"/>
  <c r="K46" i="5"/>
  <c r="K46" i="42" s="1"/>
  <c r="M40" i="41"/>
  <c r="M40" i="42"/>
  <c r="K24" i="4"/>
  <c r="K24" i="98" s="1"/>
  <c r="M27" i="40"/>
  <c r="P15" i="4"/>
  <c r="P15" i="98" s="1"/>
  <c r="K38" i="6"/>
  <c r="K38" i="43"/>
  <c r="K31" i="40"/>
  <c r="K66" i="5"/>
  <c r="M62" i="41"/>
  <c r="M62" i="42"/>
  <c r="M31" i="40"/>
  <c r="M58" i="40"/>
  <c r="M19" i="40"/>
  <c r="M45" i="40"/>
  <c r="M27" i="42"/>
  <c r="M27" i="41"/>
  <c r="K45" i="40"/>
  <c r="M51" i="40"/>
  <c r="K51" i="40"/>
  <c r="O38" i="6"/>
  <c r="O38" i="43"/>
  <c r="K62" i="41"/>
  <c r="K102" i="4"/>
  <c r="K58" i="98" s="1"/>
  <c r="M66" i="41"/>
  <c r="M66" i="42"/>
  <c r="K27" i="41"/>
  <c r="K37" i="40"/>
  <c r="K19" i="4"/>
  <c r="K19" i="98" s="1"/>
  <c r="O45" i="40"/>
  <c r="M37" i="40"/>
  <c r="K67" i="41"/>
  <c r="K67" i="42"/>
  <c r="M36" i="42"/>
  <c r="M36" i="41"/>
  <c r="O56" i="40"/>
  <c r="O46" i="40"/>
  <c r="O53" i="41"/>
  <c r="O53" i="42"/>
  <c r="O20" i="40"/>
  <c r="M33" i="41"/>
  <c r="M33" i="42"/>
  <c r="M53" i="41"/>
  <c r="M53" i="42"/>
  <c r="K21" i="40"/>
  <c r="K61" i="41"/>
  <c r="K61" i="42"/>
  <c r="P53" i="41"/>
  <c r="K25" i="43"/>
  <c r="K25" i="6"/>
  <c r="K56" i="40"/>
  <c r="M52" i="40"/>
  <c r="M61" i="41"/>
  <c r="M61" i="42"/>
  <c r="M30" i="41"/>
  <c r="M30" i="42"/>
  <c r="M20" i="40"/>
  <c r="P48" i="40"/>
  <c r="O32" i="40"/>
  <c r="K34" i="40"/>
  <c r="M34" i="40"/>
  <c r="K52" i="5"/>
  <c r="O38" i="40"/>
  <c r="M39" i="41"/>
  <c r="M39" i="42"/>
  <c r="K22" i="40"/>
  <c r="K30" i="41"/>
  <c r="K30" i="42"/>
  <c r="K32" i="40"/>
  <c r="O34" i="40"/>
  <c r="M42" i="40"/>
  <c r="K44" i="40"/>
  <c r="K36" i="5"/>
  <c r="M16" i="42"/>
  <c r="M16" i="41"/>
  <c r="M44" i="40"/>
  <c r="M46" i="41"/>
  <c r="M46" i="42"/>
  <c r="M24" i="40"/>
  <c r="K38" i="40"/>
  <c r="M21" i="40"/>
  <c r="O33" i="41"/>
  <c r="K33" i="5"/>
  <c r="M25" i="40"/>
  <c r="M67" i="41"/>
  <c r="M67" i="42"/>
  <c r="M52" i="41"/>
  <c r="M52" i="42"/>
  <c r="K29" i="40"/>
  <c r="K36" i="40"/>
  <c r="K25" i="42"/>
  <c r="K25" i="41"/>
  <c r="K17" i="40"/>
  <c r="O18" i="6"/>
  <c r="O18" i="43"/>
  <c r="K18" i="43"/>
  <c r="M53" i="40"/>
  <c r="K20" i="42"/>
  <c r="O55" i="41"/>
  <c r="O55" i="42"/>
  <c r="K30" i="40"/>
  <c r="K23" i="40"/>
  <c r="K40" i="40"/>
  <c r="M49" i="40"/>
  <c r="M47" i="40"/>
  <c r="M25" i="42"/>
  <c r="M25" i="41"/>
  <c r="K30" i="6"/>
  <c r="K30" i="43"/>
  <c r="O36" i="43"/>
  <c r="O36" i="6"/>
  <c r="K16" i="40"/>
  <c r="K41" i="40"/>
  <c r="O60" i="41"/>
  <c r="O60" i="42"/>
  <c r="K21" i="7"/>
  <c r="O54" i="41"/>
  <c r="O54" i="42"/>
  <c r="O33" i="6"/>
  <c r="O33" i="43"/>
  <c r="M50" i="41"/>
  <c r="M50" i="42"/>
  <c r="K36" i="44"/>
  <c r="K36" i="100" s="1"/>
  <c r="M65" i="41"/>
  <c r="M65" i="42"/>
  <c r="M41" i="40"/>
  <c r="M28" i="40"/>
  <c r="M29" i="41"/>
  <c r="M29" i="42"/>
  <c r="M36" i="40"/>
  <c r="M54" i="40"/>
  <c r="K49" i="4"/>
  <c r="K49" i="98" s="1"/>
  <c r="K33" i="6"/>
  <c r="K33" i="43"/>
  <c r="K47" i="40"/>
  <c r="P30" i="40"/>
  <c r="K31" i="6"/>
  <c r="K31" i="43"/>
  <c r="O35" i="40"/>
  <c r="K54" i="4"/>
  <c r="K53" i="98" s="1"/>
  <c r="O54" i="40"/>
  <c r="M48" i="41"/>
  <c r="M48" i="42"/>
  <c r="K54" i="5"/>
  <c r="O49" i="40"/>
  <c r="M40" i="40"/>
  <c r="M55" i="41"/>
  <c r="M55" i="42"/>
  <c r="K29" i="41"/>
  <c r="K29" i="42"/>
  <c r="K24" i="42"/>
  <c r="P23" i="40"/>
  <c r="K60" i="41"/>
  <c r="K17" i="7"/>
  <c r="K31" i="41"/>
  <c r="K58" i="5"/>
  <c r="K65" i="41"/>
  <c r="K65" i="42"/>
  <c r="K54" i="40"/>
  <c r="M60" i="41"/>
  <c r="M60" i="42"/>
  <c r="M69" i="41"/>
  <c r="M69" i="42"/>
  <c r="O30" i="40"/>
  <c r="O23" i="40"/>
  <c r="M39" i="40"/>
  <c r="M29" i="40"/>
  <c r="M31" i="41"/>
  <c r="M31" i="42"/>
  <c r="M43" i="41"/>
  <c r="M43" i="42"/>
  <c r="K22" i="41"/>
  <c r="K22" i="42"/>
  <c r="K64" i="41"/>
  <c r="K37" i="42"/>
  <c r="O59" i="41"/>
  <c r="O59" i="42"/>
  <c r="K18" i="5"/>
  <c r="M45" i="41"/>
  <c r="M45" i="42"/>
  <c r="O47" i="41"/>
  <c r="M47" i="41"/>
  <c r="M47" i="42"/>
  <c r="K17" i="42"/>
  <c r="K17" i="41"/>
  <c r="O44" i="41"/>
  <c r="O44" i="42"/>
  <c r="O38" i="41"/>
  <c r="O38" i="42"/>
  <c r="K32" i="41"/>
  <c r="K32" i="42"/>
  <c r="K28" i="42"/>
  <c r="M37" i="41"/>
  <c r="M37" i="42"/>
  <c r="K49" i="5"/>
  <c r="M49" i="41"/>
  <c r="M49" i="42"/>
  <c r="O17" i="41"/>
  <c r="K41" i="5"/>
  <c r="M21" i="41"/>
  <c r="M21" i="42"/>
  <c r="M41" i="41"/>
  <c r="M41" i="42"/>
  <c r="K27" i="43"/>
  <c r="K27" i="6"/>
  <c r="M51" i="41"/>
  <c r="M51" i="42"/>
  <c r="M17" i="42"/>
  <c r="M17" i="41"/>
  <c r="K21" i="41"/>
  <c r="K21" i="42"/>
  <c r="K34" i="43"/>
  <c r="O34" i="41"/>
  <c r="O34" i="42"/>
  <c r="K26" i="5"/>
  <c r="M18" i="41"/>
  <c r="M18" i="42"/>
  <c r="M23" i="41"/>
  <c r="M23" i="42"/>
  <c r="K57" i="5"/>
  <c r="O32" i="42"/>
  <c r="K44" i="41"/>
  <c r="K44" i="42"/>
  <c r="O27" i="43"/>
  <c r="O27" i="6"/>
  <c r="M34" i="41"/>
  <c r="M34" i="42"/>
  <c r="K23" i="42"/>
  <c r="O23" i="41"/>
  <c r="O23" i="42"/>
  <c r="K47" i="41"/>
  <c r="K47" i="42"/>
  <c r="K63" i="5"/>
  <c r="M22" i="41"/>
  <c r="M22" i="42"/>
  <c r="M59" i="41"/>
  <c r="M59" i="42"/>
  <c r="M63" i="41"/>
  <c r="M63" i="42"/>
  <c r="M32" i="41"/>
  <c r="M32" i="42"/>
  <c r="P17" i="6"/>
  <c r="M23" i="6"/>
  <c r="M23" i="43"/>
  <c r="P16" i="43"/>
  <c r="A16" i="43" s="1"/>
  <c r="P16" i="6"/>
  <c r="O20" i="6"/>
  <c r="O20" i="43"/>
  <c r="O16" i="43"/>
  <c r="O16" i="6"/>
  <c r="O17" i="43"/>
  <c r="O17" i="6"/>
  <c r="O29" i="6"/>
  <c r="O29" i="43"/>
  <c r="K25" i="7"/>
  <c r="K22" i="44"/>
  <c r="K22" i="100" s="1"/>
  <c r="K20" i="6"/>
  <c r="K20" i="43"/>
  <c r="K32" i="6"/>
  <c r="K32" i="43"/>
  <c r="K18" i="7"/>
  <c r="K23" i="7"/>
  <c r="K34" i="5"/>
  <c r="K15" i="4"/>
  <c r="M39" i="44"/>
  <c r="O52" i="42"/>
  <c r="K55" i="5"/>
  <c r="O49" i="42"/>
  <c r="K15" i="5"/>
  <c r="M15" i="6"/>
  <c r="M15" i="43"/>
  <c r="M15" i="41"/>
  <c r="M15" i="42"/>
  <c r="K15" i="7"/>
  <c r="M15" i="3"/>
  <c r="M15" i="38"/>
  <c r="K20" i="4"/>
  <c r="K20" i="98" s="1"/>
  <c r="K14" i="5"/>
  <c r="P15" i="42"/>
  <c r="O16" i="38"/>
  <c r="K42" i="5"/>
  <c r="O57" i="42"/>
  <c r="O41" i="42"/>
  <c r="K28" i="44"/>
  <c r="K28" i="100" s="1"/>
  <c r="K14" i="7"/>
  <c r="O43" i="42"/>
  <c r="K43" i="5"/>
  <c r="P18" i="43"/>
  <c r="M128" i="4"/>
  <c r="K25" i="4"/>
  <c r="K25" i="98" s="1"/>
  <c r="K14" i="3"/>
  <c r="O69" i="42"/>
  <c r="K50" i="4"/>
  <c r="K55" i="98" s="1"/>
  <c r="O55" i="40"/>
  <c r="K69" i="5"/>
  <c r="M19" i="45"/>
  <c r="O65" i="41"/>
  <c r="M25" i="46"/>
  <c r="K42" i="4"/>
  <c r="K42" i="98" s="1"/>
  <c r="O42" i="40"/>
  <c r="K27" i="4"/>
  <c r="K27" i="98" s="1"/>
  <c r="O20" i="41"/>
  <c r="O58" i="42"/>
  <c r="O26" i="42"/>
  <c r="O58" i="40"/>
  <c r="O53" i="40"/>
  <c r="O19" i="40"/>
  <c r="M23" i="45"/>
  <c r="M21" i="45"/>
  <c r="M17" i="46"/>
  <c r="P19" i="3"/>
  <c r="M15" i="45"/>
  <c r="M24" i="46"/>
  <c r="K24" i="7"/>
  <c r="O17" i="40"/>
  <c r="M16" i="46"/>
  <c r="O46" i="41"/>
  <c r="K16" i="7"/>
  <c r="O30" i="41"/>
  <c r="O67" i="41"/>
  <c r="O25" i="42"/>
  <c r="N84" i="39"/>
  <c r="G16" i="34" s="1"/>
  <c r="G18" i="2" s="1"/>
  <c r="O23" i="38"/>
  <c r="M18" i="45"/>
  <c r="O16" i="40"/>
  <c r="M22" i="45"/>
  <c r="K20" i="3"/>
  <c r="K22" i="7"/>
  <c r="O68" i="41"/>
  <c r="O21" i="41"/>
  <c r="K20" i="7"/>
  <c r="O56" i="41"/>
  <c r="O22" i="3"/>
  <c r="K22" i="3"/>
  <c r="M20" i="45"/>
  <c r="M26" i="7"/>
  <c r="O15" i="38"/>
  <c r="M22" i="3"/>
  <c r="O24" i="42"/>
  <c r="O22" i="41"/>
  <c r="O61" i="41"/>
  <c r="O29" i="41"/>
  <c r="O64" i="41"/>
  <c r="M21" i="3"/>
  <c r="N134" i="3"/>
  <c r="K21" i="3"/>
  <c r="K50" i="40" l="1"/>
  <c r="K50" i="98"/>
  <c r="K59" i="40"/>
  <c r="K59" i="98"/>
  <c r="K15" i="40"/>
  <c r="K15" i="98"/>
  <c r="K52" i="40"/>
  <c r="K52" i="98"/>
  <c r="A15" i="98"/>
  <c r="A41" i="98"/>
  <c r="A65" i="98"/>
  <c r="A17" i="98"/>
  <c r="A25" i="98"/>
  <c r="A35" i="98"/>
  <c r="A24" i="98"/>
  <c r="A33" i="98"/>
  <c r="A37" i="98"/>
  <c r="A53" i="98"/>
  <c r="A68" i="98"/>
  <c r="A62" i="98"/>
  <c r="A69" i="98"/>
  <c r="A78" i="98"/>
  <c r="A46" i="98"/>
  <c r="A58" i="98"/>
  <c r="A55" i="98"/>
  <c r="A60" i="98"/>
  <c r="A73" i="98"/>
  <c r="A74" i="98"/>
  <c r="A75" i="98"/>
  <c r="A44" i="98"/>
  <c r="A26" i="98"/>
  <c r="A31" i="98"/>
  <c r="A30" i="98"/>
  <c r="A21" i="98"/>
  <c r="A40" i="98"/>
  <c r="A29" i="98"/>
  <c r="A19" i="98"/>
  <c r="A16" i="98"/>
  <c r="A67" i="98"/>
  <c r="A52" i="98"/>
  <c r="A76" i="98"/>
  <c r="A48" i="98"/>
  <c r="A34" i="98"/>
  <c r="A61" i="98"/>
  <c r="A70" i="98"/>
  <c r="A71" i="98"/>
  <c r="A54" i="98"/>
  <c r="A28" i="98"/>
  <c r="A27" i="98"/>
  <c r="A39" i="98"/>
  <c r="A42" i="98"/>
  <c r="A20" i="98"/>
  <c r="A23" i="98"/>
  <c r="A38" i="98"/>
  <c r="A49" i="98"/>
  <c r="A50" i="98"/>
  <c r="A63" i="98"/>
  <c r="A59" i="98"/>
  <c r="A56" i="98"/>
  <c r="A77" i="98"/>
  <c r="A66" i="98"/>
  <c r="A43" i="98"/>
  <c r="A32" i="98"/>
  <c r="A18" i="98"/>
  <c r="A36" i="98"/>
  <c r="A22" i="98"/>
  <c r="A64" i="98"/>
  <c r="A72" i="98"/>
  <c r="A51" i="98"/>
  <c r="A47" i="98"/>
  <c r="A45" i="98"/>
  <c r="A80" i="98"/>
  <c r="A83" i="98"/>
  <c r="P84" i="98"/>
  <c r="A81" i="98"/>
  <c r="K48" i="40"/>
  <c r="K48" i="98"/>
  <c r="K48" i="41"/>
  <c r="K35" i="6"/>
  <c r="K35" i="100"/>
  <c r="K15" i="6"/>
  <c r="K15" i="100"/>
  <c r="K34" i="6"/>
  <c r="K34" i="100"/>
  <c r="P14" i="43"/>
  <c r="P14" i="100"/>
  <c r="P15" i="43"/>
  <c r="A15" i="43" s="1"/>
  <c r="P15" i="100"/>
  <c r="K23" i="6"/>
  <c r="K23" i="100"/>
  <c r="K19" i="6"/>
  <c r="K19" i="100"/>
  <c r="K29" i="6"/>
  <c r="K29" i="100"/>
  <c r="K18" i="6"/>
  <c r="K18" i="100"/>
  <c r="K37" i="43"/>
  <c r="K37" i="100"/>
  <c r="K43" i="40"/>
  <c r="K43" i="98"/>
  <c r="A18" i="99"/>
  <c r="A17" i="99"/>
  <c r="A16" i="99"/>
  <c r="A15" i="99"/>
  <c r="A21" i="99"/>
  <c r="A33" i="99"/>
  <c r="A27" i="99"/>
  <c r="A45" i="99"/>
  <c r="A77" i="99"/>
  <c r="A68" i="99"/>
  <c r="A29" i="99"/>
  <c r="A19" i="99"/>
  <c r="A73" i="99"/>
  <c r="A28" i="99"/>
  <c r="A24" i="99"/>
  <c r="A37" i="99"/>
  <c r="A22" i="99"/>
  <c r="A36" i="99"/>
  <c r="A26" i="99"/>
  <c r="A44" i="99"/>
  <c r="A49" i="99"/>
  <c r="A32" i="99"/>
  <c r="A31" i="99"/>
  <c r="A38" i="99"/>
  <c r="A57" i="99"/>
  <c r="A56" i="99"/>
  <c r="A61" i="99"/>
  <c r="A41" i="99"/>
  <c r="A39" i="99"/>
  <c r="A40" i="99"/>
  <c r="A58" i="99"/>
  <c r="A55" i="99"/>
  <c r="A69" i="99"/>
  <c r="A62" i="99"/>
  <c r="A47" i="99"/>
  <c r="A59" i="99"/>
  <c r="A48" i="99"/>
  <c r="A67" i="99"/>
  <c r="A75" i="99"/>
  <c r="A81" i="99"/>
  <c r="A30" i="99"/>
  <c r="A53" i="99"/>
  <c r="A80" i="99"/>
  <c r="A50" i="99"/>
  <c r="A76" i="99"/>
  <c r="A35" i="99"/>
  <c r="A72" i="99"/>
  <c r="A42" i="99"/>
  <c r="A65" i="99"/>
  <c r="A70" i="99"/>
  <c r="A63" i="99"/>
  <c r="A74" i="99"/>
  <c r="A23" i="99"/>
  <c r="A51" i="99"/>
  <c r="A71" i="99"/>
  <c r="A34" i="99"/>
  <c r="A79" i="99"/>
  <c r="A43" i="99"/>
  <c r="A52" i="99"/>
  <c r="A60" i="99"/>
  <c r="A78" i="99"/>
  <c r="A20" i="99"/>
  <c r="A25" i="99"/>
  <c r="A54" i="99"/>
  <c r="A46" i="99"/>
  <c r="A66" i="99"/>
  <c r="A64" i="99"/>
  <c r="A14" i="99"/>
  <c r="P82" i="99"/>
  <c r="A18" i="43"/>
  <c r="P15" i="6"/>
  <c r="A15" i="6" s="1"/>
  <c r="A17" i="43"/>
  <c r="A19" i="43"/>
  <c r="A14" i="43"/>
  <c r="A14" i="6"/>
  <c r="P20" i="41"/>
  <c r="P64" i="41"/>
  <c r="O51" i="41"/>
  <c r="P37" i="43"/>
  <c r="K45" i="41"/>
  <c r="O34" i="6"/>
  <c r="K26" i="40"/>
  <c r="K39" i="40"/>
  <c r="K18" i="40"/>
  <c r="O63" i="41"/>
  <c r="P29" i="43"/>
  <c r="O30" i="6"/>
  <c r="P16" i="40"/>
  <c r="O37" i="41"/>
  <c r="P47" i="41"/>
  <c r="O28" i="41"/>
  <c r="O44" i="40"/>
  <c r="P21" i="40"/>
  <c r="K29" i="43"/>
  <c r="K16" i="42"/>
  <c r="P28" i="42"/>
  <c r="P34" i="40"/>
  <c r="O39" i="42"/>
  <c r="O62" i="41"/>
  <c r="O16" i="42"/>
  <c r="K35" i="40"/>
  <c r="K46" i="40"/>
  <c r="P31" i="6"/>
  <c r="O50" i="40"/>
  <c r="K37" i="6"/>
  <c r="O40" i="41"/>
  <c r="P35" i="41"/>
  <c r="K40" i="41"/>
  <c r="P26" i="40"/>
  <c r="O26" i="40"/>
  <c r="P16" i="41"/>
  <c r="K19" i="43"/>
  <c r="K53" i="42"/>
  <c r="O19" i="41"/>
  <c r="P19" i="41"/>
  <c r="P14" i="4"/>
  <c r="P14" i="40" s="1"/>
  <c r="O23" i="6"/>
  <c r="P31" i="40"/>
  <c r="P23" i="43"/>
  <c r="P40" i="40"/>
  <c r="P19" i="6"/>
  <c r="P50" i="41"/>
  <c r="P27" i="41"/>
  <c r="O27" i="42"/>
  <c r="P40" i="42"/>
  <c r="P31" i="42"/>
  <c r="K35" i="41"/>
  <c r="P39" i="42"/>
  <c r="K23" i="43"/>
  <c r="O15" i="40"/>
  <c r="O37" i="42"/>
  <c r="P45" i="41"/>
  <c r="P32" i="43"/>
  <c r="K19" i="41"/>
  <c r="K39" i="42"/>
  <c r="K59" i="41"/>
  <c r="O45" i="41"/>
  <c r="O35" i="41"/>
  <c r="P35" i="43"/>
  <c r="P48" i="42"/>
  <c r="P46" i="41"/>
  <c r="O48" i="41"/>
  <c r="K51" i="41"/>
  <c r="P51" i="41"/>
  <c r="K15" i="43"/>
  <c r="O50" i="42"/>
  <c r="K50" i="42"/>
  <c r="O32" i="41"/>
  <c r="P24" i="40"/>
  <c r="O52" i="41"/>
  <c r="P25" i="43"/>
  <c r="O31" i="41"/>
  <c r="P17" i="41"/>
  <c r="P63" i="41"/>
  <c r="K28" i="40"/>
  <c r="K38" i="42"/>
  <c r="O24" i="40"/>
  <c r="K26" i="6"/>
  <c r="K26" i="43"/>
  <c r="O26" i="6"/>
  <c r="O17" i="42"/>
  <c r="K60" i="40"/>
  <c r="P52" i="42"/>
  <c r="P32" i="42"/>
  <c r="K35" i="43"/>
  <c r="O49" i="41"/>
  <c r="M39" i="43"/>
  <c r="F18" i="36" s="1"/>
  <c r="F26" i="2" s="1"/>
  <c r="M130" i="38"/>
  <c r="F15" i="36" s="1"/>
  <c r="F17" i="2" s="1"/>
  <c r="M82" i="42"/>
  <c r="F17" i="36" s="1"/>
  <c r="F23" i="2" s="1"/>
  <c r="M84" i="40"/>
  <c r="F16" i="36" s="1"/>
  <c r="F20" i="2" s="1"/>
  <c r="M26" i="46"/>
  <c r="F19" i="36" s="1"/>
  <c r="F29" i="2" s="1"/>
  <c r="P14" i="41"/>
  <c r="P14" i="42"/>
  <c r="K14" i="45"/>
  <c r="K14" i="46"/>
  <c r="O14" i="45"/>
  <c r="O14" i="46"/>
  <c r="K14" i="41"/>
  <c r="K14" i="42"/>
  <c r="O14" i="41"/>
  <c r="O14" i="42"/>
  <c r="M39" i="6"/>
  <c r="F18" i="34" s="1"/>
  <c r="F24" i="2" s="1"/>
  <c r="M84" i="39"/>
  <c r="F16" i="34" s="1"/>
  <c r="F18" i="2" s="1"/>
  <c r="P49" i="42"/>
  <c r="K46" i="41"/>
  <c r="O35" i="6"/>
  <c r="P19" i="42"/>
  <c r="P14" i="7"/>
  <c r="I20" i="36"/>
  <c r="D11" i="36" s="1"/>
  <c r="P33" i="40"/>
  <c r="P18" i="40"/>
  <c r="K55" i="40"/>
  <c r="P35" i="42"/>
  <c r="P59" i="40"/>
  <c r="P68" i="41"/>
  <c r="P68" i="42"/>
  <c r="P60" i="40"/>
  <c r="K24" i="40"/>
  <c r="P56" i="41"/>
  <c r="P56" i="42"/>
  <c r="P40" i="41"/>
  <c r="K27" i="40"/>
  <c r="P37" i="40"/>
  <c r="P62" i="41"/>
  <c r="P62" i="42"/>
  <c r="O66" i="41"/>
  <c r="O66" i="42"/>
  <c r="P51" i="40"/>
  <c r="K19" i="40"/>
  <c r="K58" i="40"/>
  <c r="P18" i="6"/>
  <c r="P27" i="42"/>
  <c r="P38" i="6"/>
  <c r="P38" i="43"/>
  <c r="P45" i="40"/>
  <c r="K66" i="41"/>
  <c r="K66" i="42"/>
  <c r="K23" i="3"/>
  <c r="K23" i="38"/>
  <c r="P30" i="41"/>
  <c r="P30" i="42"/>
  <c r="P32" i="40"/>
  <c r="P50" i="40"/>
  <c r="K52" i="41"/>
  <c r="K52" i="42"/>
  <c r="P46" i="42"/>
  <c r="P61" i="41"/>
  <c r="P61" i="42"/>
  <c r="P67" i="41"/>
  <c r="P67" i="42"/>
  <c r="K42" i="40"/>
  <c r="K25" i="40"/>
  <c r="P46" i="40"/>
  <c r="K33" i="41"/>
  <c r="K33" i="42"/>
  <c r="O36" i="41"/>
  <c r="P44" i="40"/>
  <c r="K20" i="40"/>
  <c r="P56" i="40"/>
  <c r="O33" i="42"/>
  <c r="P43" i="40"/>
  <c r="P22" i="40"/>
  <c r="P16" i="42"/>
  <c r="A16" i="42" s="1"/>
  <c r="K36" i="42"/>
  <c r="K36" i="41"/>
  <c r="O52" i="40"/>
  <c r="P42" i="41"/>
  <c r="P42" i="42"/>
  <c r="P65" i="41"/>
  <c r="P65" i="42"/>
  <c r="P60" i="41"/>
  <c r="P60" i="42"/>
  <c r="K42" i="41"/>
  <c r="K42" i="42"/>
  <c r="K55" i="41"/>
  <c r="K55" i="42"/>
  <c r="P36" i="40"/>
  <c r="P36" i="43"/>
  <c r="P36" i="6"/>
  <c r="P29" i="40"/>
  <c r="P24" i="42"/>
  <c r="P24" i="41"/>
  <c r="K24" i="46"/>
  <c r="K24" i="45"/>
  <c r="P35" i="40"/>
  <c r="K17" i="46"/>
  <c r="K17" i="45"/>
  <c r="K53" i="40"/>
  <c r="K49" i="40"/>
  <c r="K36" i="43"/>
  <c r="K36" i="6"/>
  <c r="P30" i="6"/>
  <c r="P30" i="43"/>
  <c r="P29" i="41"/>
  <c r="P29" i="42"/>
  <c r="P41" i="40"/>
  <c r="P54" i="41"/>
  <c r="P54" i="42"/>
  <c r="K43" i="41"/>
  <c r="K43" i="42"/>
  <c r="P55" i="41"/>
  <c r="P55" i="42"/>
  <c r="P47" i="40"/>
  <c r="P25" i="42"/>
  <c r="P25" i="41"/>
  <c r="P17" i="40"/>
  <c r="O24" i="46"/>
  <c r="O24" i="45"/>
  <c r="P50" i="42"/>
  <c r="O21" i="45"/>
  <c r="O21" i="46"/>
  <c r="O17" i="46"/>
  <c r="O17" i="45"/>
  <c r="P20" i="42"/>
  <c r="K69" i="41"/>
  <c r="K69" i="42"/>
  <c r="P54" i="40"/>
  <c r="P33" i="6"/>
  <c r="P33" i="43"/>
  <c r="P49" i="40"/>
  <c r="O42" i="41"/>
  <c r="O42" i="42"/>
  <c r="O57" i="40"/>
  <c r="K58" i="41"/>
  <c r="K58" i="42"/>
  <c r="K54" i="41"/>
  <c r="K54" i="42"/>
  <c r="K21" i="45"/>
  <c r="K21" i="46"/>
  <c r="P21" i="41"/>
  <c r="P21" i="42"/>
  <c r="K22" i="45"/>
  <c r="K22" i="46"/>
  <c r="K28" i="6"/>
  <c r="K28" i="43"/>
  <c r="P59" i="41"/>
  <c r="P59" i="42"/>
  <c r="O18" i="41"/>
  <c r="O18" i="42"/>
  <c r="K26" i="41"/>
  <c r="K26" i="42"/>
  <c r="K49" i="41"/>
  <c r="K49" i="42"/>
  <c r="O28" i="6"/>
  <c r="O28" i="43"/>
  <c r="P64" i="42"/>
  <c r="P44" i="41"/>
  <c r="P44" i="42"/>
  <c r="P34" i="41"/>
  <c r="P34" i="42"/>
  <c r="P38" i="41"/>
  <c r="P38" i="42"/>
  <c r="P18" i="41"/>
  <c r="P18" i="42"/>
  <c r="P37" i="41"/>
  <c r="P37" i="42"/>
  <c r="P27" i="43"/>
  <c r="P27" i="6"/>
  <c r="K18" i="41"/>
  <c r="K18" i="42"/>
  <c r="P34" i="6"/>
  <c r="P34" i="43"/>
  <c r="P45" i="42"/>
  <c r="O19" i="45"/>
  <c r="O19" i="46"/>
  <c r="K34" i="41"/>
  <c r="K34" i="42"/>
  <c r="K19" i="45"/>
  <c r="K19" i="46"/>
  <c r="K41" i="41"/>
  <c r="K41" i="42"/>
  <c r="P22" i="41"/>
  <c r="P22" i="42"/>
  <c r="O22" i="45"/>
  <c r="O22" i="46"/>
  <c r="P28" i="41"/>
  <c r="P23" i="41"/>
  <c r="P23" i="42"/>
  <c r="K63" i="41"/>
  <c r="K63" i="42"/>
  <c r="K57" i="41"/>
  <c r="K57" i="42"/>
  <c r="K22" i="6"/>
  <c r="K22" i="43"/>
  <c r="P20" i="6"/>
  <c r="P20" i="43"/>
  <c r="A20" i="43" s="1"/>
  <c r="K25" i="46"/>
  <c r="K25" i="45"/>
  <c r="P23" i="6"/>
  <c r="O25" i="46"/>
  <c r="O25" i="45"/>
  <c r="O22" i="6"/>
  <c r="O22" i="43"/>
  <c r="P20" i="46"/>
  <c r="O20" i="46"/>
  <c r="O23" i="45"/>
  <c r="O23" i="46"/>
  <c r="K20" i="45"/>
  <c r="K20" i="46"/>
  <c r="K16" i="46"/>
  <c r="K16" i="45"/>
  <c r="K23" i="45"/>
  <c r="K23" i="46"/>
  <c r="O18" i="45"/>
  <c r="O18" i="46"/>
  <c r="O16" i="46"/>
  <c r="O16" i="45"/>
  <c r="K18" i="45"/>
  <c r="K18" i="46"/>
  <c r="K15" i="41"/>
  <c r="K15" i="42"/>
  <c r="O15" i="41"/>
  <c r="O15" i="42"/>
  <c r="P15" i="40"/>
  <c r="A15" i="40" s="1"/>
  <c r="K15" i="3"/>
  <c r="K15" i="38"/>
  <c r="O15" i="45"/>
  <c r="O15" i="46"/>
  <c r="K15" i="45"/>
  <c r="K15" i="46"/>
  <c r="O39" i="44"/>
  <c r="O128" i="4"/>
  <c r="P16" i="38"/>
  <c r="O41" i="41"/>
  <c r="O57" i="41"/>
  <c r="O36" i="42"/>
  <c r="G20" i="36"/>
  <c r="O43" i="41"/>
  <c r="O25" i="40"/>
  <c r="O14" i="3"/>
  <c r="P14" i="3"/>
  <c r="O69" i="41"/>
  <c r="M134" i="3"/>
  <c r="F15" i="34" s="1"/>
  <c r="O58" i="41"/>
  <c r="O26" i="41"/>
  <c r="O27" i="40"/>
  <c r="P15" i="7"/>
  <c r="O23" i="3"/>
  <c r="O20" i="3"/>
  <c r="P20" i="3"/>
  <c r="P22" i="3"/>
  <c r="O15" i="3"/>
  <c r="M26" i="45"/>
  <c r="F19" i="34" s="1"/>
  <c r="F27" i="2" s="1"/>
  <c r="O20" i="45"/>
  <c r="O26" i="7"/>
  <c r="P15" i="41"/>
  <c r="O17" i="38"/>
  <c r="P17" i="38"/>
  <c r="G15" i="34"/>
  <c r="O21" i="3"/>
  <c r="I15" i="2"/>
  <c r="I31" i="2" s="1"/>
  <c r="D11" i="2" s="1"/>
  <c r="I20" i="34"/>
  <c r="E16" i="117" l="1"/>
  <c r="N9" i="98"/>
  <c r="A15" i="41"/>
  <c r="A14" i="100"/>
  <c r="A32" i="100"/>
  <c r="A33" i="100"/>
  <c r="A34" i="100"/>
  <c r="A26" i="100"/>
  <c r="A27" i="100"/>
  <c r="A29" i="100"/>
  <c r="A17" i="100"/>
  <c r="A30" i="100"/>
  <c r="A36" i="100"/>
  <c r="A28" i="100"/>
  <c r="A25" i="100"/>
  <c r="A23" i="100"/>
  <c r="A24" i="100"/>
  <c r="A22" i="100"/>
  <c r="A16" i="100"/>
  <c r="A21" i="100"/>
  <c r="P39" i="100"/>
  <c r="A18" i="100"/>
  <c r="A19" i="100"/>
  <c r="A31" i="100"/>
  <c r="A37" i="100"/>
  <c r="A20" i="100"/>
  <c r="A15" i="100"/>
  <c r="A16" i="6"/>
  <c r="A17" i="6"/>
  <c r="A18" i="6"/>
  <c r="A20" i="6"/>
  <c r="P49" i="41"/>
  <c r="N9" i="99"/>
  <c r="E17" i="117"/>
  <c r="A16" i="41"/>
  <c r="A24" i="41"/>
  <c r="A16" i="40"/>
  <c r="A18" i="40"/>
  <c r="A19" i="6"/>
  <c r="A19" i="41"/>
  <c r="A21" i="41"/>
  <c r="A21" i="43"/>
  <c r="A23" i="41"/>
  <c r="A25" i="41"/>
  <c r="A14" i="3"/>
  <c r="A22" i="41"/>
  <c r="A14" i="41"/>
  <c r="A17" i="41"/>
  <c r="A17" i="40"/>
  <c r="A14" i="40"/>
  <c r="A21" i="6"/>
  <c r="A18" i="41"/>
  <c r="A20" i="41"/>
  <c r="A14" i="42"/>
  <c r="A15" i="42"/>
  <c r="P38" i="40"/>
  <c r="P47" i="42"/>
  <c r="P35" i="6"/>
  <c r="P31" i="41"/>
  <c r="P51" i="42"/>
  <c r="P28" i="40"/>
  <c r="P17" i="42"/>
  <c r="A17" i="42" s="1"/>
  <c r="P48" i="41"/>
  <c r="P39" i="40"/>
  <c r="P39" i="41"/>
  <c r="P63" i="42"/>
  <c r="P52" i="41"/>
  <c r="P32" i="41"/>
  <c r="P20" i="40"/>
  <c r="P26" i="6"/>
  <c r="P26" i="43"/>
  <c r="P20" i="45"/>
  <c r="O130" i="38"/>
  <c r="H15" i="36" s="1"/>
  <c r="H17" i="2" s="1"/>
  <c r="O84" i="40"/>
  <c r="H16" i="36" s="1"/>
  <c r="H20" i="2" s="1"/>
  <c r="O39" i="43"/>
  <c r="H18" i="36" s="1"/>
  <c r="H26" i="2" s="1"/>
  <c r="O82" i="42"/>
  <c r="H17" i="36" s="1"/>
  <c r="H23" i="2" s="1"/>
  <c r="O26" i="46"/>
  <c r="H19" i="36" s="1"/>
  <c r="H29" i="2" s="1"/>
  <c r="P14" i="45"/>
  <c r="P14" i="46"/>
  <c r="P55" i="40"/>
  <c r="P27" i="40"/>
  <c r="P66" i="41"/>
  <c r="P66" i="42"/>
  <c r="P58" i="40"/>
  <c r="P19" i="40"/>
  <c r="A19" i="40" s="1"/>
  <c r="P23" i="3"/>
  <c r="P23" i="38"/>
  <c r="P25" i="40"/>
  <c r="P52" i="40"/>
  <c r="P33" i="41"/>
  <c r="P33" i="42"/>
  <c r="P42" i="40"/>
  <c r="P36" i="42"/>
  <c r="A36" i="42" s="1"/>
  <c r="P36" i="41"/>
  <c r="P21" i="45"/>
  <c r="P21" i="46"/>
  <c r="P58" i="41"/>
  <c r="P58" i="42"/>
  <c r="P24" i="46"/>
  <c r="P24" i="45"/>
  <c r="P17" i="46"/>
  <c r="P17" i="45"/>
  <c r="P53" i="40"/>
  <c r="P43" i="41"/>
  <c r="P43" i="42"/>
  <c r="P57" i="40"/>
  <c r="P69" i="41"/>
  <c r="P69" i="42"/>
  <c r="P22" i="45"/>
  <c r="P22" i="46"/>
  <c r="P26" i="41"/>
  <c r="A26" i="41" s="1"/>
  <c r="P26" i="42"/>
  <c r="A26" i="42" s="1"/>
  <c r="P28" i="6"/>
  <c r="P28" i="43"/>
  <c r="P57" i="41"/>
  <c r="P57" i="42"/>
  <c r="P41" i="41"/>
  <c r="P41" i="42"/>
  <c r="A41" i="42" s="1"/>
  <c r="P19" i="45"/>
  <c r="P19" i="46"/>
  <c r="P22" i="6"/>
  <c r="A22" i="6" s="1"/>
  <c r="P22" i="43"/>
  <c r="A22" i="43" s="1"/>
  <c r="P25" i="46"/>
  <c r="P25" i="45"/>
  <c r="P18" i="45"/>
  <c r="P18" i="46"/>
  <c r="P16" i="46"/>
  <c r="P16" i="45"/>
  <c r="P23" i="45"/>
  <c r="P23" i="46"/>
  <c r="P15" i="3"/>
  <c r="A15" i="3" s="1"/>
  <c r="P15" i="38"/>
  <c r="P15" i="45"/>
  <c r="A15" i="45" s="1"/>
  <c r="P15" i="46"/>
  <c r="A15" i="46" s="1"/>
  <c r="O39" i="6"/>
  <c r="H18" i="34" s="1"/>
  <c r="H24" i="2" s="1"/>
  <c r="O84" i="39"/>
  <c r="H16" i="34" s="1"/>
  <c r="H18" i="2" s="1"/>
  <c r="P39" i="44"/>
  <c r="N9" i="44" s="1"/>
  <c r="P128" i="4"/>
  <c r="O26" i="45"/>
  <c r="H19" i="34" s="1"/>
  <c r="H27" i="2" s="1"/>
  <c r="O134" i="3"/>
  <c r="P26" i="7"/>
  <c r="F20" i="36"/>
  <c r="P21" i="3"/>
  <c r="A21" i="3" s="1"/>
  <c r="F15" i="2"/>
  <c r="D11" i="34"/>
  <c r="G15" i="2"/>
  <c r="E19" i="2" l="1"/>
  <c r="A16" i="117"/>
  <c r="B16" i="117" s="1"/>
  <c r="B19" i="2" s="1"/>
  <c r="N9" i="100"/>
  <c r="E18" i="117"/>
  <c r="E25" i="2" s="1"/>
  <c r="A18" i="117"/>
  <c r="B18" i="117" s="1"/>
  <c r="B25" i="2" s="1"/>
  <c r="A129" i="3"/>
  <c r="E22" i="2"/>
  <c r="E20" i="117"/>
  <c r="A17" i="117"/>
  <c r="B17" i="117" s="1"/>
  <c r="B22" i="2" s="1"/>
  <c r="A27" i="40"/>
  <c r="A18" i="45"/>
  <c r="A36" i="41"/>
  <c r="A41" i="41"/>
  <c r="A108" i="38"/>
  <c r="A22" i="40"/>
  <c r="A106" i="38"/>
  <c r="A43" i="38"/>
  <c r="A40" i="38"/>
  <c r="A51" i="38"/>
  <c r="A44" i="3"/>
  <c r="A44" i="41"/>
  <c r="A28" i="6"/>
  <c r="A45" i="42"/>
  <c r="A74" i="3"/>
  <c r="A43" i="41"/>
  <c r="A112" i="38"/>
  <c r="A29" i="40"/>
  <c r="A47" i="40"/>
  <c r="A50" i="41"/>
  <c r="A35" i="3"/>
  <c r="A25" i="43"/>
  <c r="A64" i="42"/>
  <c r="A70" i="41"/>
  <c r="A29" i="41"/>
  <c r="A59" i="3"/>
  <c r="A29" i="3"/>
  <c r="A93" i="3"/>
  <c r="A65" i="40"/>
  <c r="A77" i="3"/>
  <c r="A43" i="40"/>
  <c r="A46" i="40"/>
  <c r="A73" i="42"/>
  <c r="A67" i="40"/>
  <c r="A36" i="6"/>
  <c r="A61" i="41"/>
  <c r="A104" i="3"/>
  <c r="A23" i="3"/>
  <c r="A34" i="42"/>
  <c r="A99" i="3"/>
  <c r="A80" i="3"/>
  <c r="A95" i="3"/>
  <c r="A98" i="3"/>
  <c r="A82" i="3"/>
  <c r="A121" i="38"/>
  <c r="A103" i="38"/>
  <c r="A66" i="42"/>
  <c r="A51" i="42"/>
  <c r="A60" i="40"/>
  <c r="A62" i="42"/>
  <c r="A16" i="38"/>
  <c r="A37" i="42"/>
  <c r="A63" i="3"/>
  <c r="A64" i="3"/>
  <c r="A120" i="3"/>
  <c r="A22" i="45"/>
  <c r="A64" i="40"/>
  <c r="A78" i="3"/>
  <c r="A55" i="3"/>
  <c r="A91" i="38"/>
  <c r="A119" i="38"/>
  <c r="A88" i="38"/>
  <c r="A72" i="38"/>
  <c r="A107" i="38"/>
  <c r="A75" i="38"/>
  <c r="A32" i="38"/>
  <c r="A46" i="38"/>
  <c r="A127" i="38"/>
  <c r="A37" i="38"/>
  <c r="A86" i="38"/>
  <c r="A49" i="38"/>
  <c r="A42" i="38"/>
  <c r="A105" i="38"/>
  <c r="A17" i="45"/>
  <c r="A55" i="40"/>
  <c r="A32" i="41"/>
  <c r="A33" i="6"/>
  <c r="A59" i="42"/>
  <c r="A38" i="3"/>
  <c r="A90" i="3"/>
  <c r="A47" i="41"/>
  <c r="A48" i="42"/>
  <c r="A32" i="43"/>
  <c r="A30" i="6"/>
  <c r="A27" i="42"/>
  <c r="A49" i="42"/>
  <c r="A38" i="42"/>
  <c r="A85" i="3"/>
  <c r="A110" i="3"/>
  <c r="A55" i="42"/>
  <c r="A83" i="40"/>
  <c r="A52" i="42"/>
  <c r="A24" i="45"/>
  <c r="A58" i="40"/>
  <c r="A26" i="43"/>
  <c r="A44" i="40"/>
  <c r="A65" i="41"/>
  <c r="A18" i="3"/>
  <c r="A83" i="3"/>
  <c r="A69" i="3"/>
  <c r="A78" i="42"/>
  <c r="A22" i="42"/>
  <c r="A20" i="42"/>
  <c r="A19" i="46"/>
  <c r="A20" i="45"/>
  <c r="A35" i="6"/>
  <c r="A37" i="6"/>
  <c r="A56" i="3"/>
  <c r="A68" i="3"/>
  <c r="A100" i="3"/>
  <c r="A57" i="3"/>
  <c r="A96" i="3"/>
  <c r="A31" i="6"/>
  <c r="A19" i="3"/>
  <c r="A23" i="46"/>
  <c r="A42" i="41"/>
  <c r="A18" i="42"/>
  <c r="A40" i="41"/>
  <c r="A27" i="6"/>
  <c r="A34" i="40"/>
  <c r="A54" i="41"/>
  <c r="A118" i="3"/>
  <c r="A53" i="3"/>
  <c r="A102" i="3"/>
  <c r="A54" i="3"/>
  <c r="A115" i="3"/>
  <c r="A111" i="3"/>
  <c r="A31" i="40"/>
  <c r="A77" i="42"/>
  <c r="A30" i="42"/>
  <c r="A25" i="46"/>
  <c r="A21" i="46"/>
  <c r="A42" i="40"/>
  <c r="A33" i="42"/>
  <c r="A63" i="40"/>
  <c r="A68" i="40"/>
  <c r="A73" i="40"/>
  <c r="A67" i="41"/>
  <c r="A28" i="41"/>
  <c r="A35" i="41"/>
  <c r="A60" i="42"/>
  <c r="A48" i="3"/>
  <c r="A58" i="3"/>
  <c r="A65" i="3"/>
  <c r="A30" i="3"/>
  <c r="A87" i="3"/>
  <c r="A84" i="3"/>
  <c r="A114" i="3"/>
  <c r="A23" i="43"/>
  <c r="A72" i="42"/>
  <c r="A79" i="42"/>
  <c r="A34" i="43"/>
  <c r="A16" i="45"/>
  <c r="A57" i="42"/>
  <c r="A69" i="41"/>
  <c r="A20" i="46"/>
  <c r="A38" i="40"/>
  <c r="A61" i="40"/>
  <c r="A80" i="40"/>
  <c r="A63" i="41"/>
  <c r="A54" i="40"/>
  <c r="A20" i="3"/>
  <c r="A21" i="40"/>
  <c r="A46" i="41"/>
  <c r="A47" i="3"/>
  <c r="A33" i="3"/>
  <c r="A25" i="3"/>
  <c r="A45" i="3"/>
  <c r="A113" i="3"/>
  <c r="A79" i="3"/>
  <c r="A71" i="3"/>
  <c r="A68" i="41"/>
  <c r="A17" i="38"/>
  <c r="A92" i="38"/>
  <c r="A122" i="38"/>
  <c r="A81" i="38"/>
  <c r="A56" i="38"/>
  <c r="A101" i="38"/>
  <c r="A123" i="38"/>
  <c r="A89" i="38"/>
  <c r="A83" i="38"/>
  <c r="A70" i="38"/>
  <c r="A116" i="38"/>
  <c r="A66" i="38"/>
  <c r="A124" i="38"/>
  <c r="A34" i="38"/>
  <c r="A126" i="38"/>
  <c r="A22" i="38"/>
  <c r="A60" i="38"/>
  <c r="A73" i="38"/>
  <c r="A50" i="38"/>
  <c r="A39" i="38"/>
  <c r="A109" i="38"/>
  <c r="A31" i="38"/>
  <c r="A76" i="38"/>
  <c r="A67" i="38"/>
  <c r="A125" i="38"/>
  <c r="A36" i="38"/>
  <c r="A43" i="42"/>
  <c r="A58" i="42"/>
  <c r="A24" i="43"/>
  <c r="A29" i="6"/>
  <c r="A75" i="40"/>
  <c r="A71" i="40"/>
  <c r="A82" i="40"/>
  <c r="A39" i="42"/>
  <c r="A56" i="42"/>
  <c r="A38" i="6"/>
  <c r="A62" i="3"/>
  <c r="A17" i="3"/>
  <c r="A28" i="3"/>
  <c r="A24" i="3"/>
  <c r="A61" i="3"/>
  <c r="A26" i="3"/>
  <c r="A41" i="3"/>
  <c r="A117" i="3"/>
  <c r="A52" i="3"/>
  <c r="A27" i="3"/>
  <c r="A97" i="3"/>
  <c r="A94" i="3"/>
  <c r="A31" i="42"/>
  <c r="A53" i="41"/>
  <c r="A25" i="45"/>
  <c r="A17" i="46"/>
  <c r="A58" i="41"/>
  <c r="A66" i="41"/>
  <c r="A63" i="42"/>
  <c r="A48" i="41"/>
  <c r="A82" i="39"/>
  <c r="A83" i="39"/>
  <c r="A30" i="40"/>
  <c r="A38" i="43"/>
  <c r="A29" i="42"/>
  <c r="A62" i="41"/>
  <c r="A60" i="41"/>
  <c r="A22" i="3"/>
  <c r="A28" i="42"/>
  <c r="A27" i="41"/>
  <c r="A56" i="41"/>
  <c r="A50" i="40"/>
  <c r="A59" i="41"/>
  <c r="A37" i="41"/>
  <c r="A30" i="41"/>
  <c r="A33" i="43"/>
  <c r="A23" i="42"/>
  <c r="A51" i="3"/>
  <c r="A43" i="3"/>
  <c r="A66" i="3"/>
  <c r="A109" i="3"/>
  <c r="A34" i="3"/>
  <c r="A40" i="3"/>
  <c r="A73" i="3"/>
  <c r="A101" i="3"/>
  <c r="A103" i="3"/>
  <c r="A23" i="45"/>
  <c r="A69" i="42"/>
  <c r="A57" i="40"/>
  <c r="A23" i="38"/>
  <c r="A39" i="41"/>
  <c r="A28" i="40"/>
  <c r="A31" i="43"/>
  <c r="A48" i="40"/>
  <c r="A40" i="42"/>
  <c r="A75" i="42"/>
  <c r="A32" i="40"/>
  <c r="A54" i="42"/>
  <c r="A64" i="41"/>
  <c r="A24" i="6"/>
  <c r="A81" i="40"/>
  <c r="A74" i="40"/>
  <c r="A19" i="42"/>
  <c r="A33" i="40"/>
  <c r="A36" i="43"/>
  <c r="A50" i="42"/>
  <c r="A44" i="42"/>
  <c r="A24" i="40"/>
  <c r="A37" i="40"/>
  <c r="A67" i="42"/>
  <c r="A30" i="43"/>
  <c r="A45" i="41"/>
  <c r="A59" i="40"/>
  <c r="A46" i="42"/>
  <c r="A35" i="40"/>
  <c r="A34" i="6"/>
  <c r="A16" i="3"/>
  <c r="A60" i="3"/>
  <c r="A67" i="3"/>
  <c r="A37" i="3"/>
  <c r="A124" i="3"/>
  <c r="A105" i="3"/>
  <c r="A50" i="3"/>
  <c r="A39" i="3"/>
  <c r="A89" i="3"/>
  <c r="A123" i="3"/>
  <c r="A70" i="3"/>
  <c r="A72" i="3"/>
  <c r="A75" i="3"/>
  <c r="A91" i="3"/>
  <c r="A18" i="46"/>
  <c r="A28" i="43"/>
  <c r="A24" i="46"/>
  <c r="A21" i="45"/>
  <c r="A33" i="41"/>
  <c r="A25" i="40"/>
  <c r="A14" i="46"/>
  <c r="A26" i="6"/>
  <c r="A39" i="40"/>
  <c r="A31" i="41"/>
  <c r="A47" i="42"/>
  <c r="A71" i="42"/>
  <c r="A70" i="42"/>
  <c r="A61" i="42"/>
  <c r="A65" i="42"/>
  <c r="A23" i="40"/>
  <c r="A32" i="6"/>
  <c r="A25" i="6"/>
  <c r="A77" i="40"/>
  <c r="A79" i="40"/>
  <c r="A69" i="40"/>
  <c r="A76" i="40"/>
  <c r="A72" i="40"/>
  <c r="A78" i="40"/>
  <c r="A35" i="42"/>
  <c r="A24" i="42"/>
  <c r="A49" i="40"/>
  <c r="A27" i="43"/>
  <c r="A37" i="43"/>
  <c r="A40" i="40"/>
  <c r="A32" i="42"/>
  <c r="A56" i="40"/>
  <c r="A41" i="40"/>
  <c r="A34" i="41"/>
  <c r="A26" i="40"/>
  <c r="A55" i="41"/>
  <c r="A36" i="3"/>
  <c r="A42" i="3"/>
  <c r="A86" i="3"/>
  <c r="A116" i="3"/>
  <c r="A107" i="3"/>
  <c r="A119" i="3"/>
  <c r="A92" i="3"/>
  <c r="A106" i="3"/>
  <c r="A53" i="42"/>
  <c r="A15" i="38"/>
  <c r="A33" i="38"/>
  <c r="A41" i="38"/>
  <c r="A48" i="38"/>
  <c r="A27" i="38"/>
  <c r="A110" i="38"/>
  <c r="A113" i="38"/>
  <c r="A24" i="38"/>
  <c r="A52" i="38"/>
  <c r="A93" i="38"/>
  <c r="A95" i="38"/>
  <c r="A118" i="38"/>
  <c r="A47" i="38"/>
  <c r="A53" i="38"/>
  <c r="A57" i="38"/>
  <c r="A68" i="38"/>
  <c r="A97" i="38"/>
  <c r="A96" i="38"/>
  <c r="A128" i="38"/>
  <c r="A28" i="38"/>
  <c r="A61" i="38"/>
  <c r="A65" i="38"/>
  <c r="A74" i="38"/>
  <c r="A94" i="38"/>
  <c r="A117" i="38"/>
  <c r="A85" i="38"/>
  <c r="A44" i="38"/>
  <c r="A62" i="38"/>
  <c r="A99" i="38"/>
  <c r="A98" i="38"/>
  <c r="A25" i="38"/>
  <c r="A63" i="38"/>
  <c r="A120" i="38"/>
  <c r="A54" i="38"/>
  <c r="A114" i="38"/>
  <c r="A87" i="38"/>
  <c r="A82" i="38"/>
  <c r="A59" i="38"/>
  <c r="A45" i="38"/>
  <c r="A64" i="38"/>
  <c r="A104" i="38"/>
  <c r="A80" i="38"/>
  <c r="A77" i="38"/>
  <c r="A38" i="38"/>
  <c r="A26" i="38"/>
  <c r="A58" i="38"/>
  <c r="A78" i="38"/>
  <c r="A71" i="38"/>
  <c r="A102" i="38"/>
  <c r="A30" i="38"/>
  <c r="A69" i="38"/>
  <c r="A35" i="38"/>
  <c r="A29" i="38"/>
  <c r="A79" i="38"/>
  <c r="A111" i="38"/>
  <c r="A90" i="38"/>
  <c r="A55" i="38"/>
  <c r="A84" i="38"/>
  <c r="A129" i="38"/>
  <c r="A115" i="38"/>
  <c r="A100" i="38"/>
  <c r="A20" i="38"/>
  <c r="A19" i="38"/>
  <c r="A18" i="38"/>
  <c r="A21" i="38"/>
  <c r="A16" i="46"/>
  <c r="A19" i="45"/>
  <c r="A57" i="41"/>
  <c r="A22" i="46"/>
  <c r="A53" i="40"/>
  <c r="A52" i="40"/>
  <c r="A14" i="45"/>
  <c r="A20" i="40"/>
  <c r="A52" i="41"/>
  <c r="A35" i="43"/>
  <c r="A81" i="42"/>
  <c r="A80" i="42"/>
  <c r="A74" i="42"/>
  <c r="A76" i="42"/>
  <c r="A51" i="40"/>
  <c r="A36" i="40"/>
  <c r="A49" i="41"/>
  <c r="A29" i="43"/>
  <c r="A70" i="40"/>
  <c r="A62" i="40"/>
  <c r="A66" i="40"/>
  <c r="A51" i="41"/>
  <c r="A68" i="42"/>
  <c r="A25" i="42"/>
  <c r="A21" i="42"/>
  <c r="A45" i="40"/>
  <c r="A42" i="42"/>
  <c r="A38" i="41"/>
  <c r="A23" i="6"/>
  <c r="A76" i="3"/>
  <c r="A49" i="3"/>
  <c r="A46" i="3"/>
  <c r="A31" i="3"/>
  <c r="A32" i="3"/>
  <c r="A121" i="3"/>
  <c r="A122" i="3"/>
  <c r="A81" i="3"/>
  <c r="A112" i="3"/>
  <c r="A88" i="3"/>
  <c r="A108" i="3"/>
  <c r="P130" i="38"/>
  <c r="P39" i="43"/>
  <c r="P82" i="42"/>
  <c r="P84" i="40"/>
  <c r="P26" i="46"/>
  <c r="P134" i="3"/>
  <c r="P26" i="45"/>
  <c r="P39" i="6"/>
  <c r="P84" i="39"/>
  <c r="N9" i="4"/>
  <c r="N9" i="7"/>
  <c r="H15" i="34"/>
  <c r="H20" i="36"/>
  <c r="E23" i="117" l="1"/>
  <c r="E21" i="117"/>
  <c r="E22" i="117" s="1"/>
  <c r="N9" i="40"/>
  <c r="N9" i="46"/>
  <c r="E18" i="36"/>
  <c r="E16" i="36"/>
  <c r="E19" i="34"/>
  <c r="N9" i="6"/>
  <c r="N9" i="39"/>
  <c r="N9" i="45"/>
  <c r="E16" i="34"/>
  <c r="N9" i="3"/>
  <c r="E19" i="36"/>
  <c r="E15" i="34"/>
  <c r="A15" i="34" s="1"/>
  <c r="B15" i="34" s="1"/>
  <c r="B15" i="2" s="1"/>
  <c r="E18" i="34"/>
  <c r="E15" i="36"/>
  <c r="A15" i="36" s="1"/>
  <c r="B15" i="36" s="1"/>
  <c r="B17" i="2" s="1"/>
  <c r="N9" i="43"/>
  <c r="N9" i="38"/>
  <c r="E17" i="36"/>
  <c r="N9" i="42"/>
  <c r="H15" i="2"/>
  <c r="E24" i="117" l="1"/>
  <c r="D10" i="117" s="1"/>
  <c r="A17" i="36"/>
  <c r="B17" i="36" s="1"/>
  <c r="B23" i="2" s="1"/>
  <c r="A16" i="36"/>
  <c r="B16" i="36" s="1"/>
  <c r="B20" i="2" s="1"/>
  <c r="A18" i="36"/>
  <c r="B18" i="36" s="1"/>
  <c r="B26" i="2" s="1"/>
  <c r="A19" i="36"/>
  <c r="B19" i="36" s="1"/>
  <c r="B29" i="2" s="1"/>
  <c r="A16" i="34"/>
  <c r="B16" i="34" s="1"/>
  <c r="B18" i="2" s="1"/>
  <c r="E18" i="2"/>
  <c r="E27" i="2"/>
  <c r="E24" i="2"/>
  <c r="E15" i="2"/>
  <c r="E20" i="2"/>
  <c r="E23" i="2"/>
  <c r="E29" i="2"/>
  <c r="E26" i="2"/>
  <c r="E17" i="2"/>
  <c r="E20" i="36"/>
  <c r="A19" i="2" l="1"/>
  <c r="C19" i="118"/>
  <c r="A15" i="2"/>
  <c r="A16" i="2"/>
  <c r="A17" i="2"/>
  <c r="A20" i="2"/>
  <c r="A26" i="2"/>
  <c r="A18" i="2"/>
  <c r="A29" i="2"/>
  <c r="A23" i="2"/>
  <c r="E23" i="36"/>
  <c r="E21" i="36"/>
  <c r="E22" i="36" s="1"/>
  <c r="E24" i="36" l="1"/>
  <c r="C26" i="118" s="1"/>
  <c r="C28" i="118" s="1"/>
  <c r="D10" i="36" l="1"/>
  <c r="C19" i="35"/>
  <c r="C26" i="35" s="1"/>
  <c r="C28" i="35" s="1"/>
  <c r="A22" i="2" l="1"/>
  <c r="H71" i="41"/>
  <c r="M71" i="41"/>
  <c r="M82" i="41" s="1"/>
  <c r="F17" i="34" s="1"/>
  <c r="M82" i="5"/>
  <c r="F21" i="2" l="1"/>
  <c r="F31" i="2" s="1"/>
  <c r="F20" i="34"/>
  <c r="O82" i="5"/>
  <c r="O71" i="41"/>
  <c r="O82" i="41" s="1"/>
  <c r="H17" i="34" s="1"/>
  <c r="K71" i="41"/>
  <c r="N71" i="41"/>
  <c r="N72" i="5" l="1"/>
  <c r="P72" i="5" s="1"/>
  <c r="P71" i="41"/>
  <c r="H21" i="2"/>
  <c r="H31" i="2" s="1"/>
  <c r="H20" i="34"/>
  <c r="A71" i="41" l="1"/>
  <c r="K72" i="5"/>
  <c r="K72" i="41" s="1"/>
  <c r="N72" i="41" l="1"/>
  <c r="N82" i="41" s="1"/>
  <c r="G17" i="34" s="1"/>
  <c r="N82" i="5"/>
  <c r="P72" i="41" l="1"/>
  <c r="P82" i="5"/>
  <c r="N9" i="5" s="1"/>
  <c r="G20" i="34"/>
  <c r="G21" i="2"/>
  <c r="G31" i="2" s="1"/>
  <c r="A75" i="41" l="1"/>
  <c r="A76" i="41"/>
  <c r="A72" i="41"/>
  <c r="A80" i="41"/>
  <c r="A79" i="41"/>
  <c r="A73" i="41"/>
  <c r="A78" i="41"/>
  <c r="P82" i="41"/>
  <c r="A81" i="41"/>
  <c r="A74" i="41"/>
  <c r="A77" i="41"/>
  <c r="N9" i="41" l="1"/>
  <c r="E17" i="34"/>
  <c r="A18" i="34" l="1"/>
  <c r="B18" i="34" s="1"/>
  <c r="B24" i="2" s="1"/>
  <c r="A17" i="34"/>
  <c r="B17" i="34" s="1"/>
  <c r="B21" i="2" s="1"/>
  <c r="A19" i="34"/>
  <c r="B19" i="34" s="1"/>
  <c r="B27" i="2" s="1"/>
  <c r="E20" i="34"/>
  <c r="E21" i="2"/>
  <c r="A25" i="2" s="1"/>
  <c r="A27" i="2" l="1"/>
  <c r="A21" i="2"/>
  <c r="A24" i="2"/>
  <c r="E31" i="2"/>
  <c r="E23" i="34"/>
  <c r="E21" i="34"/>
  <c r="E22" i="34" s="1"/>
  <c r="E24" i="34" l="1"/>
  <c r="D10" i="34" s="1"/>
  <c r="E34" i="2"/>
  <c r="E32" i="2"/>
  <c r="E33" i="2" s="1"/>
  <c r="C19" i="33" l="1"/>
  <c r="C26" i="33" s="1"/>
  <c r="C28" i="33" s="1"/>
  <c r="E35" i="2"/>
  <c r="C19" i="1" s="1"/>
  <c r="C26" i="1" s="1"/>
  <c r="C28" i="1" s="1"/>
  <c r="D10" i="2" l="1"/>
</calcChain>
</file>

<file path=xl/sharedStrings.xml><?xml version="1.0" encoding="utf-8"?>
<sst xmlns="http://schemas.openxmlformats.org/spreadsheetml/2006/main" count="1936" uniqueCount="492">
  <si>
    <t>APSTIPRINU</t>
  </si>
  <si>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</si>
  <si>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</si>
  <si>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</si>
  <si>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</si>
  <si>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</si>
  <si>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</si>
  <si>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</si>
  <si>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</si>
  <si>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</si>
  <si>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</si>
  <si>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</si>
  <si>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</si>
  <si>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</si>
  <si>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</si>
  <si>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</si>
  <si>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 xml:space="preserve">Sertifikāta Nr. </t>
  </si>
  <si>
    <t>Attiecināmās izmaksas</t>
  </si>
  <si>
    <t>Citu pasākumu izmaksas</t>
  </si>
  <si>
    <t>Neattiecināmās izmaksas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</si>
  <si>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</si>
  <si>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</si>
  <si>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</si>
  <si>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</si>
  <si>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</si>
  <si>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</si>
  <si>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</si>
  <si>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</si>
  <si>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</si>
  <si>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</si>
  <si>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</si>
  <si>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</si>
  <si>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</si>
  <si>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</si>
  <si>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</si>
  <si>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</si>
  <si>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</si>
  <si>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</si>
  <si>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</si>
  <si>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</si>
  <si>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</si>
  <si>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>Pārbaudīja</t>
  </si>
  <si>
    <t>Sertifikāta Nr.</t>
  </si>
  <si>
    <t>Sertifikāta Nr. _________________________________</t>
  </si>
  <si>
    <t xml:space="preserve">Lokālā tāme Nr. </t>
  </si>
  <si>
    <t>Tāmes  izmaksas  EUR</t>
  </si>
  <si>
    <t>A</t>
  </si>
  <si>
    <t>C</t>
  </si>
  <si>
    <t>Kods</t>
  </si>
  <si>
    <t>Darba nosaukums</t>
  </si>
  <si>
    <t>Mērvienība</t>
  </si>
  <si>
    <t>Daudzums</t>
  </si>
  <si>
    <t>Vienības izmaksas</t>
  </si>
  <si>
    <t>Kopā uz visu apjomu</t>
  </si>
  <si>
    <t>N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</si>
  <si>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</si>
  <si>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</si>
  <si>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</si>
  <si>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</si>
  <si>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</si>
  <si>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</si>
  <si>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A - C - N</t>
  </si>
  <si>
    <t xml:space="preserve">Tiešās izmaksas kopā, t. sk. darba devēja sociālais nodoklis 23.59% </t>
  </si>
  <si>
    <t>Attiecināmās + citu pasākumu izmaksas + neattiecināmās izmaksas</t>
  </si>
  <si>
    <t>DZĪVOJAMĀS MĀJAS FASĀŽU VIENKĀRŠOTĀ ATJAUNOŠANA</t>
  </si>
  <si>
    <t>MEŽA IELA 8, JAUNOLAINE, OLAINES PAGASTS</t>
  </si>
  <si>
    <t>VISPĀRĒJIE BŪVDARBI</t>
  </si>
  <si>
    <t>Tāme sastādīta  2023. gada tirgus cenās, pamatojoties uz AR daļas rasējumiem</t>
  </si>
  <si>
    <t>DEMONTĀŽAS DARBI</t>
  </si>
  <si>
    <t xml:space="preserve"> 1.1</t>
  </si>
  <si>
    <t>Esošās gaismas bedres konstrukcijas demontāža</t>
  </si>
  <si>
    <t>gb.</t>
  </si>
  <si>
    <t xml:space="preserve"> 1.2</t>
  </si>
  <si>
    <t>Esošās jumta lūkas demontāža</t>
  </si>
  <si>
    <t xml:space="preserve"> 1.3</t>
  </si>
  <si>
    <t>Esošo logu un logu bloku demontāža</t>
  </si>
  <si>
    <t>m2</t>
  </si>
  <si>
    <t xml:space="preserve"> 1.4</t>
  </si>
  <si>
    <t>Durvju demontāža</t>
  </si>
  <si>
    <t xml:space="preserve"> 1.5</t>
  </si>
  <si>
    <t>Esošās ēkas apmales demontāža</t>
  </si>
  <si>
    <t xml:space="preserve"> 1.6</t>
  </si>
  <si>
    <t>Esošās balkona margas demontāža</t>
  </si>
  <si>
    <t>m</t>
  </si>
  <si>
    <t xml:space="preserve"> 1.7</t>
  </si>
  <si>
    <t>Mājas numura noņemšana</t>
  </si>
  <si>
    <t xml:space="preserve"> 1.8</t>
  </si>
  <si>
    <t>Karoga turētāja noņemšana</t>
  </si>
  <si>
    <t xml:space="preserve"> 1.9</t>
  </si>
  <si>
    <t>Demontēto elementu un būvgružu savākšana un aizvešana (k=1,3)</t>
  </si>
  <si>
    <t>m3</t>
  </si>
  <si>
    <t>COKOLA SILTINĀŠANA (Mezgls 1, AR-12)</t>
  </si>
  <si>
    <t xml:space="preserve"> 2.1</t>
  </si>
  <si>
    <t>Grunts atrakšana cokolam ar roku darbu</t>
  </si>
  <si>
    <t xml:space="preserve"> 2.2</t>
  </si>
  <si>
    <t>Liekās grunts iekraušana automašīnās un aizvešana</t>
  </si>
  <si>
    <t xml:space="preserve"> 2.3</t>
  </si>
  <si>
    <t>Cokola aizbēršana ar pievestu granti, planēšana</t>
  </si>
  <si>
    <t xml:space="preserve"> 2.4</t>
  </si>
  <si>
    <t>Vienkomponenta elastīga mitruma izolācija Baumit SockelSchutz Flexibel vai ekvivalenta</t>
  </si>
  <si>
    <t xml:space="preserve"> 2.5</t>
  </si>
  <si>
    <t>Vertikālā hidroiolācija- smērējama, elastīgs , hidroizolējošs bituma maisījums</t>
  </si>
  <si>
    <t xml:space="preserve"> 2.6</t>
  </si>
  <si>
    <t>Līmjavas kārta</t>
  </si>
  <si>
    <t xml:space="preserve"> 2.7</t>
  </si>
  <si>
    <t>TENAPORS EXTRA EPS150 ar puspundi (λ≤0,039 W/mK) vai ekvivalentu 100mm biezumā, iesk.stiprinājumus</t>
  </si>
  <si>
    <t xml:space="preserve"> 2.8</t>
  </si>
  <si>
    <t>Stiklašķiedras armējošais siets uz līmjavas kārtas</t>
  </si>
  <si>
    <t xml:space="preserve"> 2.9</t>
  </si>
  <si>
    <t>Gatavs dekoratīvais silikona apmetums, graudu izmērs līdz 2,0mm, dekoratīvā virsma- biezpiens, ar otrās kategorijas mehānisko izturību</t>
  </si>
  <si>
    <t xml:space="preserve"> 2.10</t>
  </si>
  <si>
    <t>Krāsošana 2x</t>
  </si>
  <si>
    <t xml:space="preserve"> 2.11</t>
  </si>
  <si>
    <t>PVC cokola profils un stūra profils ar stikla šķiedras sietu un lāseni 150mm</t>
  </si>
  <si>
    <t xml:space="preserve"> 2.12</t>
  </si>
  <si>
    <t>Blietētu šķembu slānis 80mm</t>
  </si>
  <si>
    <t xml:space="preserve"> 2.13</t>
  </si>
  <si>
    <t>Smalkas frakcijas smilts slānis 50mm</t>
  </si>
  <si>
    <t xml:space="preserve"> 2.14</t>
  </si>
  <si>
    <t>Betona bruģa ieklāšana, pelēks 60mm</t>
  </si>
  <si>
    <t xml:space="preserve"> 2.15</t>
  </si>
  <si>
    <t>Betona apmale 80x200mm uz pabetonējuma</t>
  </si>
  <si>
    <t xml:space="preserve"> 2.16</t>
  </si>
  <si>
    <t>Atjaunojams zāliens, ieskaitot auglīgā substrāta pievešanu, veicot planēšanas darbus</t>
  </si>
  <si>
    <t>FASĀDES SILTINĀŠANA (Mezgls 1, AR-12)</t>
  </si>
  <si>
    <t xml:space="preserve"> 3.1</t>
  </si>
  <si>
    <t>Ārsienu virsmas līdzināšana un gruntēšana</t>
  </si>
  <si>
    <t xml:space="preserve"> 3.2</t>
  </si>
  <si>
    <t>Sienas siltinašana ar akmens vates siltumizolāciju plānajām apmetuma sistēmām (KOEF. λ ≤ 0.039 W/(m•K)), stiprība spiedē (pie 10% deformācijas) ≥ 20kPa, stiprība stiepjot perpendikulāri virsmai ≥ 10 kPa - 150mm uz līmjavas kārtas, iesk.stiprinājumus</t>
  </si>
  <si>
    <t xml:space="preserve"> 3.3</t>
  </si>
  <si>
    <t xml:space="preserve"> 3.4</t>
  </si>
  <si>
    <t>Gatavais dekoratīvais silikona apmetums, graudu izmērs līdz 2.0mm, dekoratīvā virsma- biezpiens ar otrās kategorijas mahānisko izturību</t>
  </si>
  <si>
    <t>Ailu siltināšana (mezgls 2,3, AR-13)</t>
  </si>
  <si>
    <t xml:space="preserve"> 3.5</t>
  </si>
  <si>
    <t>Logu un durvju ailu virsmas līdzināšana un gruntēšana</t>
  </si>
  <si>
    <t xml:space="preserve"> 3.6</t>
  </si>
  <si>
    <t>Sienas siltinašana ar akmens vates siltumizolāciju plānajām apmetuma sistēmām (KOEF. λ ≤ 0.039 W/(m•K)), stiprība spiedē (pie 10% deformācijas) ≥ 20kPa, stiprība stiepjot perpendikulāri virsmai ≥ 10 kPa - 30…50mm uz līmjavas kārtas, iesk.stiprinājumus</t>
  </si>
  <si>
    <t xml:space="preserve"> 3.7</t>
  </si>
  <si>
    <t>Stūra profils PVC ar lāseni virs logiem</t>
  </si>
  <si>
    <t xml:space="preserve"> 3.8</t>
  </si>
  <si>
    <t xml:space="preserve"> 3.9</t>
  </si>
  <si>
    <t>LOGI UN DURVIS (AR-11)</t>
  </si>
  <si>
    <t xml:space="preserve"> 4.1</t>
  </si>
  <si>
    <t>PVC konstrukcijas logs ar trīsstiklu paketi un stikla selektīvo pārklājumu LF-1 6150x1450(h)mm, U≤1.1(W/(m2*K)) iesk.furnitūru, hidroizolācijas lentu un tvaika izolācijas lentu, sask.ar specifikāciju</t>
  </si>
  <si>
    <t>kpl.</t>
  </si>
  <si>
    <t xml:space="preserve"> 4.2</t>
  </si>
  <si>
    <t>PVC konstrukcijas logs ar trīsstiklu paketi un stikla selektīvo pārklājumu LF-2 3050x1450(h)mm, U≤1.1(W/(m2*K)) iesk.furnitūru, hidroizolācijas lentu un tvaika izolācijas lentu, sask.ar specifikāciju</t>
  </si>
  <si>
    <t xml:space="preserve"> 4.3</t>
  </si>
  <si>
    <t>PVC konstrukcijas logs ar trīsstiklu paketi un stikla selektīvo pārklājumu LF-3 1250x950(h)mm, U≤1.1(W/(m2*K)) iesk.furnitūru, hidroizolācijas lentu un tvaika izolācijas lentu, sask.ar specifikāciju</t>
  </si>
  <si>
    <t xml:space="preserve"> 4.4</t>
  </si>
  <si>
    <t>PVC konstrukcijas logs ar trīsstiklu paketi un stikla selektīvo pārklājumu LF-4 1350x600(h)mm, U≤1.1(W/(m2*K)) iesk.furnitūru, hidroizolācijas lentu un tvaika izolācijas lentu, sask.ar specifikāciju</t>
  </si>
  <si>
    <t xml:space="preserve"> 4.5</t>
  </si>
  <si>
    <t>Siltinātas PVC konstrukcijas durvis ar dubultstiklu paketi un stikla selektīvo pārklājumu D-1 1300x1950(h)mm, iesk.furnitūru sask.ar specifikāciju</t>
  </si>
  <si>
    <t xml:space="preserve"> 4.6</t>
  </si>
  <si>
    <t xml:space="preserve">Pieplūdes pašregulējošās sistēmas GECCO 3 vai analogas uzstādīšana </t>
  </si>
  <si>
    <t xml:space="preserve"> 4.7</t>
  </si>
  <si>
    <t>Hidroizolācijas lenta pa loga perimetru tvaika caurlaidīga esošajiem logiem. Pirms lentu līmēšanas izlīdzināt un sagatavot virsmu.</t>
  </si>
  <si>
    <t xml:space="preserve"> 4.8</t>
  </si>
  <si>
    <t>Metāla restes uzstādīšana R-1 250x250mm</t>
  </si>
  <si>
    <t xml:space="preserve"> 4.9</t>
  </si>
  <si>
    <t>Iekšejo PVC konstrukcijas palodžu uzstādīšana</t>
  </si>
  <si>
    <t xml:space="preserve"> 4.10</t>
  </si>
  <si>
    <t>Ārējo metāla palodžu uzstādīšana</t>
  </si>
  <si>
    <t xml:space="preserve"> 4.11</t>
  </si>
  <si>
    <t>Loga ailu iekšējās apdares atjaunošana</t>
  </si>
  <si>
    <t>LODŽIJAS (Mezgls 4, 5, 6 AR-14, AR-15)</t>
  </si>
  <si>
    <t xml:space="preserve"> 5.1</t>
  </si>
  <si>
    <t>Bauroc CLASSIC 3MPa gāzbetona bloku mūris 150mm biezumā, salīmēti ar līmjavu, armēti ar stiegru d.8mm AIII</t>
  </si>
  <si>
    <t xml:space="preserve"> 5.2</t>
  </si>
  <si>
    <t xml:space="preserve"> 5.3</t>
  </si>
  <si>
    <t xml:space="preserve"> 5.4</t>
  </si>
  <si>
    <t>Apmests, špaktelēts bloku mūris, krāsots fasādes krāsā</t>
  </si>
  <si>
    <t xml:space="preserve"> 5.5</t>
  </si>
  <si>
    <t>PVC profils ar stikla šķiedras sietu un lāseni</t>
  </si>
  <si>
    <t xml:space="preserve"> 5.6</t>
  </si>
  <si>
    <t>Mitrumizturīgs saplāksnis 20mm, ārējās virsmas apstrāde ar betonkontaktu saķeres uzlabošanai</t>
  </si>
  <si>
    <t xml:space="preserve"> 5.7</t>
  </si>
  <si>
    <t>Skalotu šķembu slānis zem lodžijām</t>
  </si>
  <si>
    <t xml:space="preserve"> 6.1</t>
  </si>
  <si>
    <t xml:space="preserve"> 6.2</t>
  </si>
  <si>
    <t>JUMTS (Mezgls 7 un 8, AR-16)</t>
  </si>
  <si>
    <t xml:space="preserve"> 7.1</t>
  </si>
  <si>
    <t>Tvaika izolācija 200 mikroni, UV izturīga, 0,2mm</t>
  </si>
  <si>
    <t xml:space="preserve"> 7.2</t>
  </si>
  <si>
    <t>Jumta siltināšana ar PAROC ROS 30 akmens vati 120mm (λ≤0,036 W/mK) vai ekvivalents</t>
  </si>
  <si>
    <t xml:space="preserve"> 7.3</t>
  </si>
  <si>
    <t>Jumta siltināšana ar PAROC ROS 30g akmens vati 100mm (λ≤0,036 W/mK) vai ekvivalents</t>
  </si>
  <si>
    <t xml:space="preserve"> 7.4</t>
  </si>
  <si>
    <t>Jumta siltināšana ar PAROC ROB 60 akmens vati 30mm (λ≤0,038 W/mK) vai ekvivalents</t>
  </si>
  <si>
    <t xml:space="preserve"> 7.5</t>
  </si>
  <si>
    <t>Kausējamais polimērbitumena ruļļveida jumta segums divās kārtās- apakšklājs un virsklājs, pārklāts ar akmens smalci</t>
  </si>
  <si>
    <t xml:space="preserve"> 7.6</t>
  </si>
  <si>
    <t>Jumta vēdināšanas aerators d.110mm, iesk.nepieciešamos pieslēguma un izolācijas materiālus</t>
  </si>
  <si>
    <t xml:space="preserve"> 7.7</t>
  </si>
  <si>
    <t xml:space="preserve"> 7.8</t>
  </si>
  <si>
    <t>Lietus ūdens tekņu montāža</t>
  </si>
  <si>
    <t xml:space="preserve"> 7.9</t>
  </si>
  <si>
    <t>Lietus ūdens notekcauruļu montāža</t>
  </si>
  <si>
    <t>Jumta dzega (Mezgls 8, AR-16)</t>
  </si>
  <si>
    <t xml:space="preserve"> 7.10</t>
  </si>
  <si>
    <t>Impregnēts koka dēlis 25x200mm</t>
  </si>
  <si>
    <t xml:space="preserve"> 7.11</t>
  </si>
  <si>
    <t>Impregnēts koka dēlis 25x200mm 1500mm ar soli 600mm</t>
  </si>
  <si>
    <t xml:space="preserve"> 7.12</t>
  </si>
  <si>
    <t>Impregnēts koka dēlis 50x200mm</t>
  </si>
  <si>
    <t xml:space="preserve"> 7.13</t>
  </si>
  <si>
    <t xml:space="preserve">Skārda lāsenis PE 0,5mm </t>
  </si>
  <si>
    <t xml:space="preserve"> 7.14</t>
  </si>
  <si>
    <t xml:space="preserve"> 7.15</t>
  </si>
  <si>
    <t>Sienas siltinašana ar akmens vates siltumizolāciju plānajām apmetuma sistēmām (KOEF. λ ≤ 0.039 W/(m•K)), stiprība spiedē (pie 10% deformācijas) ≥ 20kPa, stiprība stiepjot perpendikulāri virsmai ≥ 10 kPa - 50mm uz līmjavas kārtas, iesk.stiprinājumus</t>
  </si>
  <si>
    <t xml:space="preserve"> 7.16</t>
  </si>
  <si>
    <t>Jumta parapets (Mezgls 9, AR-17)</t>
  </si>
  <si>
    <t xml:space="preserve"> 7.17</t>
  </si>
  <si>
    <t xml:space="preserve"> 7.18</t>
  </si>
  <si>
    <t>Akmens vates stūris 100x100mm</t>
  </si>
  <si>
    <t xml:space="preserve"> 7.19</t>
  </si>
  <si>
    <t xml:space="preserve"> 7.20</t>
  </si>
  <si>
    <t>Siltināšana ar akmens vates siltumizolāciju starp koka brusām 50mm biezumā, iesk.stiprinājumus (λ≤0,039 W/mK)</t>
  </si>
  <si>
    <t xml:space="preserve"> 7.21</t>
  </si>
  <si>
    <t>Mitrumizturīgs saplāksnis 20mm</t>
  </si>
  <si>
    <t xml:space="preserve"> 7.22</t>
  </si>
  <si>
    <t>Impregnēta koka brusa 50x100mm</t>
  </si>
  <si>
    <t xml:space="preserve"> 7.23</t>
  </si>
  <si>
    <t>Skārda cepure PE 0,5mm, iesk. stiprinājumus</t>
  </si>
  <si>
    <t>Ventilācijas kanālu un jumtiņu remonts</t>
  </si>
  <si>
    <t xml:space="preserve"> 7.24</t>
  </si>
  <si>
    <t>Ventilācijas kanālu tīrīšana</t>
  </si>
  <si>
    <t xml:space="preserve"> 7.25</t>
  </si>
  <si>
    <t>Demontēt esošo skursteņu bojāto mūrējumu vietas un atjaunot tās ar analogiem ķieģeļiem un mūrjavu</t>
  </si>
  <si>
    <t xml:space="preserve"> 7.26</t>
  </si>
  <si>
    <t xml:space="preserve"> 7.27</t>
  </si>
  <si>
    <t>Jaunas skārda cepures PE 0,5mm izbūve</t>
  </si>
  <si>
    <t xml:space="preserve"> 7.28</t>
  </si>
  <si>
    <t>Skārda lāsenis PE, 0,5mm, rūpnieciski krāsots skārds</t>
  </si>
  <si>
    <t>IEEJAS JUMTIŅI (Mezgls 11, AR-20)</t>
  </si>
  <si>
    <t xml:space="preserve"> 8.1</t>
  </si>
  <si>
    <t xml:space="preserve"> 8.2</t>
  </si>
  <si>
    <t xml:space="preserve"> 8.3</t>
  </si>
  <si>
    <t>Skārda mala, rūpnieciski krāsots tērauda skārds, PE, 0.5mm</t>
  </si>
  <si>
    <t xml:space="preserve"> 8.4</t>
  </si>
  <si>
    <t>Lietus ūdens tekņu d80mm montāža</t>
  </si>
  <si>
    <t xml:space="preserve"> 8.5</t>
  </si>
  <si>
    <t>Betons C20/25 rievota pretslīdesvirsma (slota) 35...50*mm. Esošo virsmu apstrādāt ar betonam piemērotu grunti virsmas saķeres uzlabošanai. Veidņus veidot tā, lai tiktu apbetonēta arī esošā lieveņa sānu malas.</t>
  </si>
  <si>
    <t xml:space="preserve"> 8.6</t>
  </si>
  <si>
    <t>Metāla elementu attīrīšana no atlūpošās kārtas un krāsošana ar metāla aizsargkrāsu</t>
  </si>
  <si>
    <t>DAŽĀDI DARBI</t>
  </si>
  <si>
    <t xml:space="preserve"> 9.1</t>
  </si>
  <si>
    <t>Iekšsienas siltināšana ar akmens vates siltumizolāciju plānajām apmetuma sistēmām 50mm biezumā, iesk.stiprinājumus un armējošo kārtu (λ≤0,039 W/mK)</t>
  </si>
  <si>
    <t xml:space="preserve"> 9.2</t>
  </si>
  <si>
    <t xml:space="preserve">Gāzes vada ievada no zemes un ievads ēkā </t>
  </si>
  <si>
    <t xml:space="preserve"> 9.3</t>
  </si>
  <si>
    <t>Lietus ūdens novada teknes izbūve</t>
  </si>
  <si>
    <t xml:space="preserve"> 9.4</t>
  </si>
  <si>
    <t>Jaunu gaismas bedru izbūve monolītā betona  C20/25 konstrukcijā</t>
  </si>
  <si>
    <t xml:space="preserve"> 9.5</t>
  </si>
  <si>
    <t>Karsti cinkotu metāla aizsargrežģu 550x1350mm izbūve virs gaismas bedrēm</t>
  </si>
  <si>
    <t xml:space="preserve"> 9.6</t>
  </si>
  <si>
    <t>Karoga kāta turētāja uzstādīšana atpakaļ</t>
  </si>
  <si>
    <t xml:space="preserve"> 9.7</t>
  </si>
  <si>
    <t>Ēkas numurzīmes uzstādīšana atpakaļ</t>
  </si>
  <si>
    <t xml:space="preserve"> 9.8</t>
  </si>
  <si>
    <t xml:space="preserve">Montāžas, palīgmateriāli u.c.nepieciešamie materiāli </t>
  </si>
  <si>
    <t>KĀPŅU TELPU REMONTS</t>
  </si>
  <si>
    <t xml:space="preserve"> 10.1</t>
  </si>
  <si>
    <t>Kāpņu telpu sagatavošana remontam (elktroinstalāciju, vājstrāvu tīklu pārcelšana un sakārtošana u.c.)</t>
  </si>
  <si>
    <t xml:space="preserve"> 10.2</t>
  </si>
  <si>
    <t>Sienu attīrīšana, gruntēšana, špaktelēšana, slīpēšana, krāsošana ar gruntskrāsu un tonētu krāsu</t>
  </si>
  <si>
    <t xml:space="preserve"> 10.3</t>
  </si>
  <si>
    <t>Griestu, kāpņu laidu apakšējo virsmu attīrīšana, gruntēšana, špaktelēšana, slīpēšana, krāsošana ar gruntskrāsu un tonētu krāsu</t>
  </si>
  <si>
    <t xml:space="preserve"> 10.4</t>
  </si>
  <si>
    <t>Esošo kāpņu margu metāla konstrukciju remonts, attīrīšana, gruntēšana un krāsošana</t>
  </si>
  <si>
    <t xml:space="preserve"> 10.5</t>
  </si>
  <si>
    <t>Margu gumijas lentera uz margu balsta nomaiņa</t>
  </si>
  <si>
    <t xml:space="preserve"> 10.6</t>
  </si>
  <si>
    <t>Montāžas materiāli, palīgmateriāli u.c.nepieciešamie materiāli</t>
  </si>
  <si>
    <r>
      <t>m</t>
    </r>
    <r>
      <rPr>
        <vertAlign val="superscript"/>
        <sz val="8"/>
        <rFont val="Arial"/>
        <family val="2"/>
      </rPr>
      <t>2</t>
    </r>
  </si>
  <si>
    <r>
      <t>m</t>
    </r>
    <r>
      <rPr>
        <vertAlign val="superscript"/>
        <sz val="8"/>
        <rFont val="Arial"/>
        <family val="2"/>
      </rPr>
      <t>3</t>
    </r>
  </si>
  <si>
    <r>
      <t>m</t>
    </r>
    <r>
      <rPr>
        <vertAlign val="superscript"/>
        <sz val="8"/>
        <rFont val="Arial"/>
        <family val="2"/>
      </rPr>
      <t>3</t>
    </r>
    <r>
      <rPr>
        <sz val="11"/>
        <color theme="1"/>
        <rFont val="Calibri"/>
        <family val="2"/>
        <charset val="186"/>
        <scheme val="minor"/>
      </rPr>
      <t/>
    </r>
  </si>
  <si>
    <r>
      <t xml:space="preserve">Bauroc CLASSIC 3MPa gāzbetona bloku mūris </t>
    </r>
    <r>
      <rPr>
        <sz val="8"/>
        <rFont val="Arial"/>
        <family val="2"/>
      </rPr>
      <t>250</t>
    </r>
    <r>
      <rPr>
        <sz val="8"/>
        <rFont val="Arial"/>
        <family val="2"/>
        <charset val="186"/>
      </rPr>
      <t>mm biezumā, salīmēti ar līmjavu, armēti ar stiegru d.8mm AIII</t>
    </r>
  </si>
  <si>
    <r>
      <rPr>
        <sz val="8"/>
        <rFont val="Arial"/>
        <family val="2"/>
        <charset val="1"/>
      </rPr>
      <t>m</t>
    </r>
    <r>
      <rPr>
        <vertAlign val="superscript"/>
        <sz val="8"/>
        <rFont val="Arial"/>
        <family val="2"/>
        <charset val="1"/>
      </rPr>
      <t>2</t>
    </r>
  </si>
  <si>
    <t>ŪDENSAPGĀDE UN KANALIZĀCIJA</t>
  </si>
  <si>
    <t>Tāme sastādīta  2023. gada tirgus cenās, pamatojoties uz UK daļas rasējumiem</t>
  </si>
  <si>
    <t>Polietilēna ūdensvada caurule Dn100mm, PN10</t>
  </si>
  <si>
    <t>PP-R caurule  ūdensapgādei ar stiklšķiedras slāni, SDR6, PN20 PIPELIFE ∅20x3.4</t>
  </si>
  <si>
    <t>PP-R caurule  ūdensapgādei ar stiklšķiedras slāni, SDR6, PN20 PIPELIFE ∅25x4.2</t>
  </si>
  <si>
    <t>PP-R caurule  ūdensapgādei ar stiklšķiedras slāni, SDR6, PN20 PIPELIFE ∅32x5.4</t>
  </si>
  <si>
    <t>PP-R caurule  ūdensapgādei ar stiklšķiedras slāni, SDR6, PN20 PIPELIFE ∅40x6,7</t>
  </si>
  <si>
    <t>PP-R caurule  ūdensapgādei ar stiklšķiedras slāni, SDR6, PN20 PIPELIFE ∅50x8,3</t>
  </si>
  <si>
    <t>gab</t>
  </si>
  <si>
    <t>T gabals 900 25/25/20</t>
  </si>
  <si>
    <t>T gabals 900 25/25</t>
  </si>
  <si>
    <t>T gabals 900 32/32/20</t>
  </si>
  <si>
    <t>T gabals 900 32/32/25</t>
  </si>
  <si>
    <t>T gabals 900 32/32</t>
  </si>
  <si>
    <t>T gabals 900 40/40/25</t>
  </si>
  <si>
    <t>T gabals 900 40/40/32</t>
  </si>
  <si>
    <t>T gabals 900 40/40/50</t>
  </si>
  <si>
    <t>T gabals 900 50/50/20</t>
  </si>
  <si>
    <t>Pāreja 100/50</t>
  </si>
  <si>
    <t>Pāreja 25/20</t>
  </si>
  <si>
    <t>Pāreja 32/20</t>
  </si>
  <si>
    <t>Pāreja 32/25</t>
  </si>
  <si>
    <t>Pāreja 40/32</t>
  </si>
  <si>
    <t>Cauruļu armatūra, veidgabali, stiprinājumi</t>
  </si>
  <si>
    <t>kompl</t>
  </si>
  <si>
    <t>Pretkondensāta/ siltumizolācija ST 114x9</t>
  </si>
  <si>
    <t xml:space="preserve">Pretkondensāta/ siltumizolācija ST 22x9 </t>
  </si>
  <si>
    <t>Pretkondensāta/ siltumizolācija ST 28x9</t>
  </si>
  <si>
    <t>Pretkondensāta/ siltumizolācija ST 35x9</t>
  </si>
  <si>
    <t>Pretkondensāta/ siltumizolācija ST 42x9</t>
  </si>
  <si>
    <t>Pretkondensāta/ siltumizolācija ST 54x9</t>
  </si>
  <si>
    <t>Lodveida ventilis t=110˚; P=8 bar DN15</t>
  </si>
  <si>
    <t>Lodveida ventilis t=110˚; P=8 bar DN20</t>
  </si>
  <si>
    <t>Lodveida ventilis t=110˚; P=8 bar DN25</t>
  </si>
  <si>
    <t>Lodveida ventilis t=110˚; P=8 bar DN40</t>
  </si>
  <si>
    <t>Lodveida ventilis t=110˚; P=8 bar DN100</t>
  </si>
  <si>
    <t>Izlaides vārsts DN15</t>
  </si>
  <si>
    <t>Balansēšanas vārsts, t=110˚; P=8 bar DN15</t>
  </si>
  <si>
    <t>Pieslēgums pie dzīvokļa ūdensapgādes</t>
  </si>
  <si>
    <t>komplekti</t>
  </si>
  <si>
    <t>Dvieļu žāvētājs  U veida 250x700</t>
  </si>
  <si>
    <t>Pieslēgums pie dvieļu žāvētāja DN 25</t>
  </si>
  <si>
    <t>Sadzīves kanalizācija</t>
  </si>
  <si>
    <t>Plastmasas  caurule, kl. SN8 ar veidgabaliem un stiprinājumiem griestiem ar soļi 1.5m,    ∅50</t>
  </si>
  <si>
    <t>Plastmasas  caurule, kl. SN8 ar veidgabaliem un stiprinājumiem griestiem ar soļi 1.5m,    ∅110</t>
  </si>
  <si>
    <t>PP līkums DN50</t>
  </si>
  <si>
    <t>PP līkums DN110</t>
  </si>
  <si>
    <t>PP trejgabals DN50</t>
  </si>
  <si>
    <t>PP trejgabals DN110</t>
  </si>
  <si>
    <t>PP trejgabals DN110/50</t>
  </si>
  <si>
    <t>Revīzija ar vāku,  ∅50</t>
  </si>
  <si>
    <t>Revīzija ar vāku,  ∅110</t>
  </si>
  <si>
    <t xml:space="preserve">Tīrīšanas lūka ∅110 </t>
  </si>
  <si>
    <t>Tīrīšanas lūka ∅50</t>
  </si>
  <si>
    <t xml:space="preserve">Pievienojums esošai caurulei </t>
  </si>
  <si>
    <t>vietas</t>
  </si>
  <si>
    <t>Ugunsdrošības manšete ∅110</t>
  </si>
  <si>
    <t>Ugunsdrošības manšete ∅50</t>
  </si>
  <si>
    <t>Šahtas sienas demontāža un to atjaunošana</t>
  </si>
  <si>
    <t>vieta</t>
  </si>
  <si>
    <t>Šahtas pārseguma aizbetonēšana</t>
  </si>
  <si>
    <t>Cauruļvadu izolācija s=30mm,   caurule ∅50</t>
  </si>
  <si>
    <t>Cauruļvadu izolācija s=30mm,   caurule ∅110</t>
  </si>
  <si>
    <t>Pievienojums dzīvokļa kanalizācijai 50</t>
  </si>
  <si>
    <t>Pievienojums dzīvokļa kanalizācijai 100</t>
  </si>
  <si>
    <t>Papildus darbi</t>
  </si>
  <si>
    <t>Palīgmateriāli</t>
  </si>
  <si>
    <t>Montāžas komplektu</t>
  </si>
  <si>
    <t>Ūdensapgādes sistēmas  hidrauliskās pārbaude un sistēmas skalošana , balansēšana un balansēšanas aktu sastādīšana</t>
  </si>
  <si>
    <t>Noslēgarmatūras marķēšana</t>
  </si>
  <si>
    <r>
      <t>Līkums 90</t>
    </r>
    <r>
      <rPr>
        <vertAlign val="superscript"/>
        <sz val="8"/>
        <rFont val="Arial"/>
        <family val="2"/>
      </rPr>
      <t>o</t>
    </r>
    <r>
      <rPr>
        <sz val="8"/>
        <rFont val="Arial"/>
        <family val="2"/>
        <charset val="186"/>
      </rPr>
      <t xml:space="preserve"> 100</t>
    </r>
  </si>
  <si>
    <r>
      <t>Līkums 90</t>
    </r>
    <r>
      <rPr>
        <vertAlign val="superscript"/>
        <sz val="8"/>
        <rFont val="Arial"/>
        <family val="2"/>
      </rPr>
      <t>o</t>
    </r>
    <r>
      <rPr>
        <sz val="8"/>
        <rFont val="Arial"/>
        <family val="2"/>
        <charset val="186"/>
      </rPr>
      <t xml:space="preserve"> 20</t>
    </r>
  </si>
  <si>
    <r>
      <t>Līkums 90</t>
    </r>
    <r>
      <rPr>
        <vertAlign val="superscript"/>
        <sz val="8"/>
        <rFont val="Arial"/>
        <family val="2"/>
      </rPr>
      <t>o</t>
    </r>
    <r>
      <rPr>
        <sz val="8"/>
        <rFont val="Arial"/>
        <family val="2"/>
        <charset val="186"/>
      </rPr>
      <t xml:space="preserve"> 25</t>
    </r>
  </si>
  <si>
    <r>
      <t>Līkums 90</t>
    </r>
    <r>
      <rPr>
        <vertAlign val="superscript"/>
        <sz val="8"/>
        <rFont val="Arial"/>
        <family val="2"/>
      </rPr>
      <t>o</t>
    </r>
    <r>
      <rPr>
        <sz val="8"/>
        <rFont val="Arial"/>
        <family val="2"/>
        <charset val="186"/>
      </rPr>
      <t xml:space="preserve"> 32</t>
    </r>
  </si>
  <si>
    <r>
      <t>Līkums 90</t>
    </r>
    <r>
      <rPr>
        <vertAlign val="superscript"/>
        <sz val="8"/>
        <rFont val="Arial"/>
        <family val="2"/>
      </rPr>
      <t>o</t>
    </r>
    <r>
      <rPr>
        <sz val="8"/>
        <rFont val="Arial"/>
        <family val="2"/>
        <charset val="186"/>
      </rPr>
      <t xml:space="preserve"> 40</t>
    </r>
  </si>
  <si>
    <r>
      <t>Līkums 90</t>
    </r>
    <r>
      <rPr>
        <vertAlign val="superscript"/>
        <sz val="8"/>
        <rFont val="Arial"/>
        <family val="2"/>
      </rPr>
      <t>o</t>
    </r>
    <r>
      <rPr>
        <sz val="8"/>
        <rFont val="Arial"/>
        <family val="2"/>
        <charset val="186"/>
      </rPr>
      <t xml:space="preserve"> 50</t>
    </r>
  </si>
  <si>
    <r>
      <t>T gabals 90</t>
    </r>
    <r>
      <rPr>
        <vertAlign val="superscript"/>
        <sz val="8"/>
        <rFont val="Arial"/>
        <family val="2"/>
      </rPr>
      <t>o</t>
    </r>
    <r>
      <rPr>
        <sz val="8"/>
        <rFont val="Arial"/>
        <family val="2"/>
        <charset val="186"/>
      </rPr>
      <t xml:space="preserve"> 100/100/50</t>
    </r>
  </si>
  <si>
    <r>
      <t>T gabals 90</t>
    </r>
    <r>
      <rPr>
        <vertAlign val="superscript"/>
        <sz val="8"/>
        <rFont val="Arial"/>
        <family val="2"/>
      </rPr>
      <t>o</t>
    </r>
    <r>
      <rPr>
        <sz val="8"/>
        <rFont val="Arial"/>
        <family val="2"/>
        <charset val="186"/>
      </rPr>
      <t xml:space="preserve"> 20/20</t>
    </r>
  </si>
  <si>
    <r>
      <t>T gabals 90</t>
    </r>
    <r>
      <rPr>
        <vertAlign val="superscript"/>
        <sz val="8"/>
        <rFont val="Arial"/>
        <family val="2"/>
      </rPr>
      <t>o</t>
    </r>
    <r>
      <rPr>
        <sz val="8"/>
        <rFont val="Arial"/>
        <family val="2"/>
        <charset val="186"/>
      </rPr>
      <t xml:space="preserve"> 20/20/25</t>
    </r>
  </si>
  <si>
    <t>APKURE</t>
  </si>
  <si>
    <t>Tāme sastādīta  2023. gada tirgus cenās, pamatojoties uz AVK-A daļas rasējumiem</t>
  </si>
  <si>
    <t>Vecās sistēmas demontāža</t>
  </si>
  <si>
    <t>objekts</t>
  </si>
  <si>
    <t>Tērauda presējama  caurule - apkurei d15-15x1</t>
  </si>
  <si>
    <t>Tērauda presējama  caurule - apkurei d18- 18x1</t>
  </si>
  <si>
    <t>Tērauda presējama  caurule - apkurei d22- 22x1,2</t>
  </si>
  <si>
    <t>Tērauda presējama  caurule - apkurei d28- 28x1,2</t>
  </si>
  <si>
    <t>Tērauda presējama  caurule - apkurei d35- 35x1,5</t>
  </si>
  <si>
    <t>Tērauda presējama  caurule - apkurei d42- 42x1,5</t>
  </si>
  <si>
    <t>Tērauda presējams līkums 900 15</t>
  </si>
  <si>
    <t>Tērauda presējams līkums 900 18</t>
  </si>
  <si>
    <t>Tērauda presējams līkums 900 28</t>
  </si>
  <si>
    <t>Tērauda presējams līkums 900 35</t>
  </si>
  <si>
    <t>Tērauda presējams T-gabals 900 15/15</t>
  </si>
  <si>
    <t>Tērauda presējams T-gabals 900 18/18</t>
  </si>
  <si>
    <t>Tērauda presējams T-gabals 900 22/22/15</t>
  </si>
  <si>
    <t>Tērauda presējams T-gabals 900 22/22/18</t>
  </si>
  <si>
    <t>Tērauda presējams T-gabals 900 28/28/15</t>
  </si>
  <si>
    <t>Tērauda presējams T-gabals 900 28/28/18</t>
  </si>
  <si>
    <t>Tērauda presējams T-gabals 900 35/35/15</t>
  </si>
  <si>
    <t>Tērauda presējams X-gabals 900 35/35/42</t>
  </si>
  <si>
    <t>Tērauda presējams T-gabals 900 42/42/15</t>
  </si>
  <si>
    <t>Tērauda presējams X-gabals 900 15/15</t>
  </si>
  <si>
    <t>Tērauda presējama pāreja 18/15</t>
  </si>
  <si>
    <t>Tērauda presējama pāreja 22/15</t>
  </si>
  <si>
    <t>Tērauda presējama pāreja 22/18</t>
  </si>
  <si>
    <t>Tērauda presējama pāreja 28/22</t>
  </si>
  <si>
    <t>Tērauda presējama pāreja 35/28</t>
  </si>
  <si>
    <t>Tērauda radiators ar sienas stiprinājumiem un atgaisotāju C11-400-1000</t>
  </si>
  <si>
    <t>Tērauda radiators ar sienas stiprinājumiem un atgaisotāju C11-400-1100</t>
  </si>
  <si>
    <t>Tērauda radiators ar sienas stiprinājumiem un atgaisotāju C11-400-1200</t>
  </si>
  <si>
    <t>Tērauda radiators ar sienas stiprinājumiem un atgaisotāju C11-400-1400</t>
  </si>
  <si>
    <t>Tērauda radiators ar sienas stiprinājumiem un atgaisotāju C11-400-500</t>
  </si>
  <si>
    <t>Tērauda radiators ar sienas stiprinājumiem un atgaisotāju C11-400-600</t>
  </si>
  <si>
    <t>Tērauda radiators ar sienas stiprinājumiem un atgaisotāju C11-400-700</t>
  </si>
  <si>
    <t>Tērauda radiators ar sienas stiprinājumiem un atgaisotāju C11-400-800</t>
  </si>
  <si>
    <t>Tērauda radiators ar sienas stiprinājumiem un atgaisotāju C11-400-900</t>
  </si>
  <si>
    <t>Tērauda radiators ar sienas stiprinājumiem un atgaisotāju C22-600-900</t>
  </si>
  <si>
    <t>Radiatora termogalva ar vārstu komplekts RA-DV Dn15, RA 2000 ar tempratūras ierobežojumu +16 °C</t>
  </si>
  <si>
    <t>Radiatora noslēgvārsts ar priekšiestādījumu  RLV Dn</t>
  </si>
  <si>
    <t>Radiatora noslēgvārsts ar priekšiestādījumu ar speciālu atslēgu</t>
  </si>
  <si>
    <t>Lodveida ventilis t=110˚; P=8 bar 15</t>
  </si>
  <si>
    <t>Lodveida ventilis t=110˚; P=8 bar 20</t>
  </si>
  <si>
    <t>Lodveida ventilis t=110˚; P=8 bar 25</t>
  </si>
  <si>
    <t>Lodveida ventilis t=110˚; P=8 bar 32</t>
  </si>
  <si>
    <t>Lodveida ventilis t=110˚; P=8 bar 40</t>
  </si>
  <si>
    <t>Automātiskais atgaisotājs Dn15</t>
  </si>
  <si>
    <t>Izlaides ventilis ar gala vāku Dn15</t>
  </si>
  <si>
    <t>Siltumizolācijas fasondaļas</t>
  </si>
  <si>
    <t>kompl.</t>
  </si>
  <si>
    <t>PVC pārklājums</t>
  </si>
  <si>
    <t>Kompensātori</t>
  </si>
  <si>
    <t>Nekustīgie balsti</t>
  </si>
  <si>
    <t>Stiprinājumi un palīgmateriāli</t>
  </si>
  <si>
    <t>Montāžas komplekts</t>
  </si>
  <si>
    <t xml:space="preserve">Apkures  hidrauliskās pārbaude un sistēmas skalošana </t>
  </si>
  <si>
    <t xml:space="preserve">Radiatoru vietas uzlabošana (špaktelēšana, krāsošana) </t>
  </si>
  <si>
    <t>Individuālais siltuma sadalītājs (alokātors)</t>
  </si>
  <si>
    <t>Siltuma sadalītāja datu savācējs</t>
  </si>
  <si>
    <t xml:space="preserve">Pārsgumu šķērsošanas vietas uzlabošana (špaktelēšana, krāsošana) </t>
  </si>
  <si>
    <t>gab.</t>
  </si>
  <si>
    <t>Pārsgumu šķērsošanas vieta</t>
  </si>
  <si>
    <t>Apkures sistēmas palaišanu un ieregulēšanu</t>
  </si>
  <si>
    <t>Armatūras marķēšana</t>
  </si>
  <si>
    <t>Pieslēgums SM</t>
  </si>
  <si>
    <t>ZIBENSAIZSARDZĪBA</t>
  </si>
  <si>
    <t>Tāme sastādīta  2023. gada tirgus cenās, pamatojoties uz EL daļas rasējumiem</t>
  </si>
  <si>
    <t>Uztvērējs PDC 3.1 INGESCO, 102007, vai ekvivalents</t>
  </si>
  <si>
    <t>Masts 4m komplektā ar stiprinājumiem pie jumta, INGESCO, vai ekvivalents</t>
  </si>
  <si>
    <t>Masta adapters - 1’1/2” Ø20 round - Cu/Zn, INGESCO, 111012, vai ekvivalents</t>
  </si>
  <si>
    <t>Elektrolītisks vara kabelis - Braided copper cable - 50mm²(8mm) section, INGESCO, 117072, vai ekvivalents</t>
  </si>
  <si>
    <t>Cinkota tērauda PVC apvalka aizsargcaurule - Galv. steel-PVC shielded tube Ø40mm, INGESCO, 119091, vai ekvivalents</t>
  </si>
  <si>
    <t>Aizsargcaurules turētajs fasādei - PA 50mm2 tube, INGESCO, 118177, vai ekvivalents</t>
  </si>
  <si>
    <t>Kontrolmērījumu klemme kastē - In-box testing-switching bridge 50mm2 cable, INGESCO, 250006, vai ekvivalents</t>
  </si>
  <si>
    <t>Zibensspērienu skaita uzskaitītājs CDR UNIVERSAL, INGESCO, 432028, vai ekvivalents</t>
  </si>
  <si>
    <t>Kabeļa stiprinājums pie fasādes - Folding clamp with M8 lag screw for 50-70mm² cable, INGESCO, 118083, vai pielāgot fasādes tipam, vai ekvivalents</t>
  </si>
  <si>
    <t>Jumta vada turētājs, Obo Bettermann, vai ekvivalents</t>
  </si>
  <si>
    <t>Zemējuma elektrods - 219 20 ST FT Ø20mm 1500mm, Obo Bettermann, 5000750, vai ekvivalents</t>
  </si>
  <si>
    <t>Zemējuma elektroda spice - 1819/20 BP, Obo Bettermann, 3041212, vai ekvivalents</t>
  </si>
  <si>
    <t>Savienojums zemējuma elektrods - tērauda lenta, Propster 01111 356, vai ekvivalents</t>
  </si>
  <si>
    <t>Savienojuma klemme 8-10mm lenta 40mm, Propster vai analogs</t>
  </si>
  <si>
    <t>Savienojums vara kabeļiem - 2 pole case equipotential bar, INGESCO, 250026, vai ekvivalents</t>
  </si>
  <si>
    <t>Karsti cinkota tērauda lenta 30x3,5mm, SLO, 100 336K, vai ekvivalents</t>
  </si>
  <si>
    <t>Cinkota tērauda apaļdzelzs (OBO), RD - 8mm, vai ekvivalents</t>
  </si>
  <si>
    <t>Pretkorozijas aizsarglenta 50mm/10m OBO Bettermann, vai ekvivalents</t>
  </si>
  <si>
    <t>Tranšejas rakšana un aizbēršana</t>
  </si>
  <si>
    <t>Tranšejas virsmas atjaunošana - teritorijas labiekārtošana</t>
  </si>
  <si>
    <t>Zemējuma elektrodu iedzīšana zemē</t>
  </si>
  <si>
    <t>Trases nospraušana</t>
  </si>
  <si>
    <t>Rakšanas atļaujas saņemšana</t>
  </si>
  <si>
    <t>obj.</t>
  </si>
  <si>
    <t xml:space="preserve">Montāžas palīgmateriāli </t>
  </si>
  <si>
    <t>Elektriskie mērījumi, izpilddokumentācijas sagatavošana</t>
  </si>
  <si>
    <t>BŪVLAUKUMA ORGANIZĀCIJA</t>
  </si>
  <si>
    <t>Tāme sastādīta  2023. gada tirgus cenās, pamatojoties uz DOP daļas rasējumiem</t>
  </si>
  <si>
    <t>Celtniecības sastatņu zona ar sastatņu izvietojumu uz grunts (Fasādes laukums)</t>
  </si>
  <si>
    <t>Konteinertipa vagons darbinieku, biroja, inventāra vajadzībām (1 gb.)</t>
  </si>
  <si>
    <t>Biotualete (1 gb.)</t>
  </si>
  <si>
    <t>Segtas ieejas, iebrauktuves ēkā</t>
  </si>
  <si>
    <t>Pagaidu nožogojums (saliekams metāla, max h=1,8m)</t>
  </si>
  <si>
    <t>Vārti nožogojumā autotransportam</t>
  </si>
  <si>
    <t>Būvtāfele</t>
  </si>
  <si>
    <t>Ugunsdzēsības stends</t>
  </si>
  <si>
    <t>Būvmateriālu nokraušanas vieta</t>
  </si>
  <si>
    <t>Atkritumu, būvgružu konteiners 11 m3</t>
  </si>
  <si>
    <t>Pagaidu prožektori būvlaukuma izgaismošanai</t>
  </si>
  <si>
    <t>Darba organizācijas un izpildes nodrošināšanas pārējie darbi un izmaksas (t.sk.būvlaukuma uzturēšanas izmaksas)</t>
  </si>
  <si>
    <t xml:space="preserve">Iekšsienu siltinājums ar akmens vates fasādes plāksnēm (λ≤0,039 W/mK) b=50mm un armējošo
kārtu (bez sienu krāsošanas) (S5)
</t>
  </si>
  <si>
    <t xml:space="preserve"> 10.7</t>
  </si>
  <si>
    <t>Siltinātas jumta lūkas 800x800mm EI30 uzstādīšana, iesk.tvaika izolācijas lentu, pieslēguma elementus U≤1,6, W/m2K</t>
  </si>
  <si>
    <t>PAGRABA PĀRSEGUMS  (Mezgls 1, AR-12)</t>
  </si>
  <si>
    <t>Stiklašķiedras armējošais siets uz līmjavas kārtas min 4mm. Nodrošināt, lai visās pieslēguma vietās - sienas,
inženierkomunikāciju zonas, izolācija būtu apstrādāta ar armējošo slāni. Vietās, kur to tehniksi nav iespējams
izdarīt, pielietot akmensvati.</t>
  </si>
  <si>
    <t xml:space="preserve">Siltināšana ar putupolistirolu EPS 100
(KOEF. λ ≤ 0.039 W/(m•K)) - 100mm
</t>
  </si>
  <si>
    <t>Akmensvates izolācijas čaula, ar alum. atstarojošo slāni; b=50mm PAROC Hvac Section AluCoat T 18/50, Paroc (siltumizolācijas materiāla siltumvadītspējas koeficients pie 50 oC ≤ 0,039 W/mK)</t>
  </si>
  <si>
    <t>Akmensvates izolācijas čaula, ar alum. atstarojošo slāni; b=50mm PAROC Hvac Section AluCoat T 28/50, Paroc (siltumizolācijas materiāla siltumvadītspējas koeficients pie 50 oC ≤ 0,039 W/mK)</t>
  </si>
  <si>
    <t>Akmensvates izolācijas čaula, ar alum. atstarojošo slāni; b=50mm, PAROC Hvac Section AluCoat T 22/50, Paroc (siltumizolācijas materiāla siltumvadītspējas koeficients pie 50 oC ≤ 0,039 W/mK)</t>
  </si>
  <si>
    <t>Akmensvates izolācijas čaula, ar alum. atstarojošo slāni; b=50mm  PAROC Hvac Section AluCoat T 35/50, Paroc (siltumizolācijas materiāla siltumvadītspējas koeficients pie 50 oC ≤ 0,039 W/mK)</t>
  </si>
  <si>
    <t>Akmensvates izolācijas čaula, ar alum. atstarojošo slāni; b=50mm PAROC Hvac Section AluCoat T 42/50, Paroc (siltumizolācijas materiāla siltumvadītspējas koeficients pie 50 oC ≤ 0,039 W/mK)</t>
  </si>
  <si>
    <t>Akmensvates izolācijas čaula, ar alum. atstarojošo slāni; b=50mm PAROC Hvac Section AluCoat T 48//50, Paroc (siltumizolācijas materiāla siltumvadītspējas koeficients pie 50 oC ≤ 0,039 W/mK)</t>
  </si>
  <si>
    <t>Akmensvates izolācijas čaula, ar alum. atstarojošo slāni; b=50mm PAROC Hvac Section AluCoat T 22/50, (siltumizolācijas materiāla siltumvadītspējas koeficients pie 50 oC ≤ 0,039 W/mK)</t>
  </si>
  <si>
    <t>Akmensvates izolācijas čaula, ar alum. atstarojošo slāni; b=50mm PAROC Hvac Section AluCoat T 28/50, (siltumizolācijas materiāla siltumvadītspējas koeficients pie 50 oC ≤ 0,039 W/mK)</t>
  </si>
  <si>
    <t>Akmensvates izolācijas čaula, ar alum. atstarojošo slāni; b=50mm PAROC Hvac Section AluCoat T 35/50, (siltumizolācijas materiāla siltumvadītspējas koeficients pie 50 oC ≤ 0,039 W/mK)</t>
  </si>
  <si>
    <t>Akmensvates izolācijas čaula, ar alum. atstarojošo slāni; b=50mm PAROC Hvac Section AluCoat T 42/50, (siltumizolācijas materiāla siltumvadītspējas koeficients pie 50 oC ≤ 0,039 W/mK)</t>
  </si>
  <si>
    <t>Akmensvates izolācijas čaula, ar alum. atstarojošo slāni; b=50mm PAROC Hvac Section AluCoat T 54/50, (siltumizolācijas materiāla siltumvadītspējas koeficients pie 50 oC ≤ 0,039 W/mK)</t>
  </si>
  <si>
    <t>Ūdensapgāde (aukstais ūdens)</t>
  </si>
  <si>
    <t>Ūdensapgāde (karstais un cirkulācijas ūdens)</t>
  </si>
  <si>
    <t>Akmensvates izolācijas čaula, ar alum. atstarojošo slāni; b=30mm PAROC Hvac Section AluCoat T 22/30, (siltumizolācijas materiāla siltumvadītspējas koeficients pie 50 oC ≤ 0,039 W/mK)</t>
  </si>
  <si>
    <t>Akmensvates izolācijas čaula, ar alum. atstarojošo slāni; b=30mm PAROC Hvac Section AluCoat T 28/30, (siltumizolācijas materiāla siltumvadītspējas koeficients pie 50 oC ≤ 0,039 W/mK)</t>
  </si>
  <si>
    <t>Akmensvates izolācijas čaula, ar alum. atstarojošo slāni; b=30mm PAROC Hvac Section AluCoat T 34/30, (siltumizolācijas materiāla siltumvadītspējas koeficients pie 50 oC ≤ 0,039 W/mK)</t>
  </si>
  <si>
    <t>Iepirkums Nr. AS OŪS 2024/02_E</t>
  </si>
  <si>
    <t>Finanšu rezerve 3%</t>
  </si>
  <si>
    <t>Tāme sastādīta 2024. gada__. 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</si>
</sst>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;;"/>
    <numFmt numFmtId="165" formatCode="0;;"/>
    <numFmt numFmtId="166" formatCode="0.0%"/>
    <numFmt numFmtId="167" formatCode="0.0"/>
    <numFmt numFmtId="168" formatCode="0.0%;;"/>
    <numFmt numFmtId="169" formatCode="#,##0.00;;"/>
  </numFmts>
  <fonts count="12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color theme="0"/>
      <name val="Arial"/>
      <family val="2"/>
      <charset val="186"/>
    </font>
    <font>
      <b/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8"/>
      <name val="Arial"/>
      <family val="2"/>
      <charset val="1"/>
    </font>
    <font>
      <vertAlign val="superscript"/>
      <sz val="8"/>
      <name val="Arial"/>
      <family val="2"/>
      <charset val="1"/>
    </font>
    <font>
      <sz val="8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/>
  </cellStyleXfs>
  <cellXfs count="28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0" xfId="0" applyFont="1" applyBorder="1"/>
    <xf numFmtId="0" fontId="2" fillId="0" borderId="11" xfId="0" applyFont="1" applyBorder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justify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2" fontId="1" fillId="0" borderId="0" xfId="0" applyNumberFormat="1" applyFont="1"/>
    <xf numFmtId="0" fontId="2" fillId="0" borderId="30" xfId="0" applyFont="1" applyBorder="1" applyAlignment="1">
      <alignment horizontal="center"/>
    </xf>
    <xf numFmtId="0" fontId="1" fillId="0" borderId="0" xfId="0" applyFont="1" applyAlignment="1">
      <alignment vertical="center"/>
    </xf>
    <xf numFmtId="164" fontId="1" fillId="0" borderId="20" xfId="0" applyNumberFormat="1" applyFont="1" applyBorder="1" applyAlignment="1">
      <alignment horizontal="center" vertical="center" wrapText="1"/>
    </xf>
    <xf numFmtId="164" fontId="1" fillId="0" borderId="28" xfId="0" applyNumberFormat="1" applyFont="1" applyBorder="1" applyAlignment="1">
      <alignment horizontal="center" vertical="center" wrapText="1"/>
    </xf>
    <xf numFmtId="164" fontId="1" fillId="0" borderId="3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165" fontId="1" fillId="0" borderId="5" xfId="0" applyNumberFormat="1" applyFont="1" applyBorder="1" applyAlignment="1">
      <alignment horizontal="center" vertical="center"/>
    </xf>
    <xf numFmtId="164" fontId="1" fillId="0" borderId="33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28" xfId="0" applyNumberFormat="1" applyFont="1" applyBorder="1" applyAlignment="1">
      <alignment vertical="top" wrapText="1"/>
    </xf>
    <xf numFmtId="164" fontId="1" fillId="0" borderId="5" xfId="2" applyNumberFormat="1" applyFont="1" applyBorder="1" applyAlignment="1">
      <alignment horizontal="center" vertical="center"/>
    </xf>
    <xf numFmtId="9" fontId="1" fillId="0" borderId="0" xfId="0" applyNumberFormat="1" applyFont="1"/>
    <xf numFmtId="164" fontId="1" fillId="0" borderId="21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166" fontId="2" fillId="0" borderId="4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165" fontId="1" fillId="0" borderId="31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164" fontId="1" fillId="0" borderId="0" xfId="0" applyNumberFormat="1" applyFont="1" applyAlignment="1">
      <alignment horizontal="center" vertical="justify"/>
    </xf>
    <xf numFmtId="0" fontId="1" fillId="0" borderId="0" xfId="0" applyFont="1" applyAlignment="1">
      <alignment horizontal="center"/>
    </xf>
    <xf numFmtId="0" fontId="1" fillId="0" borderId="26" xfId="0" applyFont="1" applyBorder="1" applyAlignment="1">
      <alignment horizontal="center" vertical="center" textRotation="90" wrapText="1"/>
    </xf>
    <xf numFmtId="164" fontId="1" fillId="0" borderId="4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textRotation="90" wrapText="1"/>
    </xf>
    <xf numFmtId="0" fontId="2" fillId="0" borderId="49" xfId="0" applyFont="1" applyBorder="1" applyAlignment="1">
      <alignment horizontal="center" vertical="center" textRotation="90" wrapText="1"/>
    </xf>
    <xf numFmtId="0" fontId="1" fillId="0" borderId="46" xfId="0" applyFont="1" applyBorder="1" applyAlignment="1">
      <alignment horizontal="center" vertical="center" textRotation="90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8" xfId="0" applyNumberFormat="1" applyFont="1" applyBorder="1" applyAlignment="1">
      <alignment horizontal="left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/>
    </xf>
    <xf numFmtId="165" fontId="1" fillId="0" borderId="28" xfId="0" applyNumberFormat="1" applyFont="1" applyBorder="1" applyAlignment="1">
      <alignment horizontal="center" vertical="center" wrapText="1"/>
    </xf>
    <xf numFmtId="165" fontId="1" fillId="0" borderId="20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textRotation="90" wrapText="1"/>
    </xf>
    <xf numFmtId="164" fontId="1" fillId="0" borderId="2" xfId="2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165" fontId="1" fillId="0" borderId="1" xfId="0" applyNumberFormat="1" applyFont="1" applyBorder="1" applyAlignment="1">
      <alignment horizontal="center" wrapText="1"/>
    </xf>
    <xf numFmtId="165" fontId="2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wrapText="1"/>
    </xf>
    <xf numFmtId="164" fontId="1" fillId="0" borderId="6" xfId="0" applyNumberFormat="1" applyFont="1" applyBorder="1"/>
    <xf numFmtId="9" fontId="1" fillId="0" borderId="39" xfId="0" applyNumberFormat="1" applyFont="1" applyBorder="1"/>
    <xf numFmtId="167" fontId="1" fillId="0" borderId="0" xfId="0" applyNumberFormat="1" applyFont="1"/>
    <xf numFmtId="1" fontId="1" fillId="0" borderId="0" xfId="0" applyNumberFormat="1" applyFont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164" fontId="1" fillId="0" borderId="50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/>
    <xf numFmtId="9" fontId="2" fillId="0" borderId="0" xfId="0" applyNumberFormat="1" applyFont="1" applyAlignment="1">
      <alignment vertical="center"/>
    </xf>
    <xf numFmtId="168" fontId="2" fillId="0" borderId="4" xfId="0" applyNumberFormat="1" applyFont="1" applyBorder="1" applyAlignment="1">
      <alignment horizontal="center"/>
    </xf>
    <xf numFmtId="168" fontId="2" fillId="0" borderId="7" xfId="0" applyNumberFormat="1" applyFont="1" applyBorder="1" applyAlignment="1">
      <alignment horizontal="center"/>
    </xf>
    <xf numFmtId="0" fontId="5" fillId="0" borderId="0" xfId="0" applyFont="1"/>
    <xf numFmtId="0" fontId="2" fillId="0" borderId="33" xfId="0" applyFont="1" applyBorder="1" applyAlignment="1">
      <alignment horizontal="center" vertical="center" textRotation="90" wrapText="1"/>
    </xf>
    <xf numFmtId="0" fontId="1" fillId="0" borderId="0" xfId="0" applyFont="1" applyAlignment="1">
      <alignment vertical="justify"/>
    </xf>
    <xf numFmtId="169" fontId="1" fillId="0" borderId="4" xfId="0" applyNumberFormat="1" applyFont="1" applyBorder="1" applyAlignment="1">
      <alignment horizontal="center" vertical="center" wrapText="1"/>
    </xf>
    <xf numFmtId="169" fontId="1" fillId="0" borderId="19" xfId="0" applyNumberFormat="1" applyFont="1" applyBorder="1" applyAlignment="1">
      <alignment horizontal="center" vertical="center"/>
    </xf>
    <xf numFmtId="169" fontId="1" fillId="0" borderId="20" xfId="0" applyNumberFormat="1" applyFont="1" applyBorder="1" applyAlignment="1">
      <alignment horizontal="center" vertical="center"/>
    </xf>
    <xf numFmtId="169" fontId="1" fillId="0" borderId="7" xfId="0" quotePrefix="1" applyNumberFormat="1" applyFont="1" applyBorder="1" applyAlignment="1">
      <alignment horizontal="center"/>
    </xf>
    <xf numFmtId="169" fontId="1" fillId="0" borderId="50" xfId="0" applyNumberFormat="1" applyFont="1" applyBorder="1" applyAlignment="1">
      <alignment horizontal="center" vertical="center"/>
    </xf>
    <xf numFmtId="169" fontId="1" fillId="0" borderId="28" xfId="0" applyNumberFormat="1" applyFont="1" applyBorder="1" applyAlignment="1">
      <alignment horizontal="center" vertical="center"/>
    </xf>
    <xf numFmtId="169" fontId="1" fillId="0" borderId="7" xfId="0" applyNumberFormat="1" applyFont="1" applyBorder="1" applyAlignment="1">
      <alignment horizontal="center"/>
    </xf>
    <xf numFmtId="169" fontId="2" fillId="0" borderId="12" xfId="0" applyNumberFormat="1" applyFont="1" applyBorder="1" applyAlignment="1">
      <alignment horizontal="center"/>
    </xf>
    <xf numFmtId="169" fontId="2" fillId="0" borderId="52" xfId="0" applyNumberFormat="1" applyFont="1" applyBorder="1" applyAlignment="1">
      <alignment horizontal="center"/>
    </xf>
    <xf numFmtId="169" fontId="2" fillId="0" borderId="10" xfId="0" applyNumberFormat="1" applyFont="1" applyBorder="1" applyAlignment="1">
      <alignment horizontal="center"/>
    </xf>
    <xf numFmtId="169" fontId="1" fillId="0" borderId="4" xfId="0" applyNumberFormat="1" applyFont="1" applyBorder="1" applyAlignment="1">
      <alignment horizontal="center"/>
    </xf>
    <xf numFmtId="169" fontId="1" fillId="0" borderId="35" xfId="0" applyNumberFormat="1" applyFont="1" applyBorder="1" applyAlignment="1">
      <alignment horizontal="center"/>
    </xf>
    <xf numFmtId="169" fontId="1" fillId="0" borderId="34" xfId="0" applyNumberFormat="1" applyFont="1" applyBorder="1" applyAlignment="1">
      <alignment horizontal="center"/>
    </xf>
    <xf numFmtId="169" fontId="1" fillId="0" borderId="7" xfId="0" applyNumberFormat="1" applyFont="1" applyBorder="1" applyAlignment="1">
      <alignment horizontal="center" vertical="center"/>
    </xf>
    <xf numFmtId="169" fontId="2" fillId="0" borderId="12" xfId="0" applyNumberFormat="1" applyFont="1" applyBorder="1" applyAlignment="1">
      <alignment horizontal="center" vertical="center"/>
    </xf>
    <xf numFmtId="169" fontId="1" fillId="0" borderId="14" xfId="0" applyNumberFormat="1" applyFont="1" applyBorder="1" applyAlignment="1">
      <alignment horizontal="center" vertical="center"/>
    </xf>
    <xf numFmtId="169" fontId="1" fillId="0" borderId="20" xfId="2" applyNumberFormat="1" applyFont="1" applyBorder="1" applyAlignment="1">
      <alignment horizontal="center" vertical="center"/>
    </xf>
    <xf numFmtId="169" fontId="2" fillId="0" borderId="3" xfId="2" applyNumberFormat="1" applyFont="1" applyBorder="1" applyAlignment="1">
      <alignment horizontal="center" vertical="center"/>
    </xf>
    <xf numFmtId="169" fontId="1" fillId="0" borderId="28" xfId="2" applyNumberFormat="1" applyFont="1" applyBorder="1" applyAlignment="1">
      <alignment horizontal="center" vertical="center"/>
    </xf>
    <xf numFmtId="169" fontId="2" fillId="0" borderId="6" xfId="2" applyNumberFormat="1" applyFont="1" applyBorder="1" applyAlignment="1">
      <alignment horizontal="center" vertical="center"/>
    </xf>
    <xf numFmtId="169" fontId="2" fillId="0" borderId="21" xfId="2" applyNumberFormat="1" applyFont="1" applyBorder="1" applyAlignment="1">
      <alignment horizontal="center" vertical="center"/>
    </xf>
    <xf numFmtId="169" fontId="2" fillId="0" borderId="29" xfId="2" applyNumberFormat="1" applyFont="1" applyBorder="1" applyAlignment="1">
      <alignment horizontal="center" vertical="center"/>
    </xf>
    <xf numFmtId="169" fontId="1" fillId="0" borderId="20" xfId="0" applyNumberFormat="1" applyFont="1" applyBorder="1" applyAlignment="1">
      <alignment horizontal="center" vertical="center" wrapText="1"/>
    </xf>
    <xf numFmtId="169" fontId="1" fillId="0" borderId="21" xfId="0" applyNumberFormat="1" applyFont="1" applyBorder="1" applyAlignment="1">
      <alignment horizontal="center" vertical="center" wrapText="1"/>
    </xf>
    <xf numFmtId="169" fontId="1" fillId="0" borderId="28" xfId="0" applyNumberFormat="1" applyFont="1" applyBorder="1" applyAlignment="1">
      <alignment horizontal="center" vertical="center" wrapText="1"/>
    </xf>
    <xf numFmtId="169" fontId="1" fillId="0" borderId="29" xfId="0" applyNumberFormat="1" applyFont="1" applyBorder="1" applyAlignment="1">
      <alignment horizontal="center" vertical="center" wrapText="1"/>
    </xf>
    <xf numFmtId="169" fontId="1" fillId="0" borderId="47" xfId="0" applyNumberFormat="1" applyFont="1" applyBorder="1" applyAlignment="1">
      <alignment horizontal="center" vertical="center" wrapText="1"/>
    </xf>
    <xf numFmtId="169" fontId="1" fillId="0" borderId="2" xfId="0" applyNumberFormat="1" applyFont="1" applyBorder="1" applyAlignment="1">
      <alignment horizontal="center" vertical="center" wrapText="1"/>
    </xf>
    <xf numFmtId="169" fontId="1" fillId="0" borderId="48" xfId="0" applyNumberFormat="1" applyFont="1" applyBorder="1" applyAlignment="1">
      <alignment horizontal="center" vertical="center" wrapText="1"/>
    </xf>
    <xf numFmtId="169" fontId="1" fillId="0" borderId="5" xfId="0" applyNumberFormat="1" applyFont="1" applyBorder="1" applyAlignment="1">
      <alignment horizontal="center" vertical="center" wrapText="1"/>
    </xf>
    <xf numFmtId="169" fontId="1" fillId="0" borderId="51" xfId="0" applyNumberFormat="1" applyFont="1" applyBorder="1" applyAlignment="1">
      <alignment horizontal="center" vertical="center"/>
    </xf>
    <xf numFmtId="169" fontId="1" fillId="0" borderId="31" xfId="0" applyNumberFormat="1" applyFont="1" applyBorder="1" applyAlignment="1">
      <alignment horizontal="center" vertical="center"/>
    </xf>
    <xf numFmtId="169" fontId="1" fillId="0" borderId="32" xfId="0" applyNumberFormat="1" applyFont="1" applyBorder="1" applyAlignment="1">
      <alignment horizontal="center" vertical="center"/>
    </xf>
    <xf numFmtId="169" fontId="2" fillId="0" borderId="34" xfId="0" applyNumberFormat="1" applyFont="1" applyBorder="1" applyAlignment="1">
      <alignment horizontal="center"/>
    </xf>
    <xf numFmtId="169" fontId="2" fillId="0" borderId="42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169" fontId="2" fillId="0" borderId="42" xfId="3" applyNumberFormat="1" applyFont="1" applyBorder="1" applyAlignment="1">
      <alignment horizontal="center" vertical="center"/>
    </xf>
    <xf numFmtId="169" fontId="2" fillId="0" borderId="43" xfId="3" applyNumberFormat="1" applyFont="1" applyBorder="1" applyAlignment="1">
      <alignment horizontal="center" vertical="center"/>
    </xf>
    <xf numFmtId="169" fontId="2" fillId="0" borderId="45" xfId="3" applyNumberFormat="1" applyFont="1" applyBorder="1" applyAlignment="1">
      <alignment horizontal="center" vertical="center"/>
    </xf>
    <xf numFmtId="169" fontId="2" fillId="0" borderId="10" xfId="3" applyNumberFormat="1" applyFont="1" applyBorder="1" applyAlignment="1">
      <alignment horizontal="center" vertical="center"/>
    </xf>
    <xf numFmtId="169" fontId="2" fillId="0" borderId="13" xfId="3" applyNumberFormat="1" applyFont="1" applyBorder="1" applyAlignment="1">
      <alignment horizontal="center" vertical="center"/>
    </xf>
    <xf numFmtId="169" fontId="2" fillId="0" borderId="14" xfId="3" applyNumberFormat="1" applyFont="1" applyBorder="1" applyAlignment="1">
      <alignment horizontal="center" vertical="center"/>
    </xf>
    <xf numFmtId="0" fontId="1" fillId="0" borderId="6" xfId="0" applyFon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164" fontId="6" fillId="0" borderId="54" xfId="0" applyNumberFormat="1" applyFont="1" applyBorder="1" applyAlignment="1">
      <alignment vertical="top" wrapText="1"/>
    </xf>
    <xf numFmtId="164" fontId="2" fillId="0" borderId="54" xfId="0" applyNumberFormat="1" applyFont="1" applyBorder="1" applyAlignment="1">
      <alignment horizontal="center" vertical="center" wrapText="1"/>
    </xf>
    <xf numFmtId="164" fontId="1" fillId="0" borderId="55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wrapText="1"/>
    </xf>
    <xf numFmtId="164" fontId="6" fillId="0" borderId="28" xfId="0" applyNumberFormat="1" applyFont="1" applyBorder="1" applyAlignment="1">
      <alignment vertical="top" wrapText="1"/>
    </xf>
    <xf numFmtId="164" fontId="1" fillId="0" borderId="54" xfId="0" applyNumberFormat="1" applyFont="1" applyBorder="1" applyAlignment="1">
      <alignment vertical="top" wrapText="1"/>
    </xf>
    <xf numFmtId="164" fontId="1" fillId="0" borderId="28" xfId="0" applyNumberFormat="1" applyFont="1" applyBorder="1" applyAlignment="1">
      <alignment vertical="center" wrapText="1"/>
    </xf>
    <xf numFmtId="0" fontId="1" fillId="0" borderId="54" xfId="0" applyFont="1" applyBorder="1" applyAlignment="1">
      <alignment wrapText="1"/>
    </xf>
    <xf numFmtId="164" fontId="2" fillId="0" borderId="28" xfId="0" applyNumberFormat="1" applyFont="1" applyBorder="1" applyAlignment="1">
      <alignment vertical="top" wrapText="1"/>
    </xf>
    <xf numFmtId="0" fontId="2" fillId="0" borderId="22" xfId="0" applyFont="1" applyBorder="1" applyAlignment="1">
      <alignment horizontal="left" vertical="top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top" wrapText="1"/>
    </xf>
    <xf numFmtId="0" fontId="1" fillId="0" borderId="5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/>
    </xf>
    <xf numFmtId="0" fontId="1" fillId="0" borderId="57" xfId="0" applyFont="1" applyBorder="1" applyAlignment="1">
      <alignment horizontal="left" vertical="top" wrapText="1"/>
    </xf>
    <xf numFmtId="0" fontId="1" fillId="0" borderId="38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right" vertical="center"/>
    </xf>
    <xf numFmtId="0" fontId="1" fillId="0" borderId="26" xfId="0" applyFont="1" applyBorder="1" applyAlignment="1">
      <alignment wrapText="1"/>
    </xf>
    <xf numFmtId="165" fontId="1" fillId="0" borderId="8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right" vertical="center"/>
    </xf>
    <xf numFmtId="0" fontId="1" fillId="0" borderId="59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right" vertical="center"/>
    </xf>
    <xf numFmtId="0" fontId="1" fillId="0" borderId="31" xfId="0" applyFont="1" applyBorder="1" applyAlignment="1">
      <alignment horizontal="center" vertical="center" textRotation="90" wrapText="1"/>
    </xf>
    <xf numFmtId="0" fontId="1" fillId="0" borderId="32" xfId="0" applyFont="1" applyBorder="1" applyAlignment="1">
      <alignment horizontal="center" vertical="center" textRotation="90" wrapText="1"/>
    </xf>
    <xf numFmtId="164" fontId="1" fillId="0" borderId="60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164" fontId="8" fillId="0" borderId="28" xfId="0" applyNumberFormat="1" applyFont="1" applyBorder="1" applyAlignment="1">
      <alignment vertical="top" wrapText="1"/>
    </xf>
    <xf numFmtId="164" fontId="8" fillId="0" borderId="28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65" fontId="1" fillId="0" borderId="28" xfId="0" applyNumberFormat="1" applyFont="1" applyBorder="1" applyAlignment="1">
      <alignment horizontal="center" vertical="center"/>
    </xf>
    <xf numFmtId="164" fontId="8" fillId="0" borderId="54" xfId="0" applyNumberFormat="1" applyFont="1" applyBorder="1" applyAlignment="1">
      <alignment vertical="top" wrapText="1"/>
    </xf>
    <xf numFmtId="164" fontId="8" fillId="0" borderId="54" xfId="0" applyNumberFormat="1" applyFont="1" applyBorder="1" applyAlignment="1">
      <alignment horizontal="center" vertical="center" wrapText="1"/>
    </xf>
    <xf numFmtId="164" fontId="8" fillId="0" borderId="55" xfId="0" applyNumberFormat="1" applyFont="1" applyBorder="1" applyAlignment="1">
      <alignment horizontal="center" vertical="center" wrapText="1"/>
    </xf>
    <xf numFmtId="164" fontId="1" fillId="0" borderId="53" xfId="2" applyNumberFormat="1" applyFont="1" applyBorder="1" applyAlignment="1">
      <alignment horizontal="center" vertical="center"/>
    </xf>
    <xf numFmtId="169" fontId="1" fillId="0" borderId="54" xfId="2" applyNumberFormat="1" applyFont="1" applyBorder="1" applyAlignment="1">
      <alignment horizontal="center" vertical="center"/>
    </xf>
    <xf numFmtId="164" fontId="1" fillId="0" borderId="54" xfId="2" applyNumberFormat="1" applyFont="1" applyBorder="1" applyAlignment="1">
      <alignment horizontal="center" vertical="center"/>
    </xf>
    <xf numFmtId="169" fontId="2" fillId="0" borderId="60" xfId="2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textRotation="90" wrapText="1"/>
    </xf>
    <xf numFmtId="2" fontId="1" fillId="0" borderId="54" xfId="0" applyNumberFormat="1" applyFont="1" applyBorder="1" applyAlignment="1">
      <alignment vertical="center"/>
    </xf>
    <xf numFmtId="165" fontId="1" fillId="0" borderId="53" xfId="0" applyNumberFormat="1" applyFont="1" applyBorder="1" applyAlignment="1">
      <alignment horizontal="center" vertical="center"/>
    </xf>
    <xf numFmtId="164" fontId="1" fillId="0" borderId="54" xfId="0" applyNumberFormat="1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vertical="center"/>
    </xf>
    <xf numFmtId="0" fontId="1" fillId="0" borderId="62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/>
    </xf>
    <xf numFmtId="0" fontId="2" fillId="0" borderId="6" xfId="1" applyFont="1" applyBorder="1" applyAlignment="1">
      <alignment wrapText="1"/>
    </xf>
    <xf numFmtId="0" fontId="1" fillId="0" borderId="5" xfId="0" applyFont="1" applyBorder="1"/>
    <xf numFmtId="0" fontId="1" fillId="0" borderId="6" xfId="0" applyFont="1" applyBorder="1"/>
    <xf numFmtId="0" fontId="1" fillId="0" borderId="31" xfId="0" applyFont="1" applyBorder="1"/>
    <xf numFmtId="0" fontId="1" fillId="0" borderId="41" xfId="0" applyFont="1" applyBorder="1"/>
    <xf numFmtId="169" fontId="1" fillId="0" borderId="30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2" fillId="0" borderId="38" xfId="0" applyFont="1" applyBorder="1" applyAlignment="1">
      <alignment horizontal="left" wrapText="1"/>
    </xf>
    <xf numFmtId="0" fontId="2" fillId="0" borderId="40" xfId="0" applyFont="1" applyBorder="1" applyAlignment="1">
      <alignment horizontal="left" wrapText="1"/>
    </xf>
    <xf numFmtId="0" fontId="1" fillId="0" borderId="40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center" wrapText="1"/>
    </xf>
    <xf numFmtId="164" fontId="2" fillId="0" borderId="38" xfId="0" applyNumberFormat="1" applyFont="1" applyBorder="1" applyAlignment="1">
      <alignment horizontal="left"/>
    </xf>
    <xf numFmtId="164" fontId="2" fillId="0" borderId="40" xfId="0" applyNumberFormat="1" applyFont="1" applyBorder="1" applyAlignment="1">
      <alignment horizontal="left"/>
    </xf>
    <xf numFmtId="165" fontId="2" fillId="0" borderId="40" xfId="0" applyNumberFormat="1" applyFont="1" applyBorder="1" applyAlignment="1">
      <alignment horizontal="left"/>
    </xf>
    <xf numFmtId="164" fontId="2" fillId="0" borderId="38" xfId="0" applyNumberFormat="1" applyFont="1" applyBorder="1" applyAlignment="1">
      <alignment horizontal="left" wrapText="1"/>
    </xf>
    <xf numFmtId="164" fontId="2" fillId="0" borderId="40" xfId="0" applyNumberFormat="1" applyFont="1" applyBorder="1" applyAlignment="1">
      <alignment horizontal="left" wrapText="1"/>
    </xf>
    <xf numFmtId="165" fontId="2" fillId="0" borderId="40" xfId="0" applyNumberFormat="1" applyFont="1" applyBorder="1" applyAlignment="1">
      <alignment horizontal="left" wrapText="1"/>
    </xf>
    <xf numFmtId="164" fontId="1" fillId="0" borderId="28" xfId="0" applyNumberFormat="1" applyFont="1" applyBorder="1" applyAlignment="1">
      <alignment horizontal="left" vertical="top" wrapText="1"/>
    </xf>
    <xf numFmtId="164" fontId="1" fillId="0" borderId="29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9" fontId="1" fillId="0" borderId="39" xfId="0" applyNumberFormat="1" applyFont="1" applyBorder="1" applyAlignment="1">
      <alignment horizontal="left"/>
    </xf>
    <xf numFmtId="9" fontId="1" fillId="0" borderId="0" xfId="0" applyNumberFormat="1" applyFont="1" applyAlignment="1">
      <alignment horizontal="left"/>
    </xf>
    <xf numFmtId="0" fontId="2" fillId="0" borderId="36" xfId="0" applyFont="1" applyBorder="1" applyAlignment="1">
      <alignment horizontal="right"/>
    </xf>
    <xf numFmtId="0" fontId="2" fillId="0" borderId="37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0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8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8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31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165" fontId="1" fillId="0" borderId="1" xfId="0" applyNumberFormat="1" applyFont="1" applyBorder="1" applyAlignment="1">
      <alignment wrapText="1"/>
    </xf>
    <xf numFmtId="164" fontId="1" fillId="0" borderId="32" xfId="0" applyNumberFormat="1" applyFont="1" applyBorder="1" applyAlignment="1">
      <alignment horizontal="left" vertical="top" wrapText="1"/>
    </xf>
    <xf numFmtId="164" fontId="1" fillId="0" borderId="33" xfId="0" applyNumberFormat="1" applyFont="1" applyBorder="1" applyAlignment="1">
      <alignment horizontal="left" vertical="top" wrapText="1"/>
    </xf>
    <xf numFmtId="164" fontId="1" fillId="0" borderId="20" xfId="0" applyNumberFormat="1" applyFont="1" applyBorder="1" applyAlignment="1">
      <alignment horizontal="left" vertical="top" wrapText="1"/>
    </xf>
    <xf numFmtId="164" fontId="1" fillId="0" borderId="21" xfId="0" applyNumberFormat="1" applyFont="1" applyBorder="1" applyAlignment="1">
      <alignment horizontal="left" vertical="top" wrapText="1"/>
    </xf>
    <xf numFmtId="164" fontId="1" fillId="0" borderId="6" xfId="0" applyNumberFormat="1" applyFont="1" applyBorder="1" applyAlignment="1">
      <alignment horizontal="left" vertical="top" wrapText="1"/>
    </xf>
    <xf numFmtId="164" fontId="1" fillId="0" borderId="48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right" vertical="justify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9" fontId="1" fillId="0" borderId="38" xfId="0" applyNumberFormat="1" applyFont="1" applyBorder="1" applyAlignment="1">
      <alignment horizontal="center"/>
    </xf>
    <xf numFmtId="164" fontId="1" fillId="0" borderId="38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top"/>
    </xf>
    <xf numFmtId="0" fontId="1" fillId="0" borderId="0" xfId="0" applyFont="1" applyAlignment="1">
      <alignment horizontal="center" vertical="justify"/>
    </xf>
    <xf numFmtId="164" fontId="1" fillId="0" borderId="1" xfId="0" applyNumberFormat="1" applyFont="1" applyBorder="1" applyAlignment="1">
      <alignment wrapText="1"/>
    </xf>
    <xf numFmtId="0" fontId="1" fillId="0" borderId="6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41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42" xfId="3" applyFont="1" applyBorder="1" applyAlignment="1">
      <alignment horizontal="right" wrapText="1"/>
    </xf>
    <xf numFmtId="0" fontId="2" fillId="0" borderId="43" xfId="3" applyFont="1" applyBorder="1" applyAlignment="1">
      <alignment horizontal="right" wrapText="1"/>
    </xf>
    <xf numFmtId="0" fontId="2" fillId="0" borderId="45" xfId="3" applyFont="1" applyBorder="1" applyAlignment="1">
      <alignment horizontal="right" wrapText="1"/>
    </xf>
    <xf numFmtId="165" fontId="1" fillId="0" borderId="1" xfId="0" applyNumberFormat="1" applyFont="1" applyBorder="1" applyAlignment="1">
      <alignment horizontal="center" wrapText="1"/>
    </xf>
    <xf numFmtId="0" fontId="1" fillId="0" borderId="31" xfId="0" applyFont="1" applyBorder="1" applyAlignment="1">
      <alignment horizontal="center" vertical="center" textRotation="90" wrapText="1"/>
    </xf>
    <xf numFmtId="0" fontId="1" fillId="0" borderId="20" xfId="0" applyFont="1" applyBorder="1" applyAlignment="1">
      <alignment horizontal="center" vertical="center" textRotation="90" wrapText="1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textRotation="90"/>
    </xf>
    <xf numFmtId="0" fontId="1" fillId="0" borderId="32" xfId="0" applyFont="1" applyBorder="1" applyAlignment="1">
      <alignment horizontal="center" vertical="center" textRotation="90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165" fontId="1" fillId="0" borderId="38" xfId="0" applyNumberFormat="1" applyFont="1" applyBorder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right" vertical="center"/>
    </xf>
    <xf numFmtId="169" fontId="1" fillId="0" borderId="0" xfId="0" applyNumberFormat="1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6" xfId="0" applyFont="1" applyBorder="1" applyAlignment="1">
      <alignment horizontal="center" vertical="center" textRotation="90" wrapText="1"/>
    </xf>
    <xf numFmtId="0" fontId="1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textRotation="90"/>
    </xf>
    <xf numFmtId="0" fontId="1" fillId="0" borderId="27" xfId="0" applyFont="1" applyBorder="1" applyAlignment="1">
      <alignment horizontal="center" vertical="center" textRotation="90" wrapText="1"/>
    </xf>
    <xf numFmtId="0" fontId="1" fillId="0" borderId="19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169" fontId="1" fillId="2" borderId="7" xfId="0" applyNumberFormat="1" applyFont="1" applyFill="1" applyBorder="1" applyAlignment="1">
      <alignment horizontal="center" vertical="center"/>
    </xf>
  </cellXfs>
  <cellStyles count="4">
    <cellStyle name="Normal 2" xfId="2" xr:uid="{00000000-0005-0000-0000-000001000000}"/>
    <cellStyle name="Parasts" xfId="0" builtinId="0"/>
    <cellStyle name="Обычный_33. OZOLNIEKU NOVADA DOME_OZO SKOLA_TELPU, GAITENU, KAPNU TELPU REMONTS_TAME_VADIMS_2011_02_25_melnraksts" xfId="1" xr:uid="{00000000-0005-0000-0000-000002000000}"/>
    <cellStyle name="Обычный_saulkrasti_tame" xfId="3" xr:uid="{00000000-0005-0000-0000-000003000000}"/>
  </cellStyles>
  <dxfs count="190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/>
  </sheetPr>
  <dimension ref="A2:C36"/>
  <sheetViews>
    <sheetView workbookViewId="0">
      <selection activeCell="C40" sqref="C40"/>
    </sheetView>
  </sheetViews>
  <sheetFormatPr defaultRowHeight="11.25" x14ac:dyDescent="0.2"/>
  <cols>
    <col min="1" max="1" width="16.85546875" style="1" customWidth="1"/>
    <col min="2" max="2" width="43.42578125" style="1" customWidth="1"/>
    <col min="3" max="3" width="22.42578125" style="1" customWidth="1"/>
    <col min="4" max="191" width="9.140625" style="1"/>
    <col min="192" max="192" width="1.42578125" style="1" customWidth="1"/>
    <col min="193" max="193" width="2.140625" style="1" customWidth="1"/>
    <col min="194" max="194" width="16.85546875" style="1" customWidth="1"/>
    <col min="195" max="195" width="43.42578125" style="1" customWidth="1"/>
    <col min="196" max="196" width="22.42578125" style="1" customWidth="1"/>
    <col min="197" max="197" width="9.140625" style="1"/>
    <col min="198" max="198" width="13.85546875" style="1" bestFit="1" customWidth="1"/>
    <col min="199" max="447" width="9.140625" style="1"/>
    <col min="448" max="448" width="1.42578125" style="1" customWidth="1"/>
    <col min="449" max="449" width="2.140625" style="1" customWidth="1"/>
    <col min="450" max="450" width="16.85546875" style="1" customWidth="1"/>
    <col min="451" max="451" width="43.42578125" style="1" customWidth="1"/>
    <col min="452" max="452" width="22.42578125" style="1" customWidth="1"/>
    <col min="453" max="453" width="9.140625" style="1"/>
    <col min="454" max="454" width="13.85546875" style="1" bestFit="1" customWidth="1"/>
    <col min="455" max="703" width="9.140625" style="1"/>
    <col min="704" max="704" width="1.42578125" style="1" customWidth="1"/>
    <col min="705" max="705" width="2.140625" style="1" customWidth="1"/>
    <col min="706" max="706" width="16.85546875" style="1" customWidth="1"/>
    <col min="707" max="707" width="43.42578125" style="1" customWidth="1"/>
    <col min="708" max="708" width="22.42578125" style="1" customWidth="1"/>
    <col min="709" max="709" width="9.140625" style="1"/>
    <col min="710" max="710" width="13.85546875" style="1" bestFit="1" customWidth="1"/>
    <col min="711" max="959" width="9.140625" style="1"/>
    <col min="960" max="960" width="1.42578125" style="1" customWidth="1"/>
    <col min="961" max="961" width="2.140625" style="1" customWidth="1"/>
    <col min="962" max="962" width="16.85546875" style="1" customWidth="1"/>
    <col min="963" max="963" width="43.42578125" style="1" customWidth="1"/>
    <col min="964" max="964" width="22.42578125" style="1" customWidth="1"/>
    <col min="965" max="965" width="9.140625" style="1"/>
    <col min="966" max="966" width="13.85546875" style="1" bestFit="1" customWidth="1"/>
    <col min="967" max="1215" width="9.140625" style="1"/>
    <col min="1216" max="1216" width="1.42578125" style="1" customWidth="1"/>
    <col min="1217" max="1217" width="2.140625" style="1" customWidth="1"/>
    <col min="1218" max="1218" width="16.85546875" style="1" customWidth="1"/>
    <col min="1219" max="1219" width="43.42578125" style="1" customWidth="1"/>
    <col min="1220" max="1220" width="22.42578125" style="1" customWidth="1"/>
    <col min="1221" max="1221" width="9.140625" style="1"/>
    <col min="1222" max="1222" width="13.85546875" style="1" bestFit="1" customWidth="1"/>
    <col min="1223" max="1471" width="9.140625" style="1"/>
    <col min="1472" max="1472" width="1.42578125" style="1" customWidth="1"/>
    <col min="1473" max="1473" width="2.140625" style="1" customWidth="1"/>
    <col min="1474" max="1474" width="16.85546875" style="1" customWidth="1"/>
    <col min="1475" max="1475" width="43.42578125" style="1" customWidth="1"/>
    <col min="1476" max="1476" width="22.42578125" style="1" customWidth="1"/>
    <col min="1477" max="1477" width="9.140625" style="1"/>
    <col min="1478" max="1478" width="13.85546875" style="1" bestFit="1" customWidth="1"/>
    <col min="1479" max="1727" width="9.140625" style="1"/>
    <col min="1728" max="1728" width="1.42578125" style="1" customWidth="1"/>
    <col min="1729" max="1729" width="2.140625" style="1" customWidth="1"/>
    <col min="1730" max="1730" width="16.85546875" style="1" customWidth="1"/>
    <col min="1731" max="1731" width="43.42578125" style="1" customWidth="1"/>
    <col min="1732" max="1732" width="22.42578125" style="1" customWidth="1"/>
    <col min="1733" max="1733" width="9.140625" style="1"/>
    <col min="1734" max="1734" width="13.85546875" style="1" bestFit="1" customWidth="1"/>
    <col min="1735" max="1983" width="9.140625" style="1"/>
    <col min="1984" max="1984" width="1.42578125" style="1" customWidth="1"/>
    <col min="1985" max="1985" width="2.140625" style="1" customWidth="1"/>
    <col min="1986" max="1986" width="16.85546875" style="1" customWidth="1"/>
    <col min="1987" max="1987" width="43.42578125" style="1" customWidth="1"/>
    <col min="1988" max="1988" width="22.42578125" style="1" customWidth="1"/>
    <col min="1989" max="1989" width="9.140625" style="1"/>
    <col min="1990" max="1990" width="13.85546875" style="1" bestFit="1" customWidth="1"/>
    <col min="1991" max="2239" width="9.140625" style="1"/>
    <col min="2240" max="2240" width="1.42578125" style="1" customWidth="1"/>
    <col min="2241" max="2241" width="2.140625" style="1" customWidth="1"/>
    <col min="2242" max="2242" width="16.85546875" style="1" customWidth="1"/>
    <col min="2243" max="2243" width="43.42578125" style="1" customWidth="1"/>
    <col min="2244" max="2244" width="22.42578125" style="1" customWidth="1"/>
    <col min="2245" max="2245" width="9.140625" style="1"/>
    <col min="2246" max="2246" width="13.85546875" style="1" bestFit="1" customWidth="1"/>
    <col min="2247" max="2495" width="9.140625" style="1"/>
    <col min="2496" max="2496" width="1.42578125" style="1" customWidth="1"/>
    <col min="2497" max="2497" width="2.140625" style="1" customWidth="1"/>
    <col min="2498" max="2498" width="16.85546875" style="1" customWidth="1"/>
    <col min="2499" max="2499" width="43.42578125" style="1" customWidth="1"/>
    <col min="2500" max="2500" width="22.42578125" style="1" customWidth="1"/>
    <col min="2501" max="2501" width="9.140625" style="1"/>
    <col min="2502" max="2502" width="13.85546875" style="1" bestFit="1" customWidth="1"/>
    <col min="2503" max="2751" width="9.140625" style="1"/>
    <col min="2752" max="2752" width="1.42578125" style="1" customWidth="1"/>
    <col min="2753" max="2753" width="2.140625" style="1" customWidth="1"/>
    <col min="2754" max="2754" width="16.85546875" style="1" customWidth="1"/>
    <col min="2755" max="2755" width="43.42578125" style="1" customWidth="1"/>
    <col min="2756" max="2756" width="22.42578125" style="1" customWidth="1"/>
    <col min="2757" max="2757" width="9.140625" style="1"/>
    <col min="2758" max="2758" width="13.85546875" style="1" bestFit="1" customWidth="1"/>
    <col min="2759" max="3007" width="9.140625" style="1"/>
    <col min="3008" max="3008" width="1.42578125" style="1" customWidth="1"/>
    <col min="3009" max="3009" width="2.140625" style="1" customWidth="1"/>
    <col min="3010" max="3010" width="16.85546875" style="1" customWidth="1"/>
    <col min="3011" max="3011" width="43.42578125" style="1" customWidth="1"/>
    <col min="3012" max="3012" width="22.42578125" style="1" customWidth="1"/>
    <col min="3013" max="3013" width="9.140625" style="1"/>
    <col min="3014" max="3014" width="13.85546875" style="1" bestFit="1" customWidth="1"/>
    <col min="3015" max="3263" width="9.140625" style="1"/>
    <col min="3264" max="3264" width="1.42578125" style="1" customWidth="1"/>
    <col min="3265" max="3265" width="2.140625" style="1" customWidth="1"/>
    <col min="3266" max="3266" width="16.85546875" style="1" customWidth="1"/>
    <col min="3267" max="3267" width="43.42578125" style="1" customWidth="1"/>
    <col min="3268" max="3268" width="22.42578125" style="1" customWidth="1"/>
    <col min="3269" max="3269" width="9.140625" style="1"/>
    <col min="3270" max="3270" width="13.85546875" style="1" bestFit="1" customWidth="1"/>
    <col min="3271" max="3519" width="9.140625" style="1"/>
    <col min="3520" max="3520" width="1.42578125" style="1" customWidth="1"/>
    <col min="3521" max="3521" width="2.140625" style="1" customWidth="1"/>
    <col min="3522" max="3522" width="16.85546875" style="1" customWidth="1"/>
    <col min="3523" max="3523" width="43.42578125" style="1" customWidth="1"/>
    <col min="3524" max="3524" width="22.42578125" style="1" customWidth="1"/>
    <col min="3525" max="3525" width="9.140625" style="1"/>
    <col min="3526" max="3526" width="13.85546875" style="1" bestFit="1" customWidth="1"/>
    <col min="3527" max="3775" width="9.140625" style="1"/>
    <col min="3776" max="3776" width="1.42578125" style="1" customWidth="1"/>
    <col min="3777" max="3777" width="2.140625" style="1" customWidth="1"/>
    <col min="3778" max="3778" width="16.85546875" style="1" customWidth="1"/>
    <col min="3779" max="3779" width="43.42578125" style="1" customWidth="1"/>
    <col min="3780" max="3780" width="22.42578125" style="1" customWidth="1"/>
    <col min="3781" max="3781" width="9.140625" style="1"/>
    <col min="3782" max="3782" width="13.85546875" style="1" bestFit="1" customWidth="1"/>
    <col min="3783" max="4031" width="9.140625" style="1"/>
    <col min="4032" max="4032" width="1.42578125" style="1" customWidth="1"/>
    <col min="4033" max="4033" width="2.140625" style="1" customWidth="1"/>
    <col min="4034" max="4034" width="16.85546875" style="1" customWidth="1"/>
    <col min="4035" max="4035" width="43.42578125" style="1" customWidth="1"/>
    <col min="4036" max="4036" width="22.42578125" style="1" customWidth="1"/>
    <col min="4037" max="4037" width="9.140625" style="1"/>
    <col min="4038" max="4038" width="13.85546875" style="1" bestFit="1" customWidth="1"/>
    <col min="4039" max="4287" width="9.140625" style="1"/>
    <col min="4288" max="4288" width="1.42578125" style="1" customWidth="1"/>
    <col min="4289" max="4289" width="2.140625" style="1" customWidth="1"/>
    <col min="4290" max="4290" width="16.85546875" style="1" customWidth="1"/>
    <col min="4291" max="4291" width="43.42578125" style="1" customWidth="1"/>
    <col min="4292" max="4292" width="22.42578125" style="1" customWidth="1"/>
    <col min="4293" max="4293" width="9.140625" style="1"/>
    <col min="4294" max="4294" width="13.85546875" style="1" bestFit="1" customWidth="1"/>
    <col min="4295" max="4543" width="9.140625" style="1"/>
    <col min="4544" max="4544" width="1.42578125" style="1" customWidth="1"/>
    <col min="4545" max="4545" width="2.140625" style="1" customWidth="1"/>
    <col min="4546" max="4546" width="16.85546875" style="1" customWidth="1"/>
    <col min="4547" max="4547" width="43.42578125" style="1" customWidth="1"/>
    <col min="4548" max="4548" width="22.42578125" style="1" customWidth="1"/>
    <col min="4549" max="4549" width="9.140625" style="1"/>
    <col min="4550" max="4550" width="13.85546875" style="1" bestFit="1" customWidth="1"/>
    <col min="4551" max="4799" width="9.140625" style="1"/>
    <col min="4800" max="4800" width="1.42578125" style="1" customWidth="1"/>
    <col min="4801" max="4801" width="2.140625" style="1" customWidth="1"/>
    <col min="4802" max="4802" width="16.85546875" style="1" customWidth="1"/>
    <col min="4803" max="4803" width="43.42578125" style="1" customWidth="1"/>
    <col min="4804" max="4804" width="22.42578125" style="1" customWidth="1"/>
    <col min="4805" max="4805" width="9.140625" style="1"/>
    <col min="4806" max="4806" width="13.85546875" style="1" bestFit="1" customWidth="1"/>
    <col min="4807" max="5055" width="9.140625" style="1"/>
    <col min="5056" max="5056" width="1.42578125" style="1" customWidth="1"/>
    <col min="5057" max="5057" width="2.140625" style="1" customWidth="1"/>
    <col min="5058" max="5058" width="16.85546875" style="1" customWidth="1"/>
    <col min="5059" max="5059" width="43.42578125" style="1" customWidth="1"/>
    <col min="5060" max="5060" width="22.42578125" style="1" customWidth="1"/>
    <col min="5061" max="5061" width="9.140625" style="1"/>
    <col min="5062" max="5062" width="13.85546875" style="1" bestFit="1" customWidth="1"/>
    <col min="5063" max="5311" width="9.140625" style="1"/>
    <col min="5312" max="5312" width="1.42578125" style="1" customWidth="1"/>
    <col min="5313" max="5313" width="2.140625" style="1" customWidth="1"/>
    <col min="5314" max="5314" width="16.85546875" style="1" customWidth="1"/>
    <col min="5315" max="5315" width="43.42578125" style="1" customWidth="1"/>
    <col min="5316" max="5316" width="22.42578125" style="1" customWidth="1"/>
    <col min="5317" max="5317" width="9.140625" style="1"/>
    <col min="5318" max="5318" width="13.85546875" style="1" bestFit="1" customWidth="1"/>
    <col min="5319" max="5567" width="9.140625" style="1"/>
    <col min="5568" max="5568" width="1.42578125" style="1" customWidth="1"/>
    <col min="5569" max="5569" width="2.140625" style="1" customWidth="1"/>
    <col min="5570" max="5570" width="16.85546875" style="1" customWidth="1"/>
    <col min="5571" max="5571" width="43.42578125" style="1" customWidth="1"/>
    <col min="5572" max="5572" width="22.42578125" style="1" customWidth="1"/>
    <col min="5573" max="5573" width="9.140625" style="1"/>
    <col min="5574" max="5574" width="13.85546875" style="1" bestFit="1" customWidth="1"/>
    <col min="5575" max="5823" width="9.140625" style="1"/>
    <col min="5824" max="5824" width="1.42578125" style="1" customWidth="1"/>
    <col min="5825" max="5825" width="2.140625" style="1" customWidth="1"/>
    <col min="5826" max="5826" width="16.85546875" style="1" customWidth="1"/>
    <col min="5827" max="5827" width="43.42578125" style="1" customWidth="1"/>
    <col min="5828" max="5828" width="22.42578125" style="1" customWidth="1"/>
    <col min="5829" max="5829" width="9.140625" style="1"/>
    <col min="5830" max="5830" width="13.85546875" style="1" bestFit="1" customWidth="1"/>
    <col min="5831" max="6079" width="9.140625" style="1"/>
    <col min="6080" max="6080" width="1.42578125" style="1" customWidth="1"/>
    <col min="6081" max="6081" width="2.140625" style="1" customWidth="1"/>
    <col min="6082" max="6082" width="16.85546875" style="1" customWidth="1"/>
    <col min="6083" max="6083" width="43.42578125" style="1" customWidth="1"/>
    <col min="6084" max="6084" width="22.42578125" style="1" customWidth="1"/>
    <col min="6085" max="6085" width="9.140625" style="1"/>
    <col min="6086" max="6086" width="13.85546875" style="1" bestFit="1" customWidth="1"/>
    <col min="6087" max="6335" width="9.140625" style="1"/>
    <col min="6336" max="6336" width="1.42578125" style="1" customWidth="1"/>
    <col min="6337" max="6337" width="2.140625" style="1" customWidth="1"/>
    <col min="6338" max="6338" width="16.85546875" style="1" customWidth="1"/>
    <col min="6339" max="6339" width="43.42578125" style="1" customWidth="1"/>
    <col min="6340" max="6340" width="22.42578125" style="1" customWidth="1"/>
    <col min="6341" max="6341" width="9.140625" style="1"/>
    <col min="6342" max="6342" width="13.85546875" style="1" bestFit="1" customWidth="1"/>
    <col min="6343" max="6591" width="9.140625" style="1"/>
    <col min="6592" max="6592" width="1.42578125" style="1" customWidth="1"/>
    <col min="6593" max="6593" width="2.140625" style="1" customWidth="1"/>
    <col min="6594" max="6594" width="16.85546875" style="1" customWidth="1"/>
    <col min="6595" max="6595" width="43.42578125" style="1" customWidth="1"/>
    <col min="6596" max="6596" width="22.42578125" style="1" customWidth="1"/>
    <col min="6597" max="6597" width="9.140625" style="1"/>
    <col min="6598" max="6598" width="13.85546875" style="1" bestFit="1" customWidth="1"/>
    <col min="6599" max="6847" width="9.140625" style="1"/>
    <col min="6848" max="6848" width="1.42578125" style="1" customWidth="1"/>
    <col min="6849" max="6849" width="2.140625" style="1" customWidth="1"/>
    <col min="6850" max="6850" width="16.85546875" style="1" customWidth="1"/>
    <col min="6851" max="6851" width="43.42578125" style="1" customWidth="1"/>
    <col min="6852" max="6852" width="22.42578125" style="1" customWidth="1"/>
    <col min="6853" max="6853" width="9.140625" style="1"/>
    <col min="6854" max="6854" width="13.85546875" style="1" bestFit="1" customWidth="1"/>
    <col min="6855" max="7103" width="9.140625" style="1"/>
    <col min="7104" max="7104" width="1.42578125" style="1" customWidth="1"/>
    <col min="7105" max="7105" width="2.140625" style="1" customWidth="1"/>
    <col min="7106" max="7106" width="16.85546875" style="1" customWidth="1"/>
    <col min="7107" max="7107" width="43.42578125" style="1" customWidth="1"/>
    <col min="7108" max="7108" width="22.42578125" style="1" customWidth="1"/>
    <col min="7109" max="7109" width="9.140625" style="1"/>
    <col min="7110" max="7110" width="13.85546875" style="1" bestFit="1" customWidth="1"/>
    <col min="7111" max="7359" width="9.140625" style="1"/>
    <col min="7360" max="7360" width="1.42578125" style="1" customWidth="1"/>
    <col min="7361" max="7361" width="2.140625" style="1" customWidth="1"/>
    <col min="7362" max="7362" width="16.85546875" style="1" customWidth="1"/>
    <col min="7363" max="7363" width="43.42578125" style="1" customWidth="1"/>
    <col min="7364" max="7364" width="22.42578125" style="1" customWidth="1"/>
    <col min="7365" max="7365" width="9.140625" style="1"/>
    <col min="7366" max="7366" width="13.85546875" style="1" bestFit="1" customWidth="1"/>
    <col min="7367" max="7615" width="9.140625" style="1"/>
    <col min="7616" max="7616" width="1.42578125" style="1" customWidth="1"/>
    <col min="7617" max="7617" width="2.140625" style="1" customWidth="1"/>
    <col min="7618" max="7618" width="16.85546875" style="1" customWidth="1"/>
    <col min="7619" max="7619" width="43.42578125" style="1" customWidth="1"/>
    <col min="7620" max="7620" width="22.42578125" style="1" customWidth="1"/>
    <col min="7621" max="7621" width="9.140625" style="1"/>
    <col min="7622" max="7622" width="13.85546875" style="1" bestFit="1" customWidth="1"/>
    <col min="7623" max="7871" width="9.140625" style="1"/>
    <col min="7872" max="7872" width="1.42578125" style="1" customWidth="1"/>
    <col min="7873" max="7873" width="2.140625" style="1" customWidth="1"/>
    <col min="7874" max="7874" width="16.85546875" style="1" customWidth="1"/>
    <col min="7875" max="7875" width="43.42578125" style="1" customWidth="1"/>
    <col min="7876" max="7876" width="22.42578125" style="1" customWidth="1"/>
    <col min="7877" max="7877" width="9.140625" style="1"/>
    <col min="7878" max="7878" width="13.85546875" style="1" bestFit="1" customWidth="1"/>
    <col min="7879" max="8127" width="9.140625" style="1"/>
    <col min="8128" max="8128" width="1.42578125" style="1" customWidth="1"/>
    <col min="8129" max="8129" width="2.140625" style="1" customWidth="1"/>
    <col min="8130" max="8130" width="16.85546875" style="1" customWidth="1"/>
    <col min="8131" max="8131" width="43.42578125" style="1" customWidth="1"/>
    <col min="8132" max="8132" width="22.42578125" style="1" customWidth="1"/>
    <col min="8133" max="8133" width="9.140625" style="1"/>
    <col min="8134" max="8134" width="13.85546875" style="1" bestFit="1" customWidth="1"/>
    <col min="8135" max="8383" width="9.140625" style="1"/>
    <col min="8384" max="8384" width="1.42578125" style="1" customWidth="1"/>
    <col min="8385" max="8385" width="2.140625" style="1" customWidth="1"/>
    <col min="8386" max="8386" width="16.85546875" style="1" customWidth="1"/>
    <col min="8387" max="8387" width="43.42578125" style="1" customWidth="1"/>
    <col min="8388" max="8388" width="22.42578125" style="1" customWidth="1"/>
    <col min="8389" max="8389" width="9.140625" style="1"/>
    <col min="8390" max="8390" width="13.85546875" style="1" bestFit="1" customWidth="1"/>
    <col min="8391" max="8639" width="9.140625" style="1"/>
    <col min="8640" max="8640" width="1.42578125" style="1" customWidth="1"/>
    <col min="8641" max="8641" width="2.140625" style="1" customWidth="1"/>
    <col min="8642" max="8642" width="16.85546875" style="1" customWidth="1"/>
    <col min="8643" max="8643" width="43.42578125" style="1" customWidth="1"/>
    <col min="8644" max="8644" width="22.42578125" style="1" customWidth="1"/>
    <col min="8645" max="8645" width="9.140625" style="1"/>
    <col min="8646" max="8646" width="13.85546875" style="1" bestFit="1" customWidth="1"/>
    <col min="8647" max="8895" width="9.140625" style="1"/>
    <col min="8896" max="8896" width="1.42578125" style="1" customWidth="1"/>
    <col min="8897" max="8897" width="2.140625" style="1" customWidth="1"/>
    <col min="8898" max="8898" width="16.85546875" style="1" customWidth="1"/>
    <col min="8899" max="8899" width="43.42578125" style="1" customWidth="1"/>
    <col min="8900" max="8900" width="22.42578125" style="1" customWidth="1"/>
    <col min="8901" max="8901" width="9.140625" style="1"/>
    <col min="8902" max="8902" width="13.85546875" style="1" bestFit="1" customWidth="1"/>
    <col min="8903" max="9151" width="9.140625" style="1"/>
    <col min="9152" max="9152" width="1.42578125" style="1" customWidth="1"/>
    <col min="9153" max="9153" width="2.140625" style="1" customWidth="1"/>
    <col min="9154" max="9154" width="16.85546875" style="1" customWidth="1"/>
    <col min="9155" max="9155" width="43.42578125" style="1" customWidth="1"/>
    <col min="9156" max="9156" width="22.42578125" style="1" customWidth="1"/>
    <col min="9157" max="9157" width="9.140625" style="1"/>
    <col min="9158" max="9158" width="13.85546875" style="1" bestFit="1" customWidth="1"/>
    <col min="9159" max="9407" width="9.140625" style="1"/>
    <col min="9408" max="9408" width="1.42578125" style="1" customWidth="1"/>
    <col min="9409" max="9409" width="2.140625" style="1" customWidth="1"/>
    <col min="9410" max="9410" width="16.85546875" style="1" customWidth="1"/>
    <col min="9411" max="9411" width="43.42578125" style="1" customWidth="1"/>
    <col min="9412" max="9412" width="22.42578125" style="1" customWidth="1"/>
    <col min="9413" max="9413" width="9.140625" style="1"/>
    <col min="9414" max="9414" width="13.85546875" style="1" bestFit="1" customWidth="1"/>
    <col min="9415" max="9663" width="9.140625" style="1"/>
    <col min="9664" max="9664" width="1.42578125" style="1" customWidth="1"/>
    <col min="9665" max="9665" width="2.140625" style="1" customWidth="1"/>
    <col min="9666" max="9666" width="16.85546875" style="1" customWidth="1"/>
    <col min="9667" max="9667" width="43.42578125" style="1" customWidth="1"/>
    <col min="9668" max="9668" width="22.42578125" style="1" customWidth="1"/>
    <col min="9669" max="9669" width="9.140625" style="1"/>
    <col min="9670" max="9670" width="13.85546875" style="1" bestFit="1" customWidth="1"/>
    <col min="9671" max="9919" width="9.140625" style="1"/>
    <col min="9920" max="9920" width="1.42578125" style="1" customWidth="1"/>
    <col min="9921" max="9921" width="2.140625" style="1" customWidth="1"/>
    <col min="9922" max="9922" width="16.85546875" style="1" customWidth="1"/>
    <col min="9923" max="9923" width="43.42578125" style="1" customWidth="1"/>
    <col min="9924" max="9924" width="22.42578125" style="1" customWidth="1"/>
    <col min="9925" max="9925" width="9.140625" style="1"/>
    <col min="9926" max="9926" width="13.85546875" style="1" bestFit="1" customWidth="1"/>
    <col min="9927" max="10175" width="9.140625" style="1"/>
    <col min="10176" max="10176" width="1.42578125" style="1" customWidth="1"/>
    <col min="10177" max="10177" width="2.140625" style="1" customWidth="1"/>
    <col min="10178" max="10178" width="16.85546875" style="1" customWidth="1"/>
    <col min="10179" max="10179" width="43.42578125" style="1" customWidth="1"/>
    <col min="10180" max="10180" width="22.42578125" style="1" customWidth="1"/>
    <col min="10181" max="10181" width="9.140625" style="1"/>
    <col min="10182" max="10182" width="13.85546875" style="1" bestFit="1" customWidth="1"/>
    <col min="10183" max="10431" width="9.140625" style="1"/>
    <col min="10432" max="10432" width="1.42578125" style="1" customWidth="1"/>
    <col min="10433" max="10433" width="2.140625" style="1" customWidth="1"/>
    <col min="10434" max="10434" width="16.85546875" style="1" customWidth="1"/>
    <col min="10435" max="10435" width="43.42578125" style="1" customWidth="1"/>
    <col min="10436" max="10436" width="22.42578125" style="1" customWidth="1"/>
    <col min="10437" max="10437" width="9.140625" style="1"/>
    <col min="10438" max="10438" width="13.85546875" style="1" bestFit="1" customWidth="1"/>
    <col min="10439" max="10687" width="9.140625" style="1"/>
    <col min="10688" max="10688" width="1.42578125" style="1" customWidth="1"/>
    <col min="10689" max="10689" width="2.140625" style="1" customWidth="1"/>
    <col min="10690" max="10690" width="16.85546875" style="1" customWidth="1"/>
    <col min="10691" max="10691" width="43.42578125" style="1" customWidth="1"/>
    <col min="10692" max="10692" width="22.42578125" style="1" customWidth="1"/>
    <col min="10693" max="10693" width="9.140625" style="1"/>
    <col min="10694" max="10694" width="13.85546875" style="1" bestFit="1" customWidth="1"/>
    <col min="10695" max="10943" width="9.140625" style="1"/>
    <col min="10944" max="10944" width="1.42578125" style="1" customWidth="1"/>
    <col min="10945" max="10945" width="2.140625" style="1" customWidth="1"/>
    <col min="10946" max="10946" width="16.85546875" style="1" customWidth="1"/>
    <col min="10947" max="10947" width="43.42578125" style="1" customWidth="1"/>
    <col min="10948" max="10948" width="22.42578125" style="1" customWidth="1"/>
    <col min="10949" max="10949" width="9.140625" style="1"/>
    <col min="10950" max="10950" width="13.85546875" style="1" bestFit="1" customWidth="1"/>
    <col min="10951" max="11199" width="9.140625" style="1"/>
    <col min="11200" max="11200" width="1.42578125" style="1" customWidth="1"/>
    <col min="11201" max="11201" width="2.140625" style="1" customWidth="1"/>
    <col min="11202" max="11202" width="16.85546875" style="1" customWidth="1"/>
    <col min="11203" max="11203" width="43.42578125" style="1" customWidth="1"/>
    <col min="11204" max="11204" width="22.42578125" style="1" customWidth="1"/>
    <col min="11205" max="11205" width="9.140625" style="1"/>
    <col min="11206" max="11206" width="13.85546875" style="1" bestFit="1" customWidth="1"/>
    <col min="11207" max="11455" width="9.140625" style="1"/>
    <col min="11456" max="11456" width="1.42578125" style="1" customWidth="1"/>
    <col min="11457" max="11457" width="2.140625" style="1" customWidth="1"/>
    <col min="11458" max="11458" width="16.85546875" style="1" customWidth="1"/>
    <col min="11459" max="11459" width="43.42578125" style="1" customWidth="1"/>
    <col min="11460" max="11460" width="22.42578125" style="1" customWidth="1"/>
    <col min="11461" max="11461" width="9.140625" style="1"/>
    <col min="11462" max="11462" width="13.85546875" style="1" bestFit="1" customWidth="1"/>
    <col min="11463" max="11711" width="9.140625" style="1"/>
    <col min="11712" max="11712" width="1.42578125" style="1" customWidth="1"/>
    <col min="11713" max="11713" width="2.140625" style="1" customWidth="1"/>
    <col min="11714" max="11714" width="16.85546875" style="1" customWidth="1"/>
    <col min="11715" max="11715" width="43.42578125" style="1" customWidth="1"/>
    <col min="11716" max="11716" width="22.42578125" style="1" customWidth="1"/>
    <col min="11717" max="11717" width="9.140625" style="1"/>
    <col min="11718" max="11718" width="13.85546875" style="1" bestFit="1" customWidth="1"/>
    <col min="11719" max="11967" width="9.140625" style="1"/>
    <col min="11968" max="11968" width="1.42578125" style="1" customWidth="1"/>
    <col min="11969" max="11969" width="2.140625" style="1" customWidth="1"/>
    <col min="11970" max="11970" width="16.85546875" style="1" customWidth="1"/>
    <col min="11971" max="11971" width="43.42578125" style="1" customWidth="1"/>
    <col min="11972" max="11972" width="22.42578125" style="1" customWidth="1"/>
    <col min="11973" max="11973" width="9.140625" style="1"/>
    <col min="11974" max="11974" width="13.85546875" style="1" bestFit="1" customWidth="1"/>
    <col min="11975" max="12223" width="9.140625" style="1"/>
    <col min="12224" max="12224" width="1.42578125" style="1" customWidth="1"/>
    <col min="12225" max="12225" width="2.140625" style="1" customWidth="1"/>
    <col min="12226" max="12226" width="16.85546875" style="1" customWidth="1"/>
    <col min="12227" max="12227" width="43.42578125" style="1" customWidth="1"/>
    <col min="12228" max="12228" width="22.42578125" style="1" customWidth="1"/>
    <col min="12229" max="12229" width="9.140625" style="1"/>
    <col min="12230" max="12230" width="13.85546875" style="1" bestFit="1" customWidth="1"/>
    <col min="12231" max="12479" width="9.140625" style="1"/>
    <col min="12480" max="12480" width="1.42578125" style="1" customWidth="1"/>
    <col min="12481" max="12481" width="2.140625" style="1" customWidth="1"/>
    <col min="12482" max="12482" width="16.85546875" style="1" customWidth="1"/>
    <col min="12483" max="12483" width="43.42578125" style="1" customWidth="1"/>
    <col min="12484" max="12484" width="22.42578125" style="1" customWidth="1"/>
    <col min="12485" max="12485" width="9.140625" style="1"/>
    <col min="12486" max="12486" width="13.85546875" style="1" bestFit="1" customWidth="1"/>
    <col min="12487" max="12735" width="9.140625" style="1"/>
    <col min="12736" max="12736" width="1.42578125" style="1" customWidth="1"/>
    <col min="12737" max="12737" width="2.140625" style="1" customWidth="1"/>
    <col min="12738" max="12738" width="16.85546875" style="1" customWidth="1"/>
    <col min="12739" max="12739" width="43.42578125" style="1" customWidth="1"/>
    <col min="12740" max="12740" width="22.42578125" style="1" customWidth="1"/>
    <col min="12741" max="12741" width="9.140625" style="1"/>
    <col min="12742" max="12742" width="13.85546875" style="1" bestFit="1" customWidth="1"/>
    <col min="12743" max="12991" width="9.140625" style="1"/>
    <col min="12992" max="12992" width="1.42578125" style="1" customWidth="1"/>
    <col min="12993" max="12993" width="2.140625" style="1" customWidth="1"/>
    <col min="12994" max="12994" width="16.85546875" style="1" customWidth="1"/>
    <col min="12995" max="12995" width="43.42578125" style="1" customWidth="1"/>
    <col min="12996" max="12996" width="22.42578125" style="1" customWidth="1"/>
    <col min="12997" max="12997" width="9.140625" style="1"/>
    <col min="12998" max="12998" width="13.85546875" style="1" bestFit="1" customWidth="1"/>
    <col min="12999" max="13247" width="9.140625" style="1"/>
    <col min="13248" max="13248" width="1.42578125" style="1" customWidth="1"/>
    <col min="13249" max="13249" width="2.140625" style="1" customWidth="1"/>
    <col min="13250" max="13250" width="16.85546875" style="1" customWidth="1"/>
    <col min="13251" max="13251" width="43.42578125" style="1" customWidth="1"/>
    <col min="13252" max="13252" width="22.42578125" style="1" customWidth="1"/>
    <col min="13253" max="13253" width="9.140625" style="1"/>
    <col min="13254" max="13254" width="13.85546875" style="1" bestFit="1" customWidth="1"/>
    <col min="13255" max="13503" width="9.140625" style="1"/>
    <col min="13504" max="13504" width="1.42578125" style="1" customWidth="1"/>
    <col min="13505" max="13505" width="2.140625" style="1" customWidth="1"/>
    <col min="13506" max="13506" width="16.85546875" style="1" customWidth="1"/>
    <col min="13507" max="13507" width="43.42578125" style="1" customWidth="1"/>
    <col min="13508" max="13508" width="22.42578125" style="1" customWidth="1"/>
    <col min="13509" max="13509" width="9.140625" style="1"/>
    <col min="13510" max="13510" width="13.85546875" style="1" bestFit="1" customWidth="1"/>
    <col min="13511" max="13759" width="9.140625" style="1"/>
    <col min="13760" max="13760" width="1.42578125" style="1" customWidth="1"/>
    <col min="13761" max="13761" width="2.140625" style="1" customWidth="1"/>
    <col min="13762" max="13762" width="16.85546875" style="1" customWidth="1"/>
    <col min="13763" max="13763" width="43.42578125" style="1" customWidth="1"/>
    <col min="13764" max="13764" width="22.42578125" style="1" customWidth="1"/>
    <col min="13765" max="13765" width="9.140625" style="1"/>
    <col min="13766" max="13766" width="13.85546875" style="1" bestFit="1" customWidth="1"/>
    <col min="13767" max="14015" width="9.140625" style="1"/>
    <col min="14016" max="14016" width="1.42578125" style="1" customWidth="1"/>
    <col min="14017" max="14017" width="2.140625" style="1" customWidth="1"/>
    <col min="14018" max="14018" width="16.85546875" style="1" customWidth="1"/>
    <col min="14019" max="14019" width="43.42578125" style="1" customWidth="1"/>
    <col min="14020" max="14020" width="22.42578125" style="1" customWidth="1"/>
    <col min="14021" max="14021" width="9.140625" style="1"/>
    <col min="14022" max="14022" width="13.85546875" style="1" bestFit="1" customWidth="1"/>
    <col min="14023" max="14271" width="9.140625" style="1"/>
    <col min="14272" max="14272" width="1.42578125" style="1" customWidth="1"/>
    <col min="14273" max="14273" width="2.140625" style="1" customWidth="1"/>
    <col min="14274" max="14274" width="16.85546875" style="1" customWidth="1"/>
    <col min="14275" max="14275" width="43.42578125" style="1" customWidth="1"/>
    <col min="14276" max="14276" width="22.42578125" style="1" customWidth="1"/>
    <col min="14277" max="14277" width="9.140625" style="1"/>
    <col min="14278" max="14278" width="13.85546875" style="1" bestFit="1" customWidth="1"/>
    <col min="14279" max="14527" width="9.140625" style="1"/>
    <col min="14528" max="14528" width="1.42578125" style="1" customWidth="1"/>
    <col min="14529" max="14529" width="2.140625" style="1" customWidth="1"/>
    <col min="14530" max="14530" width="16.85546875" style="1" customWidth="1"/>
    <col min="14531" max="14531" width="43.42578125" style="1" customWidth="1"/>
    <col min="14532" max="14532" width="22.42578125" style="1" customWidth="1"/>
    <col min="14533" max="14533" width="9.140625" style="1"/>
    <col min="14534" max="14534" width="13.85546875" style="1" bestFit="1" customWidth="1"/>
    <col min="14535" max="14783" width="9.140625" style="1"/>
    <col min="14784" max="14784" width="1.42578125" style="1" customWidth="1"/>
    <col min="14785" max="14785" width="2.140625" style="1" customWidth="1"/>
    <col min="14786" max="14786" width="16.85546875" style="1" customWidth="1"/>
    <col min="14787" max="14787" width="43.42578125" style="1" customWidth="1"/>
    <col min="14788" max="14788" width="22.42578125" style="1" customWidth="1"/>
    <col min="14789" max="14789" width="9.140625" style="1"/>
    <col min="14790" max="14790" width="13.85546875" style="1" bestFit="1" customWidth="1"/>
    <col min="14791" max="15039" width="9.140625" style="1"/>
    <col min="15040" max="15040" width="1.42578125" style="1" customWidth="1"/>
    <col min="15041" max="15041" width="2.140625" style="1" customWidth="1"/>
    <col min="15042" max="15042" width="16.85546875" style="1" customWidth="1"/>
    <col min="15043" max="15043" width="43.42578125" style="1" customWidth="1"/>
    <col min="15044" max="15044" width="22.42578125" style="1" customWidth="1"/>
    <col min="15045" max="15045" width="9.140625" style="1"/>
    <col min="15046" max="15046" width="13.85546875" style="1" bestFit="1" customWidth="1"/>
    <col min="15047" max="15295" width="9.140625" style="1"/>
    <col min="15296" max="15296" width="1.42578125" style="1" customWidth="1"/>
    <col min="15297" max="15297" width="2.140625" style="1" customWidth="1"/>
    <col min="15298" max="15298" width="16.85546875" style="1" customWidth="1"/>
    <col min="15299" max="15299" width="43.42578125" style="1" customWidth="1"/>
    <col min="15300" max="15300" width="22.42578125" style="1" customWidth="1"/>
    <col min="15301" max="15301" width="9.140625" style="1"/>
    <col min="15302" max="15302" width="13.85546875" style="1" bestFit="1" customWidth="1"/>
    <col min="15303" max="15551" width="9.140625" style="1"/>
    <col min="15552" max="15552" width="1.42578125" style="1" customWidth="1"/>
    <col min="15553" max="15553" width="2.140625" style="1" customWidth="1"/>
    <col min="15554" max="15554" width="16.85546875" style="1" customWidth="1"/>
    <col min="15555" max="15555" width="43.42578125" style="1" customWidth="1"/>
    <col min="15556" max="15556" width="22.42578125" style="1" customWidth="1"/>
    <col min="15557" max="15557" width="9.140625" style="1"/>
    <col min="15558" max="15558" width="13.85546875" style="1" bestFit="1" customWidth="1"/>
    <col min="15559" max="15807" width="9.140625" style="1"/>
    <col min="15808" max="15808" width="1.42578125" style="1" customWidth="1"/>
    <col min="15809" max="15809" width="2.140625" style="1" customWidth="1"/>
    <col min="15810" max="15810" width="16.85546875" style="1" customWidth="1"/>
    <col min="15811" max="15811" width="43.42578125" style="1" customWidth="1"/>
    <col min="15812" max="15812" width="22.42578125" style="1" customWidth="1"/>
    <col min="15813" max="15813" width="9.140625" style="1"/>
    <col min="15814" max="15814" width="13.85546875" style="1" bestFit="1" customWidth="1"/>
    <col min="15815" max="16063" width="9.140625" style="1"/>
    <col min="16064" max="16064" width="1.42578125" style="1" customWidth="1"/>
    <col min="16065" max="16065" width="2.140625" style="1" customWidth="1"/>
    <col min="16066" max="16066" width="16.85546875" style="1" customWidth="1"/>
    <col min="16067" max="16067" width="43.42578125" style="1" customWidth="1"/>
    <col min="16068" max="16068" width="22.42578125" style="1" customWidth="1"/>
    <col min="16069" max="16069" width="9.140625" style="1"/>
    <col min="16070" max="16070" width="13.85546875" style="1" bestFit="1" customWidth="1"/>
    <col min="16071" max="16384" width="9.140625" style="1"/>
  </cols>
  <sheetData>
    <row r="2" spans="1:3" x14ac:dyDescent="0.2">
      <c r="C2" s="2" t="s">
        <v>0</v>
      </c>
    </row>
    <row r="3" spans="1:3" x14ac:dyDescent="0.2">
      <c r="A3" s="2"/>
      <c r="B3" s="3"/>
      <c r="C3" s="3"/>
    </row>
    <row r="4" spans="1:3" x14ac:dyDescent="0.2">
      <c r="B4" s="184" t="s">
        <v>1</v>
      </c>
      <c r="C4" s="184"/>
    </row>
    <row r="5" spans="1:3" x14ac:dyDescent="0.2">
      <c r="A5" s="2"/>
      <c r="B5" s="2"/>
      <c r="C5" s="2"/>
    </row>
    <row r="6" spans="1:3" x14ac:dyDescent="0.2">
      <c r="C6" s="4" t="s">
        <v>2</v>
      </c>
    </row>
    <row r="8" spans="1:3" x14ac:dyDescent="0.2">
      <c r="B8" s="185" t="s">
        <v>3</v>
      </c>
      <c r="C8" s="185"/>
    </row>
    <row r="11" spans="1:3" x14ac:dyDescent="0.2">
      <c r="B11" s="2" t="s">
        <v>4</v>
      </c>
    </row>
    <row r="12" spans="1:3" x14ac:dyDescent="0.2">
      <c r="B12" s="49" t="s">
        <v>63</v>
      </c>
    </row>
    <row r="13" spans="1:3" x14ac:dyDescent="0.2">
      <c r="A13" s="4" t="s">
        <v>5</v>
      </c>
      <c r="B13" s="189" t="s">
        <v>64</v>
      </c>
      <c r="C13" s="189"/>
    </row>
    <row r="14" spans="1:3" x14ac:dyDescent="0.2">
      <c r="A14" s="4" t="s">
        <v>6</v>
      </c>
      <c r="B14" s="190" t="s">
        <v>64</v>
      </c>
      <c r="C14" s="190"/>
    </row>
    <row r="15" spans="1:3" x14ac:dyDescent="0.2">
      <c r="A15" s="4" t="s">
        <v>7</v>
      </c>
      <c r="B15" s="190" t="s">
        <v>65</v>
      </c>
      <c r="C15" s="190"/>
    </row>
    <row r="16" spans="1:3" x14ac:dyDescent="0.2">
      <c r="A16" s="4" t="s">
        <v>8</v>
      </c>
      <c r="B16" s="191" t="s">
        <v>489</v>
      </c>
      <c r="C16" s="191"/>
    </row>
    <row r="17" spans="1:3" ht="12" thickBot="1" x14ac:dyDescent="0.25"/>
    <row r="18" spans="1:3" x14ac:dyDescent="0.2">
      <c r="A18" s="5" t="s">
        <v>9</v>
      </c>
      <c r="B18" s="6" t="s">
        <v>10</v>
      </c>
      <c r="C18" s="7" t="s">
        <v>11</v>
      </c>
    </row>
    <row r="19" spans="1:3" ht="22.5" x14ac:dyDescent="0.2">
      <c r="A19" s="45">
        <v>1</v>
      </c>
      <c r="B19" s="124" t="str">
        <f>B13</f>
        <v>DZĪVOJAMĀS MĀJAS FASĀŽU VIENKĀRŠOTĀ ATJAUNOŠANA</v>
      </c>
      <c r="C19" s="95">
        <f>'Kops a+c+n'!E35</f>
        <v>0</v>
      </c>
    </row>
    <row r="20" spans="1:3" x14ac:dyDescent="0.2">
      <c r="A20" s="176">
        <v>2</v>
      </c>
      <c r="B20" s="177" t="s">
        <v>490</v>
      </c>
      <c r="C20" s="280">
        <f>ROUND(C19*0.03,2)</f>
        <v>0</v>
      </c>
    </row>
    <row r="21" spans="1:3" x14ac:dyDescent="0.2">
      <c r="A21" s="178"/>
      <c r="B21" s="179"/>
      <c r="C21" s="95"/>
    </row>
    <row r="22" spans="1:3" x14ac:dyDescent="0.2">
      <c r="A22" s="178"/>
      <c r="B22" s="179"/>
      <c r="C22" s="95"/>
    </row>
    <row r="23" spans="1:3" x14ac:dyDescent="0.2">
      <c r="A23" s="178"/>
      <c r="B23" s="179"/>
      <c r="C23" s="95"/>
    </row>
    <row r="24" spans="1:3" x14ac:dyDescent="0.2">
      <c r="A24" s="178"/>
      <c r="B24" s="179"/>
      <c r="C24" s="95"/>
    </row>
    <row r="25" spans="1:3" ht="12" thickBot="1" x14ac:dyDescent="0.25">
      <c r="A25" s="180"/>
      <c r="B25" s="181"/>
      <c r="C25" s="182"/>
    </row>
    <row r="26" spans="1:3" ht="12" thickBot="1" x14ac:dyDescent="0.25">
      <c r="A26" s="8"/>
      <c r="B26" s="9" t="s">
        <v>12</v>
      </c>
      <c r="C26" s="96">
        <f>SUM(C19:C19)</f>
        <v>0</v>
      </c>
    </row>
    <row r="27" spans="1:3" ht="12" thickBot="1" x14ac:dyDescent="0.25">
      <c r="B27" s="10"/>
      <c r="C27" s="11"/>
    </row>
    <row r="28" spans="1:3" ht="12" thickBot="1" x14ac:dyDescent="0.25">
      <c r="A28" s="186" t="s">
        <v>13</v>
      </c>
      <c r="B28" s="187"/>
      <c r="C28" s="97">
        <f>ROUND(C26*21%,2)</f>
        <v>0</v>
      </c>
    </row>
    <row r="31" spans="1:3" x14ac:dyDescent="0.2">
      <c r="A31" s="1" t="s">
        <v>14</v>
      </c>
      <c r="B31" s="188"/>
      <c r="C31" s="188"/>
    </row>
    <row r="32" spans="1:3" x14ac:dyDescent="0.2">
      <c r="B32" s="183" t="s">
        <v>15</v>
      </c>
      <c r="C32" s="183"/>
    </row>
    <row r="34" spans="1:3" x14ac:dyDescent="0.2">
      <c r="A34" s="1" t="s">
        <v>16</v>
      </c>
      <c r="B34" s="65"/>
      <c r="C34" s="12"/>
    </row>
    <row r="35" spans="1:3" x14ac:dyDescent="0.2">
      <c r="A35" s="12"/>
      <c r="B35" s="12"/>
      <c r="C35" s="12"/>
    </row>
    <row r="36" spans="1:3" x14ac:dyDescent="0.2">
      <c r="A36" s="1" t="s">
        <v>491</v>
      </c>
    </row>
  </sheetData>
  <mergeCells count="9">
    <mergeCell ref="B32:C32"/>
    <mergeCell ref="B4:C4"/>
    <mergeCell ref="B8:C8"/>
    <mergeCell ref="A28:B28"/>
    <mergeCell ref="B31:C31"/>
    <mergeCell ref="B13:C13"/>
    <mergeCell ref="B14:C14"/>
    <mergeCell ref="B15:C15"/>
    <mergeCell ref="B16:C16"/>
  </mergeCells>
  <conditionalFormatting sqref="A36">
    <cfRule type="cellIs" dxfId="189" priority="2" operator="equal">
      <formula>"Tāme sastādīta 20__. gada __. _________"</formula>
    </cfRule>
  </conditionalFormatting>
  <conditionalFormatting sqref="A19:B19">
    <cfRule type="cellIs" dxfId="188" priority="1" operator="equal">
      <formula>0</formula>
    </cfRule>
  </conditionalFormatting>
  <conditionalFormatting sqref="B13:B16">
    <cfRule type="cellIs" dxfId="187" priority="7" operator="equal">
      <formula>0</formula>
    </cfRule>
  </conditionalFormatting>
  <conditionalFormatting sqref="B34">
    <cfRule type="cellIs" dxfId="186" priority="3" operator="equal">
      <formula>0</formula>
    </cfRule>
  </conditionalFormatting>
  <conditionalFormatting sqref="B31:C31">
    <cfRule type="cellIs" dxfId="185" priority="4" operator="equal">
      <formula>0</formula>
    </cfRule>
  </conditionalFormatting>
  <conditionalFormatting sqref="C19 C26 C28">
    <cfRule type="cellIs" dxfId="184" priority="5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rgb="FFC00000"/>
  </sheetPr>
  <dimension ref="A1:P146"/>
  <sheetViews>
    <sheetView topLeftCell="A107" workbookViewId="0">
      <selection activeCell="S132" sqref="S132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18"/>
      <c r="B1" s="18"/>
      <c r="C1" s="23" t="s">
        <v>44</v>
      </c>
      <c r="D1" s="72">
        <f>'1a+c+n'!D1</f>
        <v>1</v>
      </c>
      <c r="E1" s="18"/>
      <c r="F1" s="18"/>
      <c r="G1" s="18"/>
      <c r="H1" s="18"/>
      <c r="I1" s="18"/>
      <c r="J1" s="18"/>
      <c r="N1" s="22"/>
      <c r="O1" s="23"/>
      <c r="P1" s="24"/>
    </row>
    <row r="2" spans="1:16" x14ac:dyDescent="0.2">
      <c r="A2" s="25"/>
      <c r="B2" s="25"/>
      <c r="C2" s="270" t="str">
        <f>'1a+c+n'!C2:I2</f>
        <v>VISPĀRĒJIE BŪVDARBI</v>
      </c>
      <c r="D2" s="270"/>
      <c r="E2" s="270"/>
      <c r="F2" s="270"/>
      <c r="G2" s="270"/>
      <c r="H2" s="270"/>
      <c r="I2" s="270"/>
      <c r="J2" s="25"/>
    </row>
    <row r="3" spans="1:16" x14ac:dyDescent="0.2">
      <c r="A3" s="26"/>
      <c r="B3" s="26"/>
      <c r="C3" s="244" t="s">
        <v>21</v>
      </c>
      <c r="D3" s="244"/>
      <c r="E3" s="244"/>
      <c r="F3" s="244"/>
      <c r="G3" s="244"/>
      <c r="H3" s="244"/>
      <c r="I3" s="244"/>
      <c r="J3" s="26"/>
    </row>
    <row r="4" spans="1:16" x14ac:dyDescent="0.2">
      <c r="A4" s="26"/>
      <c r="B4" s="26"/>
      <c r="C4" s="271" t="s">
        <v>17</v>
      </c>
      <c r="D4" s="271"/>
      <c r="E4" s="271"/>
      <c r="F4" s="271"/>
      <c r="G4" s="271"/>
      <c r="H4" s="271"/>
      <c r="I4" s="271"/>
      <c r="J4" s="26"/>
    </row>
    <row r="5" spans="1:16" ht="15" customHeight="1" x14ac:dyDescent="0.2">
      <c r="A5" s="18"/>
      <c r="B5" s="18"/>
      <c r="C5" s="23" t="s">
        <v>5</v>
      </c>
      <c r="D5" s="266" t="str">
        <f>'Kops a+c+n'!D6</f>
        <v>DZĪVOJAMĀS MĀJAS FASĀŽU VIENKĀRŠOTĀ ATJAUNOŠANA</v>
      </c>
      <c r="E5" s="266"/>
      <c r="F5" s="266"/>
      <c r="G5" s="266"/>
      <c r="H5" s="266"/>
      <c r="I5" s="266"/>
      <c r="J5" s="266"/>
      <c r="K5" s="266"/>
      <c r="L5" s="266"/>
      <c r="M5" s="12"/>
      <c r="N5" s="12"/>
      <c r="O5" s="12"/>
      <c r="P5" s="12"/>
    </row>
    <row r="6" spans="1:16" x14ac:dyDescent="0.2">
      <c r="A6" s="18"/>
      <c r="B6" s="18"/>
      <c r="C6" s="23" t="s">
        <v>6</v>
      </c>
      <c r="D6" s="266" t="str">
        <f>'Kops a+c+n'!D7</f>
        <v>DZĪVOJAMĀS MĀJAS FASĀŽU VIENKĀRŠOTĀ ATJAUNOŠANA</v>
      </c>
      <c r="E6" s="266"/>
      <c r="F6" s="266"/>
      <c r="G6" s="266"/>
      <c r="H6" s="266"/>
      <c r="I6" s="266"/>
      <c r="J6" s="266"/>
      <c r="K6" s="266"/>
      <c r="L6" s="266"/>
      <c r="M6" s="12"/>
      <c r="N6" s="12"/>
      <c r="O6" s="12"/>
      <c r="P6" s="12"/>
    </row>
    <row r="7" spans="1:16" x14ac:dyDescent="0.2">
      <c r="A7" s="18"/>
      <c r="B7" s="18"/>
      <c r="C7" s="23" t="s">
        <v>7</v>
      </c>
      <c r="D7" s="266" t="str">
        <f>'Kops a+c+n'!D8</f>
        <v>MEŽA IELA 8, JAUNOLAINE, OLAINES PAGASTS</v>
      </c>
      <c r="E7" s="266"/>
      <c r="F7" s="266"/>
      <c r="G7" s="266"/>
      <c r="H7" s="266"/>
      <c r="I7" s="266"/>
      <c r="J7" s="266"/>
      <c r="K7" s="266"/>
      <c r="L7" s="266"/>
      <c r="M7" s="12"/>
      <c r="N7" s="12"/>
      <c r="O7" s="12"/>
      <c r="P7" s="12"/>
    </row>
    <row r="8" spans="1:16" x14ac:dyDescent="0.2">
      <c r="A8" s="18"/>
      <c r="B8" s="18"/>
      <c r="C8" s="4" t="s">
        <v>24</v>
      </c>
      <c r="D8" s="266" t="str">
        <f>'Kops a+c+n'!D9</f>
        <v>Iepirkums Nr. AS OŪS 2024/02_E</v>
      </c>
      <c r="E8" s="266"/>
      <c r="F8" s="266"/>
      <c r="G8" s="266"/>
      <c r="H8" s="266"/>
      <c r="I8" s="266"/>
      <c r="J8" s="266"/>
      <c r="K8" s="266"/>
      <c r="L8" s="266"/>
      <c r="M8" s="12"/>
      <c r="N8" s="12"/>
      <c r="O8" s="12"/>
      <c r="P8" s="12"/>
    </row>
    <row r="9" spans="1:16" ht="11.25" customHeight="1" x14ac:dyDescent="0.2">
      <c r="A9" s="267" t="str">
        <f>'1a+c+n'!A9</f>
        <v>Tāme sastādīta  2023. gada tirgus cenās, pamatojoties uz AR daļas rasējumiem</v>
      </c>
      <c r="B9" s="267"/>
      <c r="C9" s="267"/>
      <c r="D9" s="267"/>
      <c r="E9" s="267"/>
      <c r="F9" s="267"/>
      <c r="G9" s="27"/>
      <c r="H9" s="27"/>
      <c r="I9" s="27"/>
      <c r="J9" s="268" t="s">
        <v>45</v>
      </c>
      <c r="K9" s="268"/>
      <c r="L9" s="268"/>
      <c r="M9" s="268"/>
      <c r="N9" s="269">
        <f>P134</f>
        <v>0</v>
      </c>
      <c r="O9" s="269"/>
      <c r="P9" s="27"/>
    </row>
    <row r="10" spans="1:16" ht="15" customHeight="1" x14ac:dyDescent="0.2">
      <c r="A10" s="28"/>
      <c r="B10" s="29"/>
      <c r="C10" s="4"/>
      <c r="D10" s="18"/>
      <c r="E10" s="18"/>
      <c r="F10" s="18"/>
      <c r="G10" s="18"/>
      <c r="H10" s="18"/>
      <c r="I10" s="18"/>
      <c r="J10" s="18"/>
      <c r="K10" s="18"/>
      <c r="L10" s="76"/>
      <c r="M10" s="76"/>
      <c r="N10" s="76"/>
      <c r="O10" s="76"/>
      <c r="P10" s="23" t="str">
        <f>'Kopt a+c+n'!A36</f>
        <v>Tāme sastādīta 2024. gada__. ________</v>
      </c>
    </row>
    <row r="11" spans="1:16" ht="12" thickBot="1" x14ac:dyDescent="0.25">
      <c r="A11" s="28"/>
      <c r="B11" s="29"/>
      <c r="C11" s="4"/>
      <c r="D11" s="18"/>
      <c r="E11" s="18"/>
      <c r="F11" s="18"/>
      <c r="G11" s="18"/>
      <c r="H11" s="18"/>
      <c r="I11" s="18"/>
      <c r="J11" s="18"/>
      <c r="K11" s="18"/>
      <c r="L11" s="30"/>
      <c r="M11" s="30"/>
      <c r="N11" s="31"/>
      <c r="O11" s="22"/>
      <c r="P11" s="18"/>
    </row>
    <row r="12" spans="1:16" x14ac:dyDescent="0.2">
      <c r="A12" s="235" t="s">
        <v>27</v>
      </c>
      <c r="B12" s="259" t="s">
        <v>48</v>
      </c>
      <c r="C12" s="252" t="s">
        <v>49</v>
      </c>
      <c r="D12" s="262" t="s">
        <v>50</v>
      </c>
      <c r="E12" s="264" t="s">
        <v>51</v>
      </c>
      <c r="F12" s="251" t="s">
        <v>52</v>
      </c>
      <c r="G12" s="252"/>
      <c r="H12" s="252"/>
      <c r="I12" s="252"/>
      <c r="J12" s="252"/>
      <c r="K12" s="253"/>
      <c r="L12" s="251" t="s">
        <v>53</v>
      </c>
      <c r="M12" s="252"/>
      <c r="N12" s="252"/>
      <c r="O12" s="252"/>
      <c r="P12" s="253"/>
    </row>
    <row r="13" spans="1:16" ht="126.75" customHeight="1" thickBot="1" x14ac:dyDescent="0.25">
      <c r="A13" s="236"/>
      <c r="B13" s="272"/>
      <c r="C13" s="273"/>
      <c r="D13" s="274"/>
      <c r="E13" s="275"/>
      <c r="F13" s="47" t="s">
        <v>55</v>
      </c>
      <c r="G13" s="50" t="s">
        <v>56</v>
      </c>
      <c r="H13" s="50" t="s">
        <v>57</v>
      </c>
      <c r="I13" s="50" t="s">
        <v>58</v>
      </c>
      <c r="J13" s="50" t="s">
        <v>59</v>
      </c>
      <c r="K13" s="52" t="s">
        <v>60</v>
      </c>
      <c r="L13" s="47" t="s">
        <v>55</v>
      </c>
      <c r="M13" s="50" t="s">
        <v>57</v>
      </c>
      <c r="N13" s="50" t="s">
        <v>58</v>
      </c>
      <c r="O13" s="50" t="s">
        <v>59</v>
      </c>
      <c r="P13" s="80" t="s">
        <v>60</v>
      </c>
    </row>
    <row r="14" spans="1:16" x14ac:dyDescent="0.2">
      <c r="A14" s="44">
        <f>IF(P14=0,0,IF(COUNTBLANK(P14)=1,0,COUNTA($P$14:P14)))</f>
        <v>0</v>
      </c>
      <c r="B14" s="19">
        <f>IF($C$4="Attiecināmās izmaksas",IF('1a+c+n'!$Q14="A",'1a+c+n'!B14,0))</f>
        <v>0</v>
      </c>
      <c r="C14" s="56">
        <f>IF($C$4="Attiecināmās izmaksas",IF('1a+c+n'!$Q14="A",'1a+c+n'!C14,0))</f>
        <v>0</v>
      </c>
      <c r="D14" s="19">
        <f>IF($C$4="Attiecināmās izmaksas",IF('1a+c+n'!$Q14="A",'1a+c+n'!D14,0))</f>
        <v>0</v>
      </c>
      <c r="E14" s="39"/>
      <c r="F14" s="57"/>
      <c r="G14" s="104"/>
      <c r="H14" s="104">
        <f>IF($C$4="Attiecināmās izmaksas",IF('1a+c+n'!$Q14="A",'1a+c+n'!H14,0))</f>
        <v>0</v>
      </c>
      <c r="I14" s="104"/>
      <c r="J14" s="104"/>
      <c r="K14" s="105">
        <f>IF($C$4="Attiecināmās izmaksas",IF('1a+c+n'!$Q14="A",'1a+c+n'!K14,0))</f>
        <v>0</v>
      </c>
      <c r="L14" s="57">
        <f>IF($C$4="Attiecināmās izmaksas",IF('1a+c+n'!$Q14="A",'1a+c+n'!L14,0))</f>
        <v>0</v>
      </c>
      <c r="M14" s="104">
        <f>IF($C$4="Attiecināmās izmaksas",IF('1a+c+n'!$Q14="A",'1a+c+n'!M14,0))</f>
        <v>0</v>
      </c>
      <c r="N14" s="104">
        <f>IF($C$4="Attiecināmās izmaksas",IF('1a+c+n'!$Q14="A",'1a+c+n'!N14,0))</f>
        <v>0</v>
      </c>
      <c r="O14" s="104">
        <f>IF($C$4="Attiecināmās izmaksas",IF('1a+c+n'!$Q14="A",'1a+c+n'!O14,0))</f>
        <v>0</v>
      </c>
      <c r="P14" s="105">
        <f>IF($C$4="Attiecināmās izmaksas",IF('1a+c+n'!$Q14="A",'1a+c+n'!P14,0))</f>
        <v>0</v>
      </c>
    </row>
    <row r="15" spans="1:16" x14ac:dyDescent="0.2">
      <c r="A15" s="45">
        <f>IF(P15=0,0,IF(COUNTBLANK(P15)=1,0,COUNTA($P$14:P15)))</f>
        <v>0</v>
      </c>
      <c r="B15" s="20">
        <f>IF($C$4="Attiecināmās izmaksas",IF('1a+c+n'!$Q15="A",'1a+c+n'!B15,0))</f>
        <v>0</v>
      </c>
      <c r="C15" s="58" t="str">
        <f>IF($C$4="Attiecināmās izmaksas",IF('1a+c+n'!$Q15="A",'1a+c+n'!C15,0))</f>
        <v>Esošās gaismas bedres konstrukcijas demontāža</v>
      </c>
      <c r="D15" s="20" t="str">
        <f>IF($C$4="Attiecināmās izmaksas",IF('1a+c+n'!$Q15="A",'1a+c+n'!D15,0))</f>
        <v>gb.</v>
      </c>
      <c r="E15" s="40"/>
      <c r="F15" s="59"/>
      <c r="G15" s="106"/>
      <c r="H15" s="106">
        <f>IF($C$4="Attiecināmās izmaksas",IF('1a+c+n'!$Q15="A",'1a+c+n'!H15,0))</f>
        <v>0</v>
      </c>
      <c r="I15" s="106"/>
      <c r="J15" s="106"/>
      <c r="K15" s="107">
        <f>IF($C$4="Attiecināmās izmaksas",IF('1a+c+n'!$Q15="A",'1a+c+n'!K15,0))</f>
        <v>0</v>
      </c>
      <c r="L15" s="59">
        <f>IF($C$4="Attiecināmās izmaksas",IF('1a+c+n'!$Q15="A",'1a+c+n'!L15,0))</f>
        <v>0</v>
      </c>
      <c r="M15" s="106">
        <f>IF($C$4="Attiecināmās izmaksas",IF('1a+c+n'!$Q15="A",'1a+c+n'!M15,0))</f>
        <v>0</v>
      </c>
      <c r="N15" s="106">
        <f>IF($C$4="Attiecināmās izmaksas",IF('1a+c+n'!$Q15="A",'1a+c+n'!N15,0))</f>
        <v>0</v>
      </c>
      <c r="O15" s="106">
        <f>IF($C$4="Attiecināmās izmaksas",IF('1a+c+n'!$Q15="A",'1a+c+n'!O15,0))</f>
        <v>0</v>
      </c>
      <c r="P15" s="107">
        <f>IF($C$4="Attiecināmās izmaksas",IF('1a+c+n'!$Q15="A",'1a+c+n'!P15,0))</f>
        <v>0</v>
      </c>
    </row>
    <row r="16" spans="1:16" x14ac:dyDescent="0.2">
      <c r="A16" s="45">
        <f>IF(P16=0,0,IF(COUNTBLANK(P16)=1,0,COUNTA($P$14:P16)))</f>
        <v>0</v>
      </c>
      <c r="B16" s="20">
        <f>IF($C$4="Attiecināmās izmaksas",IF('1a+c+n'!$Q16="A",'1a+c+n'!B16,0))</f>
        <v>0</v>
      </c>
      <c r="C16" s="58" t="str">
        <f>IF($C$4="Attiecināmās izmaksas",IF('1a+c+n'!$Q16="A",'1a+c+n'!C16,0))</f>
        <v>Esošās jumta lūkas demontāža</v>
      </c>
      <c r="D16" s="20" t="str">
        <f>IF($C$4="Attiecināmās izmaksas",IF('1a+c+n'!$Q16="A",'1a+c+n'!D16,0))</f>
        <v>gb.</v>
      </c>
      <c r="E16" s="40"/>
      <c r="F16" s="59"/>
      <c r="G16" s="106"/>
      <c r="H16" s="106">
        <f>IF($C$4="Attiecināmās izmaksas",IF('1a+c+n'!$Q16="A",'1a+c+n'!H16,0))</f>
        <v>0</v>
      </c>
      <c r="I16" s="106"/>
      <c r="J16" s="106"/>
      <c r="K16" s="107">
        <f>IF($C$4="Attiecināmās izmaksas",IF('1a+c+n'!$Q16="A",'1a+c+n'!K16,0))</f>
        <v>0</v>
      </c>
      <c r="L16" s="59">
        <f>IF($C$4="Attiecināmās izmaksas",IF('1a+c+n'!$Q16="A",'1a+c+n'!L16,0))</f>
        <v>0</v>
      </c>
      <c r="M16" s="106">
        <f>IF($C$4="Attiecināmās izmaksas",IF('1a+c+n'!$Q16="A",'1a+c+n'!M16,0))</f>
        <v>0</v>
      </c>
      <c r="N16" s="106">
        <f>IF($C$4="Attiecināmās izmaksas",IF('1a+c+n'!$Q16="A",'1a+c+n'!N16,0))</f>
        <v>0</v>
      </c>
      <c r="O16" s="106">
        <f>IF($C$4="Attiecināmās izmaksas",IF('1a+c+n'!$Q16="A",'1a+c+n'!O16,0))</f>
        <v>0</v>
      </c>
      <c r="P16" s="107">
        <f>IF($C$4="Attiecināmās izmaksas",IF('1a+c+n'!$Q16="A",'1a+c+n'!P16,0))</f>
        <v>0</v>
      </c>
    </row>
    <row r="17" spans="1:16" x14ac:dyDescent="0.2">
      <c r="A17" s="45">
        <f>IF(P17=0,0,IF(COUNTBLANK(P17)=1,0,COUNTA($P$14:P17)))</f>
        <v>0</v>
      </c>
      <c r="B17" s="20">
        <f>IF($C$4="Attiecināmās izmaksas",IF('1a+c+n'!$Q17="A",'1a+c+n'!B17,0))</f>
        <v>0</v>
      </c>
      <c r="C17" s="58" t="str">
        <f>IF($C$4="Attiecināmās izmaksas",IF('1a+c+n'!$Q17="A",'1a+c+n'!C17,0))</f>
        <v>Esošo logu un logu bloku demontāža</v>
      </c>
      <c r="D17" s="20" t="str">
        <f>IF($C$4="Attiecināmās izmaksas",IF('1a+c+n'!$Q17="A",'1a+c+n'!D17,0))</f>
        <v>m2</v>
      </c>
      <c r="E17" s="40"/>
      <c r="F17" s="59"/>
      <c r="G17" s="106"/>
      <c r="H17" s="106">
        <f>IF($C$4="Attiecināmās izmaksas",IF('1a+c+n'!$Q17="A",'1a+c+n'!H17,0))</f>
        <v>0</v>
      </c>
      <c r="I17" s="106"/>
      <c r="J17" s="106"/>
      <c r="K17" s="107">
        <f>IF($C$4="Attiecināmās izmaksas",IF('1a+c+n'!$Q17="A",'1a+c+n'!K17,0))</f>
        <v>0</v>
      </c>
      <c r="L17" s="59">
        <f>IF($C$4="Attiecināmās izmaksas",IF('1a+c+n'!$Q17="A",'1a+c+n'!L17,0))</f>
        <v>0</v>
      </c>
      <c r="M17" s="106">
        <f>IF($C$4="Attiecināmās izmaksas",IF('1a+c+n'!$Q17="A",'1a+c+n'!M17,0))</f>
        <v>0</v>
      </c>
      <c r="N17" s="106">
        <f>IF($C$4="Attiecināmās izmaksas",IF('1a+c+n'!$Q17="A",'1a+c+n'!N17,0))</f>
        <v>0</v>
      </c>
      <c r="O17" s="106">
        <f>IF($C$4="Attiecināmās izmaksas",IF('1a+c+n'!$Q17="A",'1a+c+n'!O17,0))</f>
        <v>0</v>
      </c>
      <c r="P17" s="107">
        <f>IF($C$4="Attiecināmās izmaksas",IF('1a+c+n'!$Q17="A",'1a+c+n'!P17,0))</f>
        <v>0</v>
      </c>
    </row>
    <row r="18" spans="1:16" x14ac:dyDescent="0.2">
      <c r="A18" s="45">
        <f>IF(P18=0,0,IF(COUNTBLANK(P18)=1,0,COUNTA($P$14:P18)))</f>
        <v>0</v>
      </c>
      <c r="B18" s="20">
        <f>IF($C$4="Attiecināmās izmaksas",IF('1a+c+n'!$Q18="A",'1a+c+n'!B18,0))</f>
        <v>0</v>
      </c>
      <c r="C18" s="58" t="str">
        <f>IF($C$4="Attiecināmās izmaksas",IF('1a+c+n'!$Q18="A",'1a+c+n'!C18,0))</f>
        <v>Durvju demontāža</v>
      </c>
      <c r="D18" s="20" t="str">
        <f>IF($C$4="Attiecināmās izmaksas",IF('1a+c+n'!$Q18="A",'1a+c+n'!D18,0))</f>
        <v>gb.</v>
      </c>
      <c r="E18" s="40"/>
      <c r="F18" s="59"/>
      <c r="G18" s="106"/>
      <c r="H18" s="106">
        <f>IF($C$4="Attiecināmās izmaksas",IF('1a+c+n'!$Q18="A",'1a+c+n'!H18,0))</f>
        <v>0</v>
      </c>
      <c r="I18" s="106"/>
      <c r="J18" s="106"/>
      <c r="K18" s="107">
        <f>IF($C$4="Attiecināmās izmaksas",IF('1a+c+n'!$Q18="A",'1a+c+n'!K18,0))</f>
        <v>0</v>
      </c>
      <c r="L18" s="59">
        <f>IF($C$4="Attiecināmās izmaksas",IF('1a+c+n'!$Q18="A",'1a+c+n'!L18,0))</f>
        <v>0</v>
      </c>
      <c r="M18" s="106">
        <f>IF($C$4="Attiecināmās izmaksas",IF('1a+c+n'!$Q18="A",'1a+c+n'!M18,0))</f>
        <v>0</v>
      </c>
      <c r="N18" s="106">
        <f>IF($C$4="Attiecināmās izmaksas",IF('1a+c+n'!$Q18="A",'1a+c+n'!N18,0))</f>
        <v>0</v>
      </c>
      <c r="O18" s="106">
        <f>IF($C$4="Attiecināmās izmaksas",IF('1a+c+n'!$Q18="A",'1a+c+n'!O18,0))</f>
        <v>0</v>
      </c>
      <c r="P18" s="107">
        <f>IF($C$4="Attiecināmās izmaksas",IF('1a+c+n'!$Q18="A",'1a+c+n'!P18,0))</f>
        <v>0</v>
      </c>
    </row>
    <row r="19" spans="1:16" x14ac:dyDescent="0.2">
      <c r="A19" s="45">
        <f>IF(P19=0,0,IF(COUNTBLANK(P19)=1,0,COUNTA($P$14:P19)))</f>
        <v>0</v>
      </c>
      <c r="B19" s="20">
        <f>IF($C$4="Attiecināmās izmaksas",IF('1a+c+n'!$Q19="A",'1a+c+n'!B19,0))</f>
        <v>0</v>
      </c>
      <c r="C19" s="58" t="str">
        <f>IF($C$4="Attiecināmās izmaksas",IF('1a+c+n'!$Q19="A",'1a+c+n'!C19,0))</f>
        <v>Esošās ēkas apmales demontāža</v>
      </c>
      <c r="D19" s="20" t="str">
        <f>IF($C$4="Attiecināmās izmaksas",IF('1a+c+n'!$Q19="A",'1a+c+n'!D19,0))</f>
        <v>m2</v>
      </c>
      <c r="E19" s="40"/>
      <c r="F19" s="59"/>
      <c r="G19" s="106"/>
      <c r="H19" s="106">
        <f>IF($C$4="Attiecināmās izmaksas",IF('1a+c+n'!$Q19="A",'1a+c+n'!H19,0))</f>
        <v>0</v>
      </c>
      <c r="I19" s="106"/>
      <c r="J19" s="106"/>
      <c r="K19" s="107">
        <f>IF($C$4="Attiecināmās izmaksas",IF('1a+c+n'!$Q19="A",'1a+c+n'!K19,0))</f>
        <v>0</v>
      </c>
      <c r="L19" s="59">
        <f>IF($C$4="Attiecināmās izmaksas",IF('1a+c+n'!$Q19="A",'1a+c+n'!L19,0))</f>
        <v>0</v>
      </c>
      <c r="M19" s="106">
        <f>IF($C$4="Attiecināmās izmaksas",IF('1a+c+n'!$Q19="A",'1a+c+n'!M19,0))</f>
        <v>0</v>
      </c>
      <c r="N19" s="106">
        <f>IF($C$4="Attiecināmās izmaksas",IF('1a+c+n'!$Q19="A",'1a+c+n'!N19,0))</f>
        <v>0</v>
      </c>
      <c r="O19" s="106">
        <f>IF($C$4="Attiecināmās izmaksas",IF('1a+c+n'!$Q19="A",'1a+c+n'!O19,0))</f>
        <v>0</v>
      </c>
      <c r="P19" s="107">
        <f>IF($C$4="Attiecināmās izmaksas",IF('1a+c+n'!$Q19="A",'1a+c+n'!P19,0))</f>
        <v>0</v>
      </c>
    </row>
    <row r="20" spans="1:16" x14ac:dyDescent="0.2">
      <c r="A20" s="45">
        <f>IF(P20=0,0,IF(COUNTBLANK(P20)=1,0,COUNTA($P$14:P20)))</f>
        <v>0</v>
      </c>
      <c r="B20" s="20">
        <f>IF($C$4="Attiecināmās izmaksas",IF('1a+c+n'!$Q20="A",'1a+c+n'!B20,0))</f>
        <v>0</v>
      </c>
      <c r="C20" s="58" t="str">
        <f>IF($C$4="Attiecināmās izmaksas",IF('1a+c+n'!$Q20="A",'1a+c+n'!C20,0))</f>
        <v>Esošās balkona margas demontāža</v>
      </c>
      <c r="D20" s="20" t="str">
        <f>IF($C$4="Attiecināmās izmaksas",IF('1a+c+n'!$Q20="A",'1a+c+n'!D20,0))</f>
        <v>m</v>
      </c>
      <c r="E20" s="40"/>
      <c r="F20" s="59"/>
      <c r="G20" s="106"/>
      <c r="H20" s="106">
        <f>IF($C$4="Attiecināmās izmaksas",IF('1a+c+n'!$Q20="A",'1a+c+n'!H20,0))</f>
        <v>0</v>
      </c>
      <c r="I20" s="106"/>
      <c r="J20" s="106"/>
      <c r="K20" s="107">
        <f>IF($C$4="Attiecināmās izmaksas",IF('1a+c+n'!$Q20="A",'1a+c+n'!K20,0))</f>
        <v>0</v>
      </c>
      <c r="L20" s="59">
        <f>IF($C$4="Attiecināmās izmaksas",IF('1a+c+n'!$Q20="A",'1a+c+n'!L20,0))</f>
        <v>0</v>
      </c>
      <c r="M20" s="106">
        <f>IF($C$4="Attiecināmās izmaksas",IF('1a+c+n'!$Q20="A",'1a+c+n'!M20,0))</f>
        <v>0</v>
      </c>
      <c r="N20" s="106">
        <f>IF($C$4="Attiecināmās izmaksas",IF('1a+c+n'!$Q20="A",'1a+c+n'!N20,0))</f>
        <v>0</v>
      </c>
      <c r="O20" s="106">
        <f>IF($C$4="Attiecināmās izmaksas",IF('1a+c+n'!$Q20="A",'1a+c+n'!O20,0))</f>
        <v>0</v>
      </c>
      <c r="P20" s="107">
        <f>IF($C$4="Attiecināmās izmaksas",IF('1a+c+n'!$Q20="A",'1a+c+n'!P20,0))</f>
        <v>0</v>
      </c>
    </row>
    <row r="21" spans="1:16" x14ac:dyDescent="0.2">
      <c r="A21" s="45">
        <f>IF(P21=0,0,IF(COUNTBLANK(P21)=1,0,COUNTA($P$14:P21)))</f>
        <v>0</v>
      </c>
      <c r="B21" s="20">
        <f>IF($C$4="Attiecināmās izmaksas",IF('1a+c+n'!$Q21="A",'1a+c+n'!B21,0))</f>
        <v>0</v>
      </c>
      <c r="C21" s="58">
        <f>IF($C$4="Attiecināmās izmaksas",IF('1a+c+n'!$Q21="A",'1a+c+n'!C21,0))</f>
        <v>0</v>
      </c>
      <c r="D21" s="20">
        <f>IF($C$4="Attiecināmās izmaksas",IF('1a+c+n'!$Q21="A",'1a+c+n'!D21,0))</f>
        <v>0</v>
      </c>
      <c r="E21" s="40"/>
      <c r="F21" s="59"/>
      <c r="G21" s="106"/>
      <c r="H21" s="106">
        <f>IF($C$4="Attiecināmās izmaksas",IF('1a+c+n'!$Q21="A",'1a+c+n'!H21,0))</f>
        <v>0</v>
      </c>
      <c r="I21" s="106"/>
      <c r="J21" s="106"/>
      <c r="K21" s="107">
        <f>IF($C$4="Attiecināmās izmaksas",IF('1a+c+n'!$Q21="A",'1a+c+n'!K21,0))</f>
        <v>0</v>
      </c>
      <c r="L21" s="59">
        <f>IF($C$4="Attiecināmās izmaksas",IF('1a+c+n'!$Q21="A",'1a+c+n'!L21,0))</f>
        <v>0</v>
      </c>
      <c r="M21" s="106">
        <f>IF($C$4="Attiecināmās izmaksas",IF('1a+c+n'!$Q21="A",'1a+c+n'!M21,0))</f>
        <v>0</v>
      </c>
      <c r="N21" s="106">
        <f>IF($C$4="Attiecināmās izmaksas",IF('1a+c+n'!$Q21="A",'1a+c+n'!N21,0))</f>
        <v>0</v>
      </c>
      <c r="O21" s="106">
        <f>IF($C$4="Attiecināmās izmaksas",IF('1a+c+n'!$Q21="A",'1a+c+n'!O21,0))</f>
        <v>0</v>
      </c>
      <c r="P21" s="107">
        <f>IF($C$4="Attiecināmās izmaksas",IF('1a+c+n'!$Q21="A",'1a+c+n'!P21,0))</f>
        <v>0</v>
      </c>
    </row>
    <row r="22" spans="1:16" x14ac:dyDescent="0.2">
      <c r="A22" s="45">
        <f>IF(P22=0,0,IF(COUNTBLANK(P22)=1,0,COUNTA($P$14:P22)))</f>
        <v>0</v>
      </c>
      <c r="B22" s="20">
        <f>IF($C$4="Attiecināmās izmaksas",IF('1a+c+n'!$Q22="A",'1a+c+n'!B22,0))</f>
        <v>0</v>
      </c>
      <c r="C22" s="58">
        <f>IF($C$4="Attiecināmās izmaksas",IF('1a+c+n'!$Q22="A",'1a+c+n'!C22,0))</f>
        <v>0</v>
      </c>
      <c r="D22" s="20">
        <f>IF($C$4="Attiecināmās izmaksas",IF('1a+c+n'!$Q22="A",'1a+c+n'!D22,0))</f>
        <v>0</v>
      </c>
      <c r="E22" s="40"/>
      <c r="F22" s="59"/>
      <c r="G22" s="106"/>
      <c r="H22" s="106">
        <f>IF($C$4="Attiecināmās izmaksas",IF('1a+c+n'!$Q22="A",'1a+c+n'!H22,0))</f>
        <v>0</v>
      </c>
      <c r="I22" s="106"/>
      <c r="J22" s="106"/>
      <c r="K22" s="107">
        <f>IF($C$4="Attiecināmās izmaksas",IF('1a+c+n'!$Q22="A",'1a+c+n'!K22,0))</f>
        <v>0</v>
      </c>
      <c r="L22" s="59">
        <f>IF($C$4="Attiecināmās izmaksas",IF('1a+c+n'!$Q22="A",'1a+c+n'!L22,0))</f>
        <v>0</v>
      </c>
      <c r="M22" s="106">
        <f>IF($C$4="Attiecināmās izmaksas",IF('1a+c+n'!$Q22="A",'1a+c+n'!M22,0))</f>
        <v>0</v>
      </c>
      <c r="N22" s="106">
        <f>IF($C$4="Attiecināmās izmaksas",IF('1a+c+n'!$Q22="A",'1a+c+n'!N22,0))</f>
        <v>0</v>
      </c>
      <c r="O22" s="106">
        <f>IF($C$4="Attiecināmās izmaksas",IF('1a+c+n'!$Q22="A",'1a+c+n'!O22,0))</f>
        <v>0</v>
      </c>
      <c r="P22" s="107">
        <f>IF($C$4="Attiecināmās izmaksas",IF('1a+c+n'!$Q22="A",'1a+c+n'!P22,0))</f>
        <v>0</v>
      </c>
    </row>
    <row r="23" spans="1:16" ht="22.5" x14ac:dyDescent="0.2">
      <c r="A23" s="45">
        <f>IF(P23=0,0,IF(COUNTBLANK(P23)=1,0,COUNTA($P$14:P23)))</f>
        <v>0</v>
      </c>
      <c r="B23" s="20">
        <f>IF($C$4="Attiecināmās izmaksas",IF('1a+c+n'!$Q23="A",'1a+c+n'!B23,0))</f>
        <v>0</v>
      </c>
      <c r="C23" s="58" t="str">
        <f>IF($C$4="Attiecināmās izmaksas",IF('1a+c+n'!$Q23="A",'1a+c+n'!C23,0))</f>
        <v>Demontēto elementu un būvgružu savākšana un aizvešana (k=1,3)</v>
      </c>
      <c r="D23" s="20" t="str">
        <f>IF($C$4="Attiecināmās izmaksas",IF('1a+c+n'!$Q23="A",'1a+c+n'!D23,0))</f>
        <v>m3</v>
      </c>
      <c r="E23" s="40"/>
      <c r="F23" s="59"/>
      <c r="G23" s="106"/>
      <c r="H23" s="106">
        <f>IF($C$4="Attiecināmās izmaksas",IF('1a+c+n'!$Q23="A",'1a+c+n'!H23,0))</f>
        <v>0</v>
      </c>
      <c r="I23" s="106"/>
      <c r="J23" s="106"/>
      <c r="K23" s="107">
        <f>IF($C$4="Attiecināmās izmaksas",IF('1a+c+n'!$Q23="A",'1a+c+n'!K23,0))</f>
        <v>0</v>
      </c>
      <c r="L23" s="59">
        <f>IF($C$4="Attiecināmās izmaksas",IF('1a+c+n'!$Q23="A",'1a+c+n'!L23,0))</f>
        <v>0</v>
      </c>
      <c r="M23" s="106">
        <f>IF($C$4="Attiecināmās izmaksas",IF('1a+c+n'!$Q23="A",'1a+c+n'!M23,0))</f>
        <v>0</v>
      </c>
      <c r="N23" s="106">
        <f>IF($C$4="Attiecināmās izmaksas",IF('1a+c+n'!$Q23="A",'1a+c+n'!N23,0))</f>
        <v>0</v>
      </c>
      <c r="O23" s="106">
        <f>IF($C$4="Attiecināmās izmaksas",IF('1a+c+n'!$Q23="A",'1a+c+n'!O23,0))</f>
        <v>0</v>
      </c>
      <c r="P23" s="107">
        <f>IF($C$4="Attiecināmās izmaksas",IF('1a+c+n'!$Q23="A",'1a+c+n'!P23,0))</f>
        <v>0</v>
      </c>
    </row>
    <row r="24" spans="1:16" x14ac:dyDescent="0.2">
      <c r="A24" s="45">
        <f>IF(P24=0,0,IF(COUNTBLANK(P24)=1,0,COUNTA($P$14:P24)))</f>
        <v>0</v>
      </c>
      <c r="B24" s="20">
        <f>IF($C$4="Attiecināmās izmaksas",IF('1a+c+n'!$Q24="A",'1a+c+n'!B24,0))</f>
        <v>0</v>
      </c>
      <c r="C24" s="58">
        <f>IF($C$4="Attiecināmās izmaksas",IF('1a+c+n'!$Q24="A",'1a+c+n'!C24,0))</f>
        <v>0</v>
      </c>
      <c r="D24" s="20">
        <f>IF($C$4="Attiecināmās izmaksas",IF('1a+c+n'!$Q24="A",'1a+c+n'!D24,0))</f>
        <v>0</v>
      </c>
      <c r="E24" s="40"/>
      <c r="F24" s="59"/>
      <c r="G24" s="106"/>
      <c r="H24" s="106">
        <f>IF($C$4="Attiecināmās izmaksas",IF('1a+c+n'!$Q24="A",'1a+c+n'!H24,0))</f>
        <v>0</v>
      </c>
      <c r="I24" s="106"/>
      <c r="J24" s="106"/>
      <c r="K24" s="107">
        <f>IF($C$4="Attiecināmās izmaksas",IF('1a+c+n'!$Q24="A",'1a+c+n'!K24,0))</f>
        <v>0</v>
      </c>
      <c r="L24" s="59">
        <f>IF($C$4="Attiecināmās izmaksas",IF('1a+c+n'!$Q24="A",'1a+c+n'!L24,0))</f>
        <v>0</v>
      </c>
      <c r="M24" s="106">
        <f>IF($C$4="Attiecināmās izmaksas",IF('1a+c+n'!$Q24="A",'1a+c+n'!M24,0))</f>
        <v>0</v>
      </c>
      <c r="N24" s="106">
        <f>IF($C$4="Attiecināmās izmaksas",IF('1a+c+n'!$Q24="A",'1a+c+n'!N24,0))</f>
        <v>0</v>
      </c>
      <c r="O24" s="106">
        <f>IF($C$4="Attiecināmās izmaksas",IF('1a+c+n'!$Q24="A",'1a+c+n'!O24,0))</f>
        <v>0</v>
      </c>
      <c r="P24" s="107">
        <f>IF($C$4="Attiecināmās izmaksas",IF('1a+c+n'!$Q24="A",'1a+c+n'!P24,0))</f>
        <v>0</v>
      </c>
    </row>
    <row r="25" spans="1:16" x14ac:dyDescent="0.2">
      <c r="A25" s="45">
        <f>IF(P25=0,0,IF(COUNTBLANK(P25)=1,0,COUNTA($P$14:P25)))</f>
        <v>0</v>
      </c>
      <c r="B25" s="20">
        <f>IF($C$4="Attiecināmās izmaksas",IF('1a+c+n'!$Q25="A",'1a+c+n'!B25,0))</f>
        <v>0</v>
      </c>
      <c r="C25" s="58" t="str">
        <f>IF($C$4="Attiecināmās izmaksas",IF('1a+c+n'!$Q25="A",'1a+c+n'!C25,0))</f>
        <v>Grunts atrakšana cokolam ar roku darbu</v>
      </c>
      <c r="D25" s="20" t="str">
        <f>IF($C$4="Attiecināmās izmaksas",IF('1a+c+n'!$Q25="A",'1a+c+n'!D25,0))</f>
        <v>m3</v>
      </c>
      <c r="E25" s="40"/>
      <c r="F25" s="59"/>
      <c r="G25" s="106"/>
      <c r="H25" s="106">
        <f>IF($C$4="Attiecināmās izmaksas",IF('1a+c+n'!$Q25="A",'1a+c+n'!H25,0))</f>
        <v>0</v>
      </c>
      <c r="I25" s="106"/>
      <c r="J25" s="106"/>
      <c r="K25" s="107">
        <f>IF($C$4="Attiecināmās izmaksas",IF('1a+c+n'!$Q25="A",'1a+c+n'!K25,0))</f>
        <v>0</v>
      </c>
      <c r="L25" s="59">
        <f>IF($C$4="Attiecināmās izmaksas",IF('1a+c+n'!$Q25="A",'1a+c+n'!L25,0))</f>
        <v>0</v>
      </c>
      <c r="M25" s="106">
        <f>IF($C$4="Attiecināmās izmaksas",IF('1a+c+n'!$Q25="A",'1a+c+n'!M25,0))</f>
        <v>0</v>
      </c>
      <c r="N25" s="106">
        <f>IF($C$4="Attiecināmās izmaksas",IF('1a+c+n'!$Q25="A",'1a+c+n'!N25,0))</f>
        <v>0</v>
      </c>
      <c r="O25" s="106">
        <f>IF($C$4="Attiecināmās izmaksas",IF('1a+c+n'!$Q25="A",'1a+c+n'!O25,0))</f>
        <v>0</v>
      </c>
      <c r="P25" s="107">
        <f>IF($C$4="Attiecināmās izmaksas",IF('1a+c+n'!$Q25="A",'1a+c+n'!P25,0))</f>
        <v>0</v>
      </c>
    </row>
    <row r="26" spans="1:16" x14ac:dyDescent="0.2">
      <c r="A26" s="45">
        <f>IF(P26=0,0,IF(COUNTBLANK(P26)=1,0,COUNTA($P$14:P26)))</f>
        <v>0</v>
      </c>
      <c r="B26" s="20">
        <f>IF($C$4="Attiecināmās izmaksas",IF('1a+c+n'!$Q26="A",'1a+c+n'!B26,0))</f>
        <v>0</v>
      </c>
      <c r="C26" s="58" t="str">
        <f>IF($C$4="Attiecināmās izmaksas",IF('1a+c+n'!$Q26="A",'1a+c+n'!C26,0))</f>
        <v>Liekās grunts iekraušana automašīnās un aizvešana</v>
      </c>
      <c r="D26" s="20" t="str">
        <f>IF($C$4="Attiecināmās izmaksas",IF('1a+c+n'!$Q26="A",'1a+c+n'!D26,0))</f>
        <v>m3</v>
      </c>
      <c r="E26" s="40"/>
      <c r="F26" s="59"/>
      <c r="G26" s="106"/>
      <c r="H26" s="106">
        <f>IF($C$4="Attiecināmās izmaksas",IF('1a+c+n'!$Q26="A",'1a+c+n'!H26,0))</f>
        <v>0</v>
      </c>
      <c r="I26" s="106"/>
      <c r="J26" s="106"/>
      <c r="K26" s="107">
        <f>IF($C$4="Attiecināmās izmaksas",IF('1a+c+n'!$Q26="A",'1a+c+n'!K26,0))</f>
        <v>0</v>
      </c>
      <c r="L26" s="59">
        <f>IF($C$4="Attiecināmās izmaksas",IF('1a+c+n'!$Q26="A",'1a+c+n'!L26,0))</f>
        <v>0</v>
      </c>
      <c r="M26" s="106">
        <f>IF($C$4="Attiecināmās izmaksas",IF('1a+c+n'!$Q26="A",'1a+c+n'!M26,0))</f>
        <v>0</v>
      </c>
      <c r="N26" s="106">
        <f>IF($C$4="Attiecināmās izmaksas",IF('1a+c+n'!$Q26="A",'1a+c+n'!N26,0))</f>
        <v>0</v>
      </c>
      <c r="O26" s="106">
        <f>IF($C$4="Attiecināmās izmaksas",IF('1a+c+n'!$Q26="A",'1a+c+n'!O26,0))</f>
        <v>0</v>
      </c>
      <c r="P26" s="107">
        <f>IF($C$4="Attiecināmās izmaksas",IF('1a+c+n'!$Q26="A",'1a+c+n'!P26,0))</f>
        <v>0</v>
      </c>
    </row>
    <row r="27" spans="1:16" x14ac:dyDescent="0.2">
      <c r="A27" s="45">
        <f>IF(P27=0,0,IF(COUNTBLANK(P27)=1,0,COUNTA($P$14:P27)))</f>
        <v>0</v>
      </c>
      <c r="B27" s="20">
        <f>IF($C$4="Attiecināmās izmaksas",IF('1a+c+n'!$Q27="A",'1a+c+n'!B27,0))</f>
        <v>0</v>
      </c>
      <c r="C27" s="58" t="str">
        <f>IF($C$4="Attiecināmās izmaksas",IF('1a+c+n'!$Q27="A",'1a+c+n'!C27,0))</f>
        <v>Cokola aizbēršana ar pievestu granti, planēšana</v>
      </c>
      <c r="D27" s="20" t="str">
        <f>IF($C$4="Attiecināmās izmaksas",IF('1a+c+n'!$Q27="A",'1a+c+n'!D27,0))</f>
        <v>m3</v>
      </c>
      <c r="E27" s="40"/>
      <c r="F27" s="59"/>
      <c r="G27" s="106"/>
      <c r="H27" s="106">
        <f>IF($C$4="Attiecināmās izmaksas",IF('1a+c+n'!$Q27="A",'1a+c+n'!H27,0))</f>
        <v>0</v>
      </c>
      <c r="I27" s="106"/>
      <c r="J27" s="106"/>
      <c r="K27" s="107">
        <f>IF($C$4="Attiecināmās izmaksas",IF('1a+c+n'!$Q27="A",'1a+c+n'!K27,0))</f>
        <v>0</v>
      </c>
      <c r="L27" s="59">
        <f>IF($C$4="Attiecināmās izmaksas",IF('1a+c+n'!$Q27="A",'1a+c+n'!L27,0))</f>
        <v>0</v>
      </c>
      <c r="M27" s="106">
        <f>IF($C$4="Attiecināmās izmaksas",IF('1a+c+n'!$Q27="A",'1a+c+n'!M27,0))</f>
        <v>0</v>
      </c>
      <c r="N27" s="106">
        <f>IF($C$4="Attiecināmās izmaksas",IF('1a+c+n'!$Q27="A",'1a+c+n'!N27,0))</f>
        <v>0</v>
      </c>
      <c r="O27" s="106">
        <f>IF($C$4="Attiecināmās izmaksas",IF('1a+c+n'!$Q27="A",'1a+c+n'!O27,0))</f>
        <v>0</v>
      </c>
      <c r="P27" s="107">
        <f>IF($C$4="Attiecināmās izmaksas",IF('1a+c+n'!$Q27="A",'1a+c+n'!P27,0))</f>
        <v>0</v>
      </c>
    </row>
    <row r="28" spans="1:16" ht="22.5" x14ac:dyDescent="0.2">
      <c r="A28" s="45">
        <f>IF(P28=0,0,IF(COUNTBLANK(P28)=1,0,COUNTA($P$14:P28)))</f>
        <v>0</v>
      </c>
      <c r="B28" s="20">
        <f>IF($C$4="Attiecināmās izmaksas",IF('1a+c+n'!$Q28="A",'1a+c+n'!B28,0))</f>
        <v>0</v>
      </c>
      <c r="C28" s="58" t="str">
        <f>IF($C$4="Attiecināmās izmaksas",IF('1a+c+n'!$Q28="A",'1a+c+n'!C28,0))</f>
        <v>Vienkomponenta elastīga mitruma izolācija Baumit SockelSchutz Flexibel vai ekvivalenta</v>
      </c>
      <c r="D28" s="20" t="str">
        <f>IF($C$4="Attiecināmās izmaksas",IF('1a+c+n'!$Q28="A",'1a+c+n'!D28,0))</f>
        <v>m2</v>
      </c>
      <c r="E28" s="40"/>
      <c r="F28" s="59"/>
      <c r="G28" s="106"/>
      <c r="H28" s="106">
        <f>IF($C$4="Attiecināmās izmaksas",IF('1a+c+n'!$Q28="A",'1a+c+n'!H28,0))</f>
        <v>0</v>
      </c>
      <c r="I28" s="106"/>
      <c r="J28" s="106"/>
      <c r="K28" s="107">
        <f>IF($C$4="Attiecināmās izmaksas",IF('1a+c+n'!$Q28="A",'1a+c+n'!K28,0))</f>
        <v>0</v>
      </c>
      <c r="L28" s="59">
        <f>IF($C$4="Attiecināmās izmaksas",IF('1a+c+n'!$Q28="A",'1a+c+n'!L28,0))</f>
        <v>0</v>
      </c>
      <c r="M28" s="106">
        <f>IF($C$4="Attiecināmās izmaksas",IF('1a+c+n'!$Q28="A",'1a+c+n'!M28,0))</f>
        <v>0</v>
      </c>
      <c r="N28" s="106">
        <f>IF($C$4="Attiecināmās izmaksas",IF('1a+c+n'!$Q28="A",'1a+c+n'!N28,0))</f>
        <v>0</v>
      </c>
      <c r="O28" s="106">
        <f>IF($C$4="Attiecināmās izmaksas",IF('1a+c+n'!$Q28="A",'1a+c+n'!O28,0))</f>
        <v>0</v>
      </c>
      <c r="P28" s="107">
        <f>IF($C$4="Attiecināmās izmaksas",IF('1a+c+n'!$Q28="A",'1a+c+n'!P28,0))</f>
        <v>0</v>
      </c>
    </row>
    <row r="29" spans="1:16" ht="22.5" x14ac:dyDescent="0.2">
      <c r="A29" s="45">
        <f>IF(P29=0,0,IF(COUNTBLANK(P29)=1,0,COUNTA($P$14:P29)))</f>
        <v>0</v>
      </c>
      <c r="B29" s="20">
        <f>IF($C$4="Attiecināmās izmaksas",IF('1a+c+n'!$Q29="A",'1a+c+n'!B29,0))</f>
        <v>0</v>
      </c>
      <c r="C29" s="58" t="str">
        <f>IF($C$4="Attiecināmās izmaksas",IF('1a+c+n'!$Q29="A",'1a+c+n'!C29,0))</f>
        <v>Vertikālā hidroiolācija- smērējama, elastīgs , hidroizolējošs bituma maisījums</v>
      </c>
      <c r="D29" s="20" t="str">
        <f>IF($C$4="Attiecināmās izmaksas",IF('1a+c+n'!$Q29="A",'1a+c+n'!D29,0))</f>
        <v>m2</v>
      </c>
      <c r="E29" s="40"/>
      <c r="F29" s="59"/>
      <c r="G29" s="106"/>
      <c r="H29" s="106">
        <f>IF($C$4="Attiecināmās izmaksas",IF('1a+c+n'!$Q29="A",'1a+c+n'!H29,0))</f>
        <v>0</v>
      </c>
      <c r="I29" s="106"/>
      <c r="J29" s="106"/>
      <c r="K29" s="107">
        <f>IF($C$4="Attiecināmās izmaksas",IF('1a+c+n'!$Q29="A",'1a+c+n'!K29,0))</f>
        <v>0</v>
      </c>
      <c r="L29" s="59">
        <f>IF($C$4="Attiecināmās izmaksas",IF('1a+c+n'!$Q29="A",'1a+c+n'!L29,0))</f>
        <v>0</v>
      </c>
      <c r="M29" s="106">
        <f>IF($C$4="Attiecināmās izmaksas",IF('1a+c+n'!$Q29="A",'1a+c+n'!M29,0))</f>
        <v>0</v>
      </c>
      <c r="N29" s="106">
        <f>IF($C$4="Attiecināmās izmaksas",IF('1a+c+n'!$Q29="A",'1a+c+n'!N29,0))</f>
        <v>0</v>
      </c>
      <c r="O29" s="106">
        <f>IF($C$4="Attiecināmās izmaksas",IF('1a+c+n'!$Q29="A",'1a+c+n'!O29,0))</f>
        <v>0</v>
      </c>
      <c r="P29" s="107">
        <f>IF($C$4="Attiecināmās izmaksas",IF('1a+c+n'!$Q29="A",'1a+c+n'!P29,0))</f>
        <v>0</v>
      </c>
    </row>
    <row r="30" spans="1:16" x14ac:dyDescent="0.2">
      <c r="A30" s="45">
        <f>IF(P30=0,0,IF(COUNTBLANK(P30)=1,0,COUNTA($P$14:P30)))</f>
        <v>0</v>
      </c>
      <c r="B30" s="20">
        <f>IF($C$4="Attiecināmās izmaksas",IF('1a+c+n'!$Q30="A",'1a+c+n'!B30,0))</f>
        <v>0</v>
      </c>
      <c r="C30" s="58" t="str">
        <f>IF($C$4="Attiecināmās izmaksas",IF('1a+c+n'!$Q30="A",'1a+c+n'!C30,0))</f>
        <v>Līmjavas kārta</v>
      </c>
      <c r="D30" s="20" t="str">
        <f>IF($C$4="Attiecināmās izmaksas",IF('1a+c+n'!$Q30="A",'1a+c+n'!D30,0))</f>
        <v>m2</v>
      </c>
      <c r="E30" s="40"/>
      <c r="F30" s="59"/>
      <c r="G30" s="106"/>
      <c r="H30" s="106">
        <f>IF($C$4="Attiecināmās izmaksas",IF('1a+c+n'!$Q30="A",'1a+c+n'!H30,0))</f>
        <v>0</v>
      </c>
      <c r="I30" s="106"/>
      <c r="J30" s="106"/>
      <c r="K30" s="107">
        <f>IF($C$4="Attiecināmās izmaksas",IF('1a+c+n'!$Q30="A",'1a+c+n'!K30,0))</f>
        <v>0</v>
      </c>
      <c r="L30" s="59">
        <f>IF($C$4="Attiecināmās izmaksas",IF('1a+c+n'!$Q30="A",'1a+c+n'!L30,0))</f>
        <v>0</v>
      </c>
      <c r="M30" s="106">
        <f>IF($C$4="Attiecināmās izmaksas",IF('1a+c+n'!$Q30="A",'1a+c+n'!M30,0))</f>
        <v>0</v>
      </c>
      <c r="N30" s="106">
        <f>IF($C$4="Attiecināmās izmaksas",IF('1a+c+n'!$Q30="A",'1a+c+n'!N30,0))</f>
        <v>0</v>
      </c>
      <c r="O30" s="106">
        <f>IF($C$4="Attiecināmās izmaksas",IF('1a+c+n'!$Q30="A",'1a+c+n'!O30,0))</f>
        <v>0</v>
      </c>
      <c r="P30" s="107">
        <f>IF($C$4="Attiecināmās izmaksas",IF('1a+c+n'!$Q30="A",'1a+c+n'!P30,0))</f>
        <v>0</v>
      </c>
    </row>
    <row r="31" spans="1:16" ht="33.75" x14ac:dyDescent="0.2">
      <c r="A31" s="45">
        <f>IF(P31=0,0,IF(COUNTBLANK(P31)=1,0,COUNTA($P$14:P31)))</f>
        <v>0</v>
      </c>
      <c r="B31" s="20">
        <f>IF($C$4="Attiecināmās izmaksas",IF('1a+c+n'!$Q31="A",'1a+c+n'!B31,0))</f>
        <v>0</v>
      </c>
      <c r="C31" s="58" t="str">
        <f>IF($C$4="Attiecināmās izmaksas",IF('1a+c+n'!$Q31="A",'1a+c+n'!C31,0))</f>
        <v>TENAPORS EXTRA EPS150 ar puspundi (λ≤0,039 W/mK) vai ekvivalentu 100mm biezumā, iesk.stiprinājumus</v>
      </c>
      <c r="D31" s="20" t="str">
        <f>IF($C$4="Attiecināmās izmaksas",IF('1a+c+n'!$Q31="A",'1a+c+n'!D31,0))</f>
        <v>m2</v>
      </c>
      <c r="E31" s="40"/>
      <c r="F31" s="59"/>
      <c r="G31" s="106"/>
      <c r="H31" s="106">
        <f>IF($C$4="Attiecināmās izmaksas",IF('1a+c+n'!$Q31="A",'1a+c+n'!H31,0))</f>
        <v>0</v>
      </c>
      <c r="I31" s="106"/>
      <c r="J31" s="106"/>
      <c r="K31" s="107">
        <f>IF($C$4="Attiecināmās izmaksas",IF('1a+c+n'!$Q31="A",'1a+c+n'!K31,0))</f>
        <v>0</v>
      </c>
      <c r="L31" s="59">
        <f>IF($C$4="Attiecināmās izmaksas",IF('1a+c+n'!$Q31="A",'1a+c+n'!L31,0))</f>
        <v>0</v>
      </c>
      <c r="M31" s="106">
        <f>IF($C$4="Attiecināmās izmaksas",IF('1a+c+n'!$Q31="A",'1a+c+n'!M31,0))</f>
        <v>0</v>
      </c>
      <c r="N31" s="106">
        <f>IF($C$4="Attiecināmās izmaksas",IF('1a+c+n'!$Q31="A",'1a+c+n'!N31,0))</f>
        <v>0</v>
      </c>
      <c r="O31" s="106">
        <f>IF($C$4="Attiecināmās izmaksas",IF('1a+c+n'!$Q31="A",'1a+c+n'!O31,0))</f>
        <v>0</v>
      </c>
      <c r="P31" s="107">
        <f>IF($C$4="Attiecināmās izmaksas",IF('1a+c+n'!$Q31="A",'1a+c+n'!P31,0))</f>
        <v>0</v>
      </c>
    </row>
    <row r="32" spans="1:16" x14ac:dyDescent="0.2">
      <c r="A32" s="45">
        <f>IF(P32=0,0,IF(COUNTBLANK(P32)=1,0,COUNTA($P$14:P32)))</f>
        <v>0</v>
      </c>
      <c r="B32" s="20">
        <f>IF($C$4="Attiecināmās izmaksas",IF('1a+c+n'!$Q32="A",'1a+c+n'!B32,0))</f>
        <v>0</v>
      </c>
      <c r="C32" s="58" t="str">
        <f>IF($C$4="Attiecināmās izmaksas",IF('1a+c+n'!$Q32="A",'1a+c+n'!C32,0))</f>
        <v>Stiklašķiedras armējošais siets uz līmjavas kārtas</v>
      </c>
      <c r="D32" s="20" t="str">
        <f>IF($C$4="Attiecināmās izmaksas",IF('1a+c+n'!$Q32="A",'1a+c+n'!D32,0))</f>
        <v>m2</v>
      </c>
      <c r="E32" s="40"/>
      <c r="F32" s="59"/>
      <c r="G32" s="106"/>
      <c r="H32" s="106">
        <f>IF($C$4="Attiecināmās izmaksas",IF('1a+c+n'!$Q32="A",'1a+c+n'!H32,0))</f>
        <v>0</v>
      </c>
      <c r="I32" s="106"/>
      <c r="J32" s="106"/>
      <c r="K32" s="107">
        <f>IF($C$4="Attiecināmās izmaksas",IF('1a+c+n'!$Q32="A",'1a+c+n'!K32,0))</f>
        <v>0</v>
      </c>
      <c r="L32" s="59">
        <f>IF($C$4="Attiecināmās izmaksas",IF('1a+c+n'!$Q32="A",'1a+c+n'!L32,0))</f>
        <v>0</v>
      </c>
      <c r="M32" s="106">
        <f>IF($C$4="Attiecināmās izmaksas",IF('1a+c+n'!$Q32="A",'1a+c+n'!M32,0))</f>
        <v>0</v>
      </c>
      <c r="N32" s="106">
        <f>IF($C$4="Attiecināmās izmaksas",IF('1a+c+n'!$Q32="A",'1a+c+n'!N32,0))</f>
        <v>0</v>
      </c>
      <c r="O32" s="106">
        <f>IF($C$4="Attiecināmās izmaksas",IF('1a+c+n'!$Q32="A",'1a+c+n'!O32,0))</f>
        <v>0</v>
      </c>
      <c r="P32" s="107">
        <f>IF($C$4="Attiecināmās izmaksas",IF('1a+c+n'!$Q32="A",'1a+c+n'!P32,0))</f>
        <v>0</v>
      </c>
    </row>
    <row r="33" spans="1:16" ht="33.75" x14ac:dyDescent="0.2">
      <c r="A33" s="45">
        <f>IF(P33=0,0,IF(COUNTBLANK(P33)=1,0,COUNTA($P$14:P33)))</f>
        <v>0</v>
      </c>
      <c r="B33" s="20">
        <f>IF($C$4="Attiecināmās izmaksas",IF('1a+c+n'!$Q33="A",'1a+c+n'!B33,0))</f>
        <v>0</v>
      </c>
      <c r="C33" s="58" t="str">
        <f>IF($C$4="Attiecināmās izmaksas",IF('1a+c+n'!$Q33="A",'1a+c+n'!C33,0))</f>
        <v>Gatavs dekoratīvais silikona apmetums, graudu izmērs līdz 2,0mm, dekoratīvā virsma- biezpiens, ar otrās kategorijas mehānisko izturību</v>
      </c>
      <c r="D33" s="20" t="str">
        <f>IF($C$4="Attiecināmās izmaksas",IF('1a+c+n'!$Q33="A",'1a+c+n'!D33,0))</f>
        <v>m2</v>
      </c>
      <c r="E33" s="40"/>
      <c r="F33" s="59"/>
      <c r="G33" s="106"/>
      <c r="H33" s="106">
        <f>IF($C$4="Attiecināmās izmaksas",IF('1a+c+n'!$Q33="A",'1a+c+n'!H33,0))</f>
        <v>0</v>
      </c>
      <c r="I33" s="106"/>
      <c r="J33" s="106"/>
      <c r="K33" s="107">
        <f>IF($C$4="Attiecināmās izmaksas",IF('1a+c+n'!$Q33="A",'1a+c+n'!K33,0))</f>
        <v>0</v>
      </c>
      <c r="L33" s="59">
        <f>IF($C$4="Attiecināmās izmaksas",IF('1a+c+n'!$Q33="A",'1a+c+n'!L33,0))</f>
        <v>0</v>
      </c>
      <c r="M33" s="106">
        <f>IF($C$4="Attiecināmās izmaksas",IF('1a+c+n'!$Q33="A",'1a+c+n'!M33,0))</f>
        <v>0</v>
      </c>
      <c r="N33" s="106">
        <f>IF($C$4="Attiecināmās izmaksas",IF('1a+c+n'!$Q33="A",'1a+c+n'!N33,0))</f>
        <v>0</v>
      </c>
      <c r="O33" s="106">
        <f>IF($C$4="Attiecināmās izmaksas",IF('1a+c+n'!$Q33="A",'1a+c+n'!O33,0))</f>
        <v>0</v>
      </c>
      <c r="P33" s="107">
        <f>IF($C$4="Attiecināmās izmaksas",IF('1a+c+n'!$Q33="A",'1a+c+n'!P33,0))</f>
        <v>0</v>
      </c>
    </row>
    <row r="34" spans="1:16" x14ac:dyDescent="0.2">
      <c r="A34" s="45">
        <f>IF(P34=0,0,IF(COUNTBLANK(P34)=1,0,COUNTA($P$14:P34)))</f>
        <v>0</v>
      </c>
      <c r="B34" s="20">
        <f>IF($C$4="Attiecināmās izmaksas",IF('1a+c+n'!$Q34="A",'1a+c+n'!B34,0))</f>
        <v>0</v>
      </c>
      <c r="C34" s="58" t="str">
        <f>IF($C$4="Attiecināmās izmaksas",IF('1a+c+n'!$Q34="A",'1a+c+n'!C34,0))</f>
        <v>Krāsošana 2x</v>
      </c>
      <c r="D34" s="20" t="str">
        <f>IF($C$4="Attiecināmās izmaksas",IF('1a+c+n'!$Q34="A",'1a+c+n'!D34,0))</f>
        <v>m2</v>
      </c>
      <c r="E34" s="40"/>
      <c r="F34" s="59"/>
      <c r="G34" s="106"/>
      <c r="H34" s="106">
        <f>IF($C$4="Attiecināmās izmaksas",IF('1a+c+n'!$Q34="A",'1a+c+n'!H34,0))</f>
        <v>0</v>
      </c>
      <c r="I34" s="106"/>
      <c r="J34" s="106"/>
      <c r="K34" s="107">
        <f>IF($C$4="Attiecināmās izmaksas",IF('1a+c+n'!$Q34="A",'1a+c+n'!K34,0))</f>
        <v>0</v>
      </c>
      <c r="L34" s="59">
        <f>IF($C$4="Attiecināmās izmaksas",IF('1a+c+n'!$Q34="A",'1a+c+n'!L34,0))</f>
        <v>0</v>
      </c>
      <c r="M34" s="106">
        <f>IF($C$4="Attiecināmās izmaksas",IF('1a+c+n'!$Q34="A",'1a+c+n'!M34,0))</f>
        <v>0</v>
      </c>
      <c r="N34" s="106">
        <f>IF($C$4="Attiecināmās izmaksas",IF('1a+c+n'!$Q34="A",'1a+c+n'!N34,0))</f>
        <v>0</v>
      </c>
      <c r="O34" s="106">
        <f>IF($C$4="Attiecināmās izmaksas",IF('1a+c+n'!$Q34="A",'1a+c+n'!O34,0))</f>
        <v>0</v>
      </c>
      <c r="P34" s="107">
        <f>IF($C$4="Attiecināmās izmaksas",IF('1a+c+n'!$Q34="A",'1a+c+n'!P34,0))</f>
        <v>0</v>
      </c>
    </row>
    <row r="35" spans="1:16" ht="22.5" x14ac:dyDescent="0.2">
      <c r="A35" s="45">
        <f>IF(P35=0,0,IF(COUNTBLANK(P35)=1,0,COUNTA($P$14:P35)))</f>
        <v>0</v>
      </c>
      <c r="B35" s="20">
        <f>IF($C$4="Attiecināmās izmaksas",IF('1a+c+n'!$Q35="A",'1a+c+n'!B35,0))</f>
        <v>0</v>
      </c>
      <c r="C35" s="58" t="str">
        <f>IF($C$4="Attiecināmās izmaksas",IF('1a+c+n'!$Q35="A",'1a+c+n'!C35,0))</f>
        <v>PVC cokola profils un stūra profils ar stikla šķiedras sietu un lāseni 150mm</v>
      </c>
      <c r="D35" s="20" t="str">
        <f>IF($C$4="Attiecināmās izmaksas",IF('1a+c+n'!$Q35="A",'1a+c+n'!D35,0))</f>
        <v>m</v>
      </c>
      <c r="E35" s="40"/>
      <c r="F35" s="59"/>
      <c r="G35" s="106"/>
      <c r="H35" s="106">
        <f>IF($C$4="Attiecināmās izmaksas",IF('1a+c+n'!$Q35="A",'1a+c+n'!H35,0))</f>
        <v>0</v>
      </c>
      <c r="I35" s="106"/>
      <c r="J35" s="106"/>
      <c r="K35" s="107">
        <f>IF($C$4="Attiecināmās izmaksas",IF('1a+c+n'!$Q35="A",'1a+c+n'!K35,0))</f>
        <v>0</v>
      </c>
      <c r="L35" s="59">
        <f>IF($C$4="Attiecināmās izmaksas",IF('1a+c+n'!$Q35="A",'1a+c+n'!L35,0))</f>
        <v>0</v>
      </c>
      <c r="M35" s="106">
        <f>IF($C$4="Attiecināmās izmaksas",IF('1a+c+n'!$Q35="A",'1a+c+n'!M35,0))</f>
        <v>0</v>
      </c>
      <c r="N35" s="106">
        <f>IF($C$4="Attiecināmās izmaksas",IF('1a+c+n'!$Q35="A",'1a+c+n'!N35,0))</f>
        <v>0</v>
      </c>
      <c r="O35" s="106">
        <f>IF($C$4="Attiecināmās izmaksas",IF('1a+c+n'!$Q35="A",'1a+c+n'!O35,0))</f>
        <v>0</v>
      </c>
      <c r="P35" s="107">
        <f>IF($C$4="Attiecināmās izmaksas",IF('1a+c+n'!$Q35="A",'1a+c+n'!P35,0))</f>
        <v>0</v>
      </c>
    </row>
    <row r="36" spans="1:16" x14ac:dyDescent="0.2">
      <c r="A36" s="45">
        <f>IF(P36=0,0,IF(COUNTBLANK(P36)=1,0,COUNTA($P$14:P36)))</f>
        <v>0</v>
      </c>
      <c r="B36" s="20">
        <f>IF($C$4="Attiecināmās izmaksas",IF('1a+c+n'!$Q36="A",'1a+c+n'!B36,0))</f>
        <v>0</v>
      </c>
      <c r="C36" s="58" t="str">
        <f>IF($C$4="Attiecināmās izmaksas",IF('1a+c+n'!$Q36="A",'1a+c+n'!C36,0))</f>
        <v>Blietētu šķembu slānis 80mm</v>
      </c>
      <c r="D36" s="20" t="str">
        <f>IF($C$4="Attiecināmās izmaksas",IF('1a+c+n'!$Q36="A",'1a+c+n'!D36,0))</f>
        <v>m3</v>
      </c>
      <c r="E36" s="40"/>
      <c r="F36" s="59"/>
      <c r="G36" s="106"/>
      <c r="H36" s="106">
        <f>IF($C$4="Attiecināmās izmaksas",IF('1a+c+n'!$Q36="A",'1a+c+n'!H36,0))</f>
        <v>0</v>
      </c>
      <c r="I36" s="106"/>
      <c r="J36" s="106"/>
      <c r="K36" s="107">
        <f>IF($C$4="Attiecināmās izmaksas",IF('1a+c+n'!$Q36="A",'1a+c+n'!K36,0))</f>
        <v>0</v>
      </c>
      <c r="L36" s="59">
        <f>IF($C$4="Attiecināmās izmaksas",IF('1a+c+n'!$Q36="A",'1a+c+n'!L36,0))</f>
        <v>0</v>
      </c>
      <c r="M36" s="106">
        <f>IF($C$4="Attiecināmās izmaksas",IF('1a+c+n'!$Q36="A",'1a+c+n'!M36,0))</f>
        <v>0</v>
      </c>
      <c r="N36" s="106">
        <f>IF($C$4="Attiecināmās izmaksas",IF('1a+c+n'!$Q36="A",'1a+c+n'!N36,0))</f>
        <v>0</v>
      </c>
      <c r="O36" s="106">
        <f>IF($C$4="Attiecināmās izmaksas",IF('1a+c+n'!$Q36="A",'1a+c+n'!O36,0))</f>
        <v>0</v>
      </c>
      <c r="P36" s="107">
        <f>IF($C$4="Attiecināmās izmaksas",IF('1a+c+n'!$Q36="A",'1a+c+n'!P36,0))</f>
        <v>0</v>
      </c>
    </row>
    <row r="37" spans="1:16" x14ac:dyDescent="0.2">
      <c r="A37" s="45">
        <f>IF(P37=0,0,IF(COUNTBLANK(P37)=1,0,COUNTA($P$14:P37)))</f>
        <v>0</v>
      </c>
      <c r="B37" s="20">
        <f>IF($C$4="Attiecināmās izmaksas",IF('1a+c+n'!$Q37="A",'1a+c+n'!B37,0))</f>
        <v>0</v>
      </c>
      <c r="C37" s="58" t="str">
        <f>IF($C$4="Attiecināmās izmaksas",IF('1a+c+n'!$Q37="A",'1a+c+n'!C37,0))</f>
        <v>Smalkas frakcijas smilts slānis 50mm</v>
      </c>
      <c r="D37" s="20" t="str">
        <f>IF($C$4="Attiecināmās izmaksas",IF('1a+c+n'!$Q37="A",'1a+c+n'!D37,0))</f>
        <v>m3</v>
      </c>
      <c r="E37" s="40"/>
      <c r="F37" s="59"/>
      <c r="G37" s="106"/>
      <c r="H37" s="106">
        <f>IF($C$4="Attiecināmās izmaksas",IF('1a+c+n'!$Q37="A",'1a+c+n'!H37,0))</f>
        <v>0</v>
      </c>
      <c r="I37" s="106"/>
      <c r="J37" s="106"/>
      <c r="K37" s="107">
        <f>IF($C$4="Attiecināmās izmaksas",IF('1a+c+n'!$Q37="A",'1a+c+n'!K37,0))</f>
        <v>0</v>
      </c>
      <c r="L37" s="59">
        <f>IF($C$4="Attiecināmās izmaksas",IF('1a+c+n'!$Q37="A",'1a+c+n'!L37,0))</f>
        <v>0</v>
      </c>
      <c r="M37" s="106">
        <f>IF($C$4="Attiecināmās izmaksas",IF('1a+c+n'!$Q37="A",'1a+c+n'!M37,0))</f>
        <v>0</v>
      </c>
      <c r="N37" s="106">
        <f>IF($C$4="Attiecināmās izmaksas",IF('1a+c+n'!$Q37="A",'1a+c+n'!N37,0))</f>
        <v>0</v>
      </c>
      <c r="O37" s="106">
        <f>IF($C$4="Attiecināmās izmaksas",IF('1a+c+n'!$Q37="A",'1a+c+n'!O37,0))</f>
        <v>0</v>
      </c>
      <c r="P37" s="107">
        <f>IF($C$4="Attiecināmās izmaksas",IF('1a+c+n'!$Q37="A",'1a+c+n'!P37,0))</f>
        <v>0</v>
      </c>
    </row>
    <row r="38" spans="1:16" x14ac:dyDescent="0.2">
      <c r="A38" s="45">
        <f>IF(P38=0,0,IF(COUNTBLANK(P38)=1,0,COUNTA($P$14:P38)))</f>
        <v>0</v>
      </c>
      <c r="B38" s="20">
        <f>IF($C$4="Attiecināmās izmaksas",IF('1a+c+n'!$Q38="A",'1a+c+n'!B38,0))</f>
        <v>0</v>
      </c>
      <c r="C38" s="58" t="str">
        <f>IF($C$4="Attiecināmās izmaksas",IF('1a+c+n'!$Q38="A",'1a+c+n'!C38,0))</f>
        <v>Betona bruģa ieklāšana, pelēks 60mm</v>
      </c>
      <c r="D38" s="20" t="str">
        <f>IF($C$4="Attiecināmās izmaksas",IF('1a+c+n'!$Q38="A",'1a+c+n'!D38,0))</f>
        <v>m2</v>
      </c>
      <c r="E38" s="40"/>
      <c r="F38" s="59"/>
      <c r="G38" s="106"/>
      <c r="H38" s="106">
        <f>IF($C$4="Attiecināmās izmaksas",IF('1a+c+n'!$Q38="A",'1a+c+n'!H38,0))</f>
        <v>0</v>
      </c>
      <c r="I38" s="106"/>
      <c r="J38" s="106"/>
      <c r="K38" s="107">
        <f>IF($C$4="Attiecināmās izmaksas",IF('1a+c+n'!$Q38="A",'1a+c+n'!K38,0))</f>
        <v>0</v>
      </c>
      <c r="L38" s="59">
        <f>IF($C$4="Attiecināmās izmaksas",IF('1a+c+n'!$Q38="A",'1a+c+n'!L38,0))</f>
        <v>0</v>
      </c>
      <c r="M38" s="106">
        <f>IF($C$4="Attiecināmās izmaksas",IF('1a+c+n'!$Q38="A",'1a+c+n'!M38,0))</f>
        <v>0</v>
      </c>
      <c r="N38" s="106">
        <f>IF($C$4="Attiecināmās izmaksas",IF('1a+c+n'!$Q38="A",'1a+c+n'!N38,0))</f>
        <v>0</v>
      </c>
      <c r="O38" s="106">
        <f>IF($C$4="Attiecināmās izmaksas",IF('1a+c+n'!$Q38="A",'1a+c+n'!O38,0))</f>
        <v>0</v>
      </c>
      <c r="P38" s="107">
        <f>IF($C$4="Attiecināmās izmaksas",IF('1a+c+n'!$Q38="A",'1a+c+n'!P38,0))</f>
        <v>0</v>
      </c>
    </row>
    <row r="39" spans="1:16" x14ac:dyDescent="0.2">
      <c r="A39" s="45">
        <f>IF(P39=0,0,IF(COUNTBLANK(P39)=1,0,COUNTA($P$14:P39)))</f>
        <v>0</v>
      </c>
      <c r="B39" s="20">
        <f>IF($C$4="Attiecināmās izmaksas",IF('1a+c+n'!$Q39="A",'1a+c+n'!B39,0))</f>
        <v>0</v>
      </c>
      <c r="C39" s="58" t="str">
        <f>IF($C$4="Attiecināmās izmaksas",IF('1a+c+n'!$Q39="A",'1a+c+n'!C39,0))</f>
        <v>Betona apmale 80x200mm uz pabetonējuma</v>
      </c>
      <c r="D39" s="20" t="str">
        <f>IF($C$4="Attiecināmās izmaksas",IF('1a+c+n'!$Q39="A",'1a+c+n'!D39,0))</f>
        <v>m</v>
      </c>
      <c r="E39" s="40"/>
      <c r="F39" s="59"/>
      <c r="G39" s="106"/>
      <c r="H39" s="106">
        <f>IF($C$4="Attiecināmās izmaksas",IF('1a+c+n'!$Q39="A",'1a+c+n'!H39,0))</f>
        <v>0</v>
      </c>
      <c r="I39" s="106"/>
      <c r="J39" s="106"/>
      <c r="K39" s="107">
        <f>IF($C$4="Attiecināmās izmaksas",IF('1a+c+n'!$Q39="A",'1a+c+n'!K39,0))</f>
        <v>0</v>
      </c>
      <c r="L39" s="59">
        <f>IF($C$4="Attiecināmās izmaksas",IF('1a+c+n'!$Q39="A",'1a+c+n'!L39,0))</f>
        <v>0</v>
      </c>
      <c r="M39" s="106">
        <f>IF($C$4="Attiecināmās izmaksas",IF('1a+c+n'!$Q39="A",'1a+c+n'!M39,0))</f>
        <v>0</v>
      </c>
      <c r="N39" s="106">
        <f>IF($C$4="Attiecināmās izmaksas",IF('1a+c+n'!$Q39="A",'1a+c+n'!N39,0))</f>
        <v>0</v>
      </c>
      <c r="O39" s="106">
        <f>IF($C$4="Attiecināmās izmaksas",IF('1a+c+n'!$Q39="A",'1a+c+n'!O39,0))</f>
        <v>0</v>
      </c>
      <c r="P39" s="107">
        <f>IF($C$4="Attiecināmās izmaksas",IF('1a+c+n'!$Q39="A",'1a+c+n'!P39,0))</f>
        <v>0</v>
      </c>
    </row>
    <row r="40" spans="1:16" x14ac:dyDescent="0.2">
      <c r="A40" s="45">
        <f>IF(P40=0,0,IF(COUNTBLANK(P40)=1,0,COUNTA($P$14:P40)))</f>
        <v>0</v>
      </c>
      <c r="B40" s="20">
        <f>IF($C$4="Attiecināmās izmaksas",IF('1a+c+n'!$Q40="A",'1a+c+n'!B40,0))</f>
        <v>0</v>
      </c>
      <c r="C40" s="58">
        <f>IF($C$4="Attiecināmās izmaksas",IF('1a+c+n'!$Q40="A",'1a+c+n'!C40,0))</f>
        <v>0</v>
      </c>
      <c r="D40" s="20">
        <f>IF($C$4="Attiecināmās izmaksas",IF('1a+c+n'!$Q40="A",'1a+c+n'!D40,0))</f>
        <v>0</v>
      </c>
      <c r="E40" s="40"/>
      <c r="F40" s="59"/>
      <c r="G40" s="106"/>
      <c r="H40" s="106">
        <f>IF($C$4="Attiecināmās izmaksas",IF('1a+c+n'!$Q40="A",'1a+c+n'!H40,0))</f>
        <v>0</v>
      </c>
      <c r="I40" s="106"/>
      <c r="J40" s="106"/>
      <c r="K40" s="107">
        <f>IF($C$4="Attiecināmās izmaksas",IF('1a+c+n'!$Q40="A",'1a+c+n'!K40,0))</f>
        <v>0</v>
      </c>
      <c r="L40" s="59">
        <f>IF($C$4="Attiecināmās izmaksas",IF('1a+c+n'!$Q40="A",'1a+c+n'!L40,0))</f>
        <v>0</v>
      </c>
      <c r="M40" s="106">
        <f>IF($C$4="Attiecināmās izmaksas",IF('1a+c+n'!$Q40="A",'1a+c+n'!M40,0))</f>
        <v>0</v>
      </c>
      <c r="N40" s="106">
        <f>IF($C$4="Attiecināmās izmaksas",IF('1a+c+n'!$Q40="A",'1a+c+n'!N40,0))</f>
        <v>0</v>
      </c>
      <c r="O40" s="106">
        <f>IF($C$4="Attiecināmās izmaksas",IF('1a+c+n'!$Q40="A",'1a+c+n'!O40,0))</f>
        <v>0</v>
      </c>
      <c r="P40" s="107">
        <f>IF($C$4="Attiecināmās izmaksas",IF('1a+c+n'!$Q40="A",'1a+c+n'!P40,0))</f>
        <v>0</v>
      </c>
    </row>
    <row r="41" spans="1:16" x14ac:dyDescent="0.2">
      <c r="A41" s="45">
        <f>IF(P41=0,0,IF(COUNTBLANK(P41)=1,0,COUNTA($P$14:P41)))</f>
        <v>0</v>
      </c>
      <c r="B41" s="20">
        <f>IF($C$4="Attiecināmās izmaksas",IF('1a+c+n'!$Q41="A",'1a+c+n'!B41,0))</f>
        <v>0</v>
      </c>
      <c r="C41" s="58">
        <f>IF($C$4="Attiecināmās izmaksas",IF('1a+c+n'!$Q41="A",'1a+c+n'!C41,0))</f>
        <v>0</v>
      </c>
      <c r="D41" s="20">
        <f>IF($C$4="Attiecināmās izmaksas",IF('1a+c+n'!$Q41="A",'1a+c+n'!D41,0))</f>
        <v>0</v>
      </c>
      <c r="E41" s="40"/>
      <c r="F41" s="59"/>
      <c r="G41" s="106"/>
      <c r="H41" s="106">
        <f>IF($C$4="Attiecināmās izmaksas",IF('1a+c+n'!$Q41="A",'1a+c+n'!H41,0))</f>
        <v>0</v>
      </c>
      <c r="I41" s="106"/>
      <c r="J41" s="106"/>
      <c r="K41" s="107">
        <f>IF($C$4="Attiecināmās izmaksas",IF('1a+c+n'!$Q41="A",'1a+c+n'!K41,0))</f>
        <v>0</v>
      </c>
      <c r="L41" s="59">
        <f>IF($C$4="Attiecināmās izmaksas",IF('1a+c+n'!$Q41="A",'1a+c+n'!L41,0))</f>
        <v>0</v>
      </c>
      <c r="M41" s="106">
        <f>IF($C$4="Attiecināmās izmaksas",IF('1a+c+n'!$Q41="A",'1a+c+n'!M41,0))</f>
        <v>0</v>
      </c>
      <c r="N41" s="106">
        <f>IF($C$4="Attiecināmās izmaksas",IF('1a+c+n'!$Q41="A",'1a+c+n'!N41,0))</f>
        <v>0</v>
      </c>
      <c r="O41" s="106">
        <f>IF($C$4="Attiecināmās izmaksas",IF('1a+c+n'!$Q41="A",'1a+c+n'!O41,0))</f>
        <v>0</v>
      </c>
      <c r="P41" s="107">
        <f>IF($C$4="Attiecināmās izmaksas",IF('1a+c+n'!$Q41="A",'1a+c+n'!P41,0))</f>
        <v>0</v>
      </c>
    </row>
    <row r="42" spans="1:16" x14ac:dyDescent="0.2">
      <c r="A42" s="45">
        <f>IF(P42=0,0,IF(COUNTBLANK(P42)=1,0,COUNTA($P$14:P42)))</f>
        <v>0</v>
      </c>
      <c r="B42" s="20">
        <f>IF($C$4="Attiecināmās izmaksas",IF('1a+c+n'!$Q42="A",'1a+c+n'!B42,0))</f>
        <v>0</v>
      </c>
      <c r="C42" s="58" t="str">
        <f>IF($C$4="Attiecināmās izmaksas",IF('1a+c+n'!$Q42="A",'1a+c+n'!C42,0))</f>
        <v>Ārsienu virsmas līdzināšana un gruntēšana</v>
      </c>
      <c r="D42" s="20" t="str">
        <f>IF($C$4="Attiecināmās izmaksas",IF('1a+c+n'!$Q42="A",'1a+c+n'!D42,0))</f>
        <v>m2</v>
      </c>
      <c r="E42" s="40"/>
      <c r="F42" s="59"/>
      <c r="G42" s="106"/>
      <c r="H42" s="106">
        <f>IF($C$4="Attiecināmās izmaksas",IF('1a+c+n'!$Q42="A",'1a+c+n'!H42,0))</f>
        <v>0</v>
      </c>
      <c r="I42" s="106"/>
      <c r="J42" s="106"/>
      <c r="K42" s="107">
        <f>IF($C$4="Attiecināmās izmaksas",IF('1a+c+n'!$Q42="A",'1a+c+n'!K42,0))</f>
        <v>0</v>
      </c>
      <c r="L42" s="59">
        <f>IF($C$4="Attiecināmās izmaksas",IF('1a+c+n'!$Q42="A",'1a+c+n'!L42,0))</f>
        <v>0</v>
      </c>
      <c r="M42" s="106">
        <f>IF($C$4="Attiecināmās izmaksas",IF('1a+c+n'!$Q42="A",'1a+c+n'!M42,0))</f>
        <v>0</v>
      </c>
      <c r="N42" s="106">
        <f>IF($C$4="Attiecināmās izmaksas",IF('1a+c+n'!$Q42="A",'1a+c+n'!N42,0))</f>
        <v>0</v>
      </c>
      <c r="O42" s="106">
        <f>IF($C$4="Attiecināmās izmaksas",IF('1a+c+n'!$Q42="A",'1a+c+n'!O42,0))</f>
        <v>0</v>
      </c>
      <c r="P42" s="107">
        <f>IF($C$4="Attiecināmās izmaksas",IF('1a+c+n'!$Q42="A",'1a+c+n'!P42,0))</f>
        <v>0</v>
      </c>
    </row>
    <row r="43" spans="1:16" ht="56.25" x14ac:dyDescent="0.2">
      <c r="A43" s="45">
        <f>IF(P43=0,0,IF(COUNTBLANK(P43)=1,0,COUNTA($P$14:P43)))</f>
        <v>0</v>
      </c>
      <c r="B43" s="20">
        <f>IF($C$4="Attiecināmās izmaksas",IF('1a+c+n'!$Q43="A",'1a+c+n'!B43,0))</f>
        <v>0</v>
      </c>
      <c r="C43" s="58" t="str">
        <f>IF($C$4="Attiecināmās izmaksas",IF('1a+c+n'!$Q43="A",'1a+c+n'!C43,0))</f>
        <v>Sienas siltinašana ar akmens vates siltumizolāciju plānajām apmetuma sistēmām (KOEF. λ ≤ 0.039 W/(m•K)), stiprība spiedē (pie 10% deformācijas) ≥ 20kPa, stiprība stiepjot perpendikulāri virsmai ≥ 10 kPa - 150mm uz līmjavas kārtas, iesk.stiprinājumus</v>
      </c>
      <c r="D43" s="20" t="str">
        <f>IF($C$4="Attiecināmās izmaksas",IF('1a+c+n'!$Q43="A",'1a+c+n'!D43,0))</f>
        <v>m2</v>
      </c>
      <c r="E43" s="40"/>
      <c r="F43" s="59"/>
      <c r="G43" s="106"/>
      <c r="H43" s="106">
        <f>IF($C$4="Attiecināmās izmaksas",IF('1a+c+n'!$Q43="A",'1a+c+n'!H43,0))</f>
        <v>0</v>
      </c>
      <c r="I43" s="106"/>
      <c r="J43" s="106"/>
      <c r="K43" s="107">
        <f>IF($C$4="Attiecināmās izmaksas",IF('1a+c+n'!$Q43="A",'1a+c+n'!K43,0))</f>
        <v>0</v>
      </c>
      <c r="L43" s="59">
        <f>IF($C$4="Attiecināmās izmaksas",IF('1a+c+n'!$Q43="A",'1a+c+n'!L43,0))</f>
        <v>0</v>
      </c>
      <c r="M43" s="106">
        <f>IF($C$4="Attiecināmās izmaksas",IF('1a+c+n'!$Q43="A",'1a+c+n'!M43,0))</f>
        <v>0</v>
      </c>
      <c r="N43" s="106">
        <f>IF($C$4="Attiecināmās izmaksas",IF('1a+c+n'!$Q43="A",'1a+c+n'!N43,0))</f>
        <v>0</v>
      </c>
      <c r="O43" s="106">
        <f>IF($C$4="Attiecināmās izmaksas",IF('1a+c+n'!$Q43="A",'1a+c+n'!O43,0))</f>
        <v>0</v>
      </c>
      <c r="P43" s="107">
        <f>IF($C$4="Attiecināmās izmaksas",IF('1a+c+n'!$Q43="A",'1a+c+n'!P43,0))</f>
        <v>0</v>
      </c>
    </row>
    <row r="44" spans="1:16" x14ac:dyDescent="0.2">
      <c r="A44" s="45">
        <f>IF(P44=0,0,IF(COUNTBLANK(P44)=1,0,COUNTA($P$14:P44)))</f>
        <v>0</v>
      </c>
      <c r="B44" s="20">
        <f>IF($C$4="Attiecināmās izmaksas",IF('1a+c+n'!$Q44="A",'1a+c+n'!B44,0))</f>
        <v>0</v>
      </c>
      <c r="C44" s="58" t="str">
        <f>IF($C$4="Attiecināmās izmaksas",IF('1a+c+n'!$Q44="A",'1a+c+n'!C44,0))</f>
        <v>Stiklašķiedras armējošais siets uz līmjavas kārtas</v>
      </c>
      <c r="D44" s="20" t="str">
        <f>IF($C$4="Attiecināmās izmaksas",IF('1a+c+n'!$Q44="A",'1a+c+n'!D44,0))</f>
        <v>m2</v>
      </c>
      <c r="E44" s="40"/>
      <c r="F44" s="59"/>
      <c r="G44" s="106"/>
      <c r="H44" s="106">
        <f>IF($C$4="Attiecināmās izmaksas",IF('1a+c+n'!$Q44="A",'1a+c+n'!H44,0))</f>
        <v>0</v>
      </c>
      <c r="I44" s="106"/>
      <c r="J44" s="106"/>
      <c r="K44" s="107">
        <f>IF($C$4="Attiecināmās izmaksas",IF('1a+c+n'!$Q44="A",'1a+c+n'!K44,0))</f>
        <v>0</v>
      </c>
      <c r="L44" s="59">
        <f>IF($C$4="Attiecināmās izmaksas",IF('1a+c+n'!$Q44="A",'1a+c+n'!L44,0))</f>
        <v>0</v>
      </c>
      <c r="M44" s="106">
        <f>IF($C$4="Attiecināmās izmaksas",IF('1a+c+n'!$Q44="A",'1a+c+n'!M44,0))</f>
        <v>0</v>
      </c>
      <c r="N44" s="106">
        <f>IF($C$4="Attiecināmās izmaksas",IF('1a+c+n'!$Q44="A",'1a+c+n'!N44,0))</f>
        <v>0</v>
      </c>
      <c r="O44" s="106">
        <f>IF($C$4="Attiecināmās izmaksas",IF('1a+c+n'!$Q44="A",'1a+c+n'!O44,0))</f>
        <v>0</v>
      </c>
      <c r="P44" s="107">
        <f>IF($C$4="Attiecināmās izmaksas",IF('1a+c+n'!$Q44="A",'1a+c+n'!P44,0))</f>
        <v>0</v>
      </c>
    </row>
    <row r="45" spans="1:16" ht="33.75" x14ac:dyDescent="0.2">
      <c r="A45" s="45">
        <f>IF(P45=0,0,IF(COUNTBLANK(P45)=1,0,COUNTA($P$14:P45)))</f>
        <v>0</v>
      </c>
      <c r="B45" s="20">
        <f>IF($C$4="Attiecināmās izmaksas",IF('1a+c+n'!$Q45="A",'1a+c+n'!B45,0))</f>
        <v>0</v>
      </c>
      <c r="C45" s="58" t="str">
        <f>IF($C$4="Attiecināmās izmaksas",IF('1a+c+n'!$Q45="A",'1a+c+n'!C45,0))</f>
        <v>Gatavais dekoratīvais silikona apmetums, graudu izmērs līdz 2.0mm, dekoratīvā virsma- biezpiens ar otrās kategorijas mahānisko izturību</v>
      </c>
      <c r="D45" s="20" t="str">
        <f>IF($C$4="Attiecināmās izmaksas",IF('1a+c+n'!$Q45="A",'1a+c+n'!D45,0))</f>
        <v>m2</v>
      </c>
      <c r="E45" s="40"/>
      <c r="F45" s="59"/>
      <c r="G45" s="106"/>
      <c r="H45" s="106">
        <f>IF($C$4="Attiecināmās izmaksas",IF('1a+c+n'!$Q45="A",'1a+c+n'!H45,0))</f>
        <v>0</v>
      </c>
      <c r="I45" s="106"/>
      <c r="J45" s="106"/>
      <c r="K45" s="107">
        <f>IF($C$4="Attiecināmās izmaksas",IF('1a+c+n'!$Q45="A",'1a+c+n'!K45,0))</f>
        <v>0</v>
      </c>
      <c r="L45" s="59">
        <f>IF($C$4="Attiecināmās izmaksas",IF('1a+c+n'!$Q45="A",'1a+c+n'!L45,0))</f>
        <v>0</v>
      </c>
      <c r="M45" s="106">
        <f>IF($C$4="Attiecināmās izmaksas",IF('1a+c+n'!$Q45="A",'1a+c+n'!M45,0))</f>
        <v>0</v>
      </c>
      <c r="N45" s="106">
        <f>IF($C$4="Attiecināmās izmaksas",IF('1a+c+n'!$Q45="A",'1a+c+n'!N45,0))</f>
        <v>0</v>
      </c>
      <c r="O45" s="106">
        <f>IF($C$4="Attiecināmās izmaksas",IF('1a+c+n'!$Q45="A",'1a+c+n'!O45,0))</f>
        <v>0</v>
      </c>
      <c r="P45" s="107">
        <f>IF($C$4="Attiecināmās izmaksas",IF('1a+c+n'!$Q45="A",'1a+c+n'!P45,0))</f>
        <v>0</v>
      </c>
    </row>
    <row r="46" spans="1:16" x14ac:dyDescent="0.2">
      <c r="A46" s="45">
        <f>IF(P46=0,0,IF(COUNTBLANK(P46)=1,0,COUNTA($P$14:P46)))</f>
        <v>0</v>
      </c>
      <c r="B46" s="20">
        <f>IF($C$4="Attiecināmās izmaksas",IF('1a+c+n'!$Q46="A",'1a+c+n'!B46,0))</f>
        <v>0</v>
      </c>
      <c r="C46" s="58">
        <f>IF($C$4="Attiecināmās izmaksas",IF('1a+c+n'!$Q46="A",'1a+c+n'!C46,0))</f>
        <v>0</v>
      </c>
      <c r="D46" s="20">
        <f>IF($C$4="Attiecināmās izmaksas",IF('1a+c+n'!$Q46="A",'1a+c+n'!D46,0))</f>
        <v>0</v>
      </c>
      <c r="E46" s="40"/>
      <c r="F46" s="59"/>
      <c r="G46" s="106"/>
      <c r="H46" s="106">
        <f>IF($C$4="Attiecināmās izmaksas",IF('1a+c+n'!$Q46="A",'1a+c+n'!H46,0))</f>
        <v>0</v>
      </c>
      <c r="I46" s="106"/>
      <c r="J46" s="106"/>
      <c r="K46" s="107">
        <f>IF($C$4="Attiecināmās izmaksas",IF('1a+c+n'!$Q46="A",'1a+c+n'!K46,0))</f>
        <v>0</v>
      </c>
      <c r="L46" s="59">
        <f>IF($C$4="Attiecināmās izmaksas",IF('1a+c+n'!$Q46="A",'1a+c+n'!L46,0))</f>
        <v>0</v>
      </c>
      <c r="M46" s="106">
        <f>IF($C$4="Attiecināmās izmaksas",IF('1a+c+n'!$Q46="A",'1a+c+n'!M46,0))</f>
        <v>0</v>
      </c>
      <c r="N46" s="106">
        <f>IF($C$4="Attiecināmās izmaksas",IF('1a+c+n'!$Q46="A",'1a+c+n'!N46,0))</f>
        <v>0</v>
      </c>
      <c r="O46" s="106">
        <f>IF($C$4="Attiecināmās izmaksas",IF('1a+c+n'!$Q46="A",'1a+c+n'!O46,0))</f>
        <v>0</v>
      </c>
      <c r="P46" s="107">
        <f>IF($C$4="Attiecināmās izmaksas",IF('1a+c+n'!$Q46="A",'1a+c+n'!P46,0))</f>
        <v>0</v>
      </c>
    </row>
    <row r="47" spans="1:16" ht="22.5" x14ac:dyDescent="0.2">
      <c r="A47" s="45">
        <f>IF(P47=0,0,IF(COUNTBLANK(P47)=1,0,COUNTA($P$14:P47)))</f>
        <v>0</v>
      </c>
      <c r="B47" s="20">
        <f>IF($C$4="Attiecināmās izmaksas",IF('1a+c+n'!$Q47="A",'1a+c+n'!B47,0))</f>
        <v>0</v>
      </c>
      <c r="C47" s="58" t="str">
        <f>IF($C$4="Attiecināmās izmaksas",IF('1a+c+n'!$Q47="A",'1a+c+n'!C47,0))</f>
        <v>Logu un durvju ailu virsmas līdzināšana un gruntēšana</v>
      </c>
      <c r="D47" s="20" t="str">
        <f>IF($C$4="Attiecināmās izmaksas",IF('1a+c+n'!$Q47="A",'1a+c+n'!D47,0))</f>
        <v>m2</v>
      </c>
      <c r="E47" s="40"/>
      <c r="F47" s="59"/>
      <c r="G47" s="106"/>
      <c r="H47" s="106">
        <f>IF($C$4="Attiecināmās izmaksas",IF('1a+c+n'!$Q47="A",'1a+c+n'!H47,0))</f>
        <v>0</v>
      </c>
      <c r="I47" s="106"/>
      <c r="J47" s="106"/>
      <c r="K47" s="107">
        <f>IF($C$4="Attiecināmās izmaksas",IF('1a+c+n'!$Q47="A",'1a+c+n'!K47,0))</f>
        <v>0</v>
      </c>
      <c r="L47" s="59">
        <f>IF($C$4="Attiecināmās izmaksas",IF('1a+c+n'!$Q47="A",'1a+c+n'!L47,0))</f>
        <v>0</v>
      </c>
      <c r="M47" s="106">
        <f>IF($C$4="Attiecināmās izmaksas",IF('1a+c+n'!$Q47="A",'1a+c+n'!M47,0))</f>
        <v>0</v>
      </c>
      <c r="N47" s="106">
        <f>IF($C$4="Attiecināmās izmaksas",IF('1a+c+n'!$Q47="A",'1a+c+n'!N47,0))</f>
        <v>0</v>
      </c>
      <c r="O47" s="106">
        <f>IF($C$4="Attiecināmās izmaksas",IF('1a+c+n'!$Q47="A",'1a+c+n'!O47,0))</f>
        <v>0</v>
      </c>
      <c r="P47" s="107">
        <f>IF($C$4="Attiecināmās izmaksas",IF('1a+c+n'!$Q47="A",'1a+c+n'!P47,0))</f>
        <v>0</v>
      </c>
    </row>
    <row r="48" spans="1:16" ht="67.5" x14ac:dyDescent="0.2">
      <c r="A48" s="45">
        <f>IF(P48=0,0,IF(COUNTBLANK(P48)=1,0,COUNTA($P$14:P48)))</f>
        <v>0</v>
      </c>
      <c r="B48" s="20">
        <f>IF($C$4="Attiecināmās izmaksas",IF('1a+c+n'!$Q48="A",'1a+c+n'!B48,0))</f>
        <v>0</v>
      </c>
      <c r="C48" s="58" t="str">
        <f>IF($C$4="Attiecināmās izmaksas",IF('1a+c+n'!$Q48="A",'1a+c+n'!C48,0))</f>
        <v>Sienas siltinašana ar akmens vates siltumizolāciju plānajām apmetuma sistēmām (KOEF. λ ≤ 0.039 W/(m•K)), stiprība spiedē (pie 10% deformācijas) ≥ 20kPa, stiprība stiepjot perpendikulāri virsmai ≥ 10 kPa - 30…50mm uz līmjavas kārtas, iesk.stiprinājumus</v>
      </c>
      <c r="D48" s="20" t="str">
        <f>IF($C$4="Attiecināmās izmaksas",IF('1a+c+n'!$Q48="A",'1a+c+n'!D48,0))</f>
        <v>m2</v>
      </c>
      <c r="E48" s="40"/>
      <c r="F48" s="59"/>
      <c r="G48" s="106"/>
      <c r="H48" s="106">
        <f>IF($C$4="Attiecināmās izmaksas",IF('1a+c+n'!$Q48="A",'1a+c+n'!H48,0))</f>
        <v>0</v>
      </c>
      <c r="I48" s="106"/>
      <c r="J48" s="106"/>
      <c r="K48" s="107">
        <f>IF($C$4="Attiecināmās izmaksas",IF('1a+c+n'!$Q48="A",'1a+c+n'!K48,0))</f>
        <v>0</v>
      </c>
      <c r="L48" s="59">
        <f>IF($C$4="Attiecināmās izmaksas",IF('1a+c+n'!$Q48="A",'1a+c+n'!L48,0))</f>
        <v>0</v>
      </c>
      <c r="M48" s="106">
        <f>IF($C$4="Attiecināmās izmaksas",IF('1a+c+n'!$Q48="A",'1a+c+n'!M48,0))</f>
        <v>0</v>
      </c>
      <c r="N48" s="106">
        <f>IF($C$4="Attiecināmās izmaksas",IF('1a+c+n'!$Q48="A",'1a+c+n'!N48,0))</f>
        <v>0</v>
      </c>
      <c r="O48" s="106">
        <f>IF($C$4="Attiecināmās izmaksas",IF('1a+c+n'!$Q48="A",'1a+c+n'!O48,0))</f>
        <v>0</v>
      </c>
      <c r="P48" s="107">
        <f>IF($C$4="Attiecināmās izmaksas",IF('1a+c+n'!$Q48="A",'1a+c+n'!P48,0))</f>
        <v>0</v>
      </c>
    </row>
    <row r="49" spans="1:16" x14ac:dyDescent="0.2">
      <c r="A49" s="45">
        <f>IF(P49=0,0,IF(COUNTBLANK(P49)=1,0,COUNTA($P$14:P49)))</f>
        <v>0</v>
      </c>
      <c r="B49" s="20">
        <f>IF($C$4="Attiecināmās izmaksas",IF('1a+c+n'!$Q49="A",'1a+c+n'!B49,0))</f>
        <v>0</v>
      </c>
      <c r="C49" s="58" t="str">
        <f>IF($C$4="Attiecināmās izmaksas",IF('1a+c+n'!$Q49="A",'1a+c+n'!C49,0))</f>
        <v>Stūra profils PVC ar lāseni virs logiem</v>
      </c>
      <c r="D49" s="20" t="str">
        <f>IF($C$4="Attiecināmās izmaksas",IF('1a+c+n'!$Q49="A",'1a+c+n'!D49,0))</f>
        <v>m</v>
      </c>
      <c r="E49" s="40"/>
      <c r="F49" s="59"/>
      <c r="G49" s="106"/>
      <c r="H49" s="106">
        <f>IF($C$4="Attiecināmās izmaksas",IF('1a+c+n'!$Q49="A",'1a+c+n'!H49,0))</f>
        <v>0</v>
      </c>
      <c r="I49" s="106"/>
      <c r="J49" s="106"/>
      <c r="K49" s="107">
        <f>IF($C$4="Attiecināmās izmaksas",IF('1a+c+n'!$Q49="A",'1a+c+n'!K49,0))</f>
        <v>0</v>
      </c>
      <c r="L49" s="59">
        <f>IF($C$4="Attiecināmās izmaksas",IF('1a+c+n'!$Q49="A",'1a+c+n'!L49,0))</f>
        <v>0</v>
      </c>
      <c r="M49" s="106">
        <f>IF($C$4="Attiecināmās izmaksas",IF('1a+c+n'!$Q49="A",'1a+c+n'!M49,0))</f>
        <v>0</v>
      </c>
      <c r="N49" s="106">
        <f>IF($C$4="Attiecināmās izmaksas",IF('1a+c+n'!$Q49="A",'1a+c+n'!N49,0))</f>
        <v>0</v>
      </c>
      <c r="O49" s="106">
        <f>IF($C$4="Attiecināmās izmaksas",IF('1a+c+n'!$Q49="A",'1a+c+n'!O49,0))</f>
        <v>0</v>
      </c>
      <c r="P49" s="107">
        <f>IF($C$4="Attiecināmās izmaksas",IF('1a+c+n'!$Q49="A",'1a+c+n'!P49,0))</f>
        <v>0</v>
      </c>
    </row>
    <row r="50" spans="1:16" x14ac:dyDescent="0.2">
      <c r="A50" s="45">
        <f>IF(P50=0,0,IF(COUNTBLANK(P50)=1,0,COUNTA($P$14:P50)))</f>
        <v>0</v>
      </c>
      <c r="B50" s="20">
        <f>IF($C$4="Attiecināmās izmaksas",IF('1a+c+n'!$Q50="A",'1a+c+n'!B50,0))</f>
        <v>0</v>
      </c>
      <c r="C50" s="58" t="str">
        <f>IF($C$4="Attiecināmās izmaksas",IF('1a+c+n'!$Q50="A",'1a+c+n'!C50,0))</f>
        <v>Stiklašķiedras armējošais siets uz līmjavas kārtas</v>
      </c>
      <c r="D50" s="20" t="str">
        <f>IF($C$4="Attiecināmās izmaksas",IF('1a+c+n'!$Q50="A",'1a+c+n'!D50,0))</f>
        <v>m2</v>
      </c>
      <c r="E50" s="40"/>
      <c r="F50" s="59"/>
      <c r="G50" s="106"/>
      <c r="H50" s="106">
        <f>IF($C$4="Attiecināmās izmaksas",IF('1a+c+n'!$Q50="A",'1a+c+n'!H50,0))</f>
        <v>0</v>
      </c>
      <c r="I50" s="106"/>
      <c r="J50" s="106"/>
      <c r="K50" s="107">
        <f>IF($C$4="Attiecināmās izmaksas",IF('1a+c+n'!$Q50="A",'1a+c+n'!K50,0))</f>
        <v>0</v>
      </c>
      <c r="L50" s="59">
        <f>IF($C$4="Attiecināmās izmaksas",IF('1a+c+n'!$Q50="A",'1a+c+n'!L50,0))</f>
        <v>0</v>
      </c>
      <c r="M50" s="106">
        <f>IF($C$4="Attiecināmās izmaksas",IF('1a+c+n'!$Q50="A",'1a+c+n'!M50,0))</f>
        <v>0</v>
      </c>
      <c r="N50" s="106">
        <f>IF($C$4="Attiecināmās izmaksas",IF('1a+c+n'!$Q50="A",'1a+c+n'!N50,0))</f>
        <v>0</v>
      </c>
      <c r="O50" s="106">
        <f>IF($C$4="Attiecināmās izmaksas",IF('1a+c+n'!$Q50="A",'1a+c+n'!O50,0))</f>
        <v>0</v>
      </c>
      <c r="P50" s="107">
        <f>IF($C$4="Attiecināmās izmaksas",IF('1a+c+n'!$Q50="A",'1a+c+n'!P50,0))</f>
        <v>0</v>
      </c>
    </row>
    <row r="51" spans="1:16" ht="33.75" x14ac:dyDescent="0.2">
      <c r="A51" s="45">
        <f>IF(P51=0,0,IF(COUNTBLANK(P51)=1,0,COUNTA($P$14:P51)))</f>
        <v>0</v>
      </c>
      <c r="B51" s="20">
        <f>IF($C$4="Attiecināmās izmaksas",IF('1a+c+n'!$Q51="A",'1a+c+n'!B51,0))</f>
        <v>0</v>
      </c>
      <c r="C51" s="58" t="str">
        <f>IF($C$4="Attiecināmās izmaksas",IF('1a+c+n'!$Q51="A",'1a+c+n'!C51,0))</f>
        <v>Gatavais dekoratīvais silikona apmetums, graudu izmērs līdz 2.0mm, dekoratīvā virsma- biezpiens ar otrās kategorijas mahānisko izturību</v>
      </c>
      <c r="D51" s="20" t="str">
        <f>IF($C$4="Attiecināmās izmaksas",IF('1a+c+n'!$Q51="A",'1a+c+n'!D51,0))</f>
        <v>m2</v>
      </c>
      <c r="E51" s="40"/>
      <c r="F51" s="59"/>
      <c r="G51" s="106"/>
      <c r="H51" s="106">
        <f>IF($C$4="Attiecināmās izmaksas",IF('1a+c+n'!$Q51="A",'1a+c+n'!H51,0))</f>
        <v>0</v>
      </c>
      <c r="I51" s="106"/>
      <c r="J51" s="106"/>
      <c r="K51" s="107">
        <f>IF($C$4="Attiecināmās izmaksas",IF('1a+c+n'!$Q51="A",'1a+c+n'!K51,0))</f>
        <v>0</v>
      </c>
      <c r="L51" s="59">
        <f>IF($C$4="Attiecināmās izmaksas",IF('1a+c+n'!$Q51="A",'1a+c+n'!L51,0))</f>
        <v>0</v>
      </c>
      <c r="M51" s="106">
        <f>IF($C$4="Attiecināmās izmaksas",IF('1a+c+n'!$Q51="A",'1a+c+n'!M51,0))</f>
        <v>0</v>
      </c>
      <c r="N51" s="106">
        <f>IF($C$4="Attiecināmās izmaksas",IF('1a+c+n'!$Q51="A",'1a+c+n'!N51,0))</f>
        <v>0</v>
      </c>
      <c r="O51" s="106">
        <f>IF($C$4="Attiecināmās izmaksas",IF('1a+c+n'!$Q51="A",'1a+c+n'!O51,0))</f>
        <v>0</v>
      </c>
      <c r="P51" s="107">
        <f>IF($C$4="Attiecināmās izmaksas",IF('1a+c+n'!$Q51="A",'1a+c+n'!P51,0))</f>
        <v>0</v>
      </c>
    </row>
    <row r="52" spans="1:16" x14ac:dyDescent="0.2">
      <c r="A52" s="45">
        <f>IF(P52=0,0,IF(COUNTBLANK(P52)=1,0,COUNTA($P$14:P52)))</f>
        <v>0</v>
      </c>
      <c r="B52" s="20">
        <f>IF($C$4="Attiecināmās izmaksas",IF('1a+c+n'!$Q52="A",'1a+c+n'!B52,0))</f>
        <v>0</v>
      </c>
      <c r="C52" s="58">
        <f>IF($C$4="Attiecināmās izmaksas",IF('1a+c+n'!$Q52="A",'1a+c+n'!C52,0))</f>
        <v>0</v>
      </c>
      <c r="D52" s="20">
        <f>IF($C$4="Attiecināmās izmaksas",IF('1a+c+n'!$Q52="A",'1a+c+n'!D52,0))</f>
        <v>0</v>
      </c>
      <c r="E52" s="40"/>
      <c r="F52" s="59"/>
      <c r="G52" s="106"/>
      <c r="H52" s="106">
        <f>IF($C$4="Attiecināmās izmaksas",IF('1a+c+n'!$Q52="A",'1a+c+n'!H52,0))</f>
        <v>0</v>
      </c>
      <c r="I52" s="106"/>
      <c r="J52" s="106"/>
      <c r="K52" s="107">
        <f>IF($C$4="Attiecināmās izmaksas",IF('1a+c+n'!$Q52="A",'1a+c+n'!K52,0))</f>
        <v>0</v>
      </c>
      <c r="L52" s="59">
        <f>IF($C$4="Attiecināmās izmaksas",IF('1a+c+n'!$Q52="A",'1a+c+n'!L52,0))</f>
        <v>0</v>
      </c>
      <c r="M52" s="106">
        <f>IF($C$4="Attiecināmās izmaksas",IF('1a+c+n'!$Q52="A",'1a+c+n'!M52,0))</f>
        <v>0</v>
      </c>
      <c r="N52" s="106">
        <f>IF($C$4="Attiecināmās izmaksas",IF('1a+c+n'!$Q52="A",'1a+c+n'!N52,0))</f>
        <v>0</v>
      </c>
      <c r="O52" s="106">
        <f>IF($C$4="Attiecināmās izmaksas",IF('1a+c+n'!$Q52="A",'1a+c+n'!O52,0))</f>
        <v>0</v>
      </c>
      <c r="P52" s="107">
        <f>IF($C$4="Attiecināmās izmaksas",IF('1a+c+n'!$Q52="A",'1a+c+n'!P52,0))</f>
        <v>0</v>
      </c>
    </row>
    <row r="53" spans="1:16" ht="45" x14ac:dyDescent="0.2">
      <c r="A53" s="45">
        <f>IF(P53=0,0,IF(COUNTBLANK(P53)=1,0,COUNTA($P$14:P53)))</f>
        <v>0</v>
      </c>
      <c r="B53" s="20">
        <f>IF($C$4="Attiecināmās izmaksas",IF('1a+c+n'!$Q53="A",'1a+c+n'!B53,0))</f>
        <v>0</v>
      </c>
      <c r="C53" s="58" t="str">
        <f>IF($C$4="Attiecināmās izmaksas",IF('1a+c+n'!$Q53="A",'1a+c+n'!C53,0))</f>
        <v>PVC konstrukcijas logs ar trīsstiklu paketi un stikla selektīvo pārklājumu LF-1 6150x1450(h)mm, U≤1.1(W/(m2*K)) iesk.furnitūru, hidroizolācijas lentu un tvaika izolācijas lentu, sask.ar specifikāciju</v>
      </c>
      <c r="D53" s="20" t="str">
        <f>IF($C$4="Attiecināmās izmaksas",IF('1a+c+n'!$Q53="A",'1a+c+n'!D53,0))</f>
        <v>kpl.</v>
      </c>
      <c r="E53" s="40"/>
      <c r="F53" s="59"/>
      <c r="G53" s="106"/>
      <c r="H53" s="106">
        <f>IF($C$4="Attiecināmās izmaksas",IF('1a+c+n'!$Q53="A",'1a+c+n'!H53,0))</f>
        <v>0</v>
      </c>
      <c r="I53" s="106"/>
      <c r="J53" s="106"/>
      <c r="K53" s="107">
        <f>IF($C$4="Attiecināmās izmaksas",IF('1a+c+n'!$Q53="A",'1a+c+n'!K53,0))</f>
        <v>0</v>
      </c>
      <c r="L53" s="59">
        <f>IF($C$4="Attiecināmās izmaksas",IF('1a+c+n'!$Q53="A",'1a+c+n'!L53,0))</f>
        <v>0</v>
      </c>
      <c r="M53" s="106">
        <f>IF($C$4="Attiecināmās izmaksas",IF('1a+c+n'!$Q53="A",'1a+c+n'!M53,0))</f>
        <v>0</v>
      </c>
      <c r="N53" s="106">
        <f>IF($C$4="Attiecināmās izmaksas",IF('1a+c+n'!$Q53="A",'1a+c+n'!N53,0))</f>
        <v>0</v>
      </c>
      <c r="O53" s="106">
        <f>IF($C$4="Attiecināmās izmaksas",IF('1a+c+n'!$Q53="A",'1a+c+n'!O53,0))</f>
        <v>0</v>
      </c>
      <c r="P53" s="107">
        <f>IF($C$4="Attiecināmās izmaksas",IF('1a+c+n'!$Q53="A",'1a+c+n'!P53,0))</f>
        <v>0</v>
      </c>
    </row>
    <row r="54" spans="1:16" ht="45" x14ac:dyDescent="0.2">
      <c r="A54" s="45">
        <f>IF(P54=0,0,IF(COUNTBLANK(P54)=1,0,COUNTA($P$14:P54)))</f>
        <v>0</v>
      </c>
      <c r="B54" s="20">
        <f>IF($C$4="Attiecināmās izmaksas",IF('1a+c+n'!$Q54="A",'1a+c+n'!B54,0))</f>
        <v>0</v>
      </c>
      <c r="C54" s="58" t="str">
        <f>IF($C$4="Attiecināmās izmaksas",IF('1a+c+n'!$Q54="A",'1a+c+n'!C54,0))</f>
        <v>PVC konstrukcijas logs ar trīsstiklu paketi un stikla selektīvo pārklājumu LF-2 3050x1450(h)mm, U≤1.1(W/(m2*K)) iesk.furnitūru, hidroizolācijas lentu un tvaika izolācijas lentu, sask.ar specifikāciju</v>
      </c>
      <c r="D54" s="20" t="str">
        <f>IF($C$4="Attiecināmās izmaksas",IF('1a+c+n'!$Q54="A",'1a+c+n'!D54,0))</f>
        <v>kpl.</v>
      </c>
      <c r="E54" s="40"/>
      <c r="F54" s="59"/>
      <c r="G54" s="106"/>
      <c r="H54" s="106">
        <f>IF($C$4="Attiecināmās izmaksas",IF('1a+c+n'!$Q54="A",'1a+c+n'!H54,0))</f>
        <v>0</v>
      </c>
      <c r="I54" s="106"/>
      <c r="J54" s="106"/>
      <c r="K54" s="107">
        <f>IF($C$4="Attiecināmās izmaksas",IF('1a+c+n'!$Q54="A",'1a+c+n'!K54,0))</f>
        <v>0</v>
      </c>
      <c r="L54" s="59">
        <f>IF($C$4="Attiecināmās izmaksas",IF('1a+c+n'!$Q54="A",'1a+c+n'!L54,0))</f>
        <v>0</v>
      </c>
      <c r="M54" s="106">
        <f>IF($C$4="Attiecināmās izmaksas",IF('1a+c+n'!$Q54="A",'1a+c+n'!M54,0))</f>
        <v>0</v>
      </c>
      <c r="N54" s="106">
        <f>IF($C$4="Attiecināmās izmaksas",IF('1a+c+n'!$Q54="A",'1a+c+n'!N54,0))</f>
        <v>0</v>
      </c>
      <c r="O54" s="106">
        <f>IF($C$4="Attiecināmās izmaksas",IF('1a+c+n'!$Q54="A",'1a+c+n'!O54,0))</f>
        <v>0</v>
      </c>
      <c r="P54" s="107">
        <f>IF($C$4="Attiecināmās izmaksas",IF('1a+c+n'!$Q54="A",'1a+c+n'!P54,0))</f>
        <v>0</v>
      </c>
    </row>
    <row r="55" spans="1:16" ht="45" x14ac:dyDescent="0.2">
      <c r="A55" s="45">
        <f>IF(P55=0,0,IF(COUNTBLANK(P55)=1,0,COUNTA($P$14:P55)))</f>
        <v>0</v>
      </c>
      <c r="B55" s="20">
        <f>IF($C$4="Attiecināmās izmaksas",IF('1a+c+n'!$Q55="A",'1a+c+n'!B55,0))</f>
        <v>0</v>
      </c>
      <c r="C55" s="58" t="str">
        <f>IF($C$4="Attiecināmās izmaksas",IF('1a+c+n'!$Q55="A",'1a+c+n'!C55,0))</f>
        <v>PVC konstrukcijas logs ar trīsstiklu paketi un stikla selektīvo pārklājumu LF-3 1250x950(h)mm, U≤1.1(W/(m2*K)) iesk.furnitūru, hidroizolācijas lentu un tvaika izolācijas lentu, sask.ar specifikāciju</v>
      </c>
      <c r="D55" s="20" t="str">
        <f>IF($C$4="Attiecināmās izmaksas",IF('1a+c+n'!$Q55="A",'1a+c+n'!D55,0))</f>
        <v>kpl.</v>
      </c>
      <c r="E55" s="40"/>
      <c r="F55" s="59"/>
      <c r="G55" s="106"/>
      <c r="H55" s="106">
        <f>IF($C$4="Attiecināmās izmaksas",IF('1a+c+n'!$Q55="A",'1a+c+n'!H55,0))</f>
        <v>0</v>
      </c>
      <c r="I55" s="106"/>
      <c r="J55" s="106"/>
      <c r="K55" s="107">
        <f>IF($C$4="Attiecināmās izmaksas",IF('1a+c+n'!$Q55="A",'1a+c+n'!K55,0))</f>
        <v>0</v>
      </c>
      <c r="L55" s="59">
        <f>IF($C$4="Attiecināmās izmaksas",IF('1a+c+n'!$Q55="A",'1a+c+n'!L55,0))</f>
        <v>0</v>
      </c>
      <c r="M55" s="106">
        <f>IF($C$4="Attiecināmās izmaksas",IF('1a+c+n'!$Q55="A",'1a+c+n'!M55,0))</f>
        <v>0</v>
      </c>
      <c r="N55" s="106">
        <f>IF($C$4="Attiecināmās izmaksas",IF('1a+c+n'!$Q55="A",'1a+c+n'!N55,0))</f>
        <v>0</v>
      </c>
      <c r="O55" s="106">
        <f>IF($C$4="Attiecināmās izmaksas",IF('1a+c+n'!$Q55="A",'1a+c+n'!O55,0))</f>
        <v>0</v>
      </c>
      <c r="P55" s="107">
        <f>IF($C$4="Attiecināmās izmaksas",IF('1a+c+n'!$Q55="A",'1a+c+n'!P55,0))</f>
        <v>0</v>
      </c>
    </row>
    <row r="56" spans="1:16" ht="45" x14ac:dyDescent="0.2">
      <c r="A56" s="45">
        <f>IF(P56=0,0,IF(COUNTBLANK(P56)=1,0,COUNTA($P$14:P56)))</f>
        <v>0</v>
      </c>
      <c r="B56" s="20">
        <f>IF($C$4="Attiecināmās izmaksas",IF('1a+c+n'!$Q56="A",'1a+c+n'!B56,0))</f>
        <v>0</v>
      </c>
      <c r="C56" s="58" t="str">
        <f>IF($C$4="Attiecināmās izmaksas",IF('1a+c+n'!$Q56="A",'1a+c+n'!C56,0))</f>
        <v>PVC konstrukcijas logs ar trīsstiklu paketi un stikla selektīvo pārklājumu LF-4 1350x600(h)mm, U≤1.1(W/(m2*K)) iesk.furnitūru, hidroizolācijas lentu un tvaika izolācijas lentu, sask.ar specifikāciju</v>
      </c>
      <c r="D56" s="20" t="str">
        <f>IF($C$4="Attiecināmās izmaksas",IF('1a+c+n'!$Q56="A",'1a+c+n'!D56,0))</f>
        <v>kpl.</v>
      </c>
      <c r="E56" s="40"/>
      <c r="F56" s="59"/>
      <c r="G56" s="106"/>
      <c r="H56" s="106">
        <f>IF($C$4="Attiecināmās izmaksas",IF('1a+c+n'!$Q56="A",'1a+c+n'!H56,0))</f>
        <v>0</v>
      </c>
      <c r="I56" s="106"/>
      <c r="J56" s="106"/>
      <c r="K56" s="107">
        <f>IF($C$4="Attiecināmās izmaksas",IF('1a+c+n'!$Q56="A",'1a+c+n'!K56,0))</f>
        <v>0</v>
      </c>
      <c r="L56" s="59">
        <f>IF($C$4="Attiecināmās izmaksas",IF('1a+c+n'!$Q56="A",'1a+c+n'!L56,0))</f>
        <v>0</v>
      </c>
      <c r="M56" s="106">
        <f>IF($C$4="Attiecināmās izmaksas",IF('1a+c+n'!$Q56="A",'1a+c+n'!M56,0))</f>
        <v>0</v>
      </c>
      <c r="N56" s="106">
        <f>IF($C$4="Attiecināmās izmaksas",IF('1a+c+n'!$Q56="A",'1a+c+n'!N56,0))</f>
        <v>0</v>
      </c>
      <c r="O56" s="106">
        <f>IF($C$4="Attiecināmās izmaksas",IF('1a+c+n'!$Q56="A",'1a+c+n'!O56,0))</f>
        <v>0</v>
      </c>
      <c r="P56" s="107">
        <f>IF($C$4="Attiecināmās izmaksas",IF('1a+c+n'!$Q56="A",'1a+c+n'!P56,0))</f>
        <v>0</v>
      </c>
    </row>
    <row r="57" spans="1:16" ht="33.75" x14ac:dyDescent="0.2">
      <c r="A57" s="45">
        <f>IF(P57=0,0,IF(COUNTBLANK(P57)=1,0,COUNTA($P$14:P57)))</f>
        <v>0</v>
      </c>
      <c r="B57" s="20">
        <f>IF($C$4="Attiecināmās izmaksas",IF('1a+c+n'!$Q57="A",'1a+c+n'!B57,0))</f>
        <v>0</v>
      </c>
      <c r="C57" s="58" t="str">
        <f>IF($C$4="Attiecināmās izmaksas",IF('1a+c+n'!$Q57="A",'1a+c+n'!C57,0))</f>
        <v>Siltinātas PVC konstrukcijas durvis ar dubultstiklu paketi un stikla selektīvo pārklājumu D-1 1300x1950(h)mm, iesk.furnitūru sask.ar specifikāciju</v>
      </c>
      <c r="D57" s="20" t="str">
        <f>IF($C$4="Attiecināmās izmaksas",IF('1a+c+n'!$Q57="A",'1a+c+n'!D57,0))</f>
        <v>kpl.</v>
      </c>
      <c r="E57" s="40"/>
      <c r="F57" s="59"/>
      <c r="G57" s="106"/>
      <c r="H57" s="106">
        <f>IF($C$4="Attiecināmās izmaksas",IF('1a+c+n'!$Q57="A",'1a+c+n'!H57,0))</f>
        <v>0</v>
      </c>
      <c r="I57" s="106"/>
      <c r="J57" s="106"/>
      <c r="K57" s="107">
        <f>IF($C$4="Attiecināmās izmaksas",IF('1a+c+n'!$Q57="A",'1a+c+n'!K57,0))</f>
        <v>0</v>
      </c>
      <c r="L57" s="59">
        <f>IF($C$4="Attiecināmās izmaksas",IF('1a+c+n'!$Q57="A",'1a+c+n'!L57,0))</f>
        <v>0</v>
      </c>
      <c r="M57" s="106">
        <f>IF($C$4="Attiecināmās izmaksas",IF('1a+c+n'!$Q57="A",'1a+c+n'!M57,0))</f>
        <v>0</v>
      </c>
      <c r="N57" s="106">
        <f>IF($C$4="Attiecināmās izmaksas",IF('1a+c+n'!$Q57="A",'1a+c+n'!N57,0))</f>
        <v>0</v>
      </c>
      <c r="O57" s="106">
        <f>IF($C$4="Attiecināmās izmaksas",IF('1a+c+n'!$Q57="A",'1a+c+n'!O57,0))</f>
        <v>0</v>
      </c>
      <c r="P57" s="107">
        <f>IF($C$4="Attiecināmās izmaksas",IF('1a+c+n'!$Q57="A",'1a+c+n'!P57,0))</f>
        <v>0</v>
      </c>
    </row>
    <row r="58" spans="1:16" ht="22.5" x14ac:dyDescent="0.2">
      <c r="A58" s="45">
        <f>IF(P58=0,0,IF(COUNTBLANK(P58)=1,0,COUNTA($P$14:P58)))</f>
        <v>0</v>
      </c>
      <c r="B58" s="20">
        <f>IF($C$4="Attiecināmās izmaksas",IF('1a+c+n'!$Q58="A",'1a+c+n'!B58,0))</f>
        <v>0</v>
      </c>
      <c r="C58" s="58" t="str">
        <f>IF($C$4="Attiecināmās izmaksas",IF('1a+c+n'!$Q58="A",'1a+c+n'!C58,0))</f>
        <v xml:space="preserve">Pieplūdes pašregulējošās sistēmas GECCO 3 vai analogas uzstādīšana </v>
      </c>
      <c r="D58" s="20" t="str">
        <f>IF($C$4="Attiecināmās izmaksas",IF('1a+c+n'!$Q58="A",'1a+c+n'!D58,0))</f>
        <v>kpl.</v>
      </c>
      <c r="E58" s="40"/>
      <c r="F58" s="59"/>
      <c r="G58" s="106"/>
      <c r="H58" s="106">
        <f>IF($C$4="Attiecināmās izmaksas",IF('1a+c+n'!$Q58="A",'1a+c+n'!H58,0))</f>
        <v>0</v>
      </c>
      <c r="I58" s="106"/>
      <c r="J58" s="106"/>
      <c r="K58" s="107">
        <f>IF($C$4="Attiecināmās izmaksas",IF('1a+c+n'!$Q58="A",'1a+c+n'!K58,0))</f>
        <v>0</v>
      </c>
      <c r="L58" s="59">
        <f>IF($C$4="Attiecināmās izmaksas",IF('1a+c+n'!$Q58="A",'1a+c+n'!L58,0))</f>
        <v>0</v>
      </c>
      <c r="M58" s="106">
        <f>IF($C$4="Attiecināmās izmaksas",IF('1a+c+n'!$Q58="A",'1a+c+n'!M58,0))</f>
        <v>0</v>
      </c>
      <c r="N58" s="106">
        <f>IF($C$4="Attiecināmās izmaksas",IF('1a+c+n'!$Q58="A",'1a+c+n'!N58,0))</f>
        <v>0</v>
      </c>
      <c r="O58" s="106">
        <f>IF($C$4="Attiecināmās izmaksas",IF('1a+c+n'!$Q58="A",'1a+c+n'!O58,0))</f>
        <v>0</v>
      </c>
      <c r="P58" s="107">
        <f>IF($C$4="Attiecināmās izmaksas",IF('1a+c+n'!$Q58="A",'1a+c+n'!P58,0))</f>
        <v>0</v>
      </c>
    </row>
    <row r="59" spans="1:16" ht="33.75" x14ac:dyDescent="0.2">
      <c r="A59" s="45">
        <f>IF(P59=0,0,IF(COUNTBLANK(P59)=1,0,COUNTA($P$14:P59)))</f>
        <v>0</v>
      </c>
      <c r="B59" s="20">
        <f>IF($C$4="Attiecināmās izmaksas",IF('1a+c+n'!$Q59="A",'1a+c+n'!B59,0))</f>
        <v>0</v>
      </c>
      <c r="C59" s="58" t="str">
        <f>IF($C$4="Attiecināmās izmaksas",IF('1a+c+n'!$Q59="A",'1a+c+n'!C59,0))</f>
        <v>Hidroizolācijas lenta pa loga perimetru tvaika caurlaidīga esošajiem logiem. Pirms lentu līmēšanas izlīdzināt un sagatavot virsmu.</v>
      </c>
      <c r="D59" s="20" t="str">
        <f>IF($C$4="Attiecināmās izmaksas",IF('1a+c+n'!$Q59="A",'1a+c+n'!D59,0))</f>
        <v>m</v>
      </c>
      <c r="E59" s="40"/>
      <c r="F59" s="59"/>
      <c r="G59" s="106"/>
      <c r="H59" s="106">
        <f>IF($C$4="Attiecināmās izmaksas",IF('1a+c+n'!$Q59="A",'1a+c+n'!H59,0))</f>
        <v>0</v>
      </c>
      <c r="I59" s="106"/>
      <c r="J59" s="106"/>
      <c r="K59" s="107">
        <f>IF($C$4="Attiecināmās izmaksas",IF('1a+c+n'!$Q59="A",'1a+c+n'!K59,0))</f>
        <v>0</v>
      </c>
      <c r="L59" s="59">
        <f>IF($C$4="Attiecināmās izmaksas",IF('1a+c+n'!$Q59="A",'1a+c+n'!L59,0))</f>
        <v>0</v>
      </c>
      <c r="M59" s="106">
        <f>IF($C$4="Attiecināmās izmaksas",IF('1a+c+n'!$Q59="A",'1a+c+n'!M59,0))</f>
        <v>0</v>
      </c>
      <c r="N59" s="106">
        <f>IF($C$4="Attiecināmās izmaksas",IF('1a+c+n'!$Q59="A",'1a+c+n'!N59,0))</f>
        <v>0</v>
      </c>
      <c r="O59" s="106">
        <f>IF($C$4="Attiecināmās izmaksas",IF('1a+c+n'!$Q59="A",'1a+c+n'!O59,0))</f>
        <v>0</v>
      </c>
      <c r="P59" s="107">
        <f>IF($C$4="Attiecināmās izmaksas",IF('1a+c+n'!$Q59="A",'1a+c+n'!P59,0))</f>
        <v>0</v>
      </c>
    </row>
    <row r="60" spans="1:16" x14ac:dyDescent="0.2">
      <c r="A60" s="45">
        <f>IF(P60=0,0,IF(COUNTBLANK(P60)=1,0,COUNTA($P$14:P60)))</f>
        <v>0</v>
      </c>
      <c r="B60" s="20">
        <f>IF($C$4="Attiecināmās izmaksas",IF('1a+c+n'!$Q60="A",'1a+c+n'!B60,0))</f>
        <v>0</v>
      </c>
      <c r="C60" s="58" t="str">
        <f>IF($C$4="Attiecināmās izmaksas",IF('1a+c+n'!$Q60="A",'1a+c+n'!C60,0))</f>
        <v>Metāla restes uzstādīšana R-1 250x250mm</v>
      </c>
      <c r="D60" s="20" t="str">
        <f>IF($C$4="Attiecināmās izmaksas",IF('1a+c+n'!$Q60="A",'1a+c+n'!D60,0))</f>
        <v>gb.</v>
      </c>
      <c r="E60" s="40"/>
      <c r="F60" s="59"/>
      <c r="G60" s="106"/>
      <c r="H60" s="106">
        <f>IF($C$4="Attiecināmās izmaksas",IF('1a+c+n'!$Q60="A",'1a+c+n'!H60,0))</f>
        <v>0</v>
      </c>
      <c r="I60" s="106"/>
      <c r="J60" s="106"/>
      <c r="K60" s="107">
        <f>IF($C$4="Attiecināmās izmaksas",IF('1a+c+n'!$Q60="A",'1a+c+n'!K60,0))</f>
        <v>0</v>
      </c>
      <c r="L60" s="59">
        <f>IF($C$4="Attiecināmās izmaksas",IF('1a+c+n'!$Q60="A",'1a+c+n'!L60,0))</f>
        <v>0</v>
      </c>
      <c r="M60" s="106">
        <f>IF($C$4="Attiecināmās izmaksas",IF('1a+c+n'!$Q60="A",'1a+c+n'!M60,0))</f>
        <v>0</v>
      </c>
      <c r="N60" s="106">
        <f>IF($C$4="Attiecināmās izmaksas",IF('1a+c+n'!$Q60="A",'1a+c+n'!N60,0))</f>
        <v>0</v>
      </c>
      <c r="O60" s="106">
        <f>IF($C$4="Attiecināmās izmaksas",IF('1a+c+n'!$Q60="A",'1a+c+n'!O60,0))</f>
        <v>0</v>
      </c>
      <c r="P60" s="107">
        <f>IF($C$4="Attiecināmās izmaksas",IF('1a+c+n'!$Q60="A",'1a+c+n'!P60,0))</f>
        <v>0</v>
      </c>
    </row>
    <row r="61" spans="1:16" x14ac:dyDescent="0.2">
      <c r="A61" s="45">
        <f>IF(P61=0,0,IF(COUNTBLANK(P61)=1,0,COUNTA($P$14:P61)))</f>
        <v>0</v>
      </c>
      <c r="B61" s="20">
        <f>IF($C$4="Attiecināmās izmaksas",IF('1a+c+n'!$Q61="A",'1a+c+n'!B61,0))</f>
        <v>0</v>
      </c>
      <c r="C61" s="58" t="str">
        <f>IF($C$4="Attiecināmās izmaksas",IF('1a+c+n'!$Q61="A",'1a+c+n'!C61,0))</f>
        <v>Iekšejo PVC konstrukcijas palodžu uzstādīšana</v>
      </c>
      <c r="D61" s="20" t="str">
        <f>IF($C$4="Attiecināmās izmaksas",IF('1a+c+n'!$Q61="A",'1a+c+n'!D61,0))</f>
        <v>m</v>
      </c>
      <c r="E61" s="40"/>
      <c r="F61" s="59"/>
      <c r="G61" s="106"/>
      <c r="H61" s="106">
        <f>IF($C$4="Attiecināmās izmaksas",IF('1a+c+n'!$Q61="A",'1a+c+n'!H61,0))</f>
        <v>0</v>
      </c>
      <c r="I61" s="106"/>
      <c r="J61" s="106"/>
      <c r="K61" s="107">
        <f>IF($C$4="Attiecināmās izmaksas",IF('1a+c+n'!$Q61="A",'1a+c+n'!K61,0))</f>
        <v>0</v>
      </c>
      <c r="L61" s="59">
        <f>IF($C$4="Attiecināmās izmaksas",IF('1a+c+n'!$Q61="A",'1a+c+n'!L61,0))</f>
        <v>0</v>
      </c>
      <c r="M61" s="106">
        <f>IF($C$4="Attiecināmās izmaksas",IF('1a+c+n'!$Q61="A",'1a+c+n'!M61,0))</f>
        <v>0</v>
      </c>
      <c r="N61" s="106">
        <f>IF($C$4="Attiecināmās izmaksas",IF('1a+c+n'!$Q61="A",'1a+c+n'!N61,0))</f>
        <v>0</v>
      </c>
      <c r="O61" s="106">
        <f>IF($C$4="Attiecināmās izmaksas",IF('1a+c+n'!$Q61="A",'1a+c+n'!O61,0))</f>
        <v>0</v>
      </c>
      <c r="P61" s="107">
        <f>IF($C$4="Attiecināmās izmaksas",IF('1a+c+n'!$Q61="A",'1a+c+n'!P61,0))</f>
        <v>0</v>
      </c>
    </row>
    <row r="62" spans="1:16" x14ac:dyDescent="0.2">
      <c r="A62" s="45">
        <f>IF(P62=0,0,IF(COUNTBLANK(P62)=1,0,COUNTA($P$14:P62)))</f>
        <v>0</v>
      </c>
      <c r="B62" s="20">
        <f>IF($C$4="Attiecināmās izmaksas",IF('1a+c+n'!$Q62="A",'1a+c+n'!B62,0))</f>
        <v>0</v>
      </c>
      <c r="C62" s="58" t="str">
        <f>IF($C$4="Attiecināmās izmaksas",IF('1a+c+n'!$Q62="A",'1a+c+n'!C62,0))</f>
        <v>Ārējo metāla palodžu uzstādīšana</v>
      </c>
      <c r="D62" s="20" t="str">
        <f>IF($C$4="Attiecināmās izmaksas",IF('1a+c+n'!$Q62="A",'1a+c+n'!D62,0))</f>
        <v>m</v>
      </c>
      <c r="E62" s="40"/>
      <c r="F62" s="59"/>
      <c r="G62" s="106"/>
      <c r="H62" s="106">
        <f>IF($C$4="Attiecināmās izmaksas",IF('1a+c+n'!$Q62="A",'1a+c+n'!H62,0))</f>
        <v>0</v>
      </c>
      <c r="I62" s="106"/>
      <c r="J62" s="106"/>
      <c r="K62" s="107">
        <f>IF($C$4="Attiecināmās izmaksas",IF('1a+c+n'!$Q62="A",'1a+c+n'!K62,0))</f>
        <v>0</v>
      </c>
      <c r="L62" s="59">
        <f>IF($C$4="Attiecināmās izmaksas",IF('1a+c+n'!$Q62="A",'1a+c+n'!L62,0))</f>
        <v>0</v>
      </c>
      <c r="M62" s="106">
        <f>IF($C$4="Attiecināmās izmaksas",IF('1a+c+n'!$Q62="A",'1a+c+n'!M62,0))</f>
        <v>0</v>
      </c>
      <c r="N62" s="106">
        <f>IF($C$4="Attiecināmās izmaksas",IF('1a+c+n'!$Q62="A",'1a+c+n'!N62,0))</f>
        <v>0</v>
      </c>
      <c r="O62" s="106">
        <f>IF($C$4="Attiecināmās izmaksas",IF('1a+c+n'!$Q62="A",'1a+c+n'!O62,0))</f>
        <v>0</v>
      </c>
      <c r="P62" s="107">
        <f>IF($C$4="Attiecināmās izmaksas",IF('1a+c+n'!$Q62="A",'1a+c+n'!P62,0))</f>
        <v>0</v>
      </c>
    </row>
    <row r="63" spans="1:16" x14ac:dyDescent="0.2">
      <c r="A63" s="45">
        <f>IF(P63=0,0,IF(COUNTBLANK(P63)=1,0,COUNTA($P$14:P63)))</f>
        <v>0</v>
      </c>
      <c r="B63" s="20">
        <f>IF($C$4="Attiecināmās izmaksas",IF('1a+c+n'!$Q63="A",'1a+c+n'!B63,0))</f>
        <v>0</v>
      </c>
      <c r="C63" s="58" t="str">
        <f>IF($C$4="Attiecināmās izmaksas",IF('1a+c+n'!$Q63="A",'1a+c+n'!C63,0))</f>
        <v>Loga ailu iekšējās apdares atjaunošana</v>
      </c>
      <c r="D63" s="20" t="str">
        <f>IF($C$4="Attiecināmās izmaksas",IF('1a+c+n'!$Q63="A",'1a+c+n'!D63,0))</f>
        <v>m2</v>
      </c>
      <c r="E63" s="40"/>
      <c r="F63" s="59"/>
      <c r="G63" s="106"/>
      <c r="H63" s="106">
        <f>IF($C$4="Attiecināmās izmaksas",IF('1a+c+n'!$Q63="A",'1a+c+n'!H63,0))</f>
        <v>0</v>
      </c>
      <c r="I63" s="106"/>
      <c r="J63" s="106"/>
      <c r="K63" s="107">
        <f>IF($C$4="Attiecināmās izmaksas",IF('1a+c+n'!$Q63="A",'1a+c+n'!K63,0))</f>
        <v>0</v>
      </c>
      <c r="L63" s="59">
        <f>IF($C$4="Attiecināmās izmaksas",IF('1a+c+n'!$Q63="A",'1a+c+n'!L63,0))</f>
        <v>0</v>
      </c>
      <c r="M63" s="106">
        <f>IF($C$4="Attiecināmās izmaksas",IF('1a+c+n'!$Q63="A",'1a+c+n'!M63,0))</f>
        <v>0</v>
      </c>
      <c r="N63" s="106">
        <f>IF($C$4="Attiecināmās izmaksas",IF('1a+c+n'!$Q63="A",'1a+c+n'!N63,0))</f>
        <v>0</v>
      </c>
      <c r="O63" s="106">
        <f>IF($C$4="Attiecināmās izmaksas",IF('1a+c+n'!$Q63="A",'1a+c+n'!O63,0))</f>
        <v>0</v>
      </c>
      <c r="P63" s="107">
        <f>IF($C$4="Attiecināmās izmaksas",IF('1a+c+n'!$Q63="A",'1a+c+n'!P63,0))</f>
        <v>0</v>
      </c>
    </row>
    <row r="64" spans="1:16" x14ac:dyDescent="0.2">
      <c r="A64" s="45">
        <f>IF(P64=0,0,IF(COUNTBLANK(P64)=1,0,COUNTA($P$14:P64)))</f>
        <v>0</v>
      </c>
      <c r="B64" s="20">
        <f>IF($C$4="Attiecināmās izmaksas",IF('1a+c+n'!$Q64="A",'1a+c+n'!B64,0))</f>
        <v>0</v>
      </c>
      <c r="C64" s="58">
        <f>IF($C$4="Attiecināmās izmaksas",IF('1a+c+n'!$Q64="A",'1a+c+n'!C64,0))</f>
        <v>0</v>
      </c>
      <c r="D64" s="20">
        <f>IF($C$4="Attiecināmās izmaksas",IF('1a+c+n'!$Q64="A",'1a+c+n'!D64,0))</f>
        <v>0</v>
      </c>
      <c r="E64" s="40"/>
      <c r="F64" s="59"/>
      <c r="G64" s="106"/>
      <c r="H64" s="106">
        <f>IF($C$4="Attiecināmās izmaksas",IF('1a+c+n'!$Q64="A",'1a+c+n'!H64,0))</f>
        <v>0</v>
      </c>
      <c r="I64" s="106"/>
      <c r="J64" s="106"/>
      <c r="K64" s="107">
        <f>IF($C$4="Attiecināmās izmaksas",IF('1a+c+n'!$Q64="A",'1a+c+n'!K64,0))</f>
        <v>0</v>
      </c>
      <c r="L64" s="59">
        <f>IF($C$4="Attiecināmās izmaksas",IF('1a+c+n'!$Q64="A",'1a+c+n'!L64,0))</f>
        <v>0</v>
      </c>
      <c r="M64" s="106">
        <f>IF($C$4="Attiecināmās izmaksas",IF('1a+c+n'!$Q64="A",'1a+c+n'!M64,0))</f>
        <v>0</v>
      </c>
      <c r="N64" s="106">
        <f>IF($C$4="Attiecināmās izmaksas",IF('1a+c+n'!$Q64="A",'1a+c+n'!N64,0))</f>
        <v>0</v>
      </c>
      <c r="O64" s="106">
        <f>IF($C$4="Attiecināmās izmaksas",IF('1a+c+n'!$Q64="A",'1a+c+n'!O64,0))</f>
        <v>0</v>
      </c>
      <c r="P64" s="107">
        <f>IF($C$4="Attiecināmās izmaksas",IF('1a+c+n'!$Q64="A",'1a+c+n'!P64,0))</f>
        <v>0</v>
      </c>
    </row>
    <row r="65" spans="1:16" ht="33.75" x14ac:dyDescent="0.2">
      <c r="A65" s="45">
        <f>IF(P65=0,0,IF(COUNTBLANK(P65)=1,0,COUNTA($P$14:P65)))</f>
        <v>0</v>
      </c>
      <c r="B65" s="20">
        <f>IF($C$4="Attiecināmās izmaksas",IF('1a+c+n'!$Q65="A",'1a+c+n'!B65,0))</f>
        <v>0</v>
      </c>
      <c r="C65" s="58" t="str">
        <f>IF($C$4="Attiecināmās izmaksas",IF('1a+c+n'!$Q65="A",'1a+c+n'!C65,0))</f>
        <v>Bauroc CLASSIC 3MPa gāzbetona bloku mūris 150mm biezumā, salīmēti ar līmjavu, armēti ar stiegru d.8mm AIII</v>
      </c>
      <c r="D65" s="20" t="str">
        <f>IF($C$4="Attiecināmās izmaksas",IF('1a+c+n'!$Q65="A",'1a+c+n'!D65,0))</f>
        <v>m3</v>
      </c>
      <c r="E65" s="40"/>
      <c r="F65" s="59"/>
      <c r="G65" s="106"/>
      <c r="H65" s="106">
        <f>IF($C$4="Attiecināmās izmaksas",IF('1a+c+n'!$Q65="A",'1a+c+n'!H65,0))</f>
        <v>0</v>
      </c>
      <c r="I65" s="106"/>
      <c r="J65" s="106"/>
      <c r="K65" s="107">
        <f>IF($C$4="Attiecināmās izmaksas",IF('1a+c+n'!$Q65="A",'1a+c+n'!K65,0))</f>
        <v>0</v>
      </c>
      <c r="L65" s="59">
        <f>IF($C$4="Attiecināmās izmaksas",IF('1a+c+n'!$Q65="A",'1a+c+n'!L65,0))</f>
        <v>0</v>
      </c>
      <c r="M65" s="106">
        <f>IF($C$4="Attiecināmās izmaksas",IF('1a+c+n'!$Q65="A",'1a+c+n'!M65,0))</f>
        <v>0</v>
      </c>
      <c r="N65" s="106">
        <f>IF($C$4="Attiecināmās izmaksas",IF('1a+c+n'!$Q65="A",'1a+c+n'!N65,0))</f>
        <v>0</v>
      </c>
      <c r="O65" s="106">
        <f>IF($C$4="Attiecināmās izmaksas",IF('1a+c+n'!$Q65="A",'1a+c+n'!O65,0))</f>
        <v>0</v>
      </c>
      <c r="P65" s="107">
        <f>IF($C$4="Attiecināmās izmaksas",IF('1a+c+n'!$Q65="A",'1a+c+n'!P65,0))</f>
        <v>0</v>
      </c>
    </row>
    <row r="66" spans="1:16" x14ac:dyDescent="0.2">
      <c r="A66" s="45">
        <f>IF(P66=0,0,IF(COUNTBLANK(P66)=1,0,COUNTA($P$14:P66)))</f>
        <v>0</v>
      </c>
      <c r="B66" s="20">
        <f>IF($C$4="Attiecināmās izmaksas",IF('1a+c+n'!$Q66="A",'1a+c+n'!B66,0))</f>
        <v>0</v>
      </c>
      <c r="C66" s="58" t="str">
        <f>IF($C$4="Attiecināmās izmaksas",IF('1a+c+n'!$Q66="A",'1a+c+n'!C66,0))</f>
        <v>Stiklašķiedras armējošais siets uz līmjavas kārtas</v>
      </c>
      <c r="D66" s="20" t="str">
        <f>IF($C$4="Attiecināmās izmaksas",IF('1a+c+n'!$Q66="A",'1a+c+n'!D66,0))</f>
        <v>m2</v>
      </c>
      <c r="E66" s="40"/>
      <c r="F66" s="59"/>
      <c r="G66" s="106"/>
      <c r="H66" s="106">
        <f>IF($C$4="Attiecināmās izmaksas",IF('1a+c+n'!$Q66="A",'1a+c+n'!H66,0))</f>
        <v>0</v>
      </c>
      <c r="I66" s="106"/>
      <c r="J66" s="106"/>
      <c r="K66" s="107">
        <f>IF($C$4="Attiecināmās izmaksas",IF('1a+c+n'!$Q66="A",'1a+c+n'!K66,0))</f>
        <v>0</v>
      </c>
      <c r="L66" s="59">
        <f>IF($C$4="Attiecināmās izmaksas",IF('1a+c+n'!$Q66="A",'1a+c+n'!L66,0))</f>
        <v>0</v>
      </c>
      <c r="M66" s="106">
        <f>IF($C$4="Attiecināmās izmaksas",IF('1a+c+n'!$Q66="A",'1a+c+n'!M66,0))</f>
        <v>0</v>
      </c>
      <c r="N66" s="106">
        <f>IF($C$4="Attiecināmās izmaksas",IF('1a+c+n'!$Q66="A",'1a+c+n'!N66,0))</f>
        <v>0</v>
      </c>
      <c r="O66" s="106">
        <f>IF($C$4="Attiecināmās izmaksas",IF('1a+c+n'!$Q66="A",'1a+c+n'!O66,0))</f>
        <v>0</v>
      </c>
      <c r="P66" s="107">
        <f>IF($C$4="Attiecināmās izmaksas",IF('1a+c+n'!$Q66="A",'1a+c+n'!P66,0))</f>
        <v>0</v>
      </c>
    </row>
    <row r="67" spans="1:16" ht="33.75" x14ac:dyDescent="0.2">
      <c r="A67" s="45">
        <f>IF(P67=0,0,IF(COUNTBLANK(P67)=1,0,COUNTA($P$14:P67)))</f>
        <v>0</v>
      </c>
      <c r="B67" s="20">
        <f>IF($C$4="Attiecināmās izmaksas",IF('1a+c+n'!$Q67="A",'1a+c+n'!B67,0))</f>
        <v>0</v>
      </c>
      <c r="C67" s="58" t="str">
        <f>IF($C$4="Attiecināmās izmaksas",IF('1a+c+n'!$Q67="A",'1a+c+n'!C67,0))</f>
        <v>Gatavais dekoratīvais silikona apmetums, graudu izmērs līdz 2.0mm, dekoratīvā virsma- biezpiens ar otrās kategorijas mahānisko izturību</v>
      </c>
      <c r="D67" s="20" t="str">
        <f>IF($C$4="Attiecināmās izmaksas",IF('1a+c+n'!$Q67="A",'1a+c+n'!D67,0))</f>
        <v>m2</v>
      </c>
      <c r="E67" s="40"/>
      <c r="F67" s="59"/>
      <c r="G67" s="106"/>
      <c r="H67" s="106">
        <f>IF($C$4="Attiecināmās izmaksas",IF('1a+c+n'!$Q67="A",'1a+c+n'!H67,0))</f>
        <v>0</v>
      </c>
      <c r="I67" s="106"/>
      <c r="J67" s="106"/>
      <c r="K67" s="107">
        <f>IF($C$4="Attiecināmās izmaksas",IF('1a+c+n'!$Q67="A",'1a+c+n'!K67,0))</f>
        <v>0</v>
      </c>
      <c r="L67" s="59">
        <f>IF($C$4="Attiecināmās izmaksas",IF('1a+c+n'!$Q67="A",'1a+c+n'!L67,0))</f>
        <v>0</v>
      </c>
      <c r="M67" s="106">
        <f>IF($C$4="Attiecināmās izmaksas",IF('1a+c+n'!$Q67="A",'1a+c+n'!M67,0))</f>
        <v>0</v>
      </c>
      <c r="N67" s="106">
        <f>IF($C$4="Attiecināmās izmaksas",IF('1a+c+n'!$Q67="A",'1a+c+n'!N67,0))</f>
        <v>0</v>
      </c>
      <c r="O67" s="106">
        <f>IF($C$4="Attiecināmās izmaksas",IF('1a+c+n'!$Q67="A",'1a+c+n'!O67,0))</f>
        <v>0</v>
      </c>
      <c r="P67" s="107">
        <f>IF($C$4="Attiecināmās izmaksas",IF('1a+c+n'!$Q67="A",'1a+c+n'!P67,0))</f>
        <v>0</v>
      </c>
    </row>
    <row r="68" spans="1:16" ht="22.5" x14ac:dyDescent="0.2">
      <c r="A68" s="45">
        <f>IF(P68=0,0,IF(COUNTBLANK(P68)=1,0,COUNTA($P$14:P68)))</f>
        <v>0</v>
      </c>
      <c r="B68" s="20">
        <f>IF($C$4="Attiecināmās izmaksas",IF('1a+c+n'!$Q68="A",'1a+c+n'!B68,0))</f>
        <v>0</v>
      </c>
      <c r="C68" s="58" t="str">
        <f>IF($C$4="Attiecināmās izmaksas",IF('1a+c+n'!$Q68="A",'1a+c+n'!C68,0))</f>
        <v>Apmests, špaktelēts bloku mūris, krāsots fasādes krāsā</v>
      </c>
      <c r="D68" s="20" t="str">
        <f>IF($C$4="Attiecināmās izmaksas",IF('1a+c+n'!$Q68="A",'1a+c+n'!D68,0))</f>
        <v>m2</v>
      </c>
      <c r="E68" s="40"/>
      <c r="F68" s="59"/>
      <c r="G68" s="106"/>
      <c r="H68" s="106">
        <f>IF($C$4="Attiecināmās izmaksas",IF('1a+c+n'!$Q68="A",'1a+c+n'!H68,0))</f>
        <v>0</v>
      </c>
      <c r="I68" s="106"/>
      <c r="J68" s="106"/>
      <c r="K68" s="107">
        <f>IF($C$4="Attiecināmās izmaksas",IF('1a+c+n'!$Q68="A",'1a+c+n'!K68,0))</f>
        <v>0</v>
      </c>
      <c r="L68" s="59">
        <f>IF($C$4="Attiecināmās izmaksas",IF('1a+c+n'!$Q68="A",'1a+c+n'!L68,0))</f>
        <v>0</v>
      </c>
      <c r="M68" s="106">
        <f>IF($C$4="Attiecināmās izmaksas",IF('1a+c+n'!$Q68="A",'1a+c+n'!M68,0))</f>
        <v>0</v>
      </c>
      <c r="N68" s="106">
        <f>IF($C$4="Attiecināmās izmaksas",IF('1a+c+n'!$Q68="A",'1a+c+n'!N68,0))</f>
        <v>0</v>
      </c>
      <c r="O68" s="106">
        <f>IF($C$4="Attiecināmās izmaksas",IF('1a+c+n'!$Q68="A",'1a+c+n'!O68,0))</f>
        <v>0</v>
      </c>
      <c r="P68" s="107">
        <f>IF($C$4="Attiecināmās izmaksas",IF('1a+c+n'!$Q68="A",'1a+c+n'!P68,0))</f>
        <v>0</v>
      </c>
    </row>
    <row r="69" spans="1:16" x14ac:dyDescent="0.2">
      <c r="A69" s="45">
        <f>IF(P69=0,0,IF(COUNTBLANK(P69)=1,0,COUNTA($P$14:P69)))</f>
        <v>0</v>
      </c>
      <c r="B69" s="20">
        <f>IF($C$4="Attiecināmās izmaksas",IF('1a+c+n'!$Q69="A",'1a+c+n'!B69,0))</f>
        <v>0</v>
      </c>
      <c r="C69" s="58" t="str">
        <f>IF($C$4="Attiecināmās izmaksas",IF('1a+c+n'!$Q69="A",'1a+c+n'!C69,0))</f>
        <v>PVC profils ar stikla šķiedras sietu un lāseni</v>
      </c>
      <c r="D69" s="20" t="str">
        <f>IF($C$4="Attiecināmās izmaksas",IF('1a+c+n'!$Q69="A",'1a+c+n'!D69,0))</f>
        <v>m</v>
      </c>
      <c r="E69" s="40"/>
      <c r="F69" s="59"/>
      <c r="G69" s="106"/>
      <c r="H69" s="106">
        <f>IF($C$4="Attiecināmās izmaksas",IF('1a+c+n'!$Q69="A",'1a+c+n'!H69,0))</f>
        <v>0</v>
      </c>
      <c r="I69" s="106"/>
      <c r="J69" s="106"/>
      <c r="K69" s="107">
        <f>IF($C$4="Attiecināmās izmaksas",IF('1a+c+n'!$Q69="A",'1a+c+n'!K69,0))</f>
        <v>0</v>
      </c>
      <c r="L69" s="59">
        <f>IF($C$4="Attiecināmās izmaksas",IF('1a+c+n'!$Q69="A",'1a+c+n'!L69,0))</f>
        <v>0</v>
      </c>
      <c r="M69" s="106">
        <f>IF($C$4="Attiecināmās izmaksas",IF('1a+c+n'!$Q69="A",'1a+c+n'!M69,0))</f>
        <v>0</v>
      </c>
      <c r="N69" s="106">
        <f>IF($C$4="Attiecināmās izmaksas",IF('1a+c+n'!$Q69="A",'1a+c+n'!N69,0))</f>
        <v>0</v>
      </c>
      <c r="O69" s="106">
        <f>IF($C$4="Attiecināmās izmaksas",IF('1a+c+n'!$Q69="A",'1a+c+n'!O69,0))</f>
        <v>0</v>
      </c>
      <c r="P69" s="107">
        <f>IF($C$4="Attiecināmās izmaksas",IF('1a+c+n'!$Q69="A",'1a+c+n'!P69,0))</f>
        <v>0</v>
      </c>
    </row>
    <row r="70" spans="1:16" ht="22.5" x14ac:dyDescent="0.2">
      <c r="A70" s="45">
        <f>IF(P70=0,0,IF(COUNTBLANK(P70)=1,0,COUNTA($P$14:P70)))</f>
        <v>0</v>
      </c>
      <c r="B70" s="20">
        <f>IF($C$4="Attiecināmās izmaksas",IF('1a+c+n'!$Q70="A",'1a+c+n'!B70,0))</f>
        <v>0</v>
      </c>
      <c r="C70" s="58" t="str">
        <f>IF($C$4="Attiecināmās izmaksas",IF('1a+c+n'!$Q70="A",'1a+c+n'!C70,0))</f>
        <v>Mitrumizturīgs saplāksnis 20mm, ārējās virsmas apstrāde ar betonkontaktu saķeres uzlabošanai</v>
      </c>
      <c r="D70" s="20" t="str">
        <f>IF($C$4="Attiecināmās izmaksas",IF('1a+c+n'!$Q70="A",'1a+c+n'!D70,0))</f>
        <v>m2</v>
      </c>
      <c r="E70" s="40"/>
      <c r="F70" s="59"/>
      <c r="G70" s="106"/>
      <c r="H70" s="106">
        <f>IF($C$4="Attiecināmās izmaksas",IF('1a+c+n'!$Q70="A",'1a+c+n'!H70,0))</f>
        <v>0</v>
      </c>
      <c r="I70" s="106"/>
      <c r="J70" s="106"/>
      <c r="K70" s="107">
        <f>IF($C$4="Attiecināmās izmaksas",IF('1a+c+n'!$Q70="A",'1a+c+n'!K70,0))</f>
        <v>0</v>
      </c>
      <c r="L70" s="59">
        <f>IF($C$4="Attiecināmās izmaksas",IF('1a+c+n'!$Q70="A",'1a+c+n'!L70,0))</f>
        <v>0</v>
      </c>
      <c r="M70" s="106">
        <f>IF($C$4="Attiecināmās izmaksas",IF('1a+c+n'!$Q70="A",'1a+c+n'!M70,0))</f>
        <v>0</v>
      </c>
      <c r="N70" s="106">
        <f>IF($C$4="Attiecināmās izmaksas",IF('1a+c+n'!$Q70="A",'1a+c+n'!N70,0))</f>
        <v>0</v>
      </c>
      <c r="O70" s="106">
        <f>IF($C$4="Attiecināmās izmaksas",IF('1a+c+n'!$Q70="A",'1a+c+n'!O70,0))</f>
        <v>0</v>
      </c>
      <c r="P70" s="107">
        <f>IF($C$4="Attiecināmās izmaksas",IF('1a+c+n'!$Q70="A",'1a+c+n'!P70,0))</f>
        <v>0</v>
      </c>
    </row>
    <row r="71" spans="1:16" x14ac:dyDescent="0.2">
      <c r="A71" s="45">
        <f>IF(P71=0,0,IF(COUNTBLANK(P71)=1,0,COUNTA($P$14:P71)))</f>
        <v>0</v>
      </c>
      <c r="B71" s="20">
        <f>IF($C$4="Attiecināmās izmaksas",IF('1a+c+n'!$Q71="A",'1a+c+n'!B71,0))</f>
        <v>0</v>
      </c>
      <c r="C71" s="58" t="str">
        <f>IF($C$4="Attiecināmās izmaksas",IF('1a+c+n'!$Q71="A",'1a+c+n'!C71,0))</f>
        <v>Skalotu šķembu slānis zem lodžijām</v>
      </c>
      <c r="D71" s="20" t="str">
        <f>IF($C$4="Attiecināmās izmaksas",IF('1a+c+n'!$Q71="A",'1a+c+n'!D71,0))</f>
        <v>m3</v>
      </c>
      <c r="E71" s="40"/>
      <c r="F71" s="59"/>
      <c r="G71" s="106"/>
      <c r="H71" s="106">
        <f>IF($C$4="Attiecināmās izmaksas",IF('1a+c+n'!$Q71="A",'1a+c+n'!H71,0))</f>
        <v>0</v>
      </c>
      <c r="I71" s="106"/>
      <c r="J71" s="106"/>
      <c r="K71" s="107">
        <f>IF($C$4="Attiecināmās izmaksas",IF('1a+c+n'!$Q71="A",'1a+c+n'!K71,0))</f>
        <v>0</v>
      </c>
      <c r="L71" s="59">
        <f>IF($C$4="Attiecināmās izmaksas",IF('1a+c+n'!$Q71="A",'1a+c+n'!L71,0))</f>
        <v>0</v>
      </c>
      <c r="M71" s="106">
        <f>IF($C$4="Attiecināmās izmaksas",IF('1a+c+n'!$Q71="A",'1a+c+n'!M71,0))</f>
        <v>0</v>
      </c>
      <c r="N71" s="106">
        <f>IF($C$4="Attiecināmās izmaksas",IF('1a+c+n'!$Q71="A",'1a+c+n'!N71,0))</f>
        <v>0</v>
      </c>
      <c r="O71" s="106">
        <f>IF($C$4="Attiecināmās izmaksas",IF('1a+c+n'!$Q71="A",'1a+c+n'!O71,0))</f>
        <v>0</v>
      </c>
      <c r="P71" s="107">
        <f>IF($C$4="Attiecināmās izmaksas",IF('1a+c+n'!$Q71="A",'1a+c+n'!P71,0))</f>
        <v>0</v>
      </c>
    </row>
    <row r="72" spans="1:16" x14ac:dyDescent="0.2">
      <c r="A72" s="45">
        <f>IF(P72=0,0,IF(COUNTBLANK(P72)=1,0,COUNTA($P$14:P72)))</f>
        <v>0</v>
      </c>
      <c r="B72" s="20">
        <f>IF($C$4="Attiecināmās izmaksas",IF('1a+c+n'!$Q72="A",'1a+c+n'!B72,0))</f>
        <v>0</v>
      </c>
      <c r="C72" s="58">
        <f>IF($C$4="Attiecināmās izmaksas",IF('1a+c+n'!$Q72="A",'1a+c+n'!C72,0))</f>
        <v>0</v>
      </c>
      <c r="D72" s="20">
        <f>IF($C$4="Attiecināmās izmaksas",IF('1a+c+n'!$Q72="A",'1a+c+n'!D72,0))</f>
        <v>0</v>
      </c>
      <c r="E72" s="40"/>
      <c r="F72" s="59"/>
      <c r="G72" s="106"/>
      <c r="H72" s="106">
        <f>IF($C$4="Attiecināmās izmaksas",IF('1a+c+n'!$Q72="A",'1a+c+n'!H72,0))</f>
        <v>0</v>
      </c>
      <c r="I72" s="106"/>
      <c r="J72" s="106"/>
      <c r="K72" s="107">
        <f>IF($C$4="Attiecināmās izmaksas",IF('1a+c+n'!$Q72="A",'1a+c+n'!K72,0))</f>
        <v>0</v>
      </c>
      <c r="L72" s="59">
        <f>IF($C$4="Attiecināmās izmaksas",IF('1a+c+n'!$Q72="A",'1a+c+n'!L72,0))</f>
        <v>0</v>
      </c>
      <c r="M72" s="106">
        <f>IF($C$4="Attiecināmās izmaksas",IF('1a+c+n'!$Q72="A",'1a+c+n'!M72,0))</f>
        <v>0</v>
      </c>
      <c r="N72" s="106">
        <f>IF($C$4="Attiecināmās izmaksas",IF('1a+c+n'!$Q72="A",'1a+c+n'!N72,0))</f>
        <v>0</v>
      </c>
      <c r="O72" s="106">
        <f>IF($C$4="Attiecināmās izmaksas",IF('1a+c+n'!$Q72="A",'1a+c+n'!O72,0))</f>
        <v>0</v>
      </c>
      <c r="P72" s="107">
        <f>IF($C$4="Attiecināmās izmaksas",IF('1a+c+n'!$Q72="A",'1a+c+n'!P72,0))</f>
        <v>0</v>
      </c>
    </row>
    <row r="73" spans="1:16" ht="33.75" x14ac:dyDescent="0.2">
      <c r="A73" s="45">
        <f>IF(P73=0,0,IF(COUNTBLANK(P73)=1,0,COUNTA($P$14:P73)))</f>
        <v>0</v>
      </c>
      <c r="B73" s="20">
        <f>IF($C$4="Attiecināmās izmaksas",IF('1a+c+n'!$Q73="A",'1a+c+n'!B73,0))</f>
        <v>0</v>
      </c>
      <c r="C73" s="58" t="str">
        <f>IF($C$4="Attiecināmās izmaksas",IF('1a+c+n'!$Q73="A",'1a+c+n'!C73,0))</f>
        <v xml:space="preserve">Siltināšana ar putupolistirolu EPS 100
(KOEF. λ ≤ 0.039 W/(m•K)) - 100mm
</v>
      </c>
      <c r="D73" s="20" t="str">
        <f>IF($C$4="Attiecināmās izmaksas",IF('1a+c+n'!$Q73="A",'1a+c+n'!D73,0))</f>
        <v>m2</v>
      </c>
      <c r="E73" s="40"/>
      <c r="F73" s="59"/>
      <c r="G73" s="106"/>
      <c r="H73" s="106">
        <f>IF($C$4="Attiecināmās izmaksas",IF('1a+c+n'!$Q73="A",'1a+c+n'!H73,0))</f>
        <v>0</v>
      </c>
      <c r="I73" s="106"/>
      <c r="J73" s="106"/>
      <c r="K73" s="107">
        <f>IF($C$4="Attiecināmās izmaksas",IF('1a+c+n'!$Q73="A",'1a+c+n'!K73,0))</f>
        <v>0</v>
      </c>
      <c r="L73" s="59">
        <f>IF($C$4="Attiecināmās izmaksas",IF('1a+c+n'!$Q73="A",'1a+c+n'!L73,0))</f>
        <v>0</v>
      </c>
      <c r="M73" s="106">
        <f>IF($C$4="Attiecināmās izmaksas",IF('1a+c+n'!$Q73="A",'1a+c+n'!M73,0))</f>
        <v>0</v>
      </c>
      <c r="N73" s="106">
        <f>IF($C$4="Attiecināmās izmaksas",IF('1a+c+n'!$Q73="A",'1a+c+n'!N73,0))</f>
        <v>0</v>
      </c>
      <c r="O73" s="106">
        <f>IF($C$4="Attiecināmās izmaksas",IF('1a+c+n'!$Q73="A",'1a+c+n'!O73,0))</f>
        <v>0</v>
      </c>
      <c r="P73" s="107">
        <f>IF($C$4="Attiecināmās izmaksas",IF('1a+c+n'!$Q73="A",'1a+c+n'!P73,0))</f>
        <v>0</v>
      </c>
    </row>
    <row r="74" spans="1:16" ht="78.75" x14ac:dyDescent="0.2">
      <c r="A74" s="45">
        <f>IF(P74=0,0,IF(COUNTBLANK(P74)=1,0,COUNTA($P$14:P74)))</f>
        <v>0</v>
      </c>
      <c r="B74" s="20">
        <f>IF($C$4="Attiecināmās izmaksas",IF('1a+c+n'!$Q74="A",'1a+c+n'!B74,0))</f>
        <v>0</v>
      </c>
      <c r="C74" s="58" t="str">
        <f>IF($C$4="Attiecināmās izmaksas",IF('1a+c+n'!$Q74="A",'1a+c+n'!C74,0))</f>
        <v>Stiklašķiedras armējošais siets uz līmjavas kārtas min 4mm. Nodrošināt, lai visās pieslēguma vietās - sienas,
inženierkomunikāciju zonas, izolācija būtu apstrādāta ar armējošo slāni. Vietās, kur to tehniksi nav iespējams
izdarīt, pielietot akmensvati.</v>
      </c>
      <c r="D74" s="20" t="str">
        <f>IF($C$4="Attiecināmās izmaksas",IF('1a+c+n'!$Q74="A",'1a+c+n'!D74,0))</f>
        <v>m2</v>
      </c>
      <c r="E74" s="40"/>
      <c r="F74" s="59"/>
      <c r="G74" s="106"/>
      <c r="H74" s="106">
        <f>IF($C$4="Attiecināmās izmaksas",IF('1a+c+n'!$Q74="A",'1a+c+n'!H74,0))</f>
        <v>0</v>
      </c>
      <c r="I74" s="106"/>
      <c r="J74" s="106"/>
      <c r="K74" s="107">
        <f>IF($C$4="Attiecināmās izmaksas",IF('1a+c+n'!$Q74="A",'1a+c+n'!K74,0))</f>
        <v>0</v>
      </c>
      <c r="L74" s="59">
        <f>IF($C$4="Attiecināmās izmaksas",IF('1a+c+n'!$Q74="A",'1a+c+n'!L74,0))</f>
        <v>0</v>
      </c>
      <c r="M74" s="106">
        <f>IF($C$4="Attiecināmās izmaksas",IF('1a+c+n'!$Q74="A",'1a+c+n'!M74,0))</f>
        <v>0</v>
      </c>
      <c r="N74" s="106">
        <f>IF($C$4="Attiecināmās izmaksas",IF('1a+c+n'!$Q74="A",'1a+c+n'!N74,0))</f>
        <v>0</v>
      </c>
      <c r="O74" s="106">
        <f>IF($C$4="Attiecināmās izmaksas",IF('1a+c+n'!$Q74="A",'1a+c+n'!O74,0))</f>
        <v>0</v>
      </c>
      <c r="P74" s="107">
        <f>IF($C$4="Attiecināmās izmaksas",IF('1a+c+n'!$Q74="A",'1a+c+n'!P74,0))</f>
        <v>0</v>
      </c>
    </row>
    <row r="75" spans="1:16" x14ac:dyDescent="0.2">
      <c r="A75" s="45">
        <f>IF(P75=0,0,IF(COUNTBLANK(P75)=1,0,COUNTA($P$14:P75)))</f>
        <v>0</v>
      </c>
      <c r="B75" s="20">
        <f>IF($C$4="Attiecināmās izmaksas",IF('1a+c+n'!$Q75="A",'1a+c+n'!B75,0))</f>
        <v>0</v>
      </c>
      <c r="C75" s="58">
        <f>IF($C$4="Attiecināmās izmaksas",IF('1a+c+n'!$Q75="A",'1a+c+n'!C75,0))</f>
        <v>0</v>
      </c>
      <c r="D75" s="20">
        <f>IF($C$4="Attiecināmās izmaksas",IF('1a+c+n'!$Q75="A",'1a+c+n'!D75,0))</f>
        <v>0</v>
      </c>
      <c r="E75" s="40"/>
      <c r="F75" s="59"/>
      <c r="G75" s="106"/>
      <c r="H75" s="106">
        <f>IF($C$4="Attiecināmās izmaksas",IF('1a+c+n'!$Q75="A",'1a+c+n'!H75,0))</f>
        <v>0</v>
      </c>
      <c r="I75" s="106"/>
      <c r="J75" s="106"/>
      <c r="K75" s="107">
        <f>IF($C$4="Attiecināmās izmaksas",IF('1a+c+n'!$Q75="A",'1a+c+n'!K75,0))</f>
        <v>0</v>
      </c>
      <c r="L75" s="59">
        <f>IF($C$4="Attiecināmās izmaksas",IF('1a+c+n'!$Q75="A",'1a+c+n'!L75,0))</f>
        <v>0</v>
      </c>
      <c r="M75" s="106">
        <f>IF($C$4="Attiecināmās izmaksas",IF('1a+c+n'!$Q75="A",'1a+c+n'!M75,0))</f>
        <v>0</v>
      </c>
      <c r="N75" s="106">
        <f>IF($C$4="Attiecināmās izmaksas",IF('1a+c+n'!$Q75="A",'1a+c+n'!N75,0))</f>
        <v>0</v>
      </c>
      <c r="O75" s="106">
        <f>IF($C$4="Attiecināmās izmaksas",IF('1a+c+n'!$Q75="A",'1a+c+n'!O75,0))</f>
        <v>0</v>
      </c>
      <c r="P75" s="107">
        <f>IF($C$4="Attiecināmās izmaksas",IF('1a+c+n'!$Q75="A",'1a+c+n'!P75,0))</f>
        <v>0</v>
      </c>
    </row>
    <row r="76" spans="1:16" x14ac:dyDescent="0.2">
      <c r="A76" s="45">
        <f>IF(P76=0,0,IF(COUNTBLANK(P76)=1,0,COUNTA($P$14:P76)))</f>
        <v>0</v>
      </c>
      <c r="B76" s="20">
        <f>IF($C$4="Attiecināmās izmaksas",IF('1a+c+n'!$Q76="A",'1a+c+n'!B76,0))</f>
        <v>0</v>
      </c>
      <c r="C76" s="58" t="str">
        <f>IF($C$4="Attiecināmās izmaksas",IF('1a+c+n'!$Q76="A",'1a+c+n'!C76,0))</f>
        <v>Tvaika izolācija 200 mikroni, UV izturīga, 0,2mm</v>
      </c>
      <c r="D76" s="20" t="str">
        <f>IF($C$4="Attiecināmās izmaksas",IF('1a+c+n'!$Q76="A",'1a+c+n'!D76,0))</f>
        <v>m2</v>
      </c>
      <c r="E76" s="40"/>
      <c r="F76" s="59"/>
      <c r="G76" s="106"/>
      <c r="H76" s="106">
        <f>IF($C$4="Attiecināmās izmaksas",IF('1a+c+n'!$Q76="A",'1a+c+n'!H76,0))</f>
        <v>0</v>
      </c>
      <c r="I76" s="106"/>
      <c r="J76" s="106"/>
      <c r="K76" s="107">
        <f>IF($C$4="Attiecināmās izmaksas",IF('1a+c+n'!$Q76="A",'1a+c+n'!K76,0))</f>
        <v>0</v>
      </c>
      <c r="L76" s="59">
        <f>IF($C$4="Attiecināmās izmaksas",IF('1a+c+n'!$Q76="A",'1a+c+n'!L76,0))</f>
        <v>0</v>
      </c>
      <c r="M76" s="106">
        <f>IF($C$4="Attiecināmās izmaksas",IF('1a+c+n'!$Q76="A",'1a+c+n'!M76,0))</f>
        <v>0</v>
      </c>
      <c r="N76" s="106">
        <f>IF($C$4="Attiecināmās izmaksas",IF('1a+c+n'!$Q76="A",'1a+c+n'!N76,0))</f>
        <v>0</v>
      </c>
      <c r="O76" s="106">
        <f>IF($C$4="Attiecināmās izmaksas",IF('1a+c+n'!$Q76="A",'1a+c+n'!O76,0))</f>
        <v>0</v>
      </c>
      <c r="P76" s="107">
        <f>IF($C$4="Attiecināmās izmaksas",IF('1a+c+n'!$Q76="A",'1a+c+n'!P76,0))</f>
        <v>0</v>
      </c>
    </row>
    <row r="77" spans="1:16" ht="22.5" x14ac:dyDescent="0.2">
      <c r="A77" s="45">
        <f>IF(P77=0,0,IF(COUNTBLANK(P77)=1,0,COUNTA($P$14:P77)))</f>
        <v>0</v>
      </c>
      <c r="B77" s="20">
        <f>IF($C$4="Attiecināmās izmaksas",IF('1a+c+n'!$Q77="A",'1a+c+n'!B77,0))</f>
        <v>0</v>
      </c>
      <c r="C77" s="58" t="str">
        <f>IF($C$4="Attiecināmās izmaksas",IF('1a+c+n'!$Q77="A",'1a+c+n'!C77,0))</f>
        <v>Jumta siltināšana ar PAROC ROS 30 akmens vati 120mm (λ≤0,036 W/mK) vai ekvivalents</v>
      </c>
      <c r="D77" s="20" t="str">
        <f>IF($C$4="Attiecināmās izmaksas",IF('1a+c+n'!$Q77="A",'1a+c+n'!D77,0))</f>
        <v>m2</v>
      </c>
      <c r="E77" s="40"/>
      <c r="F77" s="59"/>
      <c r="G77" s="106"/>
      <c r="H77" s="106">
        <f>IF($C$4="Attiecināmās izmaksas",IF('1a+c+n'!$Q77="A",'1a+c+n'!H77,0))</f>
        <v>0</v>
      </c>
      <c r="I77" s="106"/>
      <c r="J77" s="106"/>
      <c r="K77" s="107">
        <f>IF($C$4="Attiecināmās izmaksas",IF('1a+c+n'!$Q77="A",'1a+c+n'!K77,0))</f>
        <v>0</v>
      </c>
      <c r="L77" s="59">
        <f>IF($C$4="Attiecināmās izmaksas",IF('1a+c+n'!$Q77="A",'1a+c+n'!L77,0))</f>
        <v>0</v>
      </c>
      <c r="M77" s="106">
        <f>IF($C$4="Attiecināmās izmaksas",IF('1a+c+n'!$Q77="A",'1a+c+n'!M77,0))</f>
        <v>0</v>
      </c>
      <c r="N77" s="106">
        <f>IF($C$4="Attiecināmās izmaksas",IF('1a+c+n'!$Q77="A",'1a+c+n'!N77,0))</f>
        <v>0</v>
      </c>
      <c r="O77" s="106">
        <f>IF($C$4="Attiecināmās izmaksas",IF('1a+c+n'!$Q77="A",'1a+c+n'!O77,0))</f>
        <v>0</v>
      </c>
      <c r="P77" s="107">
        <f>IF($C$4="Attiecināmās izmaksas",IF('1a+c+n'!$Q77="A",'1a+c+n'!P77,0))</f>
        <v>0</v>
      </c>
    </row>
    <row r="78" spans="1:16" ht="22.5" x14ac:dyDescent="0.2">
      <c r="A78" s="45">
        <f>IF(P78=0,0,IF(COUNTBLANK(P78)=1,0,COUNTA($P$14:P78)))</f>
        <v>0</v>
      </c>
      <c r="B78" s="20">
        <f>IF($C$4="Attiecināmās izmaksas",IF('1a+c+n'!$Q78="A",'1a+c+n'!B78,0))</f>
        <v>0</v>
      </c>
      <c r="C78" s="58" t="str">
        <f>IF($C$4="Attiecināmās izmaksas",IF('1a+c+n'!$Q78="A",'1a+c+n'!C78,0))</f>
        <v>Jumta siltināšana ar PAROC ROS 30g akmens vati 100mm (λ≤0,036 W/mK) vai ekvivalents</v>
      </c>
      <c r="D78" s="20" t="str">
        <f>IF($C$4="Attiecināmās izmaksas",IF('1a+c+n'!$Q78="A",'1a+c+n'!D78,0))</f>
        <v>m2</v>
      </c>
      <c r="E78" s="40"/>
      <c r="F78" s="59"/>
      <c r="G78" s="106"/>
      <c r="H78" s="106">
        <f>IF($C$4="Attiecināmās izmaksas",IF('1a+c+n'!$Q78="A",'1a+c+n'!H78,0))</f>
        <v>0</v>
      </c>
      <c r="I78" s="106"/>
      <c r="J78" s="106"/>
      <c r="K78" s="107">
        <f>IF($C$4="Attiecināmās izmaksas",IF('1a+c+n'!$Q78="A",'1a+c+n'!K78,0))</f>
        <v>0</v>
      </c>
      <c r="L78" s="59">
        <f>IF($C$4="Attiecināmās izmaksas",IF('1a+c+n'!$Q78="A",'1a+c+n'!L78,0))</f>
        <v>0</v>
      </c>
      <c r="M78" s="106">
        <f>IF($C$4="Attiecināmās izmaksas",IF('1a+c+n'!$Q78="A",'1a+c+n'!M78,0))</f>
        <v>0</v>
      </c>
      <c r="N78" s="106">
        <f>IF($C$4="Attiecināmās izmaksas",IF('1a+c+n'!$Q78="A",'1a+c+n'!N78,0))</f>
        <v>0</v>
      </c>
      <c r="O78" s="106">
        <f>IF($C$4="Attiecināmās izmaksas",IF('1a+c+n'!$Q78="A",'1a+c+n'!O78,0))</f>
        <v>0</v>
      </c>
      <c r="P78" s="107">
        <f>IF($C$4="Attiecināmās izmaksas",IF('1a+c+n'!$Q78="A",'1a+c+n'!P78,0))</f>
        <v>0</v>
      </c>
    </row>
    <row r="79" spans="1:16" ht="22.5" x14ac:dyDescent="0.2">
      <c r="A79" s="45">
        <f>IF(P79=0,0,IF(COUNTBLANK(P79)=1,0,COUNTA($P$14:P79)))</f>
        <v>0</v>
      </c>
      <c r="B79" s="20">
        <f>IF($C$4="Attiecināmās izmaksas",IF('1a+c+n'!$Q79="A",'1a+c+n'!B79,0))</f>
        <v>0</v>
      </c>
      <c r="C79" s="58" t="str">
        <f>IF($C$4="Attiecināmās izmaksas",IF('1a+c+n'!$Q79="A",'1a+c+n'!C79,0))</f>
        <v>Jumta siltināšana ar PAROC ROB 60 akmens vati 30mm (λ≤0,038 W/mK) vai ekvivalents</v>
      </c>
      <c r="D79" s="20" t="str">
        <f>IF($C$4="Attiecināmās izmaksas",IF('1a+c+n'!$Q79="A",'1a+c+n'!D79,0))</f>
        <v>m2</v>
      </c>
      <c r="E79" s="40"/>
      <c r="F79" s="59"/>
      <c r="G79" s="106"/>
      <c r="H79" s="106">
        <f>IF($C$4="Attiecināmās izmaksas",IF('1a+c+n'!$Q79="A",'1a+c+n'!H79,0))</f>
        <v>0</v>
      </c>
      <c r="I79" s="106"/>
      <c r="J79" s="106"/>
      <c r="K79" s="107">
        <f>IF($C$4="Attiecināmās izmaksas",IF('1a+c+n'!$Q79="A",'1a+c+n'!K79,0))</f>
        <v>0</v>
      </c>
      <c r="L79" s="59">
        <f>IF($C$4="Attiecināmās izmaksas",IF('1a+c+n'!$Q79="A",'1a+c+n'!L79,0))</f>
        <v>0</v>
      </c>
      <c r="M79" s="106">
        <f>IF($C$4="Attiecināmās izmaksas",IF('1a+c+n'!$Q79="A",'1a+c+n'!M79,0))</f>
        <v>0</v>
      </c>
      <c r="N79" s="106">
        <f>IF($C$4="Attiecināmās izmaksas",IF('1a+c+n'!$Q79="A",'1a+c+n'!N79,0))</f>
        <v>0</v>
      </c>
      <c r="O79" s="106">
        <f>IF($C$4="Attiecināmās izmaksas",IF('1a+c+n'!$Q79="A",'1a+c+n'!O79,0))</f>
        <v>0</v>
      </c>
      <c r="P79" s="107">
        <f>IF($C$4="Attiecināmās izmaksas",IF('1a+c+n'!$Q79="A",'1a+c+n'!P79,0))</f>
        <v>0</v>
      </c>
    </row>
    <row r="80" spans="1:16" ht="33.75" x14ac:dyDescent="0.2">
      <c r="A80" s="45">
        <f>IF(P80=0,0,IF(COUNTBLANK(P80)=1,0,COUNTA($P$14:P80)))</f>
        <v>0</v>
      </c>
      <c r="B80" s="20">
        <f>IF($C$4="Attiecināmās izmaksas",IF('1a+c+n'!$Q80="A",'1a+c+n'!B80,0))</f>
        <v>0</v>
      </c>
      <c r="C80" s="58" t="str">
        <f>IF($C$4="Attiecināmās izmaksas",IF('1a+c+n'!$Q80="A",'1a+c+n'!C80,0))</f>
        <v>Kausējamais polimērbitumena ruļļveida jumta segums divās kārtās- apakšklājs un virsklājs, pārklāts ar akmens smalci</v>
      </c>
      <c r="D80" s="20" t="str">
        <f>IF($C$4="Attiecināmās izmaksas",IF('1a+c+n'!$Q80="A",'1a+c+n'!D80,0))</f>
        <v>m2</v>
      </c>
      <c r="E80" s="40"/>
      <c r="F80" s="59"/>
      <c r="G80" s="106"/>
      <c r="H80" s="106">
        <f>IF($C$4="Attiecināmās izmaksas",IF('1a+c+n'!$Q80="A",'1a+c+n'!H80,0))</f>
        <v>0</v>
      </c>
      <c r="I80" s="106"/>
      <c r="J80" s="106"/>
      <c r="K80" s="107">
        <f>IF($C$4="Attiecināmās izmaksas",IF('1a+c+n'!$Q80="A",'1a+c+n'!K80,0))</f>
        <v>0</v>
      </c>
      <c r="L80" s="59">
        <f>IF($C$4="Attiecināmās izmaksas",IF('1a+c+n'!$Q80="A",'1a+c+n'!L80,0))</f>
        <v>0</v>
      </c>
      <c r="M80" s="106">
        <f>IF($C$4="Attiecināmās izmaksas",IF('1a+c+n'!$Q80="A",'1a+c+n'!M80,0))</f>
        <v>0</v>
      </c>
      <c r="N80" s="106">
        <f>IF($C$4="Attiecināmās izmaksas",IF('1a+c+n'!$Q80="A",'1a+c+n'!N80,0))</f>
        <v>0</v>
      </c>
      <c r="O80" s="106">
        <f>IF($C$4="Attiecināmās izmaksas",IF('1a+c+n'!$Q80="A",'1a+c+n'!O80,0))</f>
        <v>0</v>
      </c>
      <c r="P80" s="107">
        <f>IF($C$4="Attiecināmās izmaksas",IF('1a+c+n'!$Q80="A",'1a+c+n'!P80,0))</f>
        <v>0</v>
      </c>
    </row>
    <row r="81" spans="1:16" ht="33.75" x14ac:dyDescent="0.2">
      <c r="A81" s="45">
        <f>IF(P81=0,0,IF(COUNTBLANK(P81)=1,0,COUNTA($P$14:P81)))</f>
        <v>0</v>
      </c>
      <c r="B81" s="20">
        <f>IF($C$4="Attiecināmās izmaksas",IF('1a+c+n'!$Q81="A",'1a+c+n'!B81,0))</f>
        <v>0</v>
      </c>
      <c r="C81" s="58" t="str">
        <f>IF($C$4="Attiecināmās izmaksas",IF('1a+c+n'!$Q81="A",'1a+c+n'!C81,0))</f>
        <v>Jumta vēdināšanas aerators d.110mm, iesk.nepieciešamos pieslēguma un izolācijas materiālus</v>
      </c>
      <c r="D81" s="20" t="str">
        <f>IF($C$4="Attiecināmās izmaksas",IF('1a+c+n'!$Q81="A",'1a+c+n'!D81,0))</f>
        <v>gb.</v>
      </c>
      <c r="E81" s="40"/>
      <c r="F81" s="59"/>
      <c r="G81" s="106"/>
      <c r="H81" s="106">
        <f>IF($C$4="Attiecināmās izmaksas",IF('1a+c+n'!$Q81="A",'1a+c+n'!H81,0))</f>
        <v>0</v>
      </c>
      <c r="I81" s="106"/>
      <c r="J81" s="106"/>
      <c r="K81" s="107">
        <f>IF($C$4="Attiecināmās izmaksas",IF('1a+c+n'!$Q81="A",'1a+c+n'!K81,0))</f>
        <v>0</v>
      </c>
      <c r="L81" s="59">
        <f>IF($C$4="Attiecināmās izmaksas",IF('1a+c+n'!$Q81="A",'1a+c+n'!L81,0))</f>
        <v>0</v>
      </c>
      <c r="M81" s="106">
        <f>IF($C$4="Attiecināmās izmaksas",IF('1a+c+n'!$Q81="A",'1a+c+n'!M81,0))</f>
        <v>0</v>
      </c>
      <c r="N81" s="106">
        <f>IF($C$4="Attiecināmās izmaksas",IF('1a+c+n'!$Q81="A",'1a+c+n'!N81,0))</f>
        <v>0</v>
      </c>
      <c r="O81" s="106">
        <f>IF($C$4="Attiecināmās izmaksas",IF('1a+c+n'!$Q81="A",'1a+c+n'!O81,0))</f>
        <v>0</v>
      </c>
      <c r="P81" s="107">
        <f>IF($C$4="Attiecināmās izmaksas",IF('1a+c+n'!$Q81="A",'1a+c+n'!P81,0))</f>
        <v>0</v>
      </c>
    </row>
    <row r="82" spans="1:16" ht="33.75" x14ac:dyDescent="0.2">
      <c r="A82" s="45">
        <f>IF(P82=0,0,IF(COUNTBLANK(P82)=1,0,COUNTA($P$14:P82)))</f>
        <v>0</v>
      </c>
      <c r="B82" s="20">
        <f>IF($C$4="Attiecināmās izmaksas",IF('1a+c+n'!$Q82="A",'1a+c+n'!B82,0))</f>
        <v>0</v>
      </c>
      <c r="C82" s="58" t="str">
        <f>IF($C$4="Attiecināmās izmaksas",IF('1a+c+n'!$Q82="A",'1a+c+n'!C82,0))</f>
        <v>Siltinātas jumta lūkas 800x800mm EI30 uzstādīšana, iesk.tvaika izolācijas lentu, pieslēguma elementus U≤1,6, W/m2K</v>
      </c>
      <c r="D82" s="20" t="str">
        <f>IF($C$4="Attiecināmās izmaksas",IF('1a+c+n'!$Q82="A",'1a+c+n'!D82,0))</f>
        <v>gb.</v>
      </c>
      <c r="E82" s="40"/>
      <c r="F82" s="59"/>
      <c r="G82" s="106"/>
      <c r="H82" s="106">
        <f>IF($C$4="Attiecināmās izmaksas",IF('1a+c+n'!$Q82="A",'1a+c+n'!H82,0))</f>
        <v>0</v>
      </c>
      <c r="I82" s="106"/>
      <c r="J82" s="106"/>
      <c r="K82" s="107">
        <f>IF($C$4="Attiecināmās izmaksas",IF('1a+c+n'!$Q82="A",'1a+c+n'!K82,0))</f>
        <v>0</v>
      </c>
      <c r="L82" s="59">
        <f>IF($C$4="Attiecināmās izmaksas",IF('1a+c+n'!$Q82="A",'1a+c+n'!L82,0))</f>
        <v>0</v>
      </c>
      <c r="M82" s="106">
        <f>IF($C$4="Attiecināmās izmaksas",IF('1a+c+n'!$Q82="A",'1a+c+n'!M82,0))</f>
        <v>0</v>
      </c>
      <c r="N82" s="106">
        <f>IF($C$4="Attiecināmās izmaksas",IF('1a+c+n'!$Q82="A",'1a+c+n'!N82,0))</f>
        <v>0</v>
      </c>
      <c r="O82" s="106">
        <f>IF($C$4="Attiecināmās izmaksas",IF('1a+c+n'!$Q82="A",'1a+c+n'!O82,0))</f>
        <v>0</v>
      </c>
      <c r="P82" s="107">
        <f>IF($C$4="Attiecināmās izmaksas",IF('1a+c+n'!$Q82="A",'1a+c+n'!P82,0))</f>
        <v>0</v>
      </c>
    </row>
    <row r="83" spans="1:16" x14ac:dyDescent="0.2">
      <c r="A83" s="45">
        <f>IF(P83=0,0,IF(COUNTBLANK(P83)=1,0,COUNTA($P$14:P83)))</f>
        <v>0</v>
      </c>
      <c r="B83" s="20">
        <f>IF($C$4="Attiecināmās izmaksas",IF('1a+c+n'!$Q83="A",'1a+c+n'!B83,0))</f>
        <v>0</v>
      </c>
      <c r="C83" s="58" t="str">
        <f>IF($C$4="Attiecināmās izmaksas",IF('1a+c+n'!$Q83="A",'1a+c+n'!C83,0))</f>
        <v>Lietus ūdens tekņu montāža</v>
      </c>
      <c r="D83" s="20" t="str">
        <f>IF($C$4="Attiecināmās izmaksas",IF('1a+c+n'!$Q83="A",'1a+c+n'!D83,0))</f>
        <v>m</v>
      </c>
      <c r="E83" s="40"/>
      <c r="F83" s="59"/>
      <c r="G83" s="106"/>
      <c r="H83" s="106">
        <f>IF($C$4="Attiecināmās izmaksas",IF('1a+c+n'!$Q83="A",'1a+c+n'!H83,0))</f>
        <v>0</v>
      </c>
      <c r="I83" s="106"/>
      <c r="J83" s="106"/>
      <c r="K83" s="107">
        <f>IF($C$4="Attiecināmās izmaksas",IF('1a+c+n'!$Q83="A",'1a+c+n'!K83,0))</f>
        <v>0</v>
      </c>
      <c r="L83" s="59">
        <f>IF($C$4="Attiecināmās izmaksas",IF('1a+c+n'!$Q83="A",'1a+c+n'!L83,0))</f>
        <v>0</v>
      </c>
      <c r="M83" s="106">
        <f>IF($C$4="Attiecināmās izmaksas",IF('1a+c+n'!$Q83="A",'1a+c+n'!M83,0))</f>
        <v>0</v>
      </c>
      <c r="N83" s="106">
        <f>IF($C$4="Attiecināmās izmaksas",IF('1a+c+n'!$Q83="A",'1a+c+n'!N83,0))</f>
        <v>0</v>
      </c>
      <c r="O83" s="106">
        <f>IF($C$4="Attiecināmās izmaksas",IF('1a+c+n'!$Q83="A",'1a+c+n'!O83,0))</f>
        <v>0</v>
      </c>
      <c r="P83" s="107">
        <f>IF($C$4="Attiecināmās izmaksas",IF('1a+c+n'!$Q83="A",'1a+c+n'!P83,0))</f>
        <v>0</v>
      </c>
    </row>
    <row r="84" spans="1:16" x14ac:dyDescent="0.2">
      <c r="A84" s="45">
        <f>IF(P84=0,0,IF(COUNTBLANK(P84)=1,0,COUNTA($P$14:P84)))</f>
        <v>0</v>
      </c>
      <c r="B84" s="20">
        <f>IF($C$4="Attiecināmās izmaksas",IF('1a+c+n'!$Q84="A",'1a+c+n'!B84,0))</f>
        <v>0</v>
      </c>
      <c r="C84" s="58" t="str">
        <f>IF($C$4="Attiecināmās izmaksas",IF('1a+c+n'!$Q84="A",'1a+c+n'!C84,0))</f>
        <v>Lietus ūdens notekcauruļu montāža</v>
      </c>
      <c r="D84" s="20" t="str">
        <f>IF($C$4="Attiecināmās izmaksas",IF('1a+c+n'!$Q84="A",'1a+c+n'!D84,0))</f>
        <v>m</v>
      </c>
      <c r="E84" s="40"/>
      <c r="F84" s="59"/>
      <c r="G84" s="106"/>
      <c r="H84" s="106">
        <f>IF($C$4="Attiecināmās izmaksas",IF('1a+c+n'!$Q84="A",'1a+c+n'!H84,0))</f>
        <v>0</v>
      </c>
      <c r="I84" s="106"/>
      <c r="J84" s="106"/>
      <c r="K84" s="107">
        <f>IF($C$4="Attiecināmās izmaksas",IF('1a+c+n'!$Q84="A",'1a+c+n'!K84,0))</f>
        <v>0</v>
      </c>
      <c r="L84" s="59">
        <f>IF($C$4="Attiecināmās izmaksas",IF('1a+c+n'!$Q84="A",'1a+c+n'!L84,0))</f>
        <v>0</v>
      </c>
      <c r="M84" s="106">
        <f>IF($C$4="Attiecināmās izmaksas",IF('1a+c+n'!$Q84="A",'1a+c+n'!M84,0))</f>
        <v>0</v>
      </c>
      <c r="N84" s="106">
        <f>IF($C$4="Attiecināmās izmaksas",IF('1a+c+n'!$Q84="A",'1a+c+n'!N84,0))</f>
        <v>0</v>
      </c>
      <c r="O84" s="106">
        <f>IF($C$4="Attiecināmās izmaksas",IF('1a+c+n'!$Q84="A",'1a+c+n'!O84,0))</f>
        <v>0</v>
      </c>
      <c r="P84" s="107">
        <f>IF($C$4="Attiecināmās izmaksas",IF('1a+c+n'!$Q84="A",'1a+c+n'!P84,0))</f>
        <v>0</v>
      </c>
    </row>
    <row r="85" spans="1:16" x14ac:dyDescent="0.2">
      <c r="A85" s="45">
        <f>IF(P85=0,0,IF(COUNTBLANK(P85)=1,0,COUNTA($P$14:P85)))</f>
        <v>0</v>
      </c>
      <c r="B85" s="20">
        <f>IF($C$4="Attiecināmās izmaksas",IF('1a+c+n'!$Q85="A",'1a+c+n'!B85,0))</f>
        <v>0</v>
      </c>
      <c r="C85" s="58">
        <f>IF($C$4="Attiecināmās izmaksas",IF('1a+c+n'!$Q85="A",'1a+c+n'!C85,0))</f>
        <v>0</v>
      </c>
      <c r="D85" s="20">
        <f>IF($C$4="Attiecināmās izmaksas",IF('1a+c+n'!$Q85="A",'1a+c+n'!D85,0))</f>
        <v>0</v>
      </c>
      <c r="E85" s="40"/>
      <c r="F85" s="59"/>
      <c r="G85" s="106"/>
      <c r="H85" s="106">
        <f>IF($C$4="Attiecināmās izmaksas",IF('1a+c+n'!$Q85="A",'1a+c+n'!H85,0))</f>
        <v>0</v>
      </c>
      <c r="I85" s="106"/>
      <c r="J85" s="106"/>
      <c r="K85" s="107">
        <f>IF($C$4="Attiecināmās izmaksas",IF('1a+c+n'!$Q85="A",'1a+c+n'!K85,0))</f>
        <v>0</v>
      </c>
      <c r="L85" s="59">
        <f>IF($C$4="Attiecināmās izmaksas",IF('1a+c+n'!$Q85="A",'1a+c+n'!L85,0))</f>
        <v>0</v>
      </c>
      <c r="M85" s="106">
        <f>IF($C$4="Attiecināmās izmaksas",IF('1a+c+n'!$Q85="A",'1a+c+n'!M85,0))</f>
        <v>0</v>
      </c>
      <c r="N85" s="106">
        <f>IF($C$4="Attiecināmās izmaksas",IF('1a+c+n'!$Q85="A",'1a+c+n'!N85,0))</f>
        <v>0</v>
      </c>
      <c r="O85" s="106">
        <f>IF($C$4="Attiecināmās izmaksas",IF('1a+c+n'!$Q85="A",'1a+c+n'!O85,0))</f>
        <v>0</v>
      </c>
      <c r="P85" s="107">
        <f>IF($C$4="Attiecināmās izmaksas",IF('1a+c+n'!$Q85="A",'1a+c+n'!P85,0))</f>
        <v>0</v>
      </c>
    </row>
    <row r="86" spans="1:16" x14ac:dyDescent="0.2">
      <c r="A86" s="45">
        <f>IF(P86=0,0,IF(COUNTBLANK(P86)=1,0,COUNTA($P$14:P86)))</f>
        <v>0</v>
      </c>
      <c r="B86" s="20">
        <f>IF($C$4="Attiecināmās izmaksas",IF('1a+c+n'!$Q86="A",'1a+c+n'!B86,0))</f>
        <v>0</v>
      </c>
      <c r="C86" s="58" t="str">
        <f>IF($C$4="Attiecināmās izmaksas",IF('1a+c+n'!$Q86="A",'1a+c+n'!C86,0))</f>
        <v>Impregnēts koka dēlis 25x200mm</v>
      </c>
      <c r="D86" s="20" t="str">
        <f>IF($C$4="Attiecināmās izmaksas",IF('1a+c+n'!$Q86="A",'1a+c+n'!D86,0))</f>
        <v>m3</v>
      </c>
      <c r="E86" s="40"/>
      <c r="F86" s="59"/>
      <c r="G86" s="106"/>
      <c r="H86" s="106">
        <f>IF($C$4="Attiecināmās izmaksas",IF('1a+c+n'!$Q86="A",'1a+c+n'!H86,0))</f>
        <v>0</v>
      </c>
      <c r="I86" s="106"/>
      <c r="J86" s="106"/>
      <c r="K86" s="107">
        <f>IF($C$4="Attiecināmās izmaksas",IF('1a+c+n'!$Q86="A",'1a+c+n'!K86,0))</f>
        <v>0</v>
      </c>
      <c r="L86" s="59">
        <f>IF($C$4="Attiecināmās izmaksas",IF('1a+c+n'!$Q86="A",'1a+c+n'!L86,0))</f>
        <v>0</v>
      </c>
      <c r="M86" s="106">
        <f>IF($C$4="Attiecināmās izmaksas",IF('1a+c+n'!$Q86="A",'1a+c+n'!M86,0))</f>
        <v>0</v>
      </c>
      <c r="N86" s="106">
        <f>IF($C$4="Attiecināmās izmaksas",IF('1a+c+n'!$Q86="A",'1a+c+n'!N86,0))</f>
        <v>0</v>
      </c>
      <c r="O86" s="106">
        <f>IF($C$4="Attiecināmās izmaksas",IF('1a+c+n'!$Q86="A",'1a+c+n'!O86,0))</f>
        <v>0</v>
      </c>
      <c r="P86" s="107">
        <f>IF($C$4="Attiecināmās izmaksas",IF('1a+c+n'!$Q86="A",'1a+c+n'!P86,0))</f>
        <v>0</v>
      </c>
    </row>
    <row r="87" spans="1:16" ht="22.5" x14ac:dyDescent="0.2">
      <c r="A87" s="45">
        <f>IF(P87=0,0,IF(COUNTBLANK(P87)=1,0,COUNTA($P$14:P87)))</f>
        <v>0</v>
      </c>
      <c r="B87" s="20">
        <f>IF($C$4="Attiecināmās izmaksas",IF('1a+c+n'!$Q87="A",'1a+c+n'!B87,0))</f>
        <v>0</v>
      </c>
      <c r="C87" s="58" t="str">
        <f>IF($C$4="Attiecināmās izmaksas",IF('1a+c+n'!$Q87="A",'1a+c+n'!C87,0))</f>
        <v>Impregnēts koka dēlis 25x200mm 1500mm ar soli 600mm</v>
      </c>
      <c r="D87" s="20" t="str">
        <f>IF($C$4="Attiecināmās izmaksas",IF('1a+c+n'!$Q87="A",'1a+c+n'!D87,0))</f>
        <v>m3</v>
      </c>
      <c r="E87" s="40"/>
      <c r="F87" s="59"/>
      <c r="G87" s="106"/>
      <c r="H87" s="106">
        <f>IF($C$4="Attiecināmās izmaksas",IF('1a+c+n'!$Q87="A",'1a+c+n'!H87,0))</f>
        <v>0</v>
      </c>
      <c r="I87" s="106"/>
      <c r="J87" s="106"/>
      <c r="K87" s="107">
        <f>IF($C$4="Attiecināmās izmaksas",IF('1a+c+n'!$Q87="A",'1a+c+n'!K87,0))</f>
        <v>0</v>
      </c>
      <c r="L87" s="59">
        <f>IF($C$4="Attiecināmās izmaksas",IF('1a+c+n'!$Q87="A",'1a+c+n'!L87,0))</f>
        <v>0</v>
      </c>
      <c r="M87" s="106">
        <f>IF($C$4="Attiecināmās izmaksas",IF('1a+c+n'!$Q87="A",'1a+c+n'!M87,0))</f>
        <v>0</v>
      </c>
      <c r="N87" s="106">
        <f>IF($C$4="Attiecināmās izmaksas",IF('1a+c+n'!$Q87="A",'1a+c+n'!N87,0))</f>
        <v>0</v>
      </c>
      <c r="O87" s="106">
        <f>IF($C$4="Attiecināmās izmaksas",IF('1a+c+n'!$Q87="A",'1a+c+n'!O87,0))</f>
        <v>0</v>
      </c>
      <c r="P87" s="107">
        <f>IF($C$4="Attiecināmās izmaksas",IF('1a+c+n'!$Q87="A",'1a+c+n'!P87,0))</f>
        <v>0</v>
      </c>
    </row>
    <row r="88" spans="1:16" x14ac:dyDescent="0.2">
      <c r="A88" s="45">
        <f>IF(P88=0,0,IF(COUNTBLANK(P88)=1,0,COUNTA($P$14:P88)))</f>
        <v>0</v>
      </c>
      <c r="B88" s="20">
        <f>IF($C$4="Attiecināmās izmaksas",IF('1a+c+n'!$Q88="A",'1a+c+n'!B88,0))</f>
        <v>0</v>
      </c>
      <c r="C88" s="58" t="str">
        <f>IF($C$4="Attiecināmās izmaksas",IF('1a+c+n'!$Q88="A",'1a+c+n'!C88,0))</f>
        <v>Impregnēts koka dēlis 50x200mm</v>
      </c>
      <c r="D88" s="20" t="str">
        <f>IF($C$4="Attiecināmās izmaksas",IF('1a+c+n'!$Q88="A",'1a+c+n'!D88,0))</f>
        <v>m3</v>
      </c>
      <c r="E88" s="40"/>
      <c r="F88" s="59"/>
      <c r="G88" s="106"/>
      <c r="H88" s="106">
        <f>IF($C$4="Attiecināmās izmaksas",IF('1a+c+n'!$Q88="A",'1a+c+n'!H88,0))</f>
        <v>0</v>
      </c>
      <c r="I88" s="106"/>
      <c r="J88" s="106"/>
      <c r="K88" s="107">
        <f>IF($C$4="Attiecināmās izmaksas",IF('1a+c+n'!$Q88="A",'1a+c+n'!K88,0))</f>
        <v>0</v>
      </c>
      <c r="L88" s="59">
        <f>IF($C$4="Attiecināmās izmaksas",IF('1a+c+n'!$Q88="A",'1a+c+n'!L88,0))</f>
        <v>0</v>
      </c>
      <c r="M88" s="106">
        <f>IF($C$4="Attiecināmās izmaksas",IF('1a+c+n'!$Q88="A",'1a+c+n'!M88,0))</f>
        <v>0</v>
      </c>
      <c r="N88" s="106">
        <f>IF($C$4="Attiecināmās izmaksas",IF('1a+c+n'!$Q88="A",'1a+c+n'!N88,0))</f>
        <v>0</v>
      </c>
      <c r="O88" s="106">
        <f>IF($C$4="Attiecināmās izmaksas",IF('1a+c+n'!$Q88="A",'1a+c+n'!O88,0))</f>
        <v>0</v>
      </c>
      <c r="P88" s="107">
        <f>IF($C$4="Attiecināmās izmaksas",IF('1a+c+n'!$Q88="A",'1a+c+n'!P88,0))</f>
        <v>0</v>
      </c>
    </row>
    <row r="89" spans="1:16" x14ac:dyDescent="0.2">
      <c r="A89" s="45">
        <f>IF(P89=0,0,IF(COUNTBLANK(P89)=1,0,COUNTA($P$14:P89)))</f>
        <v>0</v>
      </c>
      <c r="B89" s="20">
        <f>IF($C$4="Attiecināmās izmaksas",IF('1a+c+n'!$Q89="A",'1a+c+n'!B89,0))</f>
        <v>0</v>
      </c>
      <c r="C89" s="58" t="str">
        <f>IF($C$4="Attiecināmās izmaksas",IF('1a+c+n'!$Q89="A",'1a+c+n'!C89,0))</f>
        <v xml:space="preserve">Skārda lāsenis PE 0,5mm </v>
      </c>
      <c r="D89" s="20" t="str">
        <f>IF($C$4="Attiecināmās izmaksas",IF('1a+c+n'!$Q89="A",'1a+c+n'!D89,0))</f>
        <v>m</v>
      </c>
      <c r="E89" s="40"/>
      <c r="F89" s="59"/>
      <c r="G89" s="106"/>
      <c r="H89" s="106">
        <f>IF($C$4="Attiecināmās izmaksas",IF('1a+c+n'!$Q89="A",'1a+c+n'!H89,0))</f>
        <v>0</v>
      </c>
      <c r="I89" s="106"/>
      <c r="J89" s="106"/>
      <c r="K89" s="107">
        <f>IF($C$4="Attiecināmās izmaksas",IF('1a+c+n'!$Q89="A",'1a+c+n'!K89,0))</f>
        <v>0</v>
      </c>
      <c r="L89" s="59">
        <f>IF($C$4="Attiecināmās izmaksas",IF('1a+c+n'!$Q89="A",'1a+c+n'!L89,0))</f>
        <v>0</v>
      </c>
      <c r="M89" s="106">
        <f>IF($C$4="Attiecināmās izmaksas",IF('1a+c+n'!$Q89="A",'1a+c+n'!M89,0))</f>
        <v>0</v>
      </c>
      <c r="N89" s="106">
        <f>IF($C$4="Attiecināmās izmaksas",IF('1a+c+n'!$Q89="A",'1a+c+n'!N89,0))</f>
        <v>0</v>
      </c>
      <c r="O89" s="106">
        <f>IF($C$4="Attiecināmās izmaksas",IF('1a+c+n'!$Q89="A",'1a+c+n'!O89,0))</f>
        <v>0</v>
      </c>
      <c r="P89" s="107">
        <f>IF($C$4="Attiecināmās izmaksas",IF('1a+c+n'!$Q89="A",'1a+c+n'!P89,0))</f>
        <v>0</v>
      </c>
    </row>
    <row r="90" spans="1:16" x14ac:dyDescent="0.2">
      <c r="A90" s="45">
        <f>IF(P90=0,0,IF(COUNTBLANK(P90)=1,0,COUNTA($P$14:P90)))</f>
        <v>0</v>
      </c>
      <c r="B90" s="20">
        <f>IF($C$4="Attiecināmās izmaksas",IF('1a+c+n'!$Q90="A",'1a+c+n'!B90,0))</f>
        <v>0</v>
      </c>
      <c r="C90" s="58" t="str">
        <f>IF($C$4="Attiecināmās izmaksas",IF('1a+c+n'!$Q90="A",'1a+c+n'!C90,0))</f>
        <v>Stiklašķiedras armējošais siets uz līmjavas kārtas</v>
      </c>
      <c r="D90" s="20" t="str">
        <f>IF($C$4="Attiecināmās izmaksas",IF('1a+c+n'!$Q90="A",'1a+c+n'!D90,0))</f>
        <v>m2</v>
      </c>
      <c r="E90" s="40"/>
      <c r="F90" s="59"/>
      <c r="G90" s="106"/>
      <c r="H90" s="106">
        <f>IF($C$4="Attiecināmās izmaksas",IF('1a+c+n'!$Q90="A",'1a+c+n'!H90,0))</f>
        <v>0</v>
      </c>
      <c r="I90" s="106"/>
      <c r="J90" s="106"/>
      <c r="K90" s="107">
        <f>IF($C$4="Attiecināmās izmaksas",IF('1a+c+n'!$Q90="A",'1a+c+n'!K90,0))</f>
        <v>0</v>
      </c>
      <c r="L90" s="59">
        <f>IF($C$4="Attiecināmās izmaksas",IF('1a+c+n'!$Q90="A",'1a+c+n'!L90,0))</f>
        <v>0</v>
      </c>
      <c r="M90" s="106">
        <f>IF($C$4="Attiecināmās izmaksas",IF('1a+c+n'!$Q90="A",'1a+c+n'!M90,0))</f>
        <v>0</v>
      </c>
      <c r="N90" s="106">
        <f>IF($C$4="Attiecināmās izmaksas",IF('1a+c+n'!$Q90="A",'1a+c+n'!N90,0))</f>
        <v>0</v>
      </c>
      <c r="O90" s="106">
        <f>IF($C$4="Attiecināmās izmaksas",IF('1a+c+n'!$Q90="A",'1a+c+n'!O90,0))</f>
        <v>0</v>
      </c>
      <c r="P90" s="107">
        <f>IF($C$4="Attiecināmās izmaksas",IF('1a+c+n'!$Q90="A",'1a+c+n'!P90,0))</f>
        <v>0</v>
      </c>
    </row>
    <row r="91" spans="1:16" ht="56.25" x14ac:dyDescent="0.2">
      <c r="A91" s="45">
        <f>IF(P91=0,0,IF(COUNTBLANK(P91)=1,0,COUNTA($P$14:P91)))</f>
        <v>0</v>
      </c>
      <c r="B91" s="20">
        <f>IF($C$4="Attiecināmās izmaksas",IF('1a+c+n'!$Q91="A",'1a+c+n'!B91,0))</f>
        <v>0</v>
      </c>
      <c r="C91" s="58" t="str">
        <f>IF($C$4="Attiecināmās izmaksas",IF('1a+c+n'!$Q91="A",'1a+c+n'!C91,0))</f>
        <v>Sienas siltinašana ar akmens vates siltumizolāciju plānajām apmetuma sistēmām (KOEF. λ ≤ 0.039 W/(m•K)), stiprība spiedē (pie 10% deformācijas) ≥ 20kPa, stiprība stiepjot perpendikulāri virsmai ≥ 10 kPa - 50mm uz līmjavas kārtas, iesk.stiprinājumus</v>
      </c>
      <c r="D91" s="20" t="str">
        <f>IF($C$4="Attiecināmās izmaksas",IF('1a+c+n'!$Q91="A",'1a+c+n'!D91,0))</f>
        <v>m2</v>
      </c>
      <c r="E91" s="40"/>
      <c r="F91" s="59"/>
      <c r="G91" s="106"/>
      <c r="H91" s="106">
        <f>IF($C$4="Attiecināmās izmaksas",IF('1a+c+n'!$Q91="A",'1a+c+n'!H91,0))</f>
        <v>0</v>
      </c>
      <c r="I91" s="106"/>
      <c r="J91" s="106"/>
      <c r="K91" s="107">
        <f>IF($C$4="Attiecināmās izmaksas",IF('1a+c+n'!$Q91="A",'1a+c+n'!K91,0))</f>
        <v>0</v>
      </c>
      <c r="L91" s="59">
        <f>IF($C$4="Attiecināmās izmaksas",IF('1a+c+n'!$Q91="A",'1a+c+n'!L91,0))</f>
        <v>0</v>
      </c>
      <c r="M91" s="106">
        <f>IF($C$4="Attiecināmās izmaksas",IF('1a+c+n'!$Q91="A",'1a+c+n'!M91,0))</f>
        <v>0</v>
      </c>
      <c r="N91" s="106">
        <f>IF($C$4="Attiecināmās izmaksas",IF('1a+c+n'!$Q91="A",'1a+c+n'!N91,0))</f>
        <v>0</v>
      </c>
      <c r="O91" s="106">
        <f>IF($C$4="Attiecināmās izmaksas",IF('1a+c+n'!$Q91="A",'1a+c+n'!O91,0))</f>
        <v>0</v>
      </c>
      <c r="P91" s="107">
        <f>IF($C$4="Attiecināmās izmaksas",IF('1a+c+n'!$Q91="A",'1a+c+n'!P91,0))</f>
        <v>0</v>
      </c>
    </row>
    <row r="92" spans="1:16" ht="33.75" x14ac:dyDescent="0.2">
      <c r="A92" s="45">
        <f>IF(P92=0,0,IF(COUNTBLANK(P92)=1,0,COUNTA($P$14:P92)))</f>
        <v>0</v>
      </c>
      <c r="B92" s="20">
        <f>IF($C$4="Attiecināmās izmaksas",IF('1a+c+n'!$Q92="A",'1a+c+n'!B92,0))</f>
        <v>0</v>
      </c>
      <c r="C92" s="58" t="str">
        <f>IF($C$4="Attiecināmās izmaksas",IF('1a+c+n'!$Q92="A",'1a+c+n'!C92,0))</f>
        <v>Gatavais dekoratīvais silikona apmetums, graudu izmērs līdz 2.0mm, dekoratīvā virsma- biezpiens ar otrās kategorijas mahānisko izturību</v>
      </c>
      <c r="D92" s="20" t="str">
        <f>IF($C$4="Attiecināmās izmaksas",IF('1a+c+n'!$Q92="A",'1a+c+n'!D92,0))</f>
        <v>m2</v>
      </c>
      <c r="E92" s="40"/>
      <c r="F92" s="59"/>
      <c r="G92" s="106"/>
      <c r="H92" s="106">
        <f>IF($C$4="Attiecināmās izmaksas",IF('1a+c+n'!$Q92="A",'1a+c+n'!H92,0))</f>
        <v>0</v>
      </c>
      <c r="I92" s="106"/>
      <c r="J92" s="106"/>
      <c r="K92" s="107">
        <f>IF($C$4="Attiecināmās izmaksas",IF('1a+c+n'!$Q92="A",'1a+c+n'!K92,0))</f>
        <v>0</v>
      </c>
      <c r="L92" s="59">
        <f>IF($C$4="Attiecināmās izmaksas",IF('1a+c+n'!$Q92="A",'1a+c+n'!L92,0))</f>
        <v>0</v>
      </c>
      <c r="M92" s="106">
        <f>IF($C$4="Attiecināmās izmaksas",IF('1a+c+n'!$Q92="A",'1a+c+n'!M92,0))</f>
        <v>0</v>
      </c>
      <c r="N92" s="106">
        <f>IF($C$4="Attiecināmās izmaksas",IF('1a+c+n'!$Q92="A",'1a+c+n'!N92,0))</f>
        <v>0</v>
      </c>
      <c r="O92" s="106">
        <f>IF($C$4="Attiecināmās izmaksas",IF('1a+c+n'!$Q92="A",'1a+c+n'!O92,0))</f>
        <v>0</v>
      </c>
      <c r="P92" s="107">
        <f>IF($C$4="Attiecināmās izmaksas",IF('1a+c+n'!$Q92="A",'1a+c+n'!P92,0))</f>
        <v>0</v>
      </c>
    </row>
    <row r="93" spans="1:16" x14ac:dyDescent="0.2">
      <c r="A93" s="45">
        <f>IF(P93=0,0,IF(COUNTBLANK(P93)=1,0,COUNTA($P$14:P93)))</f>
        <v>0</v>
      </c>
      <c r="B93" s="20">
        <f>IF($C$4="Attiecināmās izmaksas",IF('1a+c+n'!$Q93="A",'1a+c+n'!B93,0))</f>
        <v>0</v>
      </c>
      <c r="C93" s="58">
        <f>IF($C$4="Attiecināmās izmaksas",IF('1a+c+n'!$Q93="A",'1a+c+n'!C93,0))</f>
        <v>0</v>
      </c>
      <c r="D93" s="20">
        <f>IF($C$4="Attiecināmās izmaksas",IF('1a+c+n'!$Q93="A",'1a+c+n'!D93,0))</f>
        <v>0</v>
      </c>
      <c r="E93" s="40"/>
      <c r="F93" s="59"/>
      <c r="G93" s="106"/>
      <c r="H93" s="106">
        <f>IF($C$4="Attiecināmās izmaksas",IF('1a+c+n'!$Q93="A",'1a+c+n'!H93,0))</f>
        <v>0</v>
      </c>
      <c r="I93" s="106"/>
      <c r="J93" s="106"/>
      <c r="K93" s="107">
        <f>IF($C$4="Attiecināmās izmaksas",IF('1a+c+n'!$Q93="A",'1a+c+n'!K93,0))</f>
        <v>0</v>
      </c>
      <c r="L93" s="59">
        <f>IF($C$4="Attiecināmās izmaksas",IF('1a+c+n'!$Q93="A",'1a+c+n'!L93,0))</f>
        <v>0</v>
      </c>
      <c r="M93" s="106">
        <f>IF($C$4="Attiecināmās izmaksas",IF('1a+c+n'!$Q93="A",'1a+c+n'!M93,0))</f>
        <v>0</v>
      </c>
      <c r="N93" s="106">
        <f>IF($C$4="Attiecināmās izmaksas",IF('1a+c+n'!$Q93="A",'1a+c+n'!N93,0))</f>
        <v>0</v>
      </c>
      <c r="O93" s="106">
        <f>IF($C$4="Attiecināmās izmaksas",IF('1a+c+n'!$Q93="A",'1a+c+n'!O93,0))</f>
        <v>0</v>
      </c>
      <c r="P93" s="107">
        <f>IF($C$4="Attiecināmās izmaksas",IF('1a+c+n'!$Q93="A",'1a+c+n'!P93,0))</f>
        <v>0</v>
      </c>
    </row>
    <row r="94" spans="1:16" ht="33.75" x14ac:dyDescent="0.2">
      <c r="A94" s="45">
        <f>IF(P94=0,0,IF(COUNTBLANK(P94)=1,0,COUNTA($P$14:P94)))</f>
        <v>0</v>
      </c>
      <c r="B94" s="20">
        <f>IF($C$4="Attiecināmās izmaksas",IF('1a+c+n'!$Q94="A",'1a+c+n'!B94,0))</f>
        <v>0</v>
      </c>
      <c r="C94" s="58" t="str">
        <f>IF($C$4="Attiecināmās izmaksas",IF('1a+c+n'!$Q94="A",'1a+c+n'!C94,0))</f>
        <v>Bauroc CLASSIC 3MPa gāzbetona bloku mūris 250mm biezumā, salīmēti ar līmjavu, armēti ar stiegru d.8mm AIII</v>
      </c>
      <c r="D94" s="20" t="str">
        <f>IF($C$4="Attiecināmās izmaksas",IF('1a+c+n'!$Q94="A",'1a+c+n'!D94,0))</f>
        <v>m3</v>
      </c>
      <c r="E94" s="40"/>
      <c r="F94" s="59"/>
      <c r="G94" s="106"/>
      <c r="H94" s="106">
        <f>IF($C$4="Attiecināmās izmaksas",IF('1a+c+n'!$Q94="A",'1a+c+n'!H94,0))</f>
        <v>0</v>
      </c>
      <c r="I94" s="106"/>
      <c r="J94" s="106"/>
      <c r="K94" s="107">
        <f>IF($C$4="Attiecināmās izmaksas",IF('1a+c+n'!$Q94="A",'1a+c+n'!K94,0))</f>
        <v>0</v>
      </c>
      <c r="L94" s="59">
        <f>IF($C$4="Attiecināmās izmaksas",IF('1a+c+n'!$Q94="A",'1a+c+n'!L94,0))</f>
        <v>0</v>
      </c>
      <c r="M94" s="106">
        <f>IF($C$4="Attiecināmās izmaksas",IF('1a+c+n'!$Q94="A",'1a+c+n'!M94,0))</f>
        <v>0</v>
      </c>
      <c r="N94" s="106">
        <f>IF($C$4="Attiecināmās izmaksas",IF('1a+c+n'!$Q94="A",'1a+c+n'!N94,0))</f>
        <v>0</v>
      </c>
      <c r="O94" s="106">
        <f>IF($C$4="Attiecināmās izmaksas",IF('1a+c+n'!$Q94="A",'1a+c+n'!O94,0))</f>
        <v>0</v>
      </c>
      <c r="P94" s="107">
        <f>IF($C$4="Attiecināmās izmaksas",IF('1a+c+n'!$Q94="A",'1a+c+n'!P94,0))</f>
        <v>0</v>
      </c>
    </row>
    <row r="95" spans="1:16" x14ac:dyDescent="0.2">
      <c r="A95" s="45">
        <f>IF(P95=0,0,IF(COUNTBLANK(P95)=1,0,COUNTA($P$14:P95)))</f>
        <v>0</v>
      </c>
      <c r="B95" s="20">
        <f>IF($C$4="Attiecināmās izmaksas",IF('1a+c+n'!$Q95="A",'1a+c+n'!B95,0))</f>
        <v>0</v>
      </c>
      <c r="C95" s="58" t="str">
        <f>IF($C$4="Attiecināmās izmaksas",IF('1a+c+n'!$Q95="A",'1a+c+n'!C95,0))</f>
        <v>Akmens vates stūris 100x100mm</v>
      </c>
      <c r="D95" s="20" t="str">
        <f>IF($C$4="Attiecināmās izmaksas",IF('1a+c+n'!$Q95="A",'1a+c+n'!D95,0))</f>
        <v>m</v>
      </c>
      <c r="E95" s="40"/>
      <c r="F95" s="59"/>
      <c r="G95" s="106"/>
      <c r="H95" s="106">
        <f>IF($C$4="Attiecināmās izmaksas",IF('1a+c+n'!$Q95="A",'1a+c+n'!H95,0))</f>
        <v>0</v>
      </c>
      <c r="I95" s="106"/>
      <c r="J95" s="106"/>
      <c r="K95" s="107">
        <f>IF($C$4="Attiecināmās izmaksas",IF('1a+c+n'!$Q95="A",'1a+c+n'!K95,0))</f>
        <v>0</v>
      </c>
      <c r="L95" s="59">
        <f>IF($C$4="Attiecināmās izmaksas",IF('1a+c+n'!$Q95="A",'1a+c+n'!L95,0))</f>
        <v>0</v>
      </c>
      <c r="M95" s="106">
        <f>IF($C$4="Attiecināmās izmaksas",IF('1a+c+n'!$Q95="A",'1a+c+n'!M95,0))</f>
        <v>0</v>
      </c>
      <c r="N95" s="106">
        <f>IF($C$4="Attiecināmās izmaksas",IF('1a+c+n'!$Q95="A",'1a+c+n'!N95,0))</f>
        <v>0</v>
      </c>
      <c r="O95" s="106">
        <f>IF($C$4="Attiecināmās izmaksas",IF('1a+c+n'!$Q95="A",'1a+c+n'!O95,0))</f>
        <v>0</v>
      </c>
      <c r="P95" s="107">
        <f>IF($C$4="Attiecināmās izmaksas",IF('1a+c+n'!$Q95="A",'1a+c+n'!P95,0))</f>
        <v>0</v>
      </c>
    </row>
    <row r="96" spans="1:16" ht="33.75" x14ac:dyDescent="0.2">
      <c r="A96" s="45">
        <f>IF(P96=0,0,IF(COUNTBLANK(P96)=1,0,COUNTA($P$14:P96)))</f>
        <v>0</v>
      </c>
      <c r="B96" s="20">
        <f>IF($C$4="Attiecināmās izmaksas",IF('1a+c+n'!$Q96="A",'1a+c+n'!B96,0))</f>
        <v>0</v>
      </c>
      <c r="C96" s="58" t="str">
        <f>IF($C$4="Attiecināmās izmaksas",IF('1a+c+n'!$Q96="A",'1a+c+n'!C96,0))</f>
        <v>Kausējamais polimērbitumena ruļļveida jumta segums divās kārtās- apakšklājs un virsklājs, pārklāts ar akmens smalci</v>
      </c>
      <c r="D96" s="20" t="str">
        <f>IF($C$4="Attiecināmās izmaksas",IF('1a+c+n'!$Q96="A",'1a+c+n'!D96,0))</f>
        <v>m2</v>
      </c>
      <c r="E96" s="40"/>
      <c r="F96" s="59"/>
      <c r="G96" s="106"/>
      <c r="H96" s="106">
        <f>IF($C$4="Attiecināmās izmaksas",IF('1a+c+n'!$Q96="A",'1a+c+n'!H96,0))</f>
        <v>0</v>
      </c>
      <c r="I96" s="106"/>
      <c r="J96" s="106"/>
      <c r="K96" s="107">
        <f>IF($C$4="Attiecināmās izmaksas",IF('1a+c+n'!$Q96="A",'1a+c+n'!K96,0))</f>
        <v>0</v>
      </c>
      <c r="L96" s="59">
        <f>IF($C$4="Attiecināmās izmaksas",IF('1a+c+n'!$Q96="A",'1a+c+n'!L96,0))</f>
        <v>0</v>
      </c>
      <c r="M96" s="106">
        <f>IF($C$4="Attiecināmās izmaksas",IF('1a+c+n'!$Q96="A",'1a+c+n'!M96,0))</f>
        <v>0</v>
      </c>
      <c r="N96" s="106">
        <f>IF($C$4="Attiecināmās izmaksas",IF('1a+c+n'!$Q96="A",'1a+c+n'!N96,0))</f>
        <v>0</v>
      </c>
      <c r="O96" s="106">
        <f>IF($C$4="Attiecināmās izmaksas",IF('1a+c+n'!$Q96="A",'1a+c+n'!O96,0))</f>
        <v>0</v>
      </c>
      <c r="P96" s="107">
        <f>IF($C$4="Attiecināmās izmaksas",IF('1a+c+n'!$Q96="A",'1a+c+n'!P96,0))</f>
        <v>0</v>
      </c>
    </row>
    <row r="97" spans="1:16" ht="33.75" x14ac:dyDescent="0.2">
      <c r="A97" s="45">
        <f>IF(P97=0,0,IF(COUNTBLANK(P97)=1,0,COUNTA($P$14:P97)))</f>
        <v>0</v>
      </c>
      <c r="B97" s="20">
        <f>IF($C$4="Attiecināmās izmaksas",IF('1a+c+n'!$Q97="A",'1a+c+n'!B97,0))</f>
        <v>0</v>
      </c>
      <c r="C97" s="58" t="str">
        <f>IF($C$4="Attiecināmās izmaksas",IF('1a+c+n'!$Q97="A",'1a+c+n'!C97,0))</f>
        <v>Siltināšana ar akmens vates siltumizolāciju starp koka brusām 50mm biezumā, iesk.stiprinājumus (λ≤0,039 W/mK)</v>
      </c>
      <c r="D97" s="20" t="str">
        <f>IF($C$4="Attiecināmās izmaksas",IF('1a+c+n'!$Q97="A",'1a+c+n'!D97,0))</f>
        <v>m2</v>
      </c>
      <c r="E97" s="40"/>
      <c r="F97" s="59"/>
      <c r="G97" s="106"/>
      <c r="H97" s="106">
        <f>IF($C$4="Attiecināmās izmaksas",IF('1a+c+n'!$Q97="A",'1a+c+n'!H97,0))</f>
        <v>0</v>
      </c>
      <c r="I97" s="106"/>
      <c r="J97" s="106"/>
      <c r="K97" s="107">
        <f>IF($C$4="Attiecināmās izmaksas",IF('1a+c+n'!$Q97="A",'1a+c+n'!K97,0))</f>
        <v>0</v>
      </c>
      <c r="L97" s="59">
        <f>IF($C$4="Attiecināmās izmaksas",IF('1a+c+n'!$Q97="A",'1a+c+n'!L97,0))</f>
        <v>0</v>
      </c>
      <c r="M97" s="106">
        <f>IF($C$4="Attiecināmās izmaksas",IF('1a+c+n'!$Q97="A",'1a+c+n'!M97,0))</f>
        <v>0</v>
      </c>
      <c r="N97" s="106">
        <f>IF($C$4="Attiecināmās izmaksas",IF('1a+c+n'!$Q97="A",'1a+c+n'!N97,0))</f>
        <v>0</v>
      </c>
      <c r="O97" s="106">
        <f>IF($C$4="Attiecināmās izmaksas",IF('1a+c+n'!$Q97="A",'1a+c+n'!O97,0))</f>
        <v>0</v>
      </c>
      <c r="P97" s="107">
        <f>IF($C$4="Attiecināmās izmaksas",IF('1a+c+n'!$Q97="A",'1a+c+n'!P97,0))</f>
        <v>0</v>
      </c>
    </row>
    <row r="98" spans="1:16" x14ac:dyDescent="0.2">
      <c r="A98" s="45">
        <f>IF(P98=0,0,IF(COUNTBLANK(P98)=1,0,COUNTA($P$14:P98)))</f>
        <v>0</v>
      </c>
      <c r="B98" s="20">
        <f>IF($C$4="Attiecināmās izmaksas",IF('1a+c+n'!$Q98="A",'1a+c+n'!B98,0))</f>
        <v>0</v>
      </c>
      <c r="C98" s="58" t="str">
        <f>IF($C$4="Attiecināmās izmaksas",IF('1a+c+n'!$Q98="A",'1a+c+n'!C98,0))</f>
        <v>Mitrumizturīgs saplāksnis 20mm</v>
      </c>
      <c r="D98" s="20" t="str">
        <f>IF($C$4="Attiecināmās izmaksas",IF('1a+c+n'!$Q98="A",'1a+c+n'!D98,0))</f>
        <v>m2</v>
      </c>
      <c r="E98" s="40"/>
      <c r="F98" s="59"/>
      <c r="G98" s="106"/>
      <c r="H98" s="106">
        <f>IF($C$4="Attiecināmās izmaksas",IF('1a+c+n'!$Q98="A",'1a+c+n'!H98,0))</f>
        <v>0</v>
      </c>
      <c r="I98" s="106"/>
      <c r="J98" s="106"/>
      <c r="K98" s="107">
        <f>IF($C$4="Attiecināmās izmaksas",IF('1a+c+n'!$Q98="A",'1a+c+n'!K98,0))</f>
        <v>0</v>
      </c>
      <c r="L98" s="59">
        <f>IF($C$4="Attiecināmās izmaksas",IF('1a+c+n'!$Q98="A",'1a+c+n'!L98,0))</f>
        <v>0</v>
      </c>
      <c r="M98" s="106">
        <f>IF($C$4="Attiecināmās izmaksas",IF('1a+c+n'!$Q98="A",'1a+c+n'!M98,0))</f>
        <v>0</v>
      </c>
      <c r="N98" s="106">
        <f>IF($C$4="Attiecināmās izmaksas",IF('1a+c+n'!$Q98="A",'1a+c+n'!N98,0))</f>
        <v>0</v>
      </c>
      <c r="O98" s="106">
        <f>IF($C$4="Attiecināmās izmaksas",IF('1a+c+n'!$Q98="A",'1a+c+n'!O98,0))</f>
        <v>0</v>
      </c>
      <c r="P98" s="107">
        <f>IF($C$4="Attiecināmās izmaksas",IF('1a+c+n'!$Q98="A",'1a+c+n'!P98,0))</f>
        <v>0</v>
      </c>
    </row>
    <row r="99" spans="1:16" x14ac:dyDescent="0.2">
      <c r="A99" s="45">
        <f>IF(P99=0,0,IF(COUNTBLANK(P99)=1,0,COUNTA($P$14:P99)))</f>
        <v>0</v>
      </c>
      <c r="B99" s="20">
        <f>IF($C$4="Attiecināmās izmaksas",IF('1a+c+n'!$Q99="A",'1a+c+n'!B99,0))</f>
        <v>0</v>
      </c>
      <c r="C99" s="58" t="str">
        <f>IF($C$4="Attiecināmās izmaksas",IF('1a+c+n'!$Q99="A",'1a+c+n'!C99,0))</f>
        <v>Impregnēta koka brusa 50x100mm</v>
      </c>
      <c r="D99" s="20" t="str">
        <f>IF($C$4="Attiecināmās izmaksas",IF('1a+c+n'!$Q99="A",'1a+c+n'!D99,0))</f>
        <v>m3</v>
      </c>
      <c r="E99" s="40"/>
      <c r="F99" s="59"/>
      <c r="G99" s="106"/>
      <c r="H99" s="106">
        <f>IF($C$4="Attiecināmās izmaksas",IF('1a+c+n'!$Q99="A",'1a+c+n'!H99,0))</f>
        <v>0</v>
      </c>
      <c r="I99" s="106"/>
      <c r="J99" s="106"/>
      <c r="K99" s="107">
        <f>IF($C$4="Attiecināmās izmaksas",IF('1a+c+n'!$Q99="A",'1a+c+n'!K99,0))</f>
        <v>0</v>
      </c>
      <c r="L99" s="59">
        <f>IF($C$4="Attiecināmās izmaksas",IF('1a+c+n'!$Q99="A",'1a+c+n'!L99,0))</f>
        <v>0</v>
      </c>
      <c r="M99" s="106">
        <f>IF($C$4="Attiecināmās izmaksas",IF('1a+c+n'!$Q99="A",'1a+c+n'!M99,0))</f>
        <v>0</v>
      </c>
      <c r="N99" s="106">
        <f>IF($C$4="Attiecināmās izmaksas",IF('1a+c+n'!$Q99="A",'1a+c+n'!N99,0))</f>
        <v>0</v>
      </c>
      <c r="O99" s="106">
        <f>IF($C$4="Attiecināmās izmaksas",IF('1a+c+n'!$Q99="A",'1a+c+n'!O99,0))</f>
        <v>0</v>
      </c>
      <c r="P99" s="107">
        <f>IF($C$4="Attiecināmās izmaksas",IF('1a+c+n'!$Q99="A",'1a+c+n'!P99,0))</f>
        <v>0</v>
      </c>
    </row>
    <row r="100" spans="1:16" x14ac:dyDescent="0.2">
      <c r="A100" s="45">
        <f>IF(P100=0,0,IF(COUNTBLANK(P100)=1,0,COUNTA($P$14:P100)))</f>
        <v>0</v>
      </c>
      <c r="B100" s="20">
        <f>IF($C$4="Attiecināmās izmaksas",IF('1a+c+n'!$Q100="A",'1a+c+n'!B100,0))</f>
        <v>0</v>
      </c>
      <c r="C100" s="58" t="str">
        <f>IF($C$4="Attiecināmās izmaksas",IF('1a+c+n'!$Q100="A",'1a+c+n'!C100,0))</f>
        <v>Skārda cepure PE 0,5mm, iesk. stiprinājumus</v>
      </c>
      <c r="D100" s="20" t="str">
        <f>IF($C$4="Attiecināmās izmaksas",IF('1a+c+n'!$Q100="A",'1a+c+n'!D100,0))</f>
        <v>m</v>
      </c>
      <c r="E100" s="40"/>
      <c r="F100" s="59"/>
      <c r="G100" s="106"/>
      <c r="H100" s="106">
        <f>IF($C$4="Attiecināmās izmaksas",IF('1a+c+n'!$Q100="A",'1a+c+n'!H100,0))</f>
        <v>0</v>
      </c>
      <c r="I100" s="106"/>
      <c r="J100" s="106"/>
      <c r="K100" s="107">
        <f>IF($C$4="Attiecināmās izmaksas",IF('1a+c+n'!$Q100="A",'1a+c+n'!K100,0))</f>
        <v>0</v>
      </c>
      <c r="L100" s="59">
        <f>IF($C$4="Attiecināmās izmaksas",IF('1a+c+n'!$Q100="A",'1a+c+n'!L100,0))</f>
        <v>0</v>
      </c>
      <c r="M100" s="106">
        <f>IF($C$4="Attiecināmās izmaksas",IF('1a+c+n'!$Q100="A",'1a+c+n'!M100,0))</f>
        <v>0</v>
      </c>
      <c r="N100" s="106">
        <f>IF($C$4="Attiecināmās izmaksas",IF('1a+c+n'!$Q100="A",'1a+c+n'!N100,0))</f>
        <v>0</v>
      </c>
      <c r="O100" s="106">
        <f>IF($C$4="Attiecināmās izmaksas",IF('1a+c+n'!$Q100="A",'1a+c+n'!O100,0))</f>
        <v>0</v>
      </c>
      <c r="P100" s="107">
        <f>IF($C$4="Attiecināmās izmaksas",IF('1a+c+n'!$Q100="A",'1a+c+n'!P100,0))</f>
        <v>0</v>
      </c>
    </row>
    <row r="101" spans="1:16" x14ac:dyDescent="0.2">
      <c r="A101" s="45">
        <f>IF(P101=0,0,IF(COUNTBLANK(P101)=1,0,COUNTA($P$14:P101)))</f>
        <v>0</v>
      </c>
      <c r="B101" s="20">
        <f>IF($C$4="Attiecināmās izmaksas",IF('1a+c+n'!$Q101="A",'1a+c+n'!B101,0))</f>
        <v>0</v>
      </c>
      <c r="C101" s="58">
        <f>IF($C$4="Attiecināmās izmaksas",IF('1a+c+n'!$Q101="A",'1a+c+n'!C101,0))</f>
        <v>0</v>
      </c>
      <c r="D101" s="20">
        <f>IF($C$4="Attiecināmās izmaksas",IF('1a+c+n'!$Q101="A",'1a+c+n'!D101,0))</f>
        <v>0</v>
      </c>
      <c r="E101" s="40"/>
      <c r="F101" s="59"/>
      <c r="G101" s="106"/>
      <c r="H101" s="106">
        <f>IF($C$4="Attiecināmās izmaksas",IF('1a+c+n'!$Q101="A",'1a+c+n'!H101,0))</f>
        <v>0</v>
      </c>
      <c r="I101" s="106"/>
      <c r="J101" s="106"/>
      <c r="K101" s="107">
        <f>IF($C$4="Attiecināmās izmaksas",IF('1a+c+n'!$Q101="A",'1a+c+n'!K101,0))</f>
        <v>0</v>
      </c>
      <c r="L101" s="59">
        <f>IF($C$4="Attiecināmās izmaksas",IF('1a+c+n'!$Q101="A",'1a+c+n'!L101,0))</f>
        <v>0</v>
      </c>
      <c r="M101" s="106">
        <f>IF($C$4="Attiecināmās izmaksas",IF('1a+c+n'!$Q101="A",'1a+c+n'!M101,0))</f>
        <v>0</v>
      </c>
      <c r="N101" s="106">
        <f>IF($C$4="Attiecināmās izmaksas",IF('1a+c+n'!$Q101="A",'1a+c+n'!N101,0))</f>
        <v>0</v>
      </c>
      <c r="O101" s="106">
        <f>IF($C$4="Attiecināmās izmaksas",IF('1a+c+n'!$Q101="A",'1a+c+n'!O101,0))</f>
        <v>0</v>
      </c>
      <c r="P101" s="107">
        <f>IF($C$4="Attiecināmās izmaksas",IF('1a+c+n'!$Q101="A",'1a+c+n'!P101,0))</f>
        <v>0</v>
      </c>
    </row>
    <row r="102" spans="1:16" x14ac:dyDescent="0.2">
      <c r="A102" s="45">
        <f>IF(P102=0,0,IF(COUNTBLANK(P102)=1,0,COUNTA($P$14:P102)))</f>
        <v>0</v>
      </c>
      <c r="B102" s="20">
        <f>IF($C$4="Attiecināmās izmaksas",IF('1a+c+n'!$Q102="A",'1a+c+n'!B102,0))</f>
        <v>0</v>
      </c>
      <c r="C102" s="58" t="str">
        <f>IF($C$4="Attiecināmās izmaksas",IF('1a+c+n'!$Q102="A",'1a+c+n'!C102,0))</f>
        <v>Ventilācijas kanālu tīrīšana</v>
      </c>
      <c r="D102" s="20" t="str">
        <f>IF($C$4="Attiecināmās izmaksas",IF('1a+c+n'!$Q102="A",'1a+c+n'!D102,0))</f>
        <v>gb.</v>
      </c>
      <c r="E102" s="40"/>
      <c r="F102" s="59"/>
      <c r="G102" s="106"/>
      <c r="H102" s="106">
        <f>IF($C$4="Attiecināmās izmaksas",IF('1a+c+n'!$Q102="A",'1a+c+n'!H102,0))</f>
        <v>0</v>
      </c>
      <c r="I102" s="106"/>
      <c r="J102" s="106"/>
      <c r="K102" s="107">
        <f>IF($C$4="Attiecināmās izmaksas",IF('1a+c+n'!$Q102="A",'1a+c+n'!K102,0))</f>
        <v>0</v>
      </c>
      <c r="L102" s="59">
        <f>IF($C$4="Attiecināmās izmaksas",IF('1a+c+n'!$Q102="A",'1a+c+n'!L102,0))</f>
        <v>0</v>
      </c>
      <c r="M102" s="106">
        <f>IF($C$4="Attiecināmās izmaksas",IF('1a+c+n'!$Q102="A",'1a+c+n'!M102,0))</f>
        <v>0</v>
      </c>
      <c r="N102" s="106">
        <f>IF($C$4="Attiecināmās izmaksas",IF('1a+c+n'!$Q102="A",'1a+c+n'!N102,0))</f>
        <v>0</v>
      </c>
      <c r="O102" s="106">
        <f>IF($C$4="Attiecināmās izmaksas",IF('1a+c+n'!$Q102="A",'1a+c+n'!O102,0))</f>
        <v>0</v>
      </c>
      <c r="P102" s="107">
        <f>IF($C$4="Attiecināmās izmaksas",IF('1a+c+n'!$Q102="A",'1a+c+n'!P102,0))</f>
        <v>0</v>
      </c>
    </row>
    <row r="103" spans="1:16" x14ac:dyDescent="0.2">
      <c r="A103" s="45">
        <f>IF(P103=0,0,IF(COUNTBLANK(P103)=1,0,COUNTA($P$14:P103)))</f>
        <v>0</v>
      </c>
      <c r="B103" s="20">
        <f>IF($C$4="Attiecināmās izmaksas",IF('1a+c+n'!$Q103="A",'1a+c+n'!B103,0))</f>
        <v>0</v>
      </c>
      <c r="C103" s="58">
        <f>IF($C$4="Attiecināmās izmaksas",IF('1a+c+n'!$Q103="A",'1a+c+n'!C103,0))</f>
        <v>0</v>
      </c>
      <c r="D103" s="20">
        <f>IF($C$4="Attiecināmās izmaksas",IF('1a+c+n'!$Q103="A",'1a+c+n'!D103,0))</f>
        <v>0</v>
      </c>
      <c r="E103" s="40"/>
      <c r="F103" s="59"/>
      <c r="G103" s="106"/>
      <c r="H103" s="106">
        <f>IF($C$4="Attiecināmās izmaksas",IF('1a+c+n'!$Q103="A",'1a+c+n'!H103,0))</f>
        <v>0</v>
      </c>
      <c r="I103" s="106"/>
      <c r="J103" s="106"/>
      <c r="K103" s="107">
        <f>IF($C$4="Attiecināmās izmaksas",IF('1a+c+n'!$Q103="A",'1a+c+n'!K103,0))</f>
        <v>0</v>
      </c>
      <c r="L103" s="59">
        <f>IF($C$4="Attiecināmās izmaksas",IF('1a+c+n'!$Q103="A",'1a+c+n'!L103,0))</f>
        <v>0</v>
      </c>
      <c r="M103" s="106">
        <f>IF($C$4="Attiecināmās izmaksas",IF('1a+c+n'!$Q103="A",'1a+c+n'!M103,0))</f>
        <v>0</v>
      </c>
      <c r="N103" s="106">
        <f>IF($C$4="Attiecināmās izmaksas",IF('1a+c+n'!$Q103="A",'1a+c+n'!N103,0))</f>
        <v>0</v>
      </c>
      <c r="O103" s="106">
        <f>IF($C$4="Attiecināmās izmaksas",IF('1a+c+n'!$Q103="A",'1a+c+n'!O103,0))</f>
        <v>0</v>
      </c>
      <c r="P103" s="107">
        <f>IF($C$4="Attiecināmās izmaksas",IF('1a+c+n'!$Q103="A",'1a+c+n'!P103,0))</f>
        <v>0</v>
      </c>
    </row>
    <row r="104" spans="1:16" x14ac:dyDescent="0.2">
      <c r="A104" s="45">
        <f>IF(P104=0,0,IF(COUNTBLANK(P104)=1,0,COUNTA($P$14:P104)))</f>
        <v>0</v>
      </c>
      <c r="B104" s="20">
        <f>IF($C$4="Attiecināmās izmaksas",IF('1a+c+n'!$Q104="A",'1a+c+n'!B104,0))</f>
        <v>0</v>
      </c>
      <c r="C104" s="58">
        <f>IF($C$4="Attiecināmās izmaksas",IF('1a+c+n'!$Q104="A",'1a+c+n'!C104,0))</f>
        <v>0</v>
      </c>
      <c r="D104" s="20">
        <f>IF($C$4="Attiecināmās izmaksas",IF('1a+c+n'!$Q104="A",'1a+c+n'!D104,0))</f>
        <v>0</v>
      </c>
      <c r="E104" s="40"/>
      <c r="F104" s="59"/>
      <c r="G104" s="106"/>
      <c r="H104" s="106">
        <f>IF($C$4="Attiecināmās izmaksas",IF('1a+c+n'!$Q104="A",'1a+c+n'!H104,0))</f>
        <v>0</v>
      </c>
      <c r="I104" s="106"/>
      <c r="J104" s="106"/>
      <c r="K104" s="107">
        <f>IF($C$4="Attiecināmās izmaksas",IF('1a+c+n'!$Q104="A",'1a+c+n'!K104,0))</f>
        <v>0</v>
      </c>
      <c r="L104" s="59">
        <f>IF($C$4="Attiecināmās izmaksas",IF('1a+c+n'!$Q104="A",'1a+c+n'!L104,0))</f>
        <v>0</v>
      </c>
      <c r="M104" s="106">
        <f>IF($C$4="Attiecināmās izmaksas",IF('1a+c+n'!$Q104="A",'1a+c+n'!M104,0))</f>
        <v>0</v>
      </c>
      <c r="N104" s="106">
        <f>IF($C$4="Attiecināmās izmaksas",IF('1a+c+n'!$Q104="A",'1a+c+n'!N104,0))</f>
        <v>0</v>
      </c>
      <c r="O104" s="106">
        <f>IF($C$4="Attiecināmās izmaksas",IF('1a+c+n'!$Q104="A",'1a+c+n'!O104,0))</f>
        <v>0</v>
      </c>
      <c r="P104" s="107">
        <f>IF($C$4="Attiecināmās izmaksas",IF('1a+c+n'!$Q104="A",'1a+c+n'!P104,0))</f>
        <v>0</v>
      </c>
    </row>
    <row r="105" spans="1:16" x14ac:dyDescent="0.2">
      <c r="A105" s="45">
        <f>IF(P105=0,0,IF(COUNTBLANK(P105)=1,0,COUNTA($P$14:P105)))</f>
        <v>0</v>
      </c>
      <c r="B105" s="20">
        <f>IF($C$4="Attiecināmās izmaksas",IF('1a+c+n'!$Q105="A",'1a+c+n'!B105,0))</f>
        <v>0</v>
      </c>
      <c r="C105" s="58">
        <f>IF($C$4="Attiecināmās izmaksas",IF('1a+c+n'!$Q105="A",'1a+c+n'!C105,0))</f>
        <v>0</v>
      </c>
      <c r="D105" s="20">
        <f>IF($C$4="Attiecināmās izmaksas",IF('1a+c+n'!$Q105="A",'1a+c+n'!D105,0))</f>
        <v>0</v>
      </c>
      <c r="E105" s="40"/>
      <c r="F105" s="59"/>
      <c r="G105" s="106"/>
      <c r="H105" s="106">
        <f>IF($C$4="Attiecināmās izmaksas",IF('1a+c+n'!$Q105="A",'1a+c+n'!H105,0))</f>
        <v>0</v>
      </c>
      <c r="I105" s="106"/>
      <c r="J105" s="106"/>
      <c r="K105" s="107">
        <f>IF($C$4="Attiecināmās izmaksas",IF('1a+c+n'!$Q105="A",'1a+c+n'!K105,0))</f>
        <v>0</v>
      </c>
      <c r="L105" s="59">
        <f>IF($C$4="Attiecināmās izmaksas",IF('1a+c+n'!$Q105="A",'1a+c+n'!L105,0))</f>
        <v>0</v>
      </c>
      <c r="M105" s="106">
        <f>IF($C$4="Attiecināmās izmaksas",IF('1a+c+n'!$Q105="A",'1a+c+n'!M105,0))</f>
        <v>0</v>
      </c>
      <c r="N105" s="106">
        <f>IF($C$4="Attiecināmās izmaksas",IF('1a+c+n'!$Q105="A",'1a+c+n'!N105,0))</f>
        <v>0</v>
      </c>
      <c r="O105" s="106">
        <f>IF($C$4="Attiecināmās izmaksas",IF('1a+c+n'!$Q105="A",'1a+c+n'!O105,0))</f>
        <v>0</v>
      </c>
      <c r="P105" s="107">
        <f>IF($C$4="Attiecināmās izmaksas",IF('1a+c+n'!$Q105="A",'1a+c+n'!P105,0))</f>
        <v>0</v>
      </c>
    </row>
    <row r="106" spans="1:16" x14ac:dyDescent="0.2">
      <c r="A106" s="45">
        <f>IF(P106=0,0,IF(COUNTBLANK(P106)=1,0,COUNTA($P$14:P106)))</f>
        <v>0</v>
      </c>
      <c r="B106" s="20">
        <f>IF($C$4="Attiecināmās izmaksas",IF('1a+c+n'!$Q106="A",'1a+c+n'!B106,0))</f>
        <v>0</v>
      </c>
      <c r="C106" s="58">
        <f>IF($C$4="Attiecināmās izmaksas",IF('1a+c+n'!$Q106="A",'1a+c+n'!C106,0))</f>
        <v>0</v>
      </c>
      <c r="D106" s="20">
        <f>IF($C$4="Attiecināmās izmaksas",IF('1a+c+n'!$Q106="A",'1a+c+n'!D106,0))</f>
        <v>0</v>
      </c>
      <c r="E106" s="40"/>
      <c r="F106" s="59"/>
      <c r="G106" s="106"/>
      <c r="H106" s="106">
        <f>IF($C$4="Attiecināmās izmaksas",IF('1a+c+n'!$Q106="A",'1a+c+n'!H106,0))</f>
        <v>0</v>
      </c>
      <c r="I106" s="106"/>
      <c r="J106" s="106"/>
      <c r="K106" s="107">
        <f>IF($C$4="Attiecināmās izmaksas",IF('1a+c+n'!$Q106="A",'1a+c+n'!K106,0))</f>
        <v>0</v>
      </c>
      <c r="L106" s="59">
        <f>IF($C$4="Attiecināmās izmaksas",IF('1a+c+n'!$Q106="A",'1a+c+n'!L106,0))</f>
        <v>0</v>
      </c>
      <c r="M106" s="106">
        <f>IF($C$4="Attiecināmās izmaksas",IF('1a+c+n'!$Q106="A",'1a+c+n'!M106,0))</f>
        <v>0</v>
      </c>
      <c r="N106" s="106">
        <f>IF($C$4="Attiecināmās izmaksas",IF('1a+c+n'!$Q106="A",'1a+c+n'!N106,0))</f>
        <v>0</v>
      </c>
      <c r="O106" s="106">
        <f>IF($C$4="Attiecināmās izmaksas",IF('1a+c+n'!$Q106="A",'1a+c+n'!O106,0))</f>
        <v>0</v>
      </c>
      <c r="P106" s="107">
        <f>IF($C$4="Attiecināmās izmaksas",IF('1a+c+n'!$Q106="A",'1a+c+n'!P106,0))</f>
        <v>0</v>
      </c>
    </row>
    <row r="107" spans="1:16" x14ac:dyDescent="0.2">
      <c r="A107" s="45">
        <f>IF(P107=0,0,IF(COUNTBLANK(P107)=1,0,COUNTA($P$14:P107)))</f>
        <v>0</v>
      </c>
      <c r="B107" s="20">
        <f>IF($C$4="Attiecināmās izmaksas",IF('1a+c+n'!$Q107="A",'1a+c+n'!B107,0))</f>
        <v>0</v>
      </c>
      <c r="C107" s="58">
        <f>IF($C$4="Attiecināmās izmaksas",IF('1a+c+n'!$Q107="A",'1a+c+n'!C107,0))</f>
        <v>0</v>
      </c>
      <c r="D107" s="20">
        <f>IF($C$4="Attiecināmās izmaksas",IF('1a+c+n'!$Q107="A",'1a+c+n'!D107,0))</f>
        <v>0</v>
      </c>
      <c r="E107" s="40"/>
      <c r="F107" s="59"/>
      <c r="G107" s="106"/>
      <c r="H107" s="106">
        <f>IF($C$4="Attiecināmās izmaksas",IF('1a+c+n'!$Q107="A",'1a+c+n'!H107,0))</f>
        <v>0</v>
      </c>
      <c r="I107" s="106"/>
      <c r="J107" s="106"/>
      <c r="K107" s="107">
        <f>IF($C$4="Attiecināmās izmaksas",IF('1a+c+n'!$Q107="A",'1a+c+n'!K107,0))</f>
        <v>0</v>
      </c>
      <c r="L107" s="59">
        <f>IF($C$4="Attiecināmās izmaksas",IF('1a+c+n'!$Q107="A",'1a+c+n'!L107,0))</f>
        <v>0</v>
      </c>
      <c r="M107" s="106">
        <f>IF($C$4="Attiecināmās izmaksas",IF('1a+c+n'!$Q107="A",'1a+c+n'!M107,0))</f>
        <v>0</v>
      </c>
      <c r="N107" s="106">
        <f>IF($C$4="Attiecināmās izmaksas",IF('1a+c+n'!$Q107="A",'1a+c+n'!N107,0))</f>
        <v>0</v>
      </c>
      <c r="O107" s="106">
        <f>IF($C$4="Attiecināmās izmaksas",IF('1a+c+n'!$Q107="A",'1a+c+n'!O107,0))</f>
        <v>0</v>
      </c>
      <c r="P107" s="107">
        <f>IF($C$4="Attiecināmās izmaksas",IF('1a+c+n'!$Q107="A",'1a+c+n'!P107,0))</f>
        <v>0</v>
      </c>
    </row>
    <row r="108" spans="1:16" x14ac:dyDescent="0.2">
      <c r="A108" s="45">
        <f>IF(P108=0,0,IF(COUNTBLANK(P108)=1,0,COUNTA($P$14:P108)))</f>
        <v>0</v>
      </c>
      <c r="B108" s="20">
        <f>IF($C$4="Attiecināmās izmaksas",IF('1a+c+n'!$Q108="A",'1a+c+n'!B108,0))</f>
        <v>0</v>
      </c>
      <c r="C108" s="58">
        <f>IF($C$4="Attiecināmās izmaksas",IF('1a+c+n'!$Q108="A",'1a+c+n'!C108,0))</f>
        <v>0</v>
      </c>
      <c r="D108" s="20">
        <f>IF($C$4="Attiecināmās izmaksas",IF('1a+c+n'!$Q108="A",'1a+c+n'!D108,0))</f>
        <v>0</v>
      </c>
      <c r="E108" s="40"/>
      <c r="F108" s="59"/>
      <c r="G108" s="106"/>
      <c r="H108" s="106">
        <f>IF($C$4="Attiecināmās izmaksas",IF('1a+c+n'!$Q108="A",'1a+c+n'!H108,0))</f>
        <v>0</v>
      </c>
      <c r="I108" s="106"/>
      <c r="J108" s="106"/>
      <c r="K108" s="107">
        <f>IF($C$4="Attiecināmās izmaksas",IF('1a+c+n'!$Q108="A",'1a+c+n'!K108,0))</f>
        <v>0</v>
      </c>
      <c r="L108" s="59">
        <f>IF($C$4="Attiecināmās izmaksas",IF('1a+c+n'!$Q108="A",'1a+c+n'!L108,0))</f>
        <v>0</v>
      </c>
      <c r="M108" s="106">
        <f>IF($C$4="Attiecināmās izmaksas",IF('1a+c+n'!$Q108="A",'1a+c+n'!M108,0))</f>
        <v>0</v>
      </c>
      <c r="N108" s="106">
        <f>IF($C$4="Attiecināmās izmaksas",IF('1a+c+n'!$Q108="A",'1a+c+n'!N108,0))</f>
        <v>0</v>
      </c>
      <c r="O108" s="106">
        <f>IF($C$4="Attiecināmās izmaksas",IF('1a+c+n'!$Q108="A",'1a+c+n'!O108,0))</f>
        <v>0</v>
      </c>
      <c r="P108" s="107">
        <f>IF($C$4="Attiecināmās izmaksas",IF('1a+c+n'!$Q108="A",'1a+c+n'!P108,0))</f>
        <v>0</v>
      </c>
    </row>
    <row r="109" spans="1:16" x14ac:dyDescent="0.2">
      <c r="A109" s="45">
        <f>IF(P109=0,0,IF(COUNTBLANK(P109)=1,0,COUNTA($P$14:P109)))</f>
        <v>0</v>
      </c>
      <c r="B109" s="20">
        <f>IF($C$4="Attiecināmās izmaksas",IF('1a+c+n'!$Q109="A",'1a+c+n'!B109,0))</f>
        <v>0</v>
      </c>
      <c r="C109" s="58">
        <f>IF($C$4="Attiecināmās izmaksas",IF('1a+c+n'!$Q109="A",'1a+c+n'!C109,0))</f>
        <v>0</v>
      </c>
      <c r="D109" s="20">
        <f>IF($C$4="Attiecināmās izmaksas",IF('1a+c+n'!$Q109="A",'1a+c+n'!D109,0))</f>
        <v>0</v>
      </c>
      <c r="E109" s="40"/>
      <c r="F109" s="59"/>
      <c r="G109" s="106"/>
      <c r="H109" s="106">
        <f>IF($C$4="Attiecināmās izmaksas",IF('1a+c+n'!$Q109="A",'1a+c+n'!H109,0))</f>
        <v>0</v>
      </c>
      <c r="I109" s="106"/>
      <c r="J109" s="106"/>
      <c r="K109" s="107">
        <f>IF($C$4="Attiecināmās izmaksas",IF('1a+c+n'!$Q109="A",'1a+c+n'!K109,0))</f>
        <v>0</v>
      </c>
      <c r="L109" s="59">
        <f>IF($C$4="Attiecināmās izmaksas",IF('1a+c+n'!$Q109="A",'1a+c+n'!L109,0))</f>
        <v>0</v>
      </c>
      <c r="M109" s="106">
        <f>IF($C$4="Attiecināmās izmaksas",IF('1a+c+n'!$Q109="A",'1a+c+n'!M109,0))</f>
        <v>0</v>
      </c>
      <c r="N109" s="106">
        <f>IF($C$4="Attiecināmās izmaksas",IF('1a+c+n'!$Q109="A",'1a+c+n'!N109,0))</f>
        <v>0</v>
      </c>
      <c r="O109" s="106">
        <f>IF($C$4="Attiecināmās izmaksas",IF('1a+c+n'!$Q109="A",'1a+c+n'!O109,0))</f>
        <v>0</v>
      </c>
      <c r="P109" s="107">
        <f>IF($C$4="Attiecināmās izmaksas",IF('1a+c+n'!$Q109="A",'1a+c+n'!P109,0))</f>
        <v>0</v>
      </c>
    </row>
    <row r="110" spans="1:16" x14ac:dyDescent="0.2">
      <c r="A110" s="45">
        <f>IF(P110=0,0,IF(COUNTBLANK(P110)=1,0,COUNTA($P$14:P110)))</f>
        <v>0</v>
      </c>
      <c r="B110" s="20">
        <f>IF($C$4="Attiecināmās izmaksas",IF('1a+c+n'!$Q110="A",'1a+c+n'!B110,0))</f>
        <v>0</v>
      </c>
      <c r="C110" s="58">
        <f>IF($C$4="Attiecināmās izmaksas",IF('1a+c+n'!$Q110="A",'1a+c+n'!C110,0))</f>
        <v>0</v>
      </c>
      <c r="D110" s="20">
        <f>IF($C$4="Attiecināmās izmaksas",IF('1a+c+n'!$Q110="A",'1a+c+n'!D110,0))</f>
        <v>0</v>
      </c>
      <c r="E110" s="40"/>
      <c r="F110" s="59"/>
      <c r="G110" s="106"/>
      <c r="H110" s="106">
        <f>IF($C$4="Attiecināmās izmaksas",IF('1a+c+n'!$Q110="A",'1a+c+n'!H110,0))</f>
        <v>0</v>
      </c>
      <c r="I110" s="106"/>
      <c r="J110" s="106"/>
      <c r="K110" s="107">
        <f>IF($C$4="Attiecināmās izmaksas",IF('1a+c+n'!$Q110="A",'1a+c+n'!K110,0))</f>
        <v>0</v>
      </c>
      <c r="L110" s="59">
        <f>IF($C$4="Attiecināmās izmaksas",IF('1a+c+n'!$Q110="A",'1a+c+n'!L110,0))</f>
        <v>0</v>
      </c>
      <c r="M110" s="106">
        <f>IF($C$4="Attiecināmās izmaksas",IF('1a+c+n'!$Q110="A",'1a+c+n'!M110,0))</f>
        <v>0</v>
      </c>
      <c r="N110" s="106">
        <f>IF($C$4="Attiecināmās izmaksas",IF('1a+c+n'!$Q110="A",'1a+c+n'!N110,0))</f>
        <v>0</v>
      </c>
      <c r="O110" s="106">
        <f>IF($C$4="Attiecināmās izmaksas",IF('1a+c+n'!$Q110="A",'1a+c+n'!O110,0))</f>
        <v>0</v>
      </c>
      <c r="P110" s="107">
        <f>IF($C$4="Attiecināmās izmaksas",IF('1a+c+n'!$Q110="A",'1a+c+n'!P110,0))</f>
        <v>0</v>
      </c>
    </row>
    <row r="111" spans="1:16" x14ac:dyDescent="0.2">
      <c r="A111" s="45">
        <f>IF(P111=0,0,IF(COUNTBLANK(P111)=1,0,COUNTA($P$14:P111)))</f>
        <v>0</v>
      </c>
      <c r="B111" s="20">
        <f>IF($C$4="Attiecināmās izmaksas",IF('1a+c+n'!$Q111="A",'1a+c+n'!B111,0))</f>
        <v>0</v>
      </c>
      <c r="C111" s="58" t="str">
        <f>IF($C$4="Attiecināmās izmaksas",IF('1a+c+n'!$Q111="A",'1a+c+n'!C111,0))</f>
        <v>Lietus ūdens tekņu d80mm montāža</v>
      </c>
      <c r="D111" s="20" t="str">
        <f>IF($C$4="Attiecināmās izmaksas",IF('1a+c+n'!$Q111="A",'1a+c+n'!D111,0))</f>
        <v>m</v>
      </c>
      <c r="E111" s="40"/>
      <c r="F111" s="59"/>
      <c r="G111" s="106"/>
      <c r="H111" s="106">
        <f>IF($C$4="Attiecināmās izmaksas",IF('1a+c+n'!$Q111="A",'1a+c+n'!H111,0))</f>
        <v>0</v>
      </c>
      <c r="I111" s="106"/>
      <c r="J111" s="106"/>
      <c r="K111" s="107">
        <f>IF($C$4="Attiecināmās izmaksas",IF('1a+c+n'!$Q111="A",'1a+c+n'!K111,0))</f>
        <v>0</v>
      </c>
      <c r="L111" s="59">
        <f>IF($C$4="Attiecināmās izmaksas",IF('1a+c+n'!$Q111="A",'1a+c+n'!L111,0))</f>
        <v>0</v>
      </c>
      <c r="M111" s="106">
        <f>IF($C$4="Attiecināmās izmaksas",IF('1a+c+n'!$Q111="A",'1a+c+n'!M111,0))</f>
        <v>0</v>
      </c>
      <c r="N111" s="106">
        <f>IF($C$4="Attiecināmās izmaksas",IF('1a+c+n'!$Q111="A",'1a+c+n'!N111,0))</f>
        <v>0</v>
      </c>
      <c r="O111" s="106">
        <f>IF($C$4="Attiecināmās izmaksas",IF('1a+c+n'!$Q111="A",'1a+c+n'!O111,0))</f>
        <v>0</v>
      </c>
      <c r="P111" s="107">
        <f>IF($C$4="Attiecināmās izmaksas",IF('1a+c+n'!$Q111="A",'1a+c+n'!P111,0))</f>
        <v>0</v>
      </c>
    </row>
    <row r="112" spans="1:16" x14ac:dyDescent="0.2">
      <c r="A112" s="45">
        <f>IF(P112=0,0,IF(COUNTBLANK(P112)=1,0,COUNTA($P$14:P112)))</f>
        <v>0</v>
      </c>
      <c r="B112" s="20">
        <f>IF($C$4="Attiecināmās izmaksas",IF('1a+c+n'!$Q112="A",'1a+c+n'!B112,0))</f>
        <v>0</v>
      </c>
      <c r="C112" s="58">
        <f>IF($C$4="Attiecināmās izmaksas",IF('1a+c+n'!$Q112="A",'1a+c+n'!C112,0))</f>
        <v>0</v>
      </c>
      <c r="D112" s="20">
        <f>IF($C$4="Attiecināmās izmaksas",IF('1a+c+n'!$Q112="A",'1a+c+n'!D112,0))</f>
        <v>0</v>
      </c>
      <c r="E112" s="40"/>
      <c r="F112" s="59"/>
      <c r="G112" s="106"/>
      <c r="H112" s="106">
        <f>IF($C$4="Attiecināmās izmaksas",IF('1a+c+n'!$Q112="A",'1a+c+n'!H112,0))</f>
        <v>0</v>
      </c>
      <c r="I112" s="106"/>
      <c r="J112" s="106"/>
      <c r="K112" s="107">
        <f>IF($C$4="Attiecināmās izmaksas",IF('1a+c+n'!$Q112="A",'1a+c+n'!K112,0))</f>
        <v>0</v>
      </c>
      <c r="L112" s="59">
        <f>IF($C$4="Attiecināmās izmaksas",IF('1a+c+n'!$Q112="A",'1a+c+n'!L112,0))</f>
        <v>0</v>
      </c>
      <c r="M112" s="106">
        <f>IF($C$4="Attiecināmās izmaksas",IF('1a+c+n'!$Q112="A",'1a+c+n'!M112,0))</f>
        <v>0</v>
      </c>
      <c r="N112" s="106">
        <f>IF($C$4="Attiecināmās izmaksas",IF('1a+c+n'!$Q112="A",'1a+c+n'!N112,0))</f>
        <v>0</v>
      </c>
      <c r="O112" s="106">
        <f>IF($C$4="Attiecināmās izmaksas",IF('1a+c+n'!$Q112="A",'1a+c+n'!O112,0))</f>
        <v>0</v>
      </c>
      <c r="P112" s="107">
        <f>IF($C$4="Attiecināmās izmaksas",IF('1a+c+n'!$Q112="A",'1a+c+n'!P112,0))</f>
        <v>0</v>
      </c>
    </row>
    <row r="113" spans="1:16" x14ac:dyDescent="0.2">
      <c r="A113" s="45">
        <f>IF(P113=0,0,IF(COUNTBLANK(P113)=1,0,COUNTA($P$14:P113)))</f>
        <v>0</v>
      </c>
      <c r="B113" s="20">
        <f>IF($C$4="Attiecināmās izmaksas",IF('1a+c+n'!$Q113="A",'1a+c+n'!B113,0))</f>
        <v>0</v>
      </c>
      <c r="C113" s="58">
        <f>IF($C$4="Attiecināmās izmaksas",IF('1a+c+n'!$Q113="A",'1a+c+n'!C113,0))</f>
        <v>0</v>
      </c>
      <c r="D113" s="20">
        <f>IF($C$4="Attiecināmās izmaksas",IF('1a+c+n'!$Q113="A",'1a+c+n'!D113,0))</f>
        <v>0</v>
      </c>
      <c r="E113" s="40"/>
      <c r="F113" s="59"/>
      <c r="G113" s="106"/>
      <c r="H113" s="106">
        <f>IF($C$4="Attiecināmās izmaksas",IF('1a+c+n'!$Q113="A",'1a+c+n'!H113,0))</f>
        <v>0</v>
      </c>
      <c r="I113" s="106"/>
      <c r="J113" s="106"/>
      <c r="K113" s="107">
        <f>IF($C$4="Attiecināmās izmaksas",IF('1a+c+n'!$Q113="A",'1a+c+n'!K113,0))</f>
        <v>0</v>
      </c>
      <c r="L113" s="59">
        <f>IF($C$4="Attiecināmās izmaksas",IF('1a+c+n'!$Q113="A",'1a+c+n'!L113,0))</f>
        <v>0</v>
      </c>
      <c r="M113" s="106">
        <f>IF($C$4="Attiecināmās izmaksas",IF('1a+c+n'!$Q113="A",'1a+c+n'!M113,0))</f>
        <v>0</v>
      </c>
      <c r="N113" s="106">
        <f>IF($C$4="Attiecināmās izmaksas",IF('1a+c+n'!$Q113="A",'1a+c+n'!N113,0))</f>
        <v>0</v>
      </c>
      <c r="O113" s="106">
        <f>IF($C$4="Attiecināmās izmaksas",IF('1a+c+n'!$Q113="A",'1a+c+n'!O113,0))</f>
        <v>0</v>
      </c>
      <c r="P113" s="107">
        <f>IF($C$4="Attiecināmās izmaksas",IF('1a+c+n'!$Q113="A",'1a+c+n'!P113,0))</f>
        <v>0</v>
      </c>
    </row>
    <row r="114" spans="1:16" x14ac:dyDescent="0.2">
      <c r="A114" s="45">
        <f>IF(P114=0,0,IF(COUNTBLANK(P114)=1,0,COUNTA($P$14:P114)))</f>
        <v>0</v>
      </c>
      <c r="B114" s="20">
        <f>IF($C$4="Attiecināmās izmaksas",IF('1a+c+n'!$Q114="A",'1a+c+n'!B114,0))</f>
        <v>0</v>
      </c>
      <c r="C114" s="58">
        <f>IF($C$4="Attiecināmās izmaksas",IF('1a+c+n'!$Q114="A",'1a+c+n'!C114,0))</f>
        <v>0</v>
      </c>
      <c r="D114" s="20">
        <f>IF($C$4="Attiecināmās izmaksas",IF('1a+c+n'!$Q114="A",'1a+c+n'!D114,0))</f>
        <v>0</v>
      </c>
      <c r="E114" s="40"/>
      <c r="F114" s="59"/>
      <c r="G114" s="106"/>
      <c r="H114" s="106">
        <f>IF($C$4="Attiecināmās izmaksas",IF('1a+c+n'!$Q114="A",'1a+c+n'!H114,0))</f>
        <v>0</v>
      </c>
      <c r="I114" s="106"/>
      <c r="J114" s="106"/>
      <c r="K114" s="107">
        <f>IF($C$4="Attiecināmās izmaksas",IF('1a+c+n'!$Q114="A",'1a+c+n'!K114,0))</f>
        <v>0</v>
      </c>
      <c r="L114" s="59">
        <f>IF($C$4="Attiecināmās izmaksas",IF('1a+c+n'!$Q114="A",'1a+c+n'!L114,0))</f>
        <v>0</v>
      </c>
      <c r="M114" s="106">
        <f>IF($C$4="Attiecināmās izmaksas",IF('1a+c+n'!$Q114="A",'1a+c+n'!M114,0))</f>
        <v>0</v>
      </c>
      <c r="N114" s="106">
        <f>IF($C$4="Attiecināmās izmaksas",IF('1a+c+n'!$Q114="A",'1a+c+n'!N114,0))</f>
        <v>0</v>
      </c>
      <c r="O114" s="106">
        <f>IF($C$4="Attiecināmās izmaksas",IF('1a+c+n'!$Q114="A",'1a+c+n'!O114,0))</f>
        <v>0</v>
      </c>
      <c r="P114" s="107">
        <f>IF($C$4="Attiecināmās izmaksas",IF('1a+c+n'!$Q114="A",'1a+c+n'!P114,0))</f>
        <v>0</v>
      </c>
    </row>
    <row r="115" spans="1:16" ht="45" x14ac:dyDescent="0.2">
      <c r="A115" s="45">
        <f>IF(P115=0,0,IF(COUNTBLANK(P115)=1,0,COUNTA($P$14:P115)))</f>
        <v>0</v>
      </c>
      <c r="B115" s="20">
        <f>IF($C$4="Attiecināmās izmaksas",IF('1a+c+n'!$Q115="A",'1a+c+n'!B115,0))</f>
        <v>0</v>
      </c>
      <c r="C115" s="58" t="str">
        <f>IF($C$4="Attiecināmās izmaksas",IF('1a+c+n'!$Q115="A",'1a+c+n'!C115,0))</f>
        <v>Iekšsienas siltināšana ar akmens vates siltumizolāciju plānajām apmetuma sistēmām 50mm biezumā, iesk.stiprinājumus un armējošo kārtu (λ≤0,039 W/mK)</v>
      </c>
      <c r="D115" s="20" t="str">
        <f>IF($C$4="Attiecināmās izmaksas",IF('1a+c+n'!$Q115="A",'1a+c+n'!D115,0))</f>
        <v>m2</v>
      </c>
      <c r="E115" s="40"/>
      <c r="F115" s="59"/>
      <c r="G115" s="106"/>
      <c r="H115" s="106">
        <f>IF($C$4="Attiecināmās izmaksas",IF('1a+c+n'!$Q115="A",'1a+c+n'!H115,0))</f>
        <v>0</v>
      </c>
      <c r="I115" s="106"/>
      <c r="J115" s="106"/>
      <c r="K115" s="107">
        <f>IF($C$4="Attiecināmās izmaksas",IF('1a+c+n'!$Q115="A",'1a+c+n'!K115,0))</f>
        <v>0</v>
      </c>
      <c r="L115" s="59">
        <f>IF($C$4="Attiecināmās izmaksas",IF('1a+c+n'!$Q115="A",'1a+c+n'!L115,0))</f>
        <v>0</v>
      </c>
      <c r="M115" s="106">
        <f>IF($C$4="Attiecināmās izmaksas",IF('1a+c+n'!$Q115="A",'1a+c+n'!M115,0))</f>
        <v>0</v>
      </c>
      <c r="N115" s="106">
        <f>IF($C$4="Attiecināmās izmaksas",IF('1a+c+n'!$Q115="A",'1a+c+n'!N115,0))</f>
        <v>0</v>
      </c>
      <c r="O115" s="106">
        <f>IF($C$4="Attiecināmās izmaksas",IF('1a+c+n'!$Q115="A",'1a+c+n'!O115,0))</f>
        <v>0</v>
      </c>
      <c r="P115" s="107">
        <f>IF($C$4="Attiecināmās izmaksas",IF('1a+c+n'!$Q115="A",'1a+c+n'!P115,0))</f>
        <v>0</v>
      </c>
    </row>
    <row r="116" spans="1:16" x14ac:dyDescent="0.2">
      <c r="A116" s="45">
        <f>IF(P116=0,0,IF(COUNTBLANK(P116)=1,0,COUNTA($P$14:P116)))</f>
        <v>0</v>
      </c>
      <c r="B116" s="20">
        <f>IF($C$4="Attiecināmās izmaksas",IF('1a+c+n'!$Q116="A",'1a+c+n'!B116,0))</f>
        <v>0</v>
      </c>
      <c r="C116" s="58" t="str">
        <f>IF($C$4="Attiecināmās izmaksas",IF('1a+c+n'!$Q116="A",'1a+c+n'!C116,0))</f>
        <v xml:space="preserve">Gāzes vada ievada no zemes un ievads ēkā </v>
      </c>
      <c r="D116" s="20" t="str">
        <f>IF($C$4="Attiecināmās izmaksas",IF('1a+c+n'!$Q116="A",'1a+c+n'!D116,0))</f>
        <v>kpl.</v>
      </c>
      <c r="E116" s="40"/>
      <c r="F116" s="59"/>
      <c r="G116" s="106"/>
      <c r="H116" s="106">
        <f>IF($C$4="Attiecināmās izmaksas",IF('1a+c+n'!$Q116="A",'1a+c+n'!H116,0))</f>
        <v>0</v>
      </c>
      <c r="I116" s="106"/>
      <c r="J116" s="106"/>
      <c r="K116" s="107">
        <f>IF($C$4="Attiecināmās izmaksas",IF('1a+c+n'!$Q116="A",'1a+c+n'!K116,0))</f>
        <v>0</v>
      </c>
      <c r="L116" s="59">
        <f>IF($C$4="Attiecināmās izmaksas",IF('1a+c+n'!$Q116="A",'1a+c+n'!L116,0))</f>
        <v>0</v>
      </c>
      <c r="M116" s="106">
        <f>IF($C$4="Attiecināmās izmaksas",IF('1a+c+n'!$Q116="A",'1a+c+n'!M116,0))</f>
        <v>0</v>
      </c>
      <c r="N116" s="106">
        <f>IF($C$4="Attiecināmās izmaksas",IF('1a+c+n'!$Q116="A",'1a+c+n'!N116,0))</f>
        <v>0</v>
      </c>
      <c r="O116" s="106">
        <f>IF($C$4="Attiecināmās izmaksas",IF('1a+c+n'!$Q116="A",'1a+c+n'!O116,0))</f>
        <v>0</v>
      </c>
      <c r="P116" s="107">
        <f>IF($C$4="Attiecināmās izmaksas",IF('1a+c+n'!$Q116="A",'1a+c+n'!P116,0))</f>
        <v>0</v>
      </c>
    </row>
    <row r="117" spans="1:16" x14ac:dyDescent="0.2">
      <c r="A117" s="45">
        <f>IF(P117=0,0,IF(COUNTBLANK(P117)=1,0,COUNTA($P$14:P117)))</f>
        <v>0</v>
      </c>
      <c r="B117" s="20">
        <f>IF($C$4="Attiecināmās izmaksas",IF('1a+c+n'!$Q117="A",'1a+c+n'!B117,0))</f>
        <v>0</v>
      </c>
      <c r="C117" s="58" t="str">
        <f>IF($C$4="Attiecināmās izmaksas",IF('1a+c+n'!$Q117="A",'1a+c+n'!C117,0))</f>
        <v>Lietus ūdens novada teknes izbūve</v>
      </c>
      <c r="D117" s="20" t="str">
        <f>IF($C$4="Attiecināmās izmaksas",IF('1a+c+n'!$Q117="A",'1a+c+n'!D117,0))</f>
        <v>gb.</v>
      </c>
      <c r="E117" s="40"/>
      <c r="F117" s="59"/>
      <c r="G117" s="106"/>
      <c r="H117" s="106">
        <f>IF($C$4="Attiecināmās izmaksas",IF('1a+c+n'!$Q117="A",'1a+c+n'!H117,0))</f>
        <v>0</v>
      </c>
      <c r="I117" s="106"/>
      <c r="J117" s="106"/>
      <c r="K117" s="107">
        <f>IF($C$4="Attiecināmās izmaksas",IF('1a+c+n'!$Q117="A",'1a+c+n'!K117,0))</f>
        <v>0</v>
      </c>
      <c r="L117" s="59">
        <f>IF($C$4="Attiecināmās izmaksas",IF('1a+c+n'!$Q117="A",'1a+c+n'!L117,0))</f>
        <v>0</v>
      </c>
      <c r="M117" s="106">
        <f>IF($C$4="Attiecināmās izmaksas",IF('1a+c+n'!$Q117="A",'1a+c+n'!M117,0))</f>
        <v>0</v>
      </c>
      <c r="N117" s="106">
        <f>IF($C$4="Attiecināmās izmaksas",IF('1a+c+n'!$Q117="A",'1a+c+n'!N117,0))</f>
        <v>0</v>
      </c>
      <c r="O117" s="106">
        <f>IF($C$4="Attiecināmās izmaksas",IF('1a+c+n'!$Q117="A",'1a+c+n'!O117,0))</f>
        <v>0</v>
      </c>
      <c r="P117" s="107">
        <f>IF($C$4="Attiecināmās izmaksas",IF('1a+c+n'!$Q117="A",'1a+c+n'!P117,0))</f>
        <v>0</v>
      </c>
    </row>
    <row r="118" spans="1:16" ht="22.5" x14ac:dyDescent="0.2">
      <c r="A118" s="45">
        <f>IF(P118=0,0,IF(COUNTBLANK(P118)=1,0,COUNTA($P$14:P118)))</f>
        <v>0</v>
      </c>
      <c r="B118" s="20">
        <f>IF($C$4="Attiecināmās izmaksas",IF('1a+c+n'!$Q118="A",'1a+c+n'!B118,0))</f>
        <v>0</v>
      </c>
      <c r="C118" s="58" t="str">
        <f>IF($C$4="Attiecināmās izmaksas",IF('1a+c+n'!$Q118="A",'1a+c+n'!C118,0))</f>
        <v>Jaunu gaismas bedru izbūve monolītā betona  C20/25 konstrukcijā</v>
      </c>
      <c r="D118" s="20" t="str">
        <f>IF($C$4="Attiecināmās izmaksas",IF('1a+c+n'!$Q118="A",'1a+c+n'!D118,0))</f>
        <v>gb.</v>
      </c>
      <c r="E118" s="40"/>
      <c r="F118" s="59"/>
      <c r="G118" s="106"/>
      <c r="H118" s="106">
        <f>IF($C$4="Attiecināmās izmaksas",IF('1a+c+n'!$Q118="A",'1a+c+n'!H118,0))</f>
        <v>0</v>
      </c>
      <c r="I118" s="106"/>
      <c r="J118" s="106"/>
      <c r="K118" s="107">
        <f>IF($C$4="Attiecināmās izmaksas",IF('1a+c+n'!$Q118="A",'1a+c+n'!K118,0))</f>
        <v>0</v>
      </c>
      <c r="L118" s="59">
        <f>IF($C$4="Attiecināmās izmaksas",IF('1a+c+n'!$Q118="A",'1a+c+n'!L118,0))</f>
        <v>0</v>
      </c>
      <c r="M118" s="106">
        <f>IF($C$4="Attiecināmās izmaksas",IF('1a+c+n'!$Q118="A",'1a+c+n'!M118,0))</f>
        <v>0</v>
      </c>
      <c r="N118" s="106">
        <f>IF($C$4="Attiecināmās izmaksas",IF('1a+c+n'!$Q118="A",'1a+c+n'!N118,0))</f>
        <v>0</v>
      </c>
      <c r="O118" s="106">
        <f>IF($C$4="Attiecināmās izmaksas",IF('1a+c+n'!$Q118="A",'1a+c+n'!O118,0))</f>
        <v>0</v>
      </c>
      <c r="P118" s="107">
        <f>IF($C$4="Attiecināmās izmaksas",IF('1a+c+n'!$Q118="A",'1a+c+n'!P118,0))</f>
        <v>0</v>
      </c>
    </row>
    <row r="119" spans="1:16" ht="22.5" x14ac:dyDescent="0.2">
      <c r="A119" s="45">
        <f>IF(P119=0,0,IF(COUNTBLANK(P119)=1,0,COUNTA($P$14:P119)))</f>
        <v>0</v>
      </c>
      <c r="B119" s="20">
        <f>IF($C$4="Attiecināmās izmaksas",IF('1a+c+n'!$Q119="A",'1a+c+n'!B119,0))</f>
        <v>0</v>
      </c>
      <c r="C119" s="58" t="str">
        <f>IF($C$4="Attiecināmās izmaksas",IF('1a+c+n'!$Q119="A",'1a+c+n'!C119,0))</f>
        <v>Karsti cinkotu metāla aizsargrežģu 550x1350mm izbūve virs gaismas bedrēm</v>
      </c>
      <c r="D119" s="20" t="str">
        <f>IF($C$4="Attiecināmās izmaksas",IF('1a+c+n'!$Q119="A",'1a+c+n'!D119,0))</f>
        <v>gb.</v>
      </c>
      <c r="E119" s="40"/>
      <c r="F119" s="59"/>
      <c r="G119" s="106"/>
      <c r="H119" s="106">
        <f>IF($C$4="Attiecināmās izmaksas",IF('1a+c+n'!$Q119="A",'1a+c+n'!H119,0))</f>
        <v>0</v>
      </c>
      <c r="I119" s="106"/>
      <c r="J119" s="106"/>
      <c r="K119" s="107">
        <f>IF($C$4="Attiecināmās izmaksas",IF('1a+c+n'!$Q119="A",'1a+c+n'!K119,0))</f>
        <v>0</v>
      </c>
      <c r="L119" s="59">
        <f>IF($C$4="Attiecināmās izmaksas",IF('1a+c+n'!$Q119="A",'1a+c+n'!L119,0))</f>
        <v>0</v>
      </c>
      <c r="M119" s="106">
        <f>IF($C$4="Attiecināmās izmaksas",IF('1a+c+n'!$Q119="A",'1a+c+n'!M119,0))</f>
        <v>0</v>
      </c>
      <c r="N119" s="106">
        <f>IF($C$4="Attiecināmās izmaksas",IF('1a+c+n'!$Q119="A",'1a+c+n'!N119,0))</f>
        <v>0</v>
      </c>
      <c r="O119" s="106">
        <f>IF($C$4="Attiecināmās izmaksas",IF('1a+c+n'!$Q119="A",'1a+c+n'!O119,0))</f>
        <v>0</v>
      </c>
      <c r="P119" s="107">
        <f>IF($C$4="Attiecināmās izmaksas",IF('1a+c+n'!$Q119="A",'1a+c+n'!P119,0))</f>
        <v>0</v>
      </c>
    </row>
    <row r="120" spans="1:16" x14ac:dyDescent="0.2">
      <c r="A120" s="45">
        <f>IF(P120=0,0,IF(COUNTBLANK(P120)=1,0,COUNTA($P$14:P120)))</f>
        <v>0</v>
      </c>
      <c r="B120" s="20">
        <f>IF($C$4="Attiecināmās izmaksas",IF('1a+c+n'!$Q120="A",'1a+c+n'!B120,0))</f>
        <v>0</v>
      </c>
      <c r="C120" s="58">
        <f>IF($C$4="Attiecināmās izmaksas",IF('1a+c+n'!$Q120="A",'1a+c+n'!C120,0))</f>
        <v>0</v>
      </c>
      <c r="D120" s="20">
        <f>IF($C$4="Attiecināmās izmaksas",IF('1a+c+n'!$Q120="A",'1a+c+n'!D120,0))</f>
        <v>0</v>
      </c>
      <c r="E120" s="40"/>
      <c r="F120" s="59"/>
      <c r="G120" s="106"/>
      <c r="H120" s="106">
        <f>IF($C$4="Attiecināmās izmaksas",IF('1a+c+n'!$Q120="A",'1a+c+n'!H120,0))</f>
        <v>0</v>
      </c>
      <c r="I120" s="106"/>
      <c r="J120" s="106"/>
      <c r="K120" s="107">
        <f>IF($C$4="Attiecināmās izmaksas",IF('1a+c+n'!$Q120="A",'1a+c+n'!K120,0))</f>
        <v>0</v>
      </c>
      <c r="L120" s="59">
        <f>IF($C$4="Attiecināmās izmaksas",IF('1a+c+n'!$Q120="A",'1a+c+n'!L120,0))</f>
        <v>0</v>
      </c>
      <c r="M120" s="106">
        <f>IF($C$4="Attiecināmās izmaksas",IF('1a+c+n'!$Q120="A",'1a+c+n'!M120,0))</f>
        <v>0</v>
      </c>
      <c r="N120" s="106">
        <f>IF($C$4="Attiecināmās izmaksas",IF('1a+c+n'!$Q120="A",'1a+c+n'!N120,0))</f>
        <v>0</v>
      </c>
      <c r="O120" s="106">
        <f>IF($C$4="Attiecināmās izmaksas",IF('1a+c+n'!$Q120="A",'1a+c+n'!O120,0))</f>
        <v>0</v>
      </c>
      <c r="P120" s="107">
        <f>IF($C$4="Attiecināmās izmaksas",IF('1a+c+n'!$Q120="A",'1a+c+n'!P120,0))</f>
        <v>0</v>
      </c>
    </row>
    <row r="121" spans="1:16" x14ac:dyDescent="0.2">
      <c r="A121" s="45">
        <f>IF(P121=0,0,IF(COUNTBLANK(P121)=1,0,COUNTA($P$14:P121)))</f>
        <v>0</v>
      </c>
      <c r="B121" s="20">
        <f>IF($C$4="Attiecināmās izmaksas",IF('1a+c+n'!$Q121="A",'1a+c+n'!B121,0))</f>
        <v>0</v>
      </c>
      <c r="C121" s="58">
        <f>IF($C$4="Attiecināmās izmaksas",IF('1a+c+n'!$Q121="A",'1a+c+n'!C121,0))</f>
        <v>0</v>
      </c>
      <c r="D121" s="20">
        <f>IF($C$4="Attiecināmās izmaksas",IF('1a+c+n'!$Q121="A",'1a+c+n'!D121,0))</f>
        <v>0</v>
      </c>
      <c r="E121" s="40"/>
      <c r="F121" s="59"/>
      <c r="G121" s="106"/>
      <c r="H121" s="106">
        <f>IF($C$4="Attiecināmās izmaksas",IF('1a+c+n'!$Q121="A",'1a+c+n'!H121,0))</f>
        <v>0</v>
      </c>
      <c r="I121" s="106"/>
      <c r="J121" s="106"/>
      <c r="K121" s="107">
        <f>IF($C$4="Attiecināmās izmaksas",IF('1a+c+n'!$Q121="A",'1a+c+n'!K121,0))</f>
        <v>0</v>
      </c>
      <c r="L121" s="59">
        <f>IF($C$4="Attiecināmās izmaksas",IF('1a+c+n'!$Q121="A",'1a+c+n'!L121,0))</f>
        <v>0</v>
      </c>
      <c r="M121" s="106">
        <f>IF($C$4="Attiecināmās izmaksas",IF('1a+c+n'!$Q121="A",'1a+c+n'!M121,0))</f>
        <v>0</v>
      </c>
      <c r="N121" s="106">
        <f>IF($C$4="Attiecināmās izmaksas",IF('1a+c+n'!$Q121="A",'1a+c+n'!N121,0))</f>
        <v>0</v>
      </c>
      <c r="O121" s="106">
        <f>IF($C$4="Attiecināmās izmaksas",IF('1a+c+n'!$Q121="A",'1a+c+n'!O121,0))</f>
        <v>0</v>
      </c>
      <c r="P121" s="107">
        <f>IF($C$4="Attiecināmās izmaksas",IF('1a+c+n'!$Q121="A",'1a+c+n'!P121,0))</f>
        <v>0</v>
      </c>
    </row>
    <row r="122" spans="1:16" x14ac:dyDescent="0.2">
      <c r="A122" s="45">
        <f>IF(P122=0,0,IF(COUNTBLANK(P122)=1,0,COUNTA($P$14:P122)))</f>
        <v>0</v>
      </c>
      <c r="B122" s="20">
        <f>IF($C$4="Attiecināmās izmaksas",IF('1a+c+n'!$Q122="A",'1a+c+n'!B122,0))</f>
        <v>0</v>
      </c>
      <c r="C122" s="58">
        <f>IF($C$4="Attiecināmās izmaksas",IF('1a+c+n'!$Q122="A",'1a+c+n'!C122,0))</f>
        <v>0</v>
      </c>
      <c r="D122" s="20">
        <f>IF($C$4="Attiecināmās izmaksas",IF('1a+c+n'!$Q122="A",'1a+c+n'!D122,0))</f>
        <v>0</v>
      </c>
      <c r="E122" s="40"/>
      <c r="F122" s="59"/>
      <c r="G122" s="106"/>
      <c r="H122" s="106">
        <f>IF($C$4="Attiecināmās izmaksas",IF('1a+c+n'!$Q122="A",'1a+c+n'!H122,0))</f>
        <v>0</v>
      </c>
      <c r="I122" s="106"/>
      <c r="J122" s="106"/>
      <c r="K122" s="107">
        <f>IF($C$4="Attiecināmās izmaksas",IF('1a+c+n'!$Q122="A",'1a+c+n'!K122,0))</f>
        <v>0</v>
      </c>
      <c r="L122" s="59">
        <f>IF($C$4="Attiecināmās izmaksas",IF('1a+c+n'!$Q122="A",'1a+c+n'!L122,0))</f>
        <v>0</v>
      </c>
      <c r="M122" s="106">
        <f>IF($C$4="Attiecināmās izmaksas",IF('1a+c+n'!$Q122="A",'1a+c+n'!M122,0))</f>
        <v>0</v>
      </c>
      <c r="N122" s="106">
        <f>IF($C$4="Attiecināmās izmaksas",IF('1a+c+n'!$Q122="A",'1a+c+n'!N122,0))</f>
        <v>0</v>
      </c>
      <c r="O122" s="106">
        <f>IF($C$4="Attiecināmās izmaksas",IF('1a+c+n'!$Q122="A",'1a+c+n'!O122,0))</f>
        <v>0</v>
      </c>
      <c r="P122" s="107">
        <f>IF($C$4="Attiecināmās izmaksas",IF('1a+c+n'!$Q122="A",'1a+c+n'!P122,0))</f>
        <v>0</v>
      </c>
    </row>
    <row r="123" spans="1:16" x14ac:dyDescent="0.2">
      <c r="A123" s="45">
        <f>IF(P123=0,0,IF(COUNTBLANK(P123)=1,0,COUNTA($P$14:P123)))</f>
        <v>0</v>
      </c>
      <c r="B123" s="20">
        <f>IF($C$4="Attiecināmās izmaksas",IF('1a+c+n'!$Q123="A",'1a+c+n'!B123,0))</f>
        <v>0</v>
      </c>
      <c r="C123" s="58">
        <f>IF($C$4="Attiecināmās izmaksas",IF('1a+c+n'!$Q123="A",'1a+c+n'!C123,0))</f>
        <v>0</v>
      </c>
      <c r="D123" s="20">
        <f>IF($C$4="Attiecināmās izmaksas",IF('1a+c+n'!$Q123="A",'1a+c+n'!D123,0))</f>
        <v>0</v>
      </c>
      <c r="E123" s="40"/>
      <c r="F123" s="59"/>
      <c r="G123" s="106"/>
      <c r="H123" s="106">
        <f>IF($C$4="Attiecināmās izmaksas",IF('1a+c+n'!$Q123="A",'1a+c+n'!H123,0))</f>
        <v>0</v>
      </c>
      <c r="I123" s="106"/>
      <c r="J123" s="106"/>
      <c r="K123" s="107">
        <f>IF($C$4="Attiecināmās izmaksas",IF('1a+c+n'!$Q123="A",'1a+c+n'!K123,0))</f>
        <v>0</v>
      </c>
      <c r="L123" s="59">
        <f>IF($C$4="Attiecināmās izmaksas",IF('1a+c+n'!$Q123="A",'1a+c+n'!L123,0))</f>
        <v>0</v>
      </c>
      <c r="M123" s="106">
        <f>IF($C$4="Attiecināmās izmaksas",IF('1a+c+n'!$Q123="A",'1a+c+n'!M123,0))</f>
        <v>0</v>
      </c>
      <c r="N123" s="106">
        <f>IF($C$4="Attiecināmās izmaksas",IF('1a+c+n'!$Q123="A",'1a+c+n'!N123,0))</f>
        <v>0</v>
      </c>
      <c r="O123" s="106">
        <f>IF($C$4="Attiecināmās izmaksas",IF('1a+c+n'!$Q123="A",'1a+c+n'!O123,0))</f>
        <v>0</v>
      </c>
      <c r="P123" s="107">
        <f>IF($C$4="Attiecināmās izmaksas",IF('1a+c+n'!$Q123="A",'1a+c+n'!P123,0))</f>
        <v>0</v>
      </c>
    </row>
    <row r="124" spans="1:16" x14ac:dyDescent="0.2">
      <c r="A124" s="45">
        <f>IF(P124=0,0,IF(COUNTBLANK(P124)=1,0,COUNTA($P$14:P124)))</f>
        <v>0</v>
      </c>
      <c r="B124" s="20">
        <f>IF($C$4="Attiecināmās izmaksas",IF('1a+c+n'!$Q124="A",'1a+c+n'!B124,0))</f>
        <v>0</v>
      </c>
      <c r="C124" s="58">
        <f>IF($C$4="Attiecināmās izmaksas",IF('1a+c+n'!$Q124="A",'1a+c+n'!C124,0))</f>
        <v>0</v>
      </c>
      <c r="D124" s="20">
        <f>IF($C$4="Attiecināmās izmaksas",IF('1a+c+n'!$Q124="A",'1a+c+n'!D124,0))</f>
        <v>0</v>
      </c>
      <c r="E124" s="40"/>
      <c r="F124" s="59"/>
      <c r="G124" s="106"/>
      <c r="H124" s="106">
        <f>IF($C$4="Attiecināmās izmaksas",IF('1a+c+n'!$Q124="A",'1a+c+n'!H124,0))</f>
        <v>0</v>
      </c>
      <c r="I124" s="106"/>
      <c r="J124" s="106"/>
      <c r="K124" s="107">
        <f>IF($C$4="Attiecināmās izmaksas",IF('1a+c+n'!$Q124="A",'1a+c+n'!K124,0))</f>
        <v>0</v>
      </c>
      <c r="L124" s="59">
        <f>IF($C$4="Attiecināmās izmaksas",IF('1a+c+n'!$Q124="A",'1a+c+n'!L124,0))</f>
        <v>0</v>
      </c>
      <c r="M124" s="106">
        <f>IF($C$4="Attiecināmās izmaksas",IF('1a+c+n'!$Q124="A",'1a+c+n'!M124,0))</f>
        <v>0</v>
      </c>
      <c r="N124" s="106">
        <f>IF($C$4="Attiecināmās izmaksas",IF('1a+c+n'!$Q124="A",'1a+c+n'!N124,0))</f>
        <v>0</v>
      </c>
      <c r="O124" s="106">
        <f>IF($C$4="Attiecināmās izmaksas",IF('1a+c+n'!$Q124="A",'1a+c+n'!O124,0))</f>
        <v>0</v>
      </c>
      <c r="P124" s="107">
        <f>IF($C$4="Attiecināmās izmaksas",IF('1a+c+n'!$Q124="A",'1a+c+n'!P124,0))</f>
        <v>0</v>
      </c>
    </row>
    <row r="125" spans="1:16" x14ac:dyDescent="0.2">
      <c r="A125" s="45">
        <f>IF(P125=0,0,IF(COUNTBLANK(P125)=1,0,COUNTA($P$14:P125)))</f>
        <v>0</v>
      </c>
      <c r="B125" s="20">
        <f>IF($C$4="Attiecināmās izmaksas",IF('1a+c+n'!$Q125="A",'1a+c+n'!B125,0))</f>
        <v>0</v>
      </c>
      <c r="C125" s="58">
        <f>IF($C$4="Attiecināmās izmaksas",IF('1a+c+n'!$Q125="A",'1a+c+n'!C125,0))</f>
        <v>0</v>
      </c>
      <c r="D125" s="20">
        <f>IF($C$4="Attiecināmās izmaksas",IF('1a+c+n'!$Q125="A",'1a+c+n'!D125,0))</f>
        <v>0</v>
      </c>
      <c r="E125" s="40"/>
      <c r="F125" s="59"/>
      <c r="G125" s="106"/>
      <c r="H125" s="106">
        <f>IF($C$4="Attiecināmās izmaksas",IF('1a+c+n'!$Q125="A",'1a+c+n'!H125,0))</f>
        <v>0</v>
      </c>
      <c r="I125" s="106"/>
      <c r="J125" s="106"/>
      <c r="K125" s="107">
        <f>IF($C$4="Attiecināmās izmaksas",IF('1a+c+n'!$Q125="A",'1a+c+n'!K125,0))</f>
        <v>0</v>
      </c>
      <c r="L125" s="59">
        <f>IF($C$4="Attiecināmās izmaksas",IF('1a+c+n'!$Q125="A",'1a+c+n'!L125,0))</f>
        <v>0</v>
      </c>
      <c r="M125" s="106">
        <f>IF($C$4="Attiecināmās izmaksas",IF('1a+c+n'!$Q125="A",'1a+c+n'!M125,0))</f>
        <v>0</v>
      </c>
      <c r="N125" s="106">
        <f>IF($C$4="Attiecināmās izmaksas",IF('1a+c+n'!$Q125="A",'1a+c+n'!N125,0))</f>
        <v>0</v>
      </c>
      <c r="O125" s="106">
        <f>IF($C$4="Attiecināmās izmaksas",IF('1a+c+n'!$Q125="A",'1a+c+n'!O125,0))</f>
        <v>0</v>
      </c>
      <c r="P125" s="107">
        <f>IF($C$4="Attiecināmās izmaksas",IF('1a+c+n'!$Q125="A",'1a+c+n'!P125,0))</f>
        <v>0</v>
      </c>
    </row>
    <row r="126" spans="1:16" x14ac:dyDescent="0.2">
      <c r="A126" s="45">
        <f>IF(P126=0,0,IF(COUNTBLANK(P126)=1,0,COUNTA($P$14:P126)))</f>
        <v>0</v>
      </c>
      <c r="B126" s="20">
        <f>IF($C$4="Attiecināmās izmaksas",IF('1a+c+n'!$Q126="A",'1a+c+n'!B126,0))</f>
        <v>0</v>
      </c>
      <c r="C126" s="58">
        <f>IF($C$4="Attiecināmās izmaksas",IF('1a+c+n'!$Q126="A",'1a+c+n'!C126,0))</f>
        <v>0</v>
      </c>
      <c r="D126" s="20">
        <f>IF($C$4="Attiecināmās izmaksas",IF('1a+c+n'!$Q126="A",'1a+c+n'!D126,0))</f>
        <v>0</v>
      </c>
      <c r="E126" s="40"/>
      <c r="F126" s="59"/>
      <c r="G126" s="106"/>
      <c r="H126" s="106">
        <f>IF($C$4="Attiecināmās izmaksas",IF('1a+c+n'!$Q126="A",'1a+c+n'!H126,0))</f>
        <v>0</v>
      </c>
      <c r="I126" s="106"/>
      <c r="J126" s="106"/>
      <c r="K126" s="107">
        <f>IF($C$4="Attiecināmās izmaksas",IF('1a+c+n'!$Q126="A",'1a+c+n'!K126,0))</f>
        <v>0</v>
      </c>
      <c r="L126" s="59">
        <f>IF($C$4="Attiecināmās izmaksas",IF('1a+c+n'!$Q126="A",'1a+c+n'!L126,0))</f>
        <v>0</v>
      </c>
      <c r="M126" s="106">
        <f>IF($C$4="Attiecināmās izmaksas",IF('1a+c+n'!$Q126="A",'1a+c+n'!M126,0))</f>
        <v>0</v>
      </c>
      <c r="N126" s="106">
        <f>IF($C$4="Attiecināmās izmaksas",IF('1a+c+n'!$Q126="A",'1a+c+n'!N126,0))</f>
        <v>0</v>
      </c>
      <c r="O126" s="106">
        <f>IF($C$4="Attiecināmās izmaksas",IF('1a+c+n'!$Q126="A",'1a+c+n'!O126,0))</f>
        <v>0</v>
      </c>
      <c r="P126" s="107">
        <f>IF($C$4="Attiecināmās izmaksas",IF('1a+c+n'!$Q126="A",'1a+c+n'!P126,0))</f>
        <v>0</v>
      </c>
    </row>
    <row r="127" spans="1:16" x14ac:dyDescent="0.2">
      <c r="A127" s="45">
        <f>IF(P127=0,0,IF(COUNTBLANK(P127)=1,0,COUNTA($P$14:P127)))</f>
        <v>0</v>
      </c>
      <c r="B127" s="20">
        <f>IF($C$4="Attiecināmās izmaksas",IF('1a+c+n'!$Q127="A",'1a+c+n'!B127,0))</f>
        <v>0</v>
      </c>
      <c r="C127" s="58">
        <f>IF($C$4="Attiecināmās izmaksas",IF('1a+c+n'!$Q127="A",'1a+c+n'!C127,0))</f>
        <v>0</v>
      </c>
      <c r="D127" s="20">
        <f>IF($C$4="Attiecināmās izmaksas",IF('1a+c+n'!$Q127="A",'1a+c+n'!D127,0))</f>
        <v>0</v>
      </c>
      <c r="E127" s="40"/>
      <c r="F127" s="59"/>
      <c r="G127" s="106"/>
      <c r="H127" s="106">
        <f>IF($C$4="Attiecināmās izmaksas",IF('1a+c+n'!$Q127="A",'1a+c+n'!H127,0))</f>
        <v>0</v>
      </c>
      <c r="I127" s="106"/>
      <c r="J127" s="106"/>
      <c r="K127" s="107">
        <f>IF($C$4="Attiecināmās izmaksas",IF('1a+c+n'!$Q127="A",'1a+c+n'!K127,0))</f>
        <v>0</v>
      </c>
      <c r="L127" s="59">
        <f>IF($C$4="Attiecināmās izmaksas",IF('1a+c+n'!$Q127="A",'1a+c+n'!L127,0))</f>
        <v>0</v>
      </c>
      <c r="M127" s="106">
        <f>IF($C$4="Attiecināmās izmaksas",IF('1a+c+n'!$Q127="A",'1a+c+n'!M127,0))</f>
        <v>0</v>
      </c>
      <c r="N127" s="106">
        <f>IF($C$4="Attiecināmās izmaksas",IF('1a+c+n'!$Q127="A",'1a+c+n'!N127,0))</f>
        <v>0</v>
      </c>
      <c r="O127" s="106">
        <f>IF($C$4="Attiecināmās izmaksas",IF('1a+c+n'!$Q127="A",'1a+c+n'!O127,0))</f>
        <v>0</v>
      </c>
      <c r="P127" s="107">
        <f>IF($C$4="Attiecināmās izmaksas",IF('1a+c+n'!$Q127="A",'1a+c+n'!P127,0))</f>
        <v>0</v>
      </c>
    </row>
    <row r="128" spans="1:16" x14ac:dyDescent="0.2">
      <c r="A128" s="45">
        <f>IF(P128=0,0,IF(COUNTBLANK(P128)=1,0,COUNTA($P$14:P128)))</f>
        <v>0</v>
      </c>
      <c r="B128" s="20">
        <f>IF($C$4="Attiecināmās izmaksas",IF('1a+c+n'!$Q128="A",'1a+c+n'!B128,0))</f>
        <v>0</v>
      </c>
      <c r="C128" s="58">
        <f>IF($C$4="Attiecināmās izmaksas",IF('1a+c+n'!$Q128="A",'1a+c+n'!C128,0))</f>
        <v>0</v>
      </c>
      <c r="D128" s="20">
        <f>IF($C$4="Attiecināmās izmaksas",IF('1a+c+n'!$Q128="A",'1a+c+n'!D128,0))</f>
        <v>0</v>
      </c>
      <c r="E128" s="40"/>
      <c r="F128" s="59"/>
      <c r="G128" s="106"/>
      <c r="H128" s="106">
        <f>IF($C$4="Attiecināmās izmaksas",IF('1a+c+n'!$Q128="A",'1a+c+n'!H128,0))</f>
        <v>0</v>
      </c>
      <c r="I128" s="106"/>
      <c r="J128" s="106"/>
      <c r="K128" s="107">
        <f>IF($C$4="Attiecināmās izmaksas",IF('1a+c+n'!$Q128="A",'1a+c+n'!K128,0))</f>
        <v>0</v>
      </c>
      <c r="L128" s="59">
        <f>IF($C$4="Attiecināmās izmaksas",IF('1a+c+n'!$Q128="A",'1a+c+n'!L128,0))</f>
        <v>0</v>
      </c>
      <c r="M128" s="106">
        <f>IF($C$4="Attiecināmās izmaksas",IF('1a+c+n'!$Q128="A",'1a+c+n'!M128,0))</f>
        <v>0</v>
      </c>
      <c r="N128" s="106">
        <f>IF($C$4="Attiecināmās izmaksas",IF('1a+c+n'!$Q128="A",'1a+c+n'!N128,0))</f>
        <v>0</v>
      </c>
      <c r="O128" s="106">
        <f>IF($C$4="Attiecināmās izmaksas",IF('1a+c+n'!$Q128="A",'1a+c+n'!O128,0))</f>
        <v>0</v>
      </c>
      <c r="P128" s="107">
        <f>IF($C$4="Attiecināmās izmaksas",IF('1a+c+n'!$Q128="A",'1a+c+n'!P128,0))</f>
        <v>0</v>
      </c>
    </row>
    <row r="129" spans="1:16" ht="45" x14ac:dyDescent="0.2">
      <c r="A129" s="45">
        <f>IF(P129=0,0,IF(COUNTBLANK(P129)=1,0,COUNTA($P$14:P129)))</f>
        <v>0</v>
      </c>
      <c r="B129" s="20">
        <f>IF($C$4="Attiecināmās izmaksas",IF('1a+c+n'!$Q129="A",'1a+c+n'!B129,0))</f>
        <v>0</v>
      </c>
      <c r="C129" s="58" t="str">
        <f>IF($C$4="Attiecināmās izmaksas",IF('1a+c+n'!$Q129="A",'1a+c+n'!C129,0))</f>
        <v xml:space="preserve">Iekšsienu siltinājums ar akmens vates fasādes plāksnēm (λ≤0,039 W/mK) b=50mm un armējošo
kārtu (bez sienu krāsošanas) (S5)
</v>
      </c>
      <c r="D129" s="20" t="str">
        <f>IF($C$4="Attiecināmās izmaksas",IF('1a+c+n'!$Q129="A",'1a+c+n'!D129,0))</f>
        <v>m2</v>
      </c>
      <c r="E129" s="40"/>
      <c r="F129" s="59"/>
      <c r="G129" s="106"/>
      <c r="H129" s="106">
        <f>IF($C$4="Attiecināmās izmaksas",IF('1a+c+n'!$Q129="A",'1a+c+n'!H129,0))</f>
        <v>0</v>
      </c>
      <c r="I129" s="106"/>
      <c r="J129" s="106"/>
      <c r="K129" s="107">
        <f>IF($C$4="Attiecināmās izmaksas",IF('1a+c+n'!$Q129="A",'1a+c+n'!K129,0))</f>
        <v>0</v>
      </c>
      <c r="L129" s="59">
        <f>IF($C$4="Attiecināmās izmaksas",IF('1a+c+n'!$Q129="A",'1a+c+n'!L129,0))</f>
        <v>0</v>
      </c>
      <c r="M129" s="106">
        <f>IF($C$4="Attiecināmās izmaksas",IF('1a+c+n'!$Q129="A",'1a+c+n'!M129,0))</f>
        <v>0</v>
      </c>
      <c r="N129" s="106">
        <f>IF($C$4="Attiecināmās izmaksas",IF('1a+c+n'!$Q129="A",'1a+c+n'!N129,0))</f>
        <v>0</v>
      </c>
      <c r="O129" s="106">
        <f>IF($C$4="Attiecināmās izmaksas",IF('1a+c+n'!$Q129="A",'1a+c+n'!O129,0))</f>
        <v>0</v>
      </c>
      <c r="P129" s="107">
        <f>IF($C$4="Attiecināmās izmaksas",IF('1a+c+n'!$Q129="A",'1a+c+n'!P129,0))</f>
        <v>0</v>
      </c>
    </row>
    <row r="130" spans="1:16" x14ac:dyDescent="0.2">
      <c r="A130" s="45">
        <f>IF(P130=0,0,IF(COUNTBLANK(P130)=1,0,COUNTA($P$14:P130)))</f>
        <v>0</v>
      </c>
      <c r="B130" s="20">
        <f>IF($C$4="Attiecināmās izmaksas",IF('1a+c+n'!$Q130="A",'1a+c+n'!B130,0))</f>
        <v>0</v>
      </c>
      <c r="C130" s="58">
        <f>IF($C$4="Attiecināmās izmaksas",IF('1a+c+n'!$Q130="A",'1a+c+n'!C130,0))</f>
        <v>0</v>
      </c>
      <c r="D130" s="20">
        <f>IF($C$4="Attiecināmās izmaksas",IF('1a+c+n'!$Q130="A",'1a+c+n'!D130,0))</f>
        <v>0</v>
      </c>
      <c r="E130" s="40"/>
      <c r="F130" s="59"/>
      <c r="G130" s="106"/>
      <c r="H130" s="106">
        <f>IF($C$4="Attiecināmās izmaksas",IF('1a+c+n'!$Q130="A",'1a+c+n'!H130,0))</f>
        <v>0</v>
      </c>
      <c r="I130" s="106"/>
      <c r="J130" s="106"/>
      <c r="K130" s="107">
        <f>IF($C$4="Attiecināmās izmaksas",IF('1a+c+n'!$Q130="A",'1a+c+n'!K130,0))</f>
        <v>0</v>
      </c>
      <c r="L130" s="59">
        <f>IF($C$4="Attiecināmās izmaksas",IF('1a+c+n'!$Q130="A",'1a+c+n'!L130,0))</f>
        <v>0</v>
      </c>
      <c r="M130" s="106">
        <f>IF($C$4="Attiecināmās izmaksas",IF('1a+c+n'!$Q130="A",'1a+c+n'!M130,0))</f>
        <v>0</v>
      </c>
      <c r="N130" s="106">
        <f>IF($C$4="Attiecināmās izmaksas",IF('1a+c+n'!$Q130="A",'1a+c+n'!N130,0))</f>
        <v>0</v>
      </c>
      <c r="O130" s="106">
        <f>IF($C$4="Attiecināmās izmaksas",IF('1a+c+n'!$Q130="A",'1a+c+n'!O130,0))</f>
        <v>0</v>
      </c>
      <c r="P130" s="107">
        <f>IF($C$4="Attiecināmās izmaksas",IF('1a+c+n'!$Q130="A",'1a+c+n'!P130,0))</f>
        <v>0</v>
      </c>
    </row>
    <row r="131" spans="1:16" x14ac:dyDescent="0.2">
      <c r="A131" s="45">
        <f>IF(P131=0,0,IF(COUNTBLANK(P131)=1,0,COUNTA($P$14:P131)))</f>
        <v>0</v>
      </c>
      <c r="B131" s="20">
        <f>IF($C$4="Attiecināmās izmaksas",IF('1a+c+n'!$Q131="A",'1a+c+n'!B131,0))</f>
        <v>0</v>
      </c>
      <c r="C131" s="58">
        <f>IF($C$4="Attiecināmās izmaksas",IF('1a+c+n'!$Q131="A",'1a+c+n'!C131,0))</f>
        <v>0</v>
      </c>
      <c r="D131" s="20">
        <f>IF($C$4="Attiecināmās izmaksas",IF('1a+c+n'!$Q131="A",'1a+c+n'!D131,0))</f>
        <v>0</v>
      </c>
      <c r="E131" s="40"/>
      <c r="F131" s="59"/>
      <c r="G131" s="106"/>
      <c r="H131" s="106">
        <f>IF($C$4="Attiecināmās izmaksas",IF('1a+c+n'!$Q131="A",'1a+c+n'!H131,0))</f>
        <v>0</v>
      </c>
      <c r="I131" s="106"/>
      <c r="J131" s="106"/>
      <c r="K131" s="107">
        <f>IF($C$4="Attiecināmās izmaksas",IF('1a+c+n'!$Q131="A",'1a+c+n'!K131,0))</f>
        <v>0</v>
      </c>
      <c r="L131" s="59">
        <f>IF($C$4="Attiecināmās izmaksas",IF('1a+c+n'!$Q131="A",'1a+c+n'!L131,0))</f>
        <v>0</v>
      </c>
      <c r="M131" s="106">
        <f>IF($C$4="Attiecināmās izmaksas",IF('1a+c+n'!$Q131="A",'1a+c+n'!M131,0))</f>
        <v>0</v>
      </c>
      <c r="N131" s="106">
        <f>IF($C$4="Attiecināmās izmaksas",IF('1a+c+n'!$Q131="A",'1a+c+n'!N131,0))</f>
        <v>0</v>
      </c>
      <c r="O131" s="106">
        <f>IF($C$4="Attiecināmās izmaksas",IF('1a+c+n'!$Q131="A",'1a+c+n'!O131,0))</f>
        <v>0</v>
      </c>
      <c r="P131" s="107">
        <f>IF($C$4="Attiecināmās izmaksas",IF('1a+c+n'!$Q131="A",'1a+c+n'!P131,0))</f>
        <v>0</v>
      </c>
    </row>
    <row r="132" spans="1:16" x14ac:dyDescent="0.2">
      <c r="A132" s="45">
        <f>IF(P132=0,0,IF(COUNTBLANK(P132)=1,0,COUNTA($P$14:P132)))</f>
        <v>0</v>
      </c>
      <c r="B132" s="20">
        <f>IF($C$4="Attiecināmās izmaksas",IF('1a+c+n'!$Q132="A",'1a+c+n'!B132,0))</f>
        <v>0</v>
      </c>
      <c r="C132" s="58">
        <f>IF($C$4="Attiecināmās izmaksas",IF('1a+c+n'!$Q132="A",'1a+c+n'!C132,0))</f>
        <v>0</v>
      </c>
      <c r="D132" s="20">
        <f>IF($C$4="Attiecināmās izmaksas",IF('1a+c+n'!$Q132="A",'1a+c+n'!D132,0))</f>
        <v>0</v>
      </c>
      <c r="E132" s="40"/>
      <c r="F132" s="59"/>
      <c r="G132" s="106"/>
      <c r="H132" s="106">
        <f>IF($C$4="Attiecināmās izmaksas",IF('1a+c+n'!$Q132="A",'1a+c+n'!H132,0))</f>
        <v>0</v>
      </c>
      <c r="I132" s="106"/>
      <c r="J132" s="106"/>
      <c r="K132" s="107">
        <f>IF($C$4="Attiecināmās izmaksas",IF('1a+c+n'!$Q132="A",'1a+c+n'!K132,0))</f>
        <v>0</v>
      </c>
      <c r="L132" s="59">
        <f>IF($C$4="Attiecināmās izmaksas",IF('1a+c+n'!$Q132="A",'1a+c+n'!L132,0))</f>
        <v>0</v>
      </c>
      <c r="M132" s="106">
        <f>IF($C$4="Attiecināmās izmaksas",IF('1a+c+n'!$Q132="A",'1a+c+n'!M132,0))</f>
        <v>0</v>
      </c>
      <c r="N132" s="106">
        <f>IF($C$4="Attiecināmās izmaksas",IF('1a+c+n'!$Q132="A",'1a+c+n'!N132,0))</f>
        <v>0</v>
      </c>
      <c r="O132" s="106">
        <f>IF($C$4="Attiecināmās izmaksas",IF('1a+c+n'!$Q132="A",'1a+c+n'!O132,0))</f>
        <v>0</v>
      </c>
      <c r="P132" s="107">
        <f>IF($C$4="Attiecināmās izmaksas",IF('1a+c+n'!$Q132="A",'1a+c+n'!P132,0))</f>
        <v>0</v>
      </c>
    </row>
    <row r="133" spans="1:16" x14ac:dyDescent="0.2">
      <c r="A133" s="45">
        <f>IF(P133=0,0,IF(COUNTBLANK(P133)=1,0,COUNTA($P$14:P133)))</f>
        <v>0</v>
      </c>
      <c r="B133" s="20">
        <f>IF($C$4="Attiecināmās izmaksas",IF('1a+c+n'!$Q133="A",'1a+c+n'!B133,0))</f>
        <v>0</v>
      </c>
      <c r="C133" s="58">
        <f>IF($C$4="Attiecināmās izmaksas",IF('1a+c+n'!$Q133="A",'1a+c+n'!C133,0))</f>
        <v>0</v>
      </c>
      <c r="D133" s="20">
        <f>IF($C$4="Attiecināmās izmaksas",IF('1a+c+n'!$Q133="A",'1a+c+n'!D133,0))</f>
        <v>0</v>
      </c>
      <c r="E133" s="40"/>
      <c r="F133" s="59"/>
      <c r="G133" s="106"/>
      <c r="H133" s="106">
        <f>IF($C$4="Attiecināmās izmaksas",IF('1a+c+n'!$Q133="A",'1a+c+n'!H133,0))</f>
        <v>0</v>
      </c>
      <c r="I133" s="106"/>
      <c r="J133" s="106"/>
      <c r="K133" s="107">
        <f>IF($C$4="Attiecināmās izmaksas",IF('1a+c+n'!$Q133="A",'1a+c+n'!K133,0))</f>
        <v>0</v>
      </c>
      <c r="L133" s="59">
        <f>IF($C$4="Attiecināmās izmaksas",IF('1a+c+n'!$Q133="A",'1a+c+n'!L133,0))</f>
        <v>0</v>
      </c>
      <c r="M133" s="106">
        <f>IF($C$4="Attiecināmās izmaksas",IF('1a+c+n'!$Q133="A",'1a+c+n'!M133,0))</f>
        <v>0</v>
      </c>
      <c r="N133" s="106">
        <f>IF($C$4="Attiecināmās izmaksas",IF('1a+c+n'!$Q133="A",'1a+c+n'!N133,0))</f>
        <v>0</v>
      </c>
      <c r="O133" s="106">
        <f>IF($C$4="Attiecināmās izmaksas",IF('1a+c+n'!$Q133="A",'1a+c+n'!O133,0))</f>
        <v>0</v>
      </c>
      <c r="P133" s="107">
        <f>IF($C$4="Attiecināmās izmaksas",IF('1a+c+n'!$Q133="A",'1a+c+n'!P133,0))</f>
        <v>0</v>
      </c>
    </row>
    <row r="134" spans="1:16" ht="12" customHeight="1" thickBot="1" x14ac:dyDescent="0.25">
      <c r="A134" s="254" t="s">
        <v>62</v>
      </c>
      <c r="B134" s="255"/>
      <c r="C134" s="255"/>
      <c r="D134" s="255"/>
      <c r="E134" s="255"/>
      <c r="F134" s="255"/>
      <c r="G134" s="255"/>
      <c r="H134" s="255"/>
      <c r="I134" s="255"/>
      <c r="J134" s="255"/>
      <c r="K134" s="256"/>
      <c r="L134" s="118">
        <f>SUM(L14:L133)</f>
        <v>0</v>
      </c>
      <c r="M134" s="119">
        <f>SUM(M14:M133)</f>
        <v>0</v>
      </c>
      <c r="N134" s="119">
        <f>SUM(N14:N133)</f>
        <v>0</v>
      </c>
      <c r="O134" s="119">
        <f>SUM(O14:O133)</f>
        <v>0</v>
      </c>
      <c r="P134" s="120">
        <f>SUM(P14:P133)</f>
        <v>0</v>
      </c>
    </row>
    <row r="135" spans="1:16" x14ac:dyDescent="0.2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</row>
    <row r="136" spans="1:16" x14ac:dyDescent="0.2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</row>
    <row r="137" spans="1:16" x14ac:dyDescent="0.2">
      <c r="A137" s="1" t="s">
        <v>14</v>
      </c>
      <c r="B137" s="12"/>
      <c r="C137" s="257">
        <f>'Kops n'!C29:H29</f>
        <v>0</v>
      </c>
      <c r="D137" s="257"/>
      <c r="E137" s="257"/>
      <c r="F137" s="257"/>
      <c r="G137" s="257"/>
      <c r="H137" s="257"/>
      <c r="I137" s="12"/>
      <c r="J137" s="12"/>
      <c r="K137" s="12"/>
      <c r="L137" s="12"/>
      <c r="M137" s="12"/>
      <c r="N137" s="12"/>
      <c r="O137" s="12"/>
      <c r="P137" s="12"/>
    </row>
    <row r="138" spans="1:16" x14ac:dyDescent="0.2">
      <c r="A138" s="12"/>
      <c r="B138" s="12"/>
      <c r="C138" s="183" t="s">
        <v>15</v>
      </c>
      <c r="D138" s="183"/>
      <c r="E138" s="183"/>
      <c r="F138" s="183"/>
      <c r="G138" s="183"/>
      <c r="H138" s="183"/>
      <c r="I138" s="12"/>
      <c r="J138" s="12"/>
      <c r="K138" s="12"/>
      <c r="L138" s="12"/>
      <c r="M138" s="12"/>
      <c r="N138" s="12"/>
      <c r="O138" s="12"/>
      <c r="P138" s="12"/>
    </row>
    <row r="139" spans="1:16" x14ac:dyDescent="0.2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</row>
    <row r="140" spans="1:16" x14ac:dyDescent="0.2">
      <c r="A140" s="202" t="str">
        <f>'Kops n'!A32:D32</f>
        <v>Tāme sastādīta 2024. gada__. ________</v>
      </c>
      <c r="B140" s="203"/>
      <c r="C140" s="203"/>
      <c r="D140" s="203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</row>
    <row r="141" spans="1:16" x14ac:dyDescent="0.2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</row>
    <row r="142" spans="1:16" x14ac:dyDescent="0.2">
      <c r="A142" s="1" t="s">
        <v>41</v>
      </c>
      <c r="B142" s="12"/>
      <c r="C142" s="257">
        <f>'Kops n'!C34:H34</f>
        <v>0</v>
      </c>
      <c r="D142" s="257"/>
      <c r="E142" s="257"/>
      <c r="F142" s="257"/>
      <c r="G142" s="257"/>
      <c r="H142" s="257"/>
      <c r="I142" s="12"/>
      <c r="J142" s="12"/>
      <c r="K142" s="12"/>
      <c r="L142" s="12"/>
      <c r="M142" s="12"/>
      <c r="N142" s="12"/>
      <c r="O142" s="12"/>
      <c r="P142" s="12"/>
    </row>
    <row r="143" spans="1:16" x14ac:dyDescent="0.2">
      <c r="A143" s="12"/>
      <c r="B143" s="12"/>
      <c r="C143" s="183" t="s">
        <v>15</v>
      </c>
      <c r="D143" s="183"/>
      <c r="E143" s="183"/>
      <c r="F143" s="183"/>
      <c r="G143" s="183"/>
      <c r="H143" s="183"/>
      <c r="I143" s="12"/>
      <c r="J143" s="12"/>
      <c r="K143" s="12"/>
      <c r="L143" s="12"/>
      <c r="M143" s="12"/>
      <c r="N143" s="12"/>
      <c r="O143" s="12"/>
      <c r="P143" s="12"/>
    </row>
    <row r="144" spans="1:16" x14ac:dyDescent="0.2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</row>
    <row r="145" spans="1:16" x14ac:dyDescent="0.2">
      <c r="A145" s="70" t="s">
        <v>16</v>
      </c>
      <c r="B145" s="38"/>
      <c r="C145" s="75">
        <f>'Kops n'!C37</f>
        <v>0</v>
      </c>
      <c r="D145" s="38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</row>
    <row r="146" spans="1:16" x14ac:dyDescent="0.2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</row>
  </sheetData>
  <mergeCells count="23">
    <mergeCell ref="N9:O9"/>
    <mergeCell ref="D5:L5"/>
    <mergeCell ref="D6:L6"/>
    <mergeCell ref="D7:L7"/>
    <mergeCell ref="D8:L8"/>
    <mergeCell ref="C2:I2"/>
    <mergeCell ref="C3:I3"/>
    <mergeCell ref="C4:I4"/>
    <mergeCell ref="A9:F9"/>
    <mergeCell ref="J9:M9"/>
    <mergeCell ref="A140:D140"/>
    <mergeCell ref="C142:H142"/>
    <mergeCell ref="C143:H143"/>
    <mergeCell ref="C137:H137"/>
    <mergeCell ref="C138:H138"/>
    <mergeCell ref="F12:K12"/>
    <mergeCell ref="L12:P12"/>
    <mergeCell ref="A134:K134"/>
    <mergeCell ref="A12:A13"/>
    <mergeCell ref="B12:B13"/>
    <mergeCell ref="C12:C13"/>
    <mergeCell ref="D12:D13"/>
    <mergeCell ref="E12:E13"/>
  </mergeCells>
  <conditionalFormatting sqref="A134:K134">
    <cfRule type="containsText" dxfId="112" priority="2" operator="containsText" text="Tiešās izmaksas kopā, t. sk. darba devēja sociālais nodoklis __.__% ">
      <formula>NOT(ISERROR(SEARCH("Tiešās izmaksas kopā, t. sk. darba devēja sociālais nodoklis __.__% ",A134)))</formula>
    </cfRule>
  </conditionalFormatting>
  <conditionalFormatting sqref="D1 C2:I2 A14:P133">
    <cfRule type="cellIs" dxfId="111" priority="3" operator="equal">
      <formula>0</formula>
    </cfRule>
  </conditionalFormatting>
  <conditionalFormatting sqref="D5:L8 L134:P134 C137:H137 C142:H142 C145">
    <cfRule type="cellIs" dxfId="110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00000"/>
  </sheetPr>
  <dimension ref="A1:P142"/>
  <sheetViews>
    <sheetView topLeftCell="A100" workbookViewId="0">
      <selection activeCell="A24" sqref="A24:XFD24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18"/>
      <c r="B1" s="18"/>
      <c r="C1" s="23" t="s">
        <v>44</v>
      </c>
      <c r="D1" s="72">
        <f>'1a+c+n'!D1</f>
        <v>1</v>
      </c>
      <c r="E1" s="18"/>
      <c r="F1" s="18"/>
      <c r="G1" s="18"/>
      <c r="H1" s="18"/>
      <c r="I1" s="18"/>
      <c r="J1" s="18"/>
      <c r="N1" s="22"/>
      <c r="O1" s="23"/>
      <c r="P1" s="24"/>
    </row>
    <row r="2" spans="1:16" x14ac:dyDescent="0.2">
      <c r="A2" s="25"/>
      <c r="B2" s="25"/>
      <c r="C2" s="270" t="str">
        <f>'1a+c+n'!C2:I2</f>
        <v>VISPĀRĒJIE BŪVDARBI</v>
      </c>
      <c r="D2" s="270"/>
      <c r="E2" s="270"/>
      <c r="F2" s="270"/>
      <c r="G2" s="270"/>
      <c r="H2" s="270"/>
      <c r="I2" s="270"/>
      <c r="J2" s="25"/>
    </row>
    <row r="3" spans="1:16" x14ac:dyDescent="0.2">
      <c r="A3" s="26"/>
      <c r="B3" s="26"/>
      <c r="C3" s="244" t="s">
        <v>21</v>
      </c>
      <c r="D3" s="244"/>
      <c r="E3" s="244"/>
      <c r="F3" s="244"/>
      <c r="G3" s="244"/>
      <c r="H3" s="244"/>
      <c r="I3" s="244"/>
      <c r="J3" s="26"/>
    </row>
    <row r="4" spans="1:16" x14ac:dyDescent="0.2">
      <c r="A4" s="26"/>
      <c r="B4" s="26"/>
      <c r="C4" s="271" t="s">
        <v>18</v>
      </c>
      <c r="D4" s="271"/>
      <c r="E4" s="271"/>
      <c r="F4" s="271"/>
      <c r="G4" s="271"/>
      <c r="H4" s="271"/>
      <c r="I4" s="271"/>
      <c r="J4" s="26"/>
    </row>
    <row r="5" spans="1:16" ht="15" customHeight="1" x14ac:dyDescent="0.2">
      <c r="A5" s="18"/>
      <c r="B5" s="18"/>
      <c r="C5" s="23" t="s">
        <v>5</v>
      </c>
      <c r="D5" s="266" t="str">
        <f>'Kops a+c+n'!D6</f>
        <v>DZĪVOJAMĀS MĀJAS FASĀŽU VIENKĀRŠOTĀ ATJAUNOŠANA</v>
      </c>
      <c r="E5" s="266"/>
      <c r="F5" s="266"/>
      <c r="G5" s="266"/>
      <c r="H5" s="266"/>
      <c r="I5" s="266"/>
      <c r="J5" s="266"/>
      <c r="K5" s="266"/>
      <c r="L5" s="266"/>
      <c r="M5" s="12"/>
      <c r="N5" s="12"/>
      <c r="O5" s="12"/>
      <c r="P5" s="12"/>
    </row>
    <row r="6" spans="1:16" x14ac:dyDescent="0.2">
      <c r="A6" s="18"/>
      <c r="B6" s="18"/>
      <c r="C6" s="23" t="s">
        <v>6</v>
      </c>
      <c r="D6" s="266" t="str">
        <f>'Kops a+c+n'!D7</f>
        <v>DZĪVOJAMĀS MĀJAS FASĀŽU VIENKĀRŠOTĀ ATJAUNOŠANA</v>
      </c>
      <c r="E6" s="266"/>
      <c r="F6" s="266"/>
      <c r="G6" s="266"/>
      <c r="H6" s="266"/>
      <c r="I6" s="266"/>
      <c r="J6" s="266"/>
      <c r="K6" s="266"/>
      <c r="L6" s="266"/>
      <c r="M6" s="12"/>
      <c r="N6" s="12"/>
      <c r="O6" s="12"/>
      <c r="P6" s="12"/>
    </row>
    <row r="7" spans="1:16" x14ac:dyDescent="0.2">
      <c r="A7" s="18"/>
      <c r="B7" s="18"/>
      <c r="C7" s="23" t="s">
        <v>7</v>
      </c>
      <c r="D7" s="266" t="str">
        <f>'Kops a+c+n'!D8</f>
        <v>MEŽA IELA 8, JAUNOLAINE, OLAINES PAGASTS</v>
      </c>
      <c r="E7" s="266"/>
      <c r="F7" s="266"/>
      <c r="G7" s="266"/>
      <c r="H7" s="266"/>
      <c r="I7" s="266"/>
      <c r="J7" s="266"/>
      <c r="K7" s="266"/>
      <c r="L7" s="266"/>
      <c r="M7" s="12"/>
      <c r="N7" s="12"/>
      <c r="O7" s="12"/>
      <c r="P7" s="12"/>
    </row>
    <row r="8" spans="1:16" x14ac:dyDescent="0.2">
      <c r="A8" s="18"/>
      <c r="B8" s="18"/>
      <c r="C8" s="4" t="s">
        <v>24</v>
      </c>
      <c r="D8" s="266" t="str">
        <f>'Kops a+c+n'!D9</f>
        <v>Iepirkums Nr. AS OŪS 2024/02_E</v>
      </c>
      <c r="E8" s="266"/>
      <c r="F8" s="266"/>
      <c r="G8" s="266"/>
      <c r="H8" s="266"/>
      <c r="I8" s="266"/>
      <c r="J8" s="266"/>
      <c r="K8" s="266"/>
      <c r="L8" s="266"/>
      <c r="M8" s="12"/>
      <c r="N8" s="12"/>
      <c r="O8" s="12"/>
      <c r="P8" s="12"/>
    </row>
    <row r="9" spans="1:16" ht="11.25" customHeight="1" x14ac:dyDescent="0.2">
      <c r="A9" s="267" t="str">
        <f>'1a+c+n'!A9</f>
        <v>Tāme sastādīta  2023. gada tirgus cenās, pamatojoties uz AR daļas rasējumiem</v>
      </c>
      <c r="B9" s="267"/>
      <c r="C9" s="267"/>
      <c r="D9" s="267"/>
      <c r="E9" s="267"/>
      <c r="F9" s="267"/>
      <c r="G9" s="27"/>
      <c r="H9" s="27"/>
      <c r="I9" s="27"/>
      <c r="J9" s="268" t="s">
        <v>45</v>
      </c>
      <c r="K9" s="268"/>
      <c r="L9" s="268"/>
      <c r="M9" s="268"/>
      <c r="N9" s="269">
        <f>P130</f>
        <v>0</v>
      </c>
      <c r="O9" s="269"/>
      <c r="P9" s="27"/>
    </row>
    <row r="10" spans="1:16" ht="15" customHeight="1" x14ac:dyDescent="0.2">
      <c r="A10" s="28"/>
      <c r="B10" s="29"/>
      <c r="C10" s="4"/>
      <c r="D10" s="18"/>
      <c r="E10" s="18"/>
      <c r="F10" s="18"/>
      <c r="G10" s="18"/>
      <c r="H10" s="18"/>
      <c r="I10" s="18"/>
      <c r="J10" s="18"/>
      <c r="K10" s="18"/>
      <c r="L10" s="76"/>
      <c r="M10" s="76"/>
      <c r="N10" s="76"/>
      <c r="O10" s="76"/>
      <c r="P10" s="23" t="str">
        <f>'Kopt a+c+n'!A36</f>
        <v>Tāme sastādīta 2024. gada__. ________</v>
      </c>
    </row>
    <row r="11" spans="1:16" ht="12" thickBot="1" x14ac:dyDescent="0.25">
      <c r="A11" s="28"/>
      <c r="B11" s="29"/>
      <c r="C11" s="4"/>
      <c r="D11" s="18"/>
      <c r="E11" s="18"/>
      <c r="F11" s="18"/>
      <c r="G11" s="18"/>
      <c r="H11" s="18"/>
      <c r="I11" s="18"/>
      <c r="J11" s="18"/>
      <c r="K11" s="18"/>
      <c r="L11" s="30"/>
      <c r="M11" s="30"/>
      <c r="N11" s="31"/>
      <c r="O11" s="22"/>
      <c r="P11" s="18"/>
    </row>
    <row r="12" spans="1:16" x14ac:dyDescent="0.2">
      <c r="A12" s="235" t="s">
        <v>27</v>
      </c>
      <c r="B12" s="259" t="s">
        <v>48</v>
      </c>
      <c r="C12" s="252" t="s">
        <v>49</v>
      </c>
      <c r="D12" s="262" t="s">
        <v>50</v>
      </c>
      <c r="E12" s="264" t="s">
        <v>51</v>
      </c>
      <c r="F12" s="251" t="s">
        <v>52</v>
      </c>
      <c r="G12" s="252"/>
      <c r="H12" s="252"/>
      <c r="I12" s="252"/>
      <c r="J12" s="252"/>
      <c r="K12" s="253"/>
      <c r="L12" s="276" t="s">
        <v>53</v>
      </c>
      <c r="M12" s="252"/>
      <c r="N12" s="252"/>
      <c r="O12" s="252"/>
      <c r="P12" s="253"/>
    </row>
    <row r="13" spans="1:16" ht="126.75" customHeight="1" thickBot="1" x14ac:dyDescent="0.25">
      <c r="A13" s="236"/>
      <c r="B13" s="272"/>
      <c r="C13" s="273"/>
      <c r="D13" s="274"/>
      <c r="E13" s="275"/>
      <c r="F13" s="47" t="s">
        <v>55</v>
      </c>
      <c r="G13" s="50" t="s">
        <v>56</v>
      </c>
      <c r="H13" s="50" t="s">
        <v>57</v>
      </c>
      <c r="I13" s="50" t="s">
        <v>58</v>
      </c>
      <c r="J13" s="50" t="s">
        <v>59</v>
      </c>
      <c r="K13" s="52" t="s">
        <v>60</v>
      </c>
      <c r="L13" s="63" t="s">
        <v>55</v>
      </c>
      <c r="M13" s="50" t="s">
        <v>57</v>
      </c>
      <c r="N13" s="50" t="s">
        <v>58</v>
      </c>
      <c r="O13" s="50" t="s">
        <v>59</v>
      </c>
      <c r="P13" s="80" t="s">
        <v>60</v>
      </c>
    </row>
    <row r="14" spans="1:16" x14ac:dyDescent="0.2">
      <c r="A14" s="44">
        <f>IF(P14=0,0,IF(COUNTBLANK(P14)=1,0,COUNTA($P$14:P14)))</f>
        <v>0</v>
      </c>
      <c r="B14" s="19">
        <f>IF($C$4="citu pasākumu izmaksas",IF('1a+c+n'!$Q14="C",'1a+c+n'!B14,0))</f>
        <v>0</v>
      </c>
      <c r="C14" s="56">
        <f>IF($C$4="citu pasākumu izmaksas",IF('1a+c+n'!$Q14="C",'1a+c+n'!C14,0))</f>
        <v>0</v>
      </c>
      <c r="D14" s="19">
        <f>IF($C$4="citu pasākumu izmaksas",IF('1a+c+n'!$Q14="C",'1a+c+n'!D14,0))</f>
        <v>0</v>
      </c>
      <c r="E14" s="39"/>
      <c r="F14" s="57"/>
      <c r="G14" s="104"/>
      <c r="H14" s="104">
        <f>IF($C$4="citu pasākumu izmaksas",IF('1a+c+n'!$Q14="C",'1a+c+n'!H14,0))</f>
        <v>0</v>
      </c>
      <c r="I14" s="104"/>
      <c r="J14" s="104"/>
      <c r="K14" s="105">
        <f>IF($C$4="citu pasākumu izmaksas",IF('1a+c+n'!$Q14="C",'1a+c+n'!K14,0))</f>
        <v>0</v>
      </c>
      <c r="L14" s="73">
        <f>IF($C$4="citu pasākumu izmaksas",IF('1a+c+n'!$Q14="C",'1a+c+n'!L14,0))</f>
        <v>0</v>
      </c>
      <c r="M14" s="104">
        <f>IF($C$4="citu pasākumu izmaksas",IF('1a+c+n'!$Q14="C",'1a+c+n'!M14,0))</f>
        <v>0</v>
      </c>
      <c r="N14" s="104">
        <f>IF($C$4="citu pasākumu izmaksas",IF('1a+c+n'!$Q14="C",'1a+c+n'!N14,0))</f>
        <v>0</v>
      </c>
      <c r="O14" s="104">
        <f>IF($C$4="citu pasākumu izmaksas",IF('1a+c+n'!$Q14="C",'1a+c+n'!O14,0))</f>
        <v>0</v>
      </c>
      <c r="P14" s="105">
        <f>IF($C$4="citu pasākumu izmaksas",IF('1a+c+n'!$Q14="C",'1a+c+n'!P14,0))</f>
        <v>0</v>
      </c>
    </row>
    <row r="15" spans="1:16" x14ac:dyDescent="0.2">
      <c r="A15" s="45">
        <f>IF(P15=0,0,IF(COUNTBLANK(P15)=1,0,COUNTA($P$14:P15)))</f>
        <v>0</v>
      </c>
      <c r="B15" s="20">
        <f>IF($C$4="citu pasākumu izmaksas",IF('1a+c+n'!$Q15="C",'1a+c+n'!B15,0))</f>
        <v>0</v>
      </c>
      <c r="C15" s="58">
        <f>IF($C$4="citu pasākumu izmaksas",IF('1a+c+n'!$Q15="C",'1a+c+n'!C15,0))</f>
        <v>0</v>
      </c>
      <c r="D15" s="20">
        <f>IF($C$4="citu pasākumu izmaksas",IF('1a+c+n'!$Q15="C",'1a+c+n'!D15,0))</f>
        <v>0</v>
      </c>
      <c r="E15" s="40"/>
      <c r="F15" s="59"/>
      <c r="G15" s="106"/>
      <c r="H15" s="106">
        <f>IF($C$4="citu pasākumu izmaksas",IF('1a+c+n'!$Q15="C",'1a+c+n'!H15,0))</f>
        <v>0</v>
      </c>
      <c r="I15" s="106"/>
      <c r="J15" s="106"/>
      <c r="K15" s="107">
        <f>IF($C$4="citu pasākumu izmaksas",IF('1a+c+n'!$Q15="C",'1a+c+n'!K15,0))</f>
        <v>0</v>
      </c>
      <c r="L15" s="74">
        <f>IF($C$4="citu pasākumu izmaksas",IF('1a+c+n'!$Q15="C",'1a+c+n'!L15,0))</f>
        <v>0</v>
      </c>
      <c r="M15" s="106">
        <f>IF($C$4="citu pasākumu izmaksas",IF('1a+c+n'!$Q15="C",'1a+c+n'!M15,0))</f>
        <v>0</v>
      </c>
      <c r="N15" s="106">
        <f>IF($C$4="citu pasākumu izmaksas",IF('1a+c+n'!$Q15="C",'1a+c+n'!N15,0))</f>
        <v>0</v>
      </c>
      <c r="O15" s="106">
        <f>IF($C$4="citu pasākumu izmaksas",IF('1a+c+n'!$Q15="C",'1a+c+n'!O15,0))</f>
        <v>0</v>
      </c>
      <c r="P15" s="107">
        <f>IF($C$4="citu pasākumu izmaksas",IF('1a+c+n'!$Q15="C",'1a+c+n'!P15,0))</f>
        <v>0</v>
      </c>
    </row>
    <row r="16" spans="1:16" x14ac:dyDescent="0.2">
      <c r="A16" s="45">
        <f>IF(P16=0,0,IF(COUNTBLANK(P16)=1,0,COUNTA($P$14:P16)))</f>
        <v>0</v>
      </c>
      <c r="B16" s="20">
        <f>IF($C$4="citu pasākumu izmaksas",IF('1a+c+n'!$Q16="C",'1a+c+n'!B16,0))</f>
        <v>0</v>
      </c>
      <c r="C16" s="58">
        <f>IF($C$4="citu pasākumu izmaksas",IF('1a+c+n'!$Q16="C",'1a+c+n'!C16,0))</f>
        <v>0</v>
      </c>
      <c r="D16" s="20">
        <f>IF($C$4="citu pasākumu izmaksas",IF('1a+c+n'!$Q16="C",'1a+c+n'!D16,0))</f>
        <v>0</v>
      </c>
      <c r="E16" s="40"/>
      <c r="F16" s="59"/>
      <c r="G16" s="106"/>
      <c r="H16" s="106">
        <f>IF($C$4="citu pasākumu izmaksas",IF('1a+c+n'!$Q16="C",'1a+c+n'!H16,0))</f>
        <v>0</v>
      </c>
      <c r="I16" s="106"/>
      <c r="J16" s="106"/>
      <c r="K16" s="107">
        <f>IF($C$4="citu pasākumu izmaksas",IF('1a+c+n'!$Q16="C",'1a+c+n'!K16,0))</f>
        <v>0</v>
      </c>
      <c r="L16" s="74">
        <f>IF($C$4="citu pasākumu izmaksas",IF('1a+c+n'!$Q16="C",'1a+c+n'!L16,0))</f>
        <v>0</v>
      </c>
      <c r="M16" s="106">
        <f>IF($C$4="citu pasākumu izmaksas",IF('1a+c+n'!$Q16="C",'1a+c+n'!M16,0))</f>
        <v>0</v>
      </c>
      <c r="N16" s="106">
        <f>IF($C$4="citu pasākumu izmaksas",IF('1a+c+n'!$Q16="C",'1a+c+n'!N16,0))</f>
        <v>0</v>
      </c>
      <c r="O16" s="106">
        <f>IF($C$4="citu pasākumu izmaksas",IF('1a+c+n'!$Q16="C",'1a+c+n'!O16,0))</f>
        <v>0</v>
      </c>
      <c r="P16" s="107">
        <f>IF($C$4="citu pasākumu izmaksas",IF('1a+c+n'!$Q16="C",'1a+c+n'!P16,0))</f>
        <v>0</v>
      </c>
    </row>
    <row r="17" spans="1:16" x14ac:dyDescent="0.2">
      <c r="A17" s="45">
        <f>IF(P17=0,0,IF(COUNTBLANK(P17)=1,0,COUNTA($P$14:P17)))</f>
        <v>0</v>
      </c>
      <c r="B17" s="20">
        <f>IF($C$4="citu pasākumu izmaksas",IF('1a+c+n'!$Q17="C",'1a+c+n'!B17,0))</f>
        <v>0</v>
      </c>
      <c r="C17" s="58">
        <f>IF($C$4="citu pasākumu izmaksas",IF('1a+c+n'!$Q17="C",'1a+c+n'!C17,0))</f>
        <v>0</v>
      </c>
      <c r="D17" s="20">
        <f>IF($C$4="citu pasākumu izmaksas",IF('1a+c+n'!$Q17="C",'1a+c+n'!D17,0))</f>
        <v>0</v>
      </c>
      <c r="E17" s="40"/>
      <c r="F17" s="59"/>
      <c r="G17" s="106"/>
      <c r="H17" s="106">
        <f>IF($C$4="citu pasākumu izmaksas",IF('1a+c+n'!$Q17="C",'1a+c+n'!H17,0))</f>
        <v>0</v>
      </c>
      <c r="I17" s="106"/>
      <c r="J17" s="106"/>
      <c r="K17" s="107">
        <f>IF($C$4="citu pasākumu izmaksas",IF('1a+c+n'!$Q17="C",'1a+c+n'!K17,0))</f>
        <v>0</v>
      </c>
      <c r="L17" s="74">
        <f>IF($C$4="citu pasākumu izmaksas",IF('1a+c+n'!$Q17="C",'1a+c+n'!L17,0))</f>
        <v>0</v>
      </c>
      <c r="M17" s="106">
        <f>IF($C$4="citu pasākumu izmaksas",IF('1a+c+n'!$Q17="C",'1a+c+n'!M17,0))</f>
        <v>0</v>
      </c>
      <c r="N17" s="106">
        <f>IF($C$4="citu pasākumu izmaksas",IF('1a+c+n'!$Q17="C",'1a+c+n'!N17,0))</f>
        <v>0</v>
      </c>
      <c r="O17" s="106">
        <f>IF($C$4="citu pasākumu izmaksas",IF('1a+c+n'!$Q17="C",'1a+c+n'!O17,0))</f>
        <v>0</v>
      </c>
      <c r="P17" s="107">
        <f>IF($C$4="citu pasākumu izmaksas",IF('1a+c+n'!$Q17="C",'1a+c+n'!P17,0))</f>
        <v>0</v>
      </c>
    </row>
    <row r="18" spans="1:16" x14ac:dyDescent="0.2">
      <c r="A18" s="45">
        <f>IF(P18=0,0,IF(COUNTBLANK(P18)=1,0,COUNTA($P$14:P18)))</f>
        <v>0</v>
      </c>
      <c r="B18" s="20">
        <f>IF($C$4="citu pasākumu izmaksas",IF('1a+c+n'!$Q18="C",'1a+c+n'!B18,0))</f>
        <v>0</v>
      </c>
      <c r="C18" s="58">
        <f>IF($C$4="citu pasākumu izmaksas",IF('1a+c+n'!$Q18="C",'1a+c+n'!C18,0))</f>
        <v>0</v>
      </c>
      <c r="D18" s="20">
        <f>IF($C$4="citu pasākumu izmaksas",IF('1a+c+n'!$Q18="C",'1a+c+n'!D18,0))</f>
        <v>0</v>
      </c>
      <c r="E18" s="40"/>
      <c r="F18" s="59"/>
      <c r="G18" s="106"/>
      <c r="H18" s="106">
        <f>IF($C$4="citu pasākumu izmaksas",IF('1a+c+n'!$Q18="C",'1a+c+n'!H18,0))</f>
        <v>0</v>
      </c>
      <c r="I18" s="106"/>
      <c r="J18" s="106"/>
      <c r="K18" s="107">
        <f>IF($C$4="citu pasākumu izmaksas",IF('1a+c+n'!$Q18="C",'1a+c+n'!K18,0))</f>
        <v>0</v>
      </c>
      <c r="L18" s="74">
        <f>IF($C$4="citu pasākumu izmaksas",IF('1a+c+n'!$Q18="C",'1a+c+n'!L18,0))</f>
        <v>0</v>
      </c>
      <c r="M18" s="106">
        <f>IF($C$4="citu pasākumu izmaksas",IF('1a+c+n'!$Q18="C",'1a+c+n'!M18,0))</f>
        <v>0</v>
      </c>
      <c r="N18" s="106">
        <f>IF($C$4="citu pasākumu izmaksas",IF('1a+c+n'!$Q18="C",'1a+c+n'!N18,0))</f>
        <v>0</v>
      </c>
      <c r="O18" s="106">
        <f>IF($C$4="citu pasākumu izmaksas",IF('1a+c+n'!$Q18="C",'1a+c+n'!O18,0))</f>
        <v>0</v>
      </c>
      <c r="P18" s="107">
        <f>IF($C$4="citu pasākumu izmaksas",IF('1a+c+n'!$Q18="C",'1a+c+n'!P18,0))</f>
        <v>0</v>
      </c>
    </row>
    <row r="19" spans="1:16" x14ac:dyDescent="0.2">
      <c r="A19" s="45">
        <f>IF(P19=0,0,IF(COUNTBLANK(P19)=1,0,COUNTA($P$14:P19)))</f>
        <v>0</v>
      </c>
      <c r="B19" s="20">
        <f>IF($C$4="citu pasākumu izmaksas",IF('1a+c+n'!$Q19="C",'1a+c+n'!B19,0))</f>
        <v>0</v>
      </c>
      <c r="C19" s="58">
        <f>IF($C$4="citu pasākumu izmaksas",IF('1a+c+n'!$Q19="C",'1a+c+n'!C19,0))</f>
        <v>0</v>
      </c>
      <c r="D19" s="20">
        <f>IF($C$4="citu pasākumu izmaksas",IF('1a+c+n'!$Q19="C",'1a+c+n'!D19,0))</f>
        <v>0</v>
      </c>
      <c r="E19" s="40"/>
      <c r="F19" s="59"/>
      <c r="G19" s="106"/>
      <c r="H19" s="106">
        <f>IF($C$4="citu pasākumu izmaksas",IF('1a+c+n'!$Q19="C",'1a+c+n'!H19,0))</f>
        <v>0</v>
      </c>
      <c r="I19" s="106"/>
      <c r="J19" s="106"/>
      <c r="K19" s="107">
        <f>IF($C$4="citu pasākumu izmaksas",IF('1a+c+n'!$Q19="C",'1a+c+n'!K19,0))</f>
        <v>0</v>
      </c>
      <c r="L19" s="74">
        <f>IF($C$4="citu pasākumu izmaksas",IF('1a+c+n'!$Q19="C",'1a+c+n'!L19,0))</f>
        <v>0</v>
      </c>
      <c r="M19" s="106">
        <f>IF($C$4="citu pasākumu izmaksas",IF('1a+c+n'!$Q19="C",'1a+c+n'!M19,0))</f>
        <v>0</v>
      </c>
      <c r="N19" s="106">
        <f>IF($C$4="citu pasākumu izmaksas",IF('1a+c+n'!$Q19="C",'1a+c+n'!N19,0))</f>
        <v>0</v>
      </c>
      <c r="O19" s="106">
        <f>IF($C$4="citu pasākumu izmaksas",IF('1a+c+n'!$Q19="C",'1a+c+n'!O19,0))</f>
        <v>0</v>
      </c>
      <c r="P19" s="107">
        <f>IF($C$4="citu pasākumu izmaksas",IF('1a+c+n'!$Q19="C",'1a+c+n'!P19,0))</f>
        <v>0</v>
      </c>
    </row>
    <row r="20" spans="1:16" x14ac:dyDescent="0.2">
      <c r="A20" s="45">
        <f>IF(P20=0,0,IF(COUNTBLANK(P20)=1,0,COUNTA($P$14:P20)))</f>
        <v>0</v>
      </c>
      <c r="B20" s="20">
        <f>IF($C$4="citu pasākumu izmaksas",IF('1a+c+n'!$Q20="C",'1a+c+n'!B20,0))</f>
        <v>0</v>
      </c>
      <c r="C20" s="58">
        <f>IF($C$4="citu pasākumu izmaksas",IF('1a+c+n'!$Q20="C",'1a+c+n'!C20,0))</f>
        <v>0</v>
      </c>
      <c r="D20" s="20">
        <f>IF($C$4="citu pasākumu izmaksas",IF('1a+c+n'!$Q20="C",'1a+c+n'!D20,0))</f>
        <v>0</v>
      </c>
      <c r="E20" s="40"/>
      <c r="F20" s="59"/>
      <c r="G20" s="106"/>
      <c r="H20" s="106">
        <f>IF($C$4="citu pasākumu izmaksas",IF('1a+c+n'!$Q20="C",'1a+c+n'!H20,0))</f>
        <v>0</v>
      </c>
      <c r="I20" s="106"/>
      <c r="J20" s="106"/>
      <c r="K20" s="107">
        <f>IF($C$4="citu pasākumu izmaksas",IF('1a+c+n'!$Q20="C",'1a+c+n'!K20,0))</f>
        <v>0</v>
      </c>
      <c r="L20" s="74">
        <f>IF($C$4="citu pasākumu izmaksas",IF('1a+c+n'!$Q20="C",'1a+c+n'!L20,0))</f>
        <v>0</v>
      </c>
      <c r="M20" s="106">
        <f>IF($C$4="citu pasākumu izmaksas",IF('1a+c+n'!$Q20="C",'1a+c+n'!M20,0))</f>
        <v>0</v>
      </c>
      <c r="N20" s="106">
        <f>IF($C$4="citu pasākumu izmaksas",IF('1a+c+n'!$Q20="C",'1a+c+n'!N20,0))</f>
        <v>0</v>
      </c>
      <c r="O20" s="106">
        <f>IF($C$4="citu pasākumu izmaksas",IF('1a+c+n'!$Q20="C",'1a+c+n'!O20,0))</f>
        <v>0</v>
      </c>
      <c r="P20" s="107">
        <f>IF($C$4="citu pasākumu izmaksas",IF('1a+c+n'!$Q20="C",'1a+c+n'!P20,0))</f>
        <v>0</v>
      </c>
    </row>
    <row r="21" spans="1:16" x14ac:dyDescent="0.2">
      <c r="A21" s="45">
        <f>IF(P21=0,0,IF(COUNTBLANK(P21)=1,0,COUNTA($P$14:P21)))</f>
        <v>0</v>
      </c>
      <c r="B21" s="20">
        <f>IF($C$4="citu pasākumu izmaksas",IF('1a+c+n'!$Q21="C",'1a+c+n'!B21,0))</f>
        <v>0</v>
      </c>
      <c r="C21" s="58" t="str">
        <f>IF($C$4="citu pasākumu izmaksas",IF('1a+c+n'!$Q21="C",'1a+c+n'!C21,0))</f>
        <v>Mājas numura noņemšana</v>
      </c>
      <c r="D21" s="20" t="str">
        <f>IF($C$4="citu pasākumu izmaksas",IF('1a+c+n'!$Q21="C",'1a+c+n'!D21,0))</f>
        <v>gb.</v>
      </c>
      <c r="E21" s="40"/>
      <c r="F21" s="59"/>
      <c r="G21" s="106"/>
      <c r="H21" s="106">
        <f>IF($C$4="citu pasākumu izmaksas",IF('1a+c+n'!$Q21="C",'1a+c+n'!H21,0))</f>
        <v>0</v>
      </c>
      <c r="I21" s="106"/>
      <c r="J21" s="106"/>
      <c r="K21" s="107">
        <f>IF($C$4="citu pasākumu izmaksas",IF('1a+c+n'!$Q21="C",'1a+c+n'!K21,0))</f>
        <v>0</v>
      </c>
      <c r="L21" s="74">
        <f>IF($C$4="citu pasākumu izmaksas",IF('1a+c+n'!$Q21="C",'1a+c+n'!L21,0))</f>
        <v>0</v>
      </c>
      <c r="M21" s="106">
        <f>IF($C$4="citu pasākumu izmaksas",IF('1a+c+n'!$Q21="C",'1a+c+n'!M21,0))</f>
        <v>0</v>
      </c>
      <c r="N21" s="106">
        <f>IF($C$4="citu pasākumu izmaksas",IF('1a+c+n'!$Q21="C",'1a+c+n'!N21,0))</f>
        <v>0</v>
      </c>
      <c r="O21" s="106">
        <f>IF($C$4="citu pasākumu izmaksas",IF('1a+c+n'!$Q21="C",'1a+c+n'!O21,0))</f>
        <v>0</v>
      </c>
      <c r="P21" s="107">
        <f>IF($C$4="citu pasākumu izmaksas",IF('1a+c+n'!$Q21="C",'1a+c+n'!P21,0))</f>
        <v>0</v>
      </c>
    </row>
    <row r="22" spans="1:16" x14ac:dyDescent="0.2">
      <c r="A22" s="45">
        <f>IF(P22=0,0,IF(COUNTBLANK(P22)=1,0,COUNTA($P$14:P22)))</f>
        <v>0</v>
      </c>
      <c r="B22" s="20">
        <f>IF($C$4="citu pasākumu izmaksas",IF('1a+c+n'!$Q22="C",'1a+c+n'!B22,0))</f>
        <v>0</v>
      </c>
      <c r="C22" s="58" t="str">
        <f>IF($C$4="citu pasākumu izmaksas",IF('1a+c+n'!$Q22="C",'1a+c+n'!C22,0))</f>
        <v>Karoga turētāja noņemšana</v>
      </c>
      <c r="D22" s="20" t="str">
        <f>IF($C$4="citu pasākumu izmaksas",IF('1a+c+n'!$Q22="C",'1a+c+n'!D22,0))</f>
        <v>gb.</v>
      </c>
      <c r="E22" s="40"/>
      <c r="F22" s="59"/>
      <c r="G22" s="106"/>
      <c r="H22" s="106">
        <f>IF($C$4="citu pasākumu izmaksas",IF('1a+c+n'!$Q22="C",'1a+c+n'!H22,0))</f>
        <v>0</v>
      </c>
      <c r="I22" s="106"/>
      <c r="J22" s="106"/>
      <c r="K22" s="107">
        <f>IF($C$4="citu pasākumu izmaksas",IF('1a+c+n'!$Q22="C",'1a+c+n'!K22,0))</f>
        <v>0</v>
      </c>
      <c r="L22" s="74">
        <f>IF($C$4="citu pasākumu izmaksas",IF('1a+c+n'!$Q22="C",'1a+c+n'!L22,0))</f>
        <v>0</v>
      </c>
      <c r="M22" s="106">
        <f>IF($C$4="citu pasākumu izmaksas",IF('1a+c+n'!$Q22="C",'1a+c+n'!M22,0))</f>
        <v>0</v>
      </c>
      <c r="N22" s="106">
        <f>IF($C$4="citu pasākumu izmaksas",IF('1a+c+n'!$Q22="C",'1a+c+n'!N22,0))</f>
        <v>0</v>
      </c>
      <c r="O22" s="106">
        <f>IF($C$4="citu pasākumu izmaksas",IF('1a+c+n'!$Q22="C",'1a+c+n'!O22,0))</f>
        <v>0</v>
      </c>
      <c r="P22" s="107">
        <f>IF($C$4="citu pasākumu izmaksas",IF('1a+c+n'!$Q22="C",'1a+c+n'!P22,0))</f>
        <v>0</v>
      </c>
    </row>
    <row r="23" spans="1:16" x14ac:dyDescent="0.2">
      <c r="A23" s="45">
        <f>IF(P23=0,0,IF(COUNTBLANK(P23)=1,0,COUNTA($P$14:P23)))</f>
        <v>0</v>
      </c>
      <c r="B23" s="20">
        <f>IF($C$4="citu pasākumu izmaksas",IF('1a+c+n'!$Q23="C",'1a+c+n'!B23,0))</f>
        <v>0</v>
      </c>
      <c r="C23" s="58">
        <f>IF($C$4="citu pasākumu izmaksas",IF('1a+c+n'!$Q23="C",'1a+c+n'!C23,0))</f>
        <v>0</v>
      </c>
      <c r="D23" s="20">
        <f>IF($C$4="citu pasākumu izmaksas",IF('1a+c+n'!$Q23="C",'1a+c+n'!D23,0))</f>
        <v>0</v>
      </c>
      <c r="E23" s="40"/>
      <c r="F23" s="59"/>
      <c r="G23" s="106"/>
      <c r="H23" s="106">
        <f>IF($C$4="citu pasākumu izmaksas",IF('1a+c+n'!$Q23="C",'1a+c+n'!H23,0))</f>
        <v>0</v>
      </c>
      <c r="I23" s="106"/>
      <c r="J23" s="106"/>
      <c r="K23" s="107">
        <f>IF($C$4="citu pasākumu izmaksas",IF('1a+c+n'!$Q23="C",'1a+c+n'!K23,0))</f>
        <v>0</v>
      </c>
      <c r="L23" s="74">
        <f>IF($C$4="citu pasākumu izmaksas",IF('1a+c+n'!$Q23="C",'1a+c+n'!L23,0))</f>
        <v>0</v>
      </c>
      <c r="M23" s="106">
        <f>IF($C$4="citu pasākumu izmaksas",IF('1a+c+n'!$Q23="C",'1a+c+n'!M23,0))</f>
        <v>0</v>
      </c>
      <c r="N23" s="106">
        <f>IF($C$4="citu pasākumu izmaksas",IF('1a+c+n'!$Q23="C",'1a+c+n'!N23,0))</f>
        <v>0</v>
      </c>
      <c r="O23" s="106">
        <f>IF($C$4="citu pasākumu izmaksas",IF('1a+c+n'!$Q23="C",'1a+c+n'!O23,0))</f>
        <v>0</v>
      </c>
      <c r="P23" s="107">
        <f>IF($C$4="citu pasākumu izmaksas",IF('1a+c+n'!$Q23="C",'1a+c+n'!P23,0))</f>
        <v>0</v>
      </c>
    </row>
    <row r="24" spans="1:16" x14ac:dyDescent="0.2">
      <c r="A24" s="45">
        <f>IF(P24=0,0,IF(COUNTBLANK(P24)=1,0,COUNTA($P$14:P24)))</f>
        <v>0</v>
      </c>
      <c r="B24" s="20">
        <f>IF($C$4="citu pasākumu izmaksas",IF('1a+c+n'!$Q24="C",'1a+c+n'!B24,0))</f>
        <v>0</v>
      </c>
      <c r="C24" s="58">
        <f>IF($C$4="citu pasākumu izmaksas",IF('1a+c+n'!$Q24="C",'1a+c+n'!C24,0))</f>
        <v>0</v>
      </c>
      <c r="D24" s="20">
        <f>IF($C$4="citu pasākumu izmaksas",IF('1a+c+n'!$Q24="C",'1a+c+n'!D24,0))</f>
        <v>0</v>
      </c>
      <c r="E24" s="40"/>
      <c r="F24" s="59"/>
      <c r="G24" s="106"/>
      <c r="H24" s="106">
        <f>IF($C$4="citu pasākumu izmaksas",IF('1a+c+n'!$Q24="C",'1a+c+n'!H24,0))</f>
        <v>0</v>
      </c>
      <c r="I24" s="106"/>
      <c r="J24" s="106"/>
      <c r="K24" s="107">
        <f>IF($C$4="citu pasākumu izmaksas",IF('1a+c+n'!$Q24="C",'1a+c+n'!K24,0))</f>
        <v>0</v>
      </c>
      <c r="L24" s="74">
        <f>IF($C$4="citu pasākumu izmaksas",IF('1a+c+n'!$Q24="C",'1a+c+n'!L24,0))</f>
        <v>0</v>
      </c>
      <c r="M24" s="106">
        <f>IF($C$4="citu pasākumu izmaksas",IF('1a+c+n'!$Q24="C",'1a+c+n'!M24,0))</f>
        <v>0</v>
      </c>
      <c r="N24" s="106">
        <f>IF($C$4="citu pasākumu izmaksas",IF('1a+c+n'!$Q24="C",'1a+c+n'!N24,0))</f>
        <v>0</v>
      </c>
      <c r="O24" s="106">
        <f>IF($C$4="citu pasākumu izmaksas",IF('1a+c+n'!$Q24="C",'1a+c+n'!O24,0))</f>
        <v>0</v>
      </c>
      <c r="P24" s="107">
        <f>IF($C$4="citu pasākumu izmaksas",IF('1a+c+n'!$Q24="C",'1a+c+n'!P24,0))</f>
        <v>0</v>
      </c>
    </row>
    <row r="25" spans="1:16" x14ac:dyDescent="0.2">
      <c r="A25" s="45">
        <f>IF(P25=0,0,IF(COUNTBLANK(P25)=1,0,COUNTA($P$14:P25)))</f>
        <v>0</v>
      </c>
      <c r="B25" s="20">
        <f>IF($C$4="citu pasākumu izmaksas",IF('1a+c+n'!$Q25="C",'1a+c+n'!B25,0))</f>
        <v>0</v>
      </c>
      <c r="C25" s="58">
        <f>IF($C$4="citu pasākumu izmaksas",IF('1a+c+n'!$Q25="C",'1a+c+n'!C25,0))</f>
        <v>0</v>
      </c>
      <c r="D25" s="20">
        <f>IF($C$4="citu pasākumu izmaksas",IF('1a+c+n'!$Q25="C",'1a+c+n'!D25,0))</f>
        <v>0</v>
      </c>
      <c r="E25" s="40"/>
      <c r="F25" s="59"/>
      <c r="G25" s="106"/>
      <c r="H25" s="106">
        <f>IF($C$4="citu pasākumu izmaksas",IF('1a+c+n'!$Q25="C",'1a+c+n'!H25,0))</f>
        <v>0</v>
      </c>
      <c r="I25" s="106"/>
      <c r="J25" s="106"/>
      <c r="K25" s="107">
        <f>IF($C$4="citu pasākumu izmaksas",IF('1a+c+n'!$Q25="C",'1a+c+n'!K25,0))</f>
        <v>0</v>
      </c>
      <c r="L25" s="74">
        <f>IF($C$4="citu pasākumu izmaksas",IF('1a+c+n'!$Q25="C",'1a+c+n'!L25,0))</f>
        <v>0</v>
      </c>
      <c r="M25" s="106">
        <f>IF($C$4="citu pasākumu izmaksas",IF('1a+c+n'!$Q25="C",'1a+c+n'!M25,0))</f>
        <v>0</v>
      </c>
      <c r="N25" s="106">
        <f>IF($C$4="citu pasākumu izmaksas",IF('1a+c+n'!$Q25="C",'1a+c+n'!N25,0))</f>
        <v>0</v>
      </c>
      <c r="O25" s="106">
        <f>IF($C$4="citu pasākumu izmaksas",IF('1a+c+n'!$Q25="C",'1a+c+n'!O25,0))</f>
        <v>0</v>
      </c>
      <c r="P25" s="107">
        <f>IF($C$4="citu pasākumu izmaksas",IF('1a+c+n'!$Q25="C",'1a+c+n'!P25,0))</f>
        <v>0</v>
      </c>
    </row>
    <row r="26" spans="1:16" x14ac:dyDescent="0.2">
      <c r="A26" s="45">
        <f>IF(P26=0,0,IF(COUNTBLANK(P26)=1,0,COUNTA($P$14:P26)))</f>
        <v>0</v>
      </c>
      <c r="B26" s="20">
        <f>IF($C$4="citu pasākumu izmaksas",IF('1a+c+n'!$Q26="C",'1a+c+n'!B26,0))</f>
        <v>0</v>
      </c>
      <c r="C26" s="58">
        <f>IF($C$4="citu pasākumu izmaksas",IF('1a+c+n'!$Q26="C",'1a+c+n'!C26,0))</f>
        <v>0</v>
      </c>
      <c r="D26" s="20">
        <f>IF($C$4="citu pasākumu izmaksas",IF('1a+c+n'!$Q26="C",'1a+c+n'!D26,0))</f>
        <v>0</v>
      </c>
      <c r="E26" s="40"/>
      <c r="F26" s="59"/>
      <c r="G26" s="106"/>
      <c r="H26" s="106">
        <f>IF($C$4="citu pasākumu izmaksas",IF('1a+c+n'!$Q26="C",'1a+c+n'!H26,0))</f>
        <v>0</v>
      </c>
      <c r="I26" s="106"/>
      <c r="J26" s="106"/>
      <c r="K26" s="107">
        <f>IF($C$4="citu pasākumu izmaksas",IF('1a+c+n'!$Q26="C",'1a+c+n'!K26,0))</f>
        <v>0</v>
      </c>
      <c r="L26" s="74">
        <f>IF($C$4="citu pasākumu izmaksas",IF('1a+c+n'!$Q26="C",'1a+c+n'!L26,0))</f>
        <v>0</v>
      </c>
      <c r="M26" s="106">
        <f>IF($C$4="citu pasākumu izmaksas",IF('1a+c+n'!$Q26="C",'1a+c+n'!M26,0))</f>
        <v>0</v>
      </c>
      <c r="N26" s="106">
        <f>IF($C$4="citu pasākumu izmaksas",IF('1a+c+n'!$Q26="C",'1a+c+n'!N26,0))</f>
        <v>0</v>
      </c>
      <c r="O26" s="106">
        <f>IF($C$4="citu pasākumu izmaksas",IF('1a+c+n'!$Q26="C",'1a+c+n'!O26,0))</f>
        <v>0</v>
      </c>
      <c r="P26" s="107">
        <f>IF($C$4="citu pasākumu izmaksas",IF('1a+c+n'!$Q26="C",'1a+c+n'!P26,0))</f>
        <v>0</v>
      </c>
    </row>
    <row r="27" spans="1:16" x14ac:dyDescent="0.2">
      <c r="A27" s="45">
        <f>IF(P27=0,0,IF(COUNTBLANK(P27)=1,0,COUNTA($P$14:P27)))</f>
        <v>0</v>
      </c>
      <c r="B27" s="20">
        <f>IF($C$4="citu pasākumu izmaksas",IF('1a+c+n'!$Q27="C",'1a+c+n'!B27,0))</f>
        <v>0</v>
      </c>
      <c r="C27" s="58">
        <f>IF($C$4="citu pasākumu izmaksas",IF('1a+c+n'!$Q27="C",'1a+c+n'!C27,0))</f>
        <v>0</v>
      </c>
      <c r="D27" s="20">
        <f>IF($C$4="citu pasākumu izmaksas",IF('1a+c+n'!$Q27="C",'1a+c+n'!D27,0))</f>
        <v>0</v>
      </c>
      <c r="E27" s="40"/>
      <c r="F27" s="59"/>
      <c r="G27" s="106"/>
      <c r="H27" s="106">
        <f>IF($C$4="citu pasākumu izmaksas",IF('1a+c+n'!$Q27="C",'1a+c+n'!H27,0))</f>
        <v>0</v>
      </c>
      <c r="I27" s="106"/>
      <c r="J27" s="106"/>
      <c r="K27" s="107">
        <f>IF($C$4="citu pasākumu izmaksas",IF('1a+c+n'!$Q27="C",'1a+c+n'!K27,0))</f>
        <v>0</v>
      </c>
      <c r="L27" s="74">
        <f>IF($C$4="citu pasākumu izmaksas",IF('1a+c+n'!$Q27="C",'1a+c+n'!L27,0))</f>
        <v>0</v>
      </c>
      <c r="M27" s="106">
        <f>IF($C$4="citu pasākumu izmaksas",IF('1a+c+n'!$Q27="C",'1a+c+n'!M27,0))</f>
        <v>0</v>
      </c>
      <c r="N27" s="106">
        <f>IF($C$4="citu pasākumu izmaksas",IF('1a+c+n'!$Q27="C",'1a+c+n'!N27,0))</f>
        <v>0</v>
      </c>
      <c r="O27" s="106">
        <f>IF($C$4="citu pasākumu izmaksas",IF('1a+c+n'!$Q27="C",'1a+c+n'!O27,0))</f>
        <v>0</v>
      </c>
      <c r="P27" s="107">
        <f>IF($C$4="citu pasākumu izmaksas",IF('1a+c+n'!$Q27="C",'1a+c+n'!P27,0))</f>
        <v>0</v>
      </c>
    </row>
    <row r="28" spans="1:16" x14ac:dyDescent="0.2">
      <c r="A28" s="45">
        <f>IF(P28=0,0,IF(COUNTBLANK(P28)=1,0,COUNTA($P$14:P28)))</f>
        <v>0</v>
      </c>
      <c r="B28" s="20">
        <f>IF($C$4="citu pasākumu izmaksas",IF('1a+c+n'!$Q28="C",'1a+c+n'!B28,0))</f>
        <v>0</v>
      </c>
      <c r="C28" s="58">
        <f>IF($C$4="citu pasākumu izmaksas",IF('1a+c+n'!$Q28="C",'1a+c+n'!C28,0))</f>
        <v>0</v>
      </c>
      <c r="D28" s="20">
        <f>IF($C$4="citu pasākumu izmaksas",IF('1a+c+n'!$Q28="C",'1a+c+n'!D28,0))</f>
        <v>0</v>
      </c>
      <c r="E28" s="40"/>
      <c r="F28" s="59"/>
      <c r="G28" s="106"/>
      <c r="H28" s="106">
        <f>IF($C$4="citu pasākumu izmaksas",IF('1a+c+n'!$Q28="C",'1a+c+n'!H28,0))</f>
        <v>0</v>
      </c>
      <c r="I28" s="106"/>
      <c r="J28" s="106"/>
      <c r="K28" s="107">
        <f>IF($C$4="citu pasākumu izmaksas",IF('1a+c+n'!$Q28="C",'1a+c+n'!K28,0))</f>
        <v>0</v>
      </c>
      <c r="L28" s="74">
        <f>IF($C$4="citu pasākumu izmaksas",IF('1a+c+n'!$Q28="C",'1a+c+n'!L28,0))</f>
        <v>0</v>
      </c>
      <c r="M28" s="106">
        <f>IF($C$4="citu pasākumu izmaksas",IF('1a+c+n'!$Q28="C",'1a+c+n'!M28,0))</f>
        <v>0</v>
      </c>
      <c r="N28" s="106">
        <f>IF($C$4="citu pasākumu izmaksas",IF('1a+c+n'!$Q28="C",'1a+c+n'!N28,0))</f>
        <v>0</v>
      </c>
      <c r="O28" s="106">
        <f>IF($C$4="citu pasākumu izmaksas",IF('1a+c+n'!$Q28="C",'1a+c+n'!O28,0))</f>
        <v>0</v>
      </c>
      <c r="P28" s="107">
        <f>IF($C$4="citu pasākumu izmaksas",IF('1a+c+n'!$Q28="C",'1a+c+n'!P28,0))</f>
        <v>0</v>
      </c>
    </row>
    <row r="29" spans="1:16" x14ac:dyDescent="0.2">
      <c r="A29" s="45">
        <f>IF(P29=0,0,IF(COUNTBLANK(P29)=1,0,COUNTA($P$14:P29)))</f>
        <v>0</v>
      </c>
      <c r="B29" s="20">
        <f>IF($C$4="citu pasākumu izmaksas",IF('1a+c+n'!$Q29="C",'1a+c+n'!B29,0))</f>
        <v>0</v>
      </c>
      <c r="C29" s="58">
        <f>IF($C$4="citu pasākumu izmaksas",IF('1a+c+n'!$Q29="C",'1a+c+n'!C29,0))</f>
        <v>0</v>
      </c>
      <c r="D29" s="20">
        <f>IF($C$4="citu pasākumu izmaksas",IF('1a+c+n'!$Q29="C",'1a+c+n'!D29,0))</f>
        <v>0</v>
      </c>
      <c r="E29" s="40"/>
      <c r="F29" s="59"/>
      <c r="G29" s="106"/>
      <c r="H29" s="106">
        <f>IF($C$4="citu pasākumu izmaksas",IF('1a+c+n'!$Q29="C",'1a+c+n'!H29,0))</f>
        <v>0</v>
      </c>
      <c r="I29" s="106"/>
      <c r="J29" s="106"/>
      <c r="K29" s="107">
        <f>IF($C$4="citu pasākumu izmaksas",IF('1a+c+n'!$Q29="C",'1a+c+n'!K29,0))</f>
        <v>0</v>
      </c>
      <c r="L29" s="74">
        <f>IF($C$4="citu pasākumu izmaksas",IF('1a+c+n'!$Q29="C",'1a+c+n'!L29,0))</f>
        <v>0</v>
      </c>
      <c r="M29" s="106">
        <f>IF($C$4="citu pasākumu izmaksas",IF('1a+c+n'!$Q29="C",'1a+c+n'!M29,0))</f>
        <v>0</v>
      </c>
      <c r="N29" s="106">
        <f>IF($C$4="citu pasākumu izmaksas",IF('1a+c+n'!$Q29="C",'1a+c+n'!N29,0))</f>
        <v>0</v>
      </c>
      <c r="O29" s="106">
        <f>IF($C$4="citu pasākumu izmaksas",IF('1a+c+n'!$Q29="C",'1a+c+n'!O29,0))</f>
        <v>0</v>
      </c>
      <c r="P29" s="107">
        <f>IF($C$4="citu pasākumu izmaksas",IF('1a+c+n'!$Q29="C",'1a+c+n'!P29,0))</f>
        <v>0</v>
      </c>
    </row>
    <row r="30" spans="1:16" x14ac:dyDescent="0.2">
      <c r="A30" s="45">
        <f>IF(P30=0,0,IF(COUNTBLANK(P30)=1,0,COUNTA($P$14:P30)))</f>
        <v>0</v>
      </c>
      <c r="B30" s="20">
        <f>IF($C$4="citu pasākumu izmaksas",IF('1a+c+n'!$Q30="C",'1a+c+n'!B30,0))</f>
        <v>0</v>
      </c>
      <c r="C30" s="58">
        <f>IF($C$4="citu pasākumu izmaksas",IF('1a+c+n'!$Q30="C",'1a+c+n'!C30,0))</f>
        <v>0</v>
      </c>
      <c r="D30" s="20">
        <f>IF($C$4="citu pasākumu izmaksas",IF('1a+c+n'!$Q30="C",'1a+c+n'!D30,0))</f>
        <v>0</v>
      </c>
      <c r="E30" s="40"/>
      <c r="F30" s="59"/>
      <c r="G30" s="106"/>
      <c r="H30" s="106">
        <f>IF($C$4="citu pasākumu izmaksas",IF('1a+c+n'!$Q30="C",'1a+c+n'!H30,0))</f>
        <v>0</v>
      </c>
      <c r="I30" s="106"/>
      <c r="J30" s="106"/>
      <c r="K30" s="107">
        <f>IF($C$4="citu pasākumu izmaksas",IF('1a+c+n'!$Q30="C",'1a+c+n'!K30,0))</f>
        <v>0</v>
      </c>
      <c r="L30" s="74">
        <f>IF($C$4="citu pasākumu izmaksas",IF('1a+c+n'!$Q30="C",'1a+c+n'!L30,0))</f>
        <v>0</v>
      </c>
      <c r="M30" s="106">
        <f>IF($C$4="citu pasākumu izmaksas",IF('1a+c+n'!$Q30="C",'1a+c+n'!M30,0))</f>
        <v>0</v>
      </c>
      <c r="N30" s="106">
        <f>IF($C$4="citu pasākumu izmaksas",IF('1a+c+n'!$Q30="C",'1a+c+n'!N30,0))</f>
        <v>0</v>
      </c>
      <c r="O30" s="106">
        <f>IF($C$4="citu pasākumu izmaksas",IF('1a+c+n'!$Q30="C",'1a+c+n'!O30,0))</f>
        <v>0</v>
      </c>
      <c r="P30" s="107">
        <f>IF($C$4="citu pasākumu izmaksas",IF('1a+c+n'!$Q30="C",'1a+c+n'!P30,0))</f>
        <v>0</v>
      </c>
    </row>
    <row r="31" spans="1:16" x14ac:dyDescent="0.2">
      <c r="A31" s="45">
        <f>IF(P31=0,0,IF(COUNTBLANK(P31)=1,0,COUNTA($P$14:P31)))</f>
        <v>0</v>
      </c>
      <c r="B31" s="20">
        <f>IF($C$4="citu pasākumu izmaksas",IF('1a+c+n'!$Q31="C",'1a+c+n'!B31,0))</f>
        <v>0</v>
      </c>
      <c r="C31" s="58">
        <f>IF($C$4="citu pasākumu izmaksas",IF('1a+c+n'!$Q31="C",'1a+c+n'!C31,0))</f>
        <v>0</v>
      </c>
      <c r="D31" s="20">
        <f>IF($C$4="citu pasākumu izmaksas",IF('1a+c+n'!$Q31="C",'1a+c+n'!D31,0))</f>
        <v>0</v>
      </c>
      <c r="E31" s="40"/>
      <c r="F31" s="59"/>
      <c r="G31" s="106"/>
      <c r="H31" s="106">
        <f>IF($C$4="citu pasākumu izmaksas",IF('1a+c+n'!$Q31="C",'1a+c+n'!H31,0))</f>
        <v>0</v>
      </c>
      <c r="I31" s="106"/>
      <c r="J31" s="106"/>
      <c r="K31" s="107">
        <f>IF($C$4="citu pasākumu izmaksas",IF('1a+c+n'!$Q31="C",'1a+c+n'!K31,0))</f>
        <v>0</v>
      </c>
      <c r="L31" s="74">
        <f>IF($C$4="citu pasākumu izmaksas",IF('1a+c+n'!$Q31="C",'1a+c+n'!L31,0))</f>
        <v>0</v>
      </c>
      <c r="M31" s="106">
        <f>IF($C$4="citu pasākumu izmaksas",IF('1a+c+n'!$Q31="C",'1a+c+n'!M31,0))</f>
        <v>0</v>
      </c>
      <c r="N31" s="106">
        <f>IF($C$4="citu pasākumu izmaksas",IF('1a+c+n'!$Q31="C",'1a+c+n'!N31,0))</f>
        <v>0</v>
      </c>
      <c r="O31" s="106">
        <f>IF($C$4="citu pasākumu izmaksas",IF('1a+c+n'!$Q31="C",'1a+c+n'!O31,0))</f>
        <v>0</v>
      </c>
      <c r="P31" s="107">
        <f>IF($C$4="citu pasākumu izmaksas",IF('1a+c+n'!$Q31="C",'1a+c+n'!P31,0))</f>
        <v>0</v>
      </c>
    </row>
    <row r="32" spans="1:16" x14ac:dyDescent="0.2">
      <c r="A32" s="45">
        <f>IF(P32=0,0,IF(COUNTBLANK(P32)=1,0,COUNTA($P$14:P32)))</f>
        <v>0</v>
      </c>
      <c r="B32" s="20">
        <f>IF($C$4="citu pasākumu izmaksas",IF('1a+c+n'!$Q32="C",'1a+c+n'!B32,0))</f>
        <v>0</v>
      </c>
      <c r="C32" s="58">
        <f>IF($C$4="citu pasākumu izmaksas",IF('1a+c+n'!$Q32="C",'1a+c+n'!C32,0))</f>
        <v>0</v>
      </c>
      <c r="D32" s="20">
        <f>IF($C$4="citu pasākumu izmaksas",IF('1a+c+n'!$Q32="C",'1a+c+n'!D32,0))</f>
        <v>0</v>
      </c>
      <c r="E32" s="40"/>
      <c r="F32" s="59"/>
      <c r="G32" s="106"/>
      <c r="H32" s="106">
        <f>IF($C$4="citu pasākumu izmaksas",IF('1a+c+n'!$Q32="C",'1a+c+n'!H32,0))</f>
        <v>0</v>
      </c>
      <c r="I32" s="106"/>
      <c r="J32" s="106"/>
      <c r="K32" s="107">
        <f>IF($C$4="citu pasākumu izmaksas",IF('1a+c+n'!$Q32="C",'1a+c+n'!K32,0))</f>
        <v>0</v>
      </c>
      <c r="L32" s="74">
        <f>IF($C$4="citu pasākumu izmaksas",IF('1a+c+n'!$Q32="C",'1a+c+n'!L32,0))</f>
        <v>0</v>
      </c>
      <c r="M32" s="106">
        <f>IF($C$4="citu pasākumu izmaksas",IF('1a+c+n'!$Q32="C",'1a+c+n'!M32,0))</f>
        <v>0</v>
      </c>
      <c r="N32" s="106">
        <f>IF($C$4="citu pasākumu izmaksas",IF('1a+c+n'!$Q32="C",'1a+c+n'!N32,0))</f>
        <v>0</v>
      </c>
      <c r="O32" s="106">
        <f>IF($C$4="citu pasākumu izmaksas",IF('1a+c+n'!$Q32="C",'1a+c+n'!O32,0))</f>
        <v>0</v>
      </c>
      <c r="P32" s="107">
        <f>IF($C$4="citu pasākumu izmaksas",IF('1a+c+n'!$Q32="C",'1a+c+n'!P32,0))</f>
        <v>0</v>
      </c>
    </row>
    <row r="33" spans="1:16" x14ac:dyDescent="0.2">
      <c r="A33" s="45">
        <f>IF(P33=0,0,IF(COUNTBLANK(P33)=1,0,COUNTA($P$14:P33)))</f>
        <v>0</v>
      </c>
      <c r="B33" s="20">
        <f>IF($C$4="citu pasākumu izmaksas",IF('1a+c+n'!$Q33="C",'1a+c+n'!B33,0))</f>
        <v>0</v>
      </c>
      <c r="C33" s="58">
        <f>IF($C$4="citu pasākumu izmaksas",IF('1a+c+n'!$Q33="C",'1a+c+n'!C33,0))</f>
        <v>0</v>
      </c>
      <c r="D33" s="20">
        <f>IF($C$4="citu pasākumu izmaksas",IF('1a+c+n'!$Q33="C",'1a+c+n'!D33,0))</f>
        <v>0</v>
      </c>
      <c r="E33" s="40"/>
      <c r="F33" s="59"/>
      <c r="G33" s="106"/>
      <c r="H33" s="106">
        <f>IF($C$4="citu pasākumu izmaksas",IF('1a+c+n'!$Q33="C",'1a+c+n'!H33,0))</f>
        <v>0</v>
      </c>
      <c r="I33" s="106"/>
      <c r="J33" s="106"/>
      <c r="K33" s="107">
        <f>IF($C$4="citu pasākumu izmaksas",IF('1a+c+n'!$Q33="C",'1a+c+n'!K33,0))</f>
        <v>0</v>
      </c>
      <c r="L33" s="74">
        <f>IF($C$4="citu pasākumu izmaksas",IF('1a+c+n'!$Q33="C",'1a+c+n'!L33,0))</f>
        <v>0</v>
      </c>
      <c r="M33" s="106">
        <f>IF($C$4="citu pasākumu izmaksas",IF('1a+c+n'!$Q33="C",'1a+c+n'!M33,0))</f>
        <v>0</v>
      </c>
      <c r="N33" s="106">
        <f>IF($C$4="citu pasākumu izmaksas",IF('1a+c+n'!$Q33="C",'1a+c+n'!N33,0))</f>
        <v>0</v>
      </c>
      <c r="O33" s="106">
        <f>IF($C$4="citu pasākumu izmaksas",IF('1a+c+n'!$Q33="C",'1a+c+n'!O33,0))</f>
        <v>0</v>
      </c>
      <c r="P33" s="107">
        <f>IF($C$4="citu pasākumu izmaksas",IF('1a+c+n'!$Q33="C",'1a+c+n'!P33,0))</f>
        <v>0</v>
      </c>
    </row>
    <row r="34" spans="1:16" x14ac:dyDescent="0.2">
      <c r="A34" s="45">
        <f>IF(P34=0,0,IF(COUNTBLANK(P34)=1,0,COUNTA($P$14:P34)))</f>
        <v>0</v>
      </c>
      <c r="B34" s="20">
        <f>IF($C$4="citu pasākumu izmaksas",IF('1a+c+n'!$Q34="C",'1a+c+n'!B34,0))</f>
        <v>0</v>
      </c>
      <c r="C34" s="58">
        <f>IF($C$4="citu pasākumu izmaksas",IF('1a+c+n'!$Q34="C",'1a+c+n'!C34,0))</f>
        <v>0</v>
      </c>
      <c r="D34" s="20">
        <f>IF($C$4="citu pasākumu izmaksas",IF('1a+c+n'!$Q34="C",'1a+c+n'!D34,0))</f>
        <v>0</v>
      </c>
      <c r="E34" s="40"/>
      <c r="F34" s="59"/>
      <c r="G34" s="106"/>
      <c r="H34" s="106">
        <f>IF($C$4="citu pasākumu izmaksas",IF('1a+c+n'!$Q34="C",'1a+c+n'!H34,0))</f>
        <v>0</v>
      </c>
      <c r="I34" s="106"/>
      <c r="J34" s="106"/>
      <c r="K34" s="107">
        <f>IF($C$4="citu pasākumu izmaksas",IF('1a+c+n'!$Q34="C",'1a+c+n'!K34,0))</f>
        <v>0</v>
      </c>
      <c r="L34" s="74">
        <f>IF($C$4="citu pasākumu izmaksas",IF('1a+c+n'!$Q34="C",'1a+c+n'!L34,0))</f>
        <v>0</v>
      </c>
      <c r="M34" s="106">
        <f>IF($C$4="citu pasākumu izmaksas",IF('1a+c+n'!$Q34="C",'1a+c+n'!M34,0))</f>
        <v>0</v>
      </c>
      <c r="N34" s="106">
        <f>IF($C$4="citu pasākumu izmaksas",IF('1a+c+n'!$Q34="C",'1a+c+n'!N34,0))</f>
        <v>0</v>
      </c>
      <c r="O34" s="106">
        <f>IF($C$4="citu pasākumu izmaksas",IF('1a+c+n'!$Q34="C",'1a+c+n'!O34,0))</f>
        <v>0</v>
      </c>
      <c r="P34" s="107">
        <f>IF($C$4="citu pasākumu izmaksas",IF('1a+c+n'!$Q34="C",'1a+c+n'!P34,0))</f>
        <v>0</v>
      </c>
    </row>
    <row r="35" spans="1:16" x14ac:dyDescent="0.2">
      <c r="A35" s="45">
        <f>IF(P35=0,0,IF(COUNTBLANK(P35)=1,0,COUNTA($P$14:P35)))</f>
        <v>0</v>
      </c>
      <c r="B35" s="20">
        <f>IF($C$4="citu pasākumu izmaksas",IF('1a+c+n'!$Q35="C",'1a+c+n'!B35,0))</f>
        <v>0</v>
      </c>
      <c r="C35" s="58">
        <f>IF($C$4="citu pasākumu izmaksas",IF('1a+c+n'!$Q35="C",'1a+c+n'!C35,0))</f>
        <v>0</v>
      </c>
      <c r="D35" s="20">
        <f>IF($C$4="citu pasākumu izmaksas",IF('1a+c+n'!$Q35="C",'1a+c+n'!D35,0))</f>
        <v>0</v>
      </c>
      <c r="E35" s="40"/>
      <c r="F35" s="59"/>
      <c r="G35" s="106"/>
      <c r="H35" s="106">
        <f>IF($C$4="citu pasākumu izmaksas",IF('1a+c+n'!$Q35="C",'1a+c+n'!H35,0))</f>
        <v>0</v>
      </c>
      <c r="I35" s="106"/>
      <c r="J35" s="106"/>
      <c r="K35" s="107">
        <f>IF($C$4="citu pasākumu izmaksas",IF('1a+c+n'!$Q35="C",'1a+c+n'!K35,0))</f>
        <v>0</v>
      </c>
      <c r="L35" s="74">
        <f>IF($C$4="citu pasākumu izmaksas",IF('1a+c+n'!$Q35="C",'1a+c+n'!L35,0))</f>
        <v>0</v>
      </c>
      <c r="M35" s="106">
        <f>IF($C$4="citu pasākumu izmaksas",IF('1a+c+n'!$Q35="C",'1a+c+n'!M35,0))</f>
        <v>0</v>
      </c>
      <c r="N35" s="106">
        <f>IF($C$4="citu pasākumu izmaksas",IF('1a+c+n'!$Q35="C",'1a+c+n'!N35,0))</f>
        <v>0</v>
      </c>
      <c r="O35" s="106">
        <f>IF($C$4="citu pasākumu izmaksas",IF('1a+c+n'!$Q35="C",'1a+c+n'!O35,0))</f>
        <v>0</v>
      </c>
      <c r="P35" s="107">
        <f>IF($C$4="citu pasākumu izmaksas",IF('1a+c+n'!$Q35="C",'1a+c+n'!P35,0))</f>
        <v>0</v>
      </c>
    </row>
    <row r="36" spans="1:16" x14ac:dyDescent="0.2">
      <c r="A36" s="45">
        <f>IF(P36=0,0,IF(COUNTBLANK(P36)=1,0,COUNTA($P$14:P36)))</f>
        <v>0</v>
      </c>
      <c r="B36" s="20">
        <f>IF($C$4="citu pasākumu izmaksas",IF('1a+c+n'!$Q36="C",'1a+c+n'!B36,0))</f>
        <v>0</v>
      </c>
      <c r="C36" s="58">
        <f>IF($C$4="citu pasākumu izmaksas",IF('1a+c+n'!$Q36="C",'1a+c+n'!C36,0))</f>
        <v>0</v>
      </c>
      <c r="D36" s="20">
        <f>IF($C$4="citu pasākumu izmaksas",IF('1a+c+n'!$Q36="C",'1a+c+n'!D36,0))</f>
        <v>0</v>
      </c>
      <c r="E36" s="40"/>
      <c r="F36" s="59"/>
      <c r="G36" s="106"/>
      <c r="H36" s="106">
        <f>IF($C$4="citu pasākumu izmaksas",IF('1a+c+n'!$Q36="C",'1a+c+n'!H36,0))</f>
        <v>0</v>
      </c>
      <c r="I36" s="106"/>
      <c r="J36" s="106"/>
      <c r="K36" s="107">
        <f>IF($C$4="citu pasākumu izmaksas",IF('1a+c+n'!$Q36="C",'1a+c+n'!K36,0))</f>
        <v>0</v>
      </c>
      <c r="L36" s="74">
        <f>IF($C$4="citu pasākumu izmaksas",IF('1a+c+n'!$Q36="C",'1a+c+n'!L36,0))</f>
        <v>0</v>
      </c>
      <c r="M36" s="106">
        <f>IF($C$4="citu pasākumu izmaksas",IF('1a+c+n'!$Q36="C",'1a+c+n'!M36,0))</f>
        <v>0</v>
      </c>
      <c r="N36" s="106">
        <f>IF($C$4="citu pasākumu izmaksas",IF('1a+c+n'!$Q36="C",'1a+c+n'!N36,0))</f>
        <v>0</v>
      </c>
      <c r="O36" s="106">
        <f>IF($C$4="citu pasākumu izmaksas",IF('1a+c+n'!$Q36="C",'1a+c+n'!O36,0))</f>
        <v>0</v>
      </c>
      <c r="P36" s="107">
        <f>IF($C$4="citu pasākumu izmaksas",IF('1a+c+n'!$Q36="C",'1a+c+n'!P36,0))</f>
        <v>0</v>
      </c>
    </row>
    <row r="37" spans="1:16" x14ac:dyDescent="0.2">
      <c r="A37" s="45">
        <f>IF(P37=0,0,IF(COUNTBLANK(P37)=1,0,COUNTA($P$14:P37)))</f>
        <v>0</v>
      </c>
      <c r="B37" s="20">
        <f>IF($C$4="citu pasākumu izmaksas",IF('1a+c+n'!$Q37="C",'1a+c+n'!B37,0))</f>
        <v>0</v>
      </c>
      <c r="C37" s="58">
        <f>IF($C$4="citu pasākumu izmaksas",IF('1a+c+n'!$Q37="C",'1a+c+n'!C37,0))</f>
        <v>0</v>
      </c>
      <c r="D37" s="20">
        <f>IF($C$4="citu pasākumu izmaksas",IF('1a+c+n'!$Q37="C",'1a+c+n'!D37,0))</f>
        <v>0</v>
      </c>
      <c r="E37" s="40"/>
      <c r="F37" s="59"/>
      <c r="G37" s="106"/>
      <c r="H37" s="106">
        <f>IF($C$4="citu pasākumu izmaksas",IF('1a+c+n'!$Q37="C",'1a+c+n'!H37,0))</f>
        <v>0</v>
      </c>
      <c r="I37" s="106"/>
      <c r="J37" s="106"/>
      <c r="K37" s="107">
        <f>IF($C$4="citu pasākumu izmaksas",IF('1a+c+n'!$Q37="C",'1a+c+n'!K37,0))</f>
        <v>0</v>
      </c>
      <c r="L37" s="74">
        <f>IF($C$4="citu pasākumu izmaksas",IF('1a+c+n'!$Q37="C",'1a+c+n'!L37,0))</f>
        <v>0</v>
      </c>
      <c r="M37" s="106">
        <f>IF($C$4="citu pasākumu izmaksas",IF('1a+c+n'!$Q37="C",'1a+c+n'!M37,0))</f>
        <v>0</v>
      </c>
      <c r="N37" s="106">
        <f>IF($C$4="citu pasākumu izmaksas",IF('1a+c+n'!$Q37="C",'1a+c+n'!N37,0))</f>
        <v>0</v>
      </c>
      <c r="O37" s="106">
        <f>IF($C$4="citu pasākumu izmaksas",IF('1a+c+n'!$Q37="C",'1a+c+n'!O37,0))</f>
        <v>0</v>
      </c>
      <c r="P37" s="107">
        <f>IF($C$4="citu pasākumu izmaksas",IF('1a+c+n'!$Q37="C",'1a+c+n'!P37,0))</f>
        <v>0</v>
      </c>
    </row>
    <row r="38" spans="1:16" x14ac:dyDescent="0.2">
      <c r="A38" s="45">
        <f>IF(P38=0,0,IF(COUNTBLANK(P38)=1,0,COUNTA($P$14:P38)))</f>
        <v>0</v>
      </c>
      <c r="B38" s="20">
        <f>IF($C$4="citu pasākumu izmaksas",IF('1a+c+n'!$Q38="C",'1a+c+n'!B38,0))</f>
        <v>0</v>
      </c>
      <c r="C38" s="58">
        <f>IF($C$4="citu pasākumu izmaksas",IF('1a+c+n'!$Q38="C",'1a+c+n'!C38,0))</f>
        <v>0</v>
      </c>
      <c r="D38" s="20">
        <f>IF($C$4="citu pasākumu izmaksas",IF('1a+c+n'!$Q38="C",'1a+c+n'!D38,0))</f>
        <v>0</v>
      </c>
      <c r="E38" s="40"/>
      <c r="F38" s="59"/>
      <c r="G38" s="106"/>
      <c r="H38" s="106">
        <f>IF($C$4="citu pasākumu izmaksas",IF('1a+c+n'!$Q38="C",'1a+c+n'!H38,0))</f>
        <v>0</v>
      </c>
      <c r="I38" s="106"/>
      <c r="J38" s="106"/>
      <c r="K38" s="107">
        <f>IF($C$4="citu pasākumu izmaksas",IF('1a+c+n'!$Q38="C",'1a+c+n'!K38,0))</f>
        <v>0</v>
      </c>
      <c r="L38" s="74">
        <f>IF($C$4="citu pasākumu izmaksas",IF('1a+c+n'!$Q38="C",'1a+c+n'!L38,0))</f>
        <v>0</v>
      </c>
      <c r="M38" s="106">
        <f>IF($C$4="citu pasākumu izmaksas",IF('1a+c+n'!$Q38="C",'1a+c+n'!M38,0))</f>
        <v>0</v>
      </c>
      <c r="N38" s="106">
        <f>IF($C$4="citu pasākumu izmaksas",IF('1a+c+n'!$Q38="C",'1a+c+n'!N38,0))</f>
        <v>0</v>
      </c>
      <c r="O38" s="106">
        <f>IF($C$4="citu pasākumu izmaksas",IF('1a+c+n'!$Q38="C",'1a+c+n'!O38,0))</f>
        <v>0</v>
      </c>
      <c r="P38" s="107">
        <f>IF($C$4="citu pasākumu izmaksas",IF('1a+c+n'!$Q38="C",'1a+c+n'!P38,0))</f>
        <v>0</v>
      </c>
    </row>
    <row r="39" spans="1:16" x14ac:dyDescent="0.2">
      <c r="A39" s="45">
        <f>IF(P39=0,0,IF(COUNTBLANK(P39)=1,0,COUNTA($P$14:P39)))</f>
        <v>0</v>
      </c>
      <c r="B39" s="20">
        <f>IF($C$4="citu pasākumu izmaksas",IF('1a+c+n'!$Q39="C",'1a+c+n'!B39,0))</f>
        <v>0</v>
      </c>
      <c r="C39" s="58">
        <f>IF($C$4="citu pasākumu izmaksas",IF('1a+c+n'!$Q39="C",'1a+c+n'!C39,0))</f>
        <v>0</v>
      </c>
      <c r="D39" s="20">
        <f>IF($C$4="citu pasākumu izmaksas",IF('1a+c+n'!$Q39="C",'1a+c+n'!D39,0))</f>
        <v>0</v>
      </c>
      <c r="E39" s="40"/>
      <c r="F39" s="59"/>
      <c r="G39" s="106"/>
      <c r="H39" s="106">
        <f>IF($C$4="citu pasākumu izmaksas",IF('1a+c+n'!$Q39="C",'1a+c+n'!H39,0))</f>
        <v>0</v>
      </c>
      <c r="I39" s="106"/>
      <c r="J39" s="106"/>
      <c r="K39" s="107">
        <f>IF($C$4="citu pasākumu izmaksas",IF('1a+c+n'!$Q39="C",'1a+c+n'!K39,0))</f>
        <v>0</v>
      </c>
      <c r="L39" s="74">
        <f>IF($C$4="citu pasākumu izmaksas",IF('1a+c+n'!$Q39="C",'1a+c+n'!L39,0))</f>
        <v>0</v>
      </c>
      <c r="M39" s="106">
        <f>IF($C$4="citu pasākumu izmaksas",IF('1a+c+n'!$Q39="C",'1a+c+n'!M39,0))</f>
        <v>0</v>
      </c>
      <c r="N39" s="106">
        <f>IF($C$4="citu pasākumu izmaksas",IF('1a+c+n'!$Q39="C",'1a+c+n'!N39,0))</f>
        <v>0</v>
      </c>
      <c r="O39" s="106">
        <f>IF($C$4="citu pasākumu izmaksas",IF('1a+c+n'!$Q39="C",'1a+c+n'!O39,0))</f>
        <v>0</v>
      </c>
      <c r="P39" s="107">
        <f>IF($C$4="citu pasākumu izmaksas",IF('1a+c+n'!$Q39="C",'1a+c+n'!P39,0))</f>
        <v>0</v>
      </c>
    </row>
    <row r="40" spans="1:16" ht="22.5" x14ac:dyDescent="0.2">
      <c r="A40" s="45">
        <f>IF(P40=0,0,IF(COUNTBLANK(P40)=1,0,COUNTA($P$14:P40)))</f>
        <v>0</v>
      </c>
      <c r="B40" s="20">
        <f>IF($C$4="citu pasākumu izmaksas",IF('1a+c+n'!$Q40="C",'1a+c+n'!B40,0))</f>
        <v>0</v>
      </c>
      <c r="C40" s="58" t="str">
        <f>IF($C$4="citu pasākumu izmaksas",IF('1a+c+n'!$Q40="C",'1a+c+n'!C40,0))</f>
        <v>Atjaunojams zāliens, ieskaitot auglīgā substrāta pievešanu, veicot planēšanas darbus</v>
      </c>
      <c r="D40" s="20" t="str">
        <f>IF($C$4="citu pasākumu izmaksas",IF('1a+c+n'!$Q40="C",'1a+c+n'!D40,0))</f>
        <v>m2</v>
      </c>
      <c r="E40" s="40"/>
      <c r="F40" s="59"/>
      <c r="G40" s="106"/>
      <c r="H40" s="106">
        <f>IF($C$4="citu pasākumu izmaksas",IF('1a+c+n'!$Q40="C",'1a+c+n'!H40,0))</f>
        <v>0</v>
      </c>
      <c r="I40" s="106"/>
      <c r="J40" s="106"/>
      <c r="K40" s="107">
        <f>IF($C$4="citu pasākumu izmaksas",IF('1a+c+n'!$Q40="C",'1a+c+n'!K40,0))</f>
        <v>0</v>
      </c>
      <c r="L40" s="74">
        <f>IF($C$4="citu pasākumu izmaksas",IF('1a+c+n'!$Q40="C",'1a+c+n'!L40,0))</f>
        <v>0</v>
      </c>
      <c r="M40" s="106">
        <f>IF($C$4="citu pasākumu izmaksas",IF('1a+c+n'!$Q40="C",'1a+c+n'!M40,0))</f>
        <v>0</v>
      </c>
      <c r="N40" s="106">
        <f>IF($C$4="citu pasākumu izmaksas",IF('1a+c+n'!$Q40="C",'1a+c+n'!N40,0))</f>
        <v>0</v>
      </c>
      <c r="O40" s="106">
        <f>IF($C$4="citu pasākumu izmaksas",IF('1a+c+n'!$Q40="C",'1a+c+n'!O40,0))</f>
        <v>0</v>
      </c>
      <c r="P40" s="107">
        <f>IF($C$4="citu pasākumu izmaksas",IF('1a+c+n'!$Q40="C",'1a+c+n'!P40,0))</f>
        <v>0</v>
      </c>
    </row>
    <row r="41" spans="1:16" x14ac:dyDescent="0.2">
      <c r="A41" s="45">
        <f>IF(P41=0,0,IF(COUNTBLANK(P41)=1,0,COUNTA($P$14:P41)))</f>
        <v>0</v>
      </c>
      <c r="B41" s="20">
        <f>IF($C$4="citu pasākumu izmaksas",IF('1a+c+n'!$Q41="C",'1a+c+n'!B41,0))</f>
        <v>0</v>
      </c>
      <c r="C41" s="58">
        <f>IF($C$4="citu pasākumu izmaksas",IF('1a+c+n'!$Q41="C",'1a+c+n'!C41,0))</f>
        <v>0</v>
      </c>
      <c r="D41" s="20">
        <f>IF($C$4="citu pasākumu izmaksas",IF('1a+c+n'!$Q41="C",'1a+c+n'!D41,0))</f>
        <v>0</v>
      </c>
      <c r="E41" s="40"/>
      <c r="F41" s="59"/>
      <c r="G41" s="106"/>
      <c r="H41" s="106">
        <f>IF($C$4="citu pasākumu izmaksas",IF('1a+c+n'!$Q41="C",'1a+c+n'!H41,0))</f>
        <v>0</v>
      </c>
      <c r="I41" s="106"/>
      <c r="J41" s="106"/>
      <c r="K41" s="107">
        <f>IF($C$4="citu pasākumu izmaksas",IF('1a+c+n'!$Q41="C",'1a+c+n'!K41,0))</f>
        <v>0</v>
      </c>
      <c r="L41" s="74">
        <f>IF($C$4="citu pasākumu izmaksas",IF('1a+c+n'!$Q41="C",'1a+c+n'!L41,0))</f>
        <v>0</v>
      </c>
      <c r="M41" s="106">
        <f>IF($C$4="citu pasākumu izmaksas",IF('1a+c+n'!$Q41="C",'1a+c+n'!M41,0))</f>
        <v>0</v>
      </c>
      <c r="N41" s="106">
        <f>IF($C$4="citu pasākumu izmaksas",IF('1a+c+n'!$Q41="C",'1a+c+n'!N41,0))</f>
        <v>0</v>
      </c>
      <c r="O41" s="106">
        <f>IF($C$4="citu pasākumu izmaksas",IF('1a+c+n'!$Q41="C",'1a+c+n'!O41,0))</f>
        <v>0</v>
      </c>
      <c r="P41" s="107">
        <f>IF($C$4="citu pasākumu izmaksas",IF('1a+c+n'!$Q41="C",'1a+c+n'!P41,0))</f>
        <v>0</v>
      </c>
    </row>
    <row r="42" spans="1:16" x14ac:dyDescent="0.2">
      <c r="A42" s="45">
        <f>IF(P42=0,0,IF(COUNTBLANK(P42)=1,0,COUNTA($P$14:P42)))</f>
        <v>0</v>
      </c>
      <c r="B42" s="20">
        <f>IF($C$4="citu pasākumu izmaksas",IF('1a+c+n'!$Q42="C",'1a+c+n'!B42,0))</f>
        <v>0</v>
      </c>
      <c r="C42" s="58">
        <f>IF($C$4="citu pasākumu izmaksas",IF('1a+c+n'!$Q42="C",'1a+c+n'!C42,0))</f>
        <v>0</v>
      </c>
      <c r="D42" s="20">
        <f>IF($C$4="citu pasākumu izmaksas",IF('1a+c+n'!$Q42="C",'1a+c+n'!D42,0))</f>
        <v>0</v>
      </c>
      <c r="E42" s="40"/>
      <c r="F42" s="59"/>
      <c r="G42" s="106"/>
      <c r="H42" s="106">
        <f>IF($C$4="citu pasākumu izmaksas",IF('1a+c+n'!$Q42="C",'1a+c+n'!H42,0))</f>
        <v>0</v>
      </c>
      <c r="I42" s="106"/>
      <c r="J42" s="106"/>
      <c r="K42" s="107">
        <f>IF($C$4="citu pasākumu izmaksas",IF('1a+c+n'!$Q42="C",'1a+c+n'!K42,0))</f>
        <v>0</v>
      </c>
      <c r="L42" s="74">
        <f>IF($C$4="citu pasākumu izmaksas",IF('1a+c+n'!$Q42="C",'1a+c+n'!L42,0))</f>
        <v>0</v>
      </c>
      <c r="M42" s="106">
        <f>IF($C$4="citu pasākumu izmaksas",IF('1a+c+n'!$Q42="C",'1a+c+n'!M42,0))</f>
        <v>0</v>
      </c>
      <c r="N42" s="106">
        <f>IF($C$4="citu pasākumu izmaksas",IF('1a+c+n'!$Q42="C",'1a+c+n'!N42,0))</f>
        <v>0</v>
      </c>
      <c r="O42" s="106">
        <f>IF($C$4="citu pasākumu izmaksas",IF('1a+c+n'!$Q42="C",'1a+c+n'!O42,0))</f>
        <v>0</v>
      </c>
      <c r="P42" s="107">
        <f>IF($C$4="citu pasākumu izmaksas",IF('1a+c+n'!$Q42="C",'1a+c+n'!P42,0))</f>
        <v>0</v>
      </c>
    </row>
    <row r="43" spans="1:16" x14ac:dyDescent="0.2">
      <c r="A43" s="45">
        <f>IF(P43=0,0,IF(COUNTBLANK(P43)=1,0,COUNTA($P$14:P43)))</f>
        <v>0</v>
      </c>
      <c r="B43" s="20">
        <f>IF($C$4="citu pasākumu izmaksas",IF('1a+c+n'!$Q43="C",'1a+c+n'!B43,0))</f>
        <v>0</v>
      </c>
      <c r="C43" s="58">
        <f>IF($C$4="citu pasākumu izmaksas",IF('1a+c+n'!$Q43="C",'1a+c+n'!C43,0))</f>
        <v>0</v>
      </c>
      <c r="D43" s="20">
        <f>IF($C$4="citu pasākumu izmaksas",IF('1a+c+n'!$Q43="C",'1a+c+n'!D43,0))</f>
        <v>0</v>
      </c>
      <c r="E43" s="40"/>
      <c r="F43" s="59"/>
      <c r="G43" s="106"/>
      <c r="H43" s="106">
        <f>IF($C$4="citu pasākumu izmaksas",IF('1a+c+n'!$Q43="C",'1a+c+n'!H43,0))</f>
        <v>0</v>
      </c>
      <c r="I43" s="106"/>
      <c r="J43" s="106"/>
      <c r="K43" s="107">
        <f>IF($C$4="citu pasākumu izmaksas",IF('1a+c+n'!$Q43="C",'1a+c+n'!K43,0))</f>
        <v>0</v>
      </c>
      <c r="L43" s="74">
        <f>IF($C$4="citu pasākumu izmaksas",IF('1a+c+n'!$Q43="C",'1a+c+n'!L43,0))</f>
        <v>0</v>
      </c>
      <c r="M43" s="106">
        <f>IF($C$4="citu pasākumu izmaksas",IF('1a+c+n'!$Q43="C",'1a+c+n'!M43,0))</f>
        <v>0</v>
      </c>
      <c r="N43" s="106">
        <f>IF($C$4="citu pasākumu izmaksas",IF('1a+c+n'!$Q43="C",'1a+c+n'!N43,0))</f>
        <v>0</v>
      </c>
      <c r="O43" s="106">
        <f>IF($C$4="citu pasākumu izmaksas",IF('1a+c+n'!$Q43="C",'1a+c+n'!O43,0))</f>
        <v>0</v>
      </c>
      <c r="P43" s="107">
        <f>IF($C$4="citu pasākumu izmaksas",IF('1a+c+n'!$Q43="C",'1a+c+n'!P43,0))</f>
        <v>0</v>
      </c>
    </row>
    <row r="44" spans="1:16" x14ac:dyDescent="0.2">
      <c r="A44" s="45">
        <f>IF(P44=0,0,IF(COUNTBLANK(P44)=1,0,COUNTA($P$14:P44)))</f>
        <v>0</v>
      </c>
      <c r="B44" s="20">
        <f>IF($C$4="citu pasākumu izmaksas",IF('1a+c+n'!$Q44="C",'1a+c+n'!B44,0))</f>
        <v>0</v>
      </c>
      <c r="C44" s="58">
        <f>IF($C$4="citu pasākumu izmaksas",IF('1a+c+n'!$Q44="C",'1a+c+n'!C44,0))</f>
        <v>0</v>
      </c>
      <c r="D44" s="20">
        <f>IF($C$4="citu pasākumu izmaksas",IF('1a+c+n'!$Q44="C",'1a+c+n'!D44,0))</f>
        <v>0</v>
      </c>
      <c r="E44" s="40"/>
      <c r="F44" s="59"/>
      <c r="G44" s="106"/>
      <c r="H44" s="106">
        <f>IF($C$4="citu pasākumu izmaksas",IF('1a+c+n'!$Q44="C",'1a+c+n'!H44,0))</f>
        <v>0</v>
      </c>
      <c r="I44" s="106"/>
      <c r="J44" s="106"/>
      <c r="K44" s="107">
        <f>IF($C$4="citu pasākumu izmaksas",IF('1a+c+n'!$Q44="C",'1a+c+n'!K44,0))</f>
        <v>0</v>
      </c>
      <c r="L44" s="74">
        <f>IF($C$4="citu pasākumu izmaksas",IF('1a+c+n'!$Q44="C",'1a+c+n'!L44,0))</f>
        <v>0</v>
      </c>
      <c r="M44" s="106">
        <f>IF($C$4="citu pasākumu izmaksas",IF('1a+c+n'!$Q44="C",'1a+c+n'!M44,0))</f>
        <v>0</v>
      </c>
      <c r="N44" s="106">
        <f>IF($C$4="citu pasākumu izmaksas",IF('1a+c+n'!$Q44="C",'1a+c+n'!N44,0))</f>
        <v>0</v>
      </c>
      <c r="O44" s="106">
        <f>IF($C$4="citu pasākumu izmaksas",IF('1a+c+n'!$Q44="C",'1a+c+n'!O44,0))</f>
        <v>0</v>
      </c>
      <c r="P44" s="107">
        <f>IF($C$4="citu pasākumu izmaksas",IF('1a+c+n'!$Q44="C",'1a+c+n'!P44,0))</f>
        <v>0</v>
      </c>
    </row>
    <row r="45" spans="1:16" x14ac:dyDescent="0.2">
      <c r="A45" s="45">
        <f>IF(P45=0,0,IF(COUNTBLANK(P45)=1,0,COUNTA($P$14:P45)))</f>
        <v>0</v>
      </c>
      <c r="B45" s="20">
        <f>IF($C$4="citu pasākumu izmaksas",IF('1a+c+n'!$Q45="C",'1a+c+n'!B45,0))</f>
        <v>0</v>
      </c>
      <c r="C45" s="58">
        <f>IF($C$4="citu pasākumu izmaksas",IF('1a+c+n'!$Q45="C",'1a+c+n'!C45,0))</f>
        <v>0</v>
      </c>
      <c r="D45" s="20">
        <f>IF($C$4="citu pasākumu izmaksas",IF('1a+c+n'!$Q45="C",'1a+c+n'!D45,0))</f>
        <v>0</v>
      </c>
      <c r="E45" s="40"/>
      <c r="F45" s="59"/>
      <c r="G45" s="106"/>
      <c r="H45" s="106">
        <f>IF($C$4="citu pasākumu izmaksas",IF('1a+c+n'!$Q45="C",'1a+c+n'!H45,0))</f>
        <v>0</v>
      </c>
      <c r="I45" s="106"/>
      <c r="J45" s="106"/>
      <c r="K45" s="107">
        <f>IF($C$4="citu pasākumu izmaksas",IF('1a+c+n'!$Q45="C",'1a+c+n'!K45,0))</f>
        <v>0</v>
      </c>
      <c r="L45" s="74">
        <f>IF($C$4="citu pasākumu izmaksas",IF('1a+c+n'!$Q45="C",'1a+c+n'!L45,0))</f>
        <v>0</v>
      </c>
      <c r="M45" s="106">
        <f>IF($C$4="citu pasākumu izmaksas",IF('1a+c+n'!$Q45="C",'1a+c+n'!M45,0))</f>
        <v>0</v>
      </c>
      <c r="N45" s="106">
        <f>IF($C$4="citu pasākumu izmaksas",IF('1a+c+n'!$Q45="C",'1a+c+n'!N45,0))</f>
        <v>0</v>
      </c>
      <c r="O45" s="106">
        <f>IF($C$4="citu pasākumu izmaksas",IF('1a+c+n'!$Q45="C",'1a+c+n'!O45,0))</f>
        <v>0</v>
      </c>
      <c r="P45" s="107">
        <f>IF($C$4="citu pasākumu izmaksas",IF('1a+c+n'!$Q45="C",'1a+c+n'!P45,0))</f>
        <v>0</v>
      </c>
    </row>
    <row r="46" spans="1:16" x14ac:dyDescent="0.2">
      <c r="A46" s="45">
        <f>IF(P46=0,0,IF(COUNTBLANK(P46)=1,0,COUNTA($P$14:P46)))</f>
        <v>0</v>
      </c>
      <c r="B46" s="20">
        <f>IF($C$4="citu pasākumu izmaksas",IF('1a+c+n'!$Q46="C",'1a+c+n'!B46,0))</f>
        <v>0</v>
      </c>
      <c r="C46" s="58">
        <f>IF($C$4="citu pasākumu izmaksas",IF('1a+c+n'!$Q46="C",'1a+c+n'!C46,0))</f>
        <v>0</v>
      </c>
      <c r="D46" s="20">
        <f>IF($C$4="citu pasākumu izmaksas",IF('1a+c+n'!$Q46="C",'1a+c+n'!D46,0))</f>
        <v>0</v>
      </c>
      <c r="E46" s="40"/>
      <c r="F46" s="59"/>
      <c r="G46" s="106"/>
      <c r="H46" s="106">
        <f>IF($C$4="citu pasākumu izmaksas",IF('1a+c+n'!$Q46="C",'1a+c+n'!H46,0))</f>
        <v>0</v>
      </c>
      <c r="I46" s="106"/>
      <c r="J46" s="106"/>
      <c r="K46" s="107">
        <f>IF($C$4="citu pasākumu izmaksas",IF('1a+c+n'!$Q46="C",'1a+c+n'!K46,0))</f>
        <v>0</v>
      </c>
      <c r="L46" s="74">
        <f>IF($C$4="citu pasākumu izmaksas",IF('1a+c+n'!$Q46="C",'1a+c+n'!L46,0))</f>
        <v>0</v>
      </c>
      <c r="M46" s="106">
        <f>IF($C$4="citu pasākumu izmaksas",IF('1a+c+n'!$Q46="C",'1a+c+n'!M46,0))</f>
        <v>0</v>
      </c>
      <c r="N46" s="106">
        <f>IF($C$4="citu pasākumu izmaksas",IF('1a+c+n'!$Q46="C",'1a+c+n'!N46,0))</f>
        <v>0</v>
      </c>
      <c r="O46" s="106">
        <f>IF($C$4="citu pasākumu izmaksas",IF('1a+c+n'!$Q46="C",'1a+c+n'!O46,0))</f>
        <v>0</v>
      </c>
      <c r="P46" s="107">
        <f>IF($C$4="citu pasākumu izmaksas",IF('1a+c+n'!$Q46="C",'1a+c+n'!P46,0))</f>
        <v>0</v>
      </c>
    </row>
    <row r="47" spans="1:16" x14ac:dyDescent="0.2">
      <c r="A47" s="45">
        <f>IF(P47=0,0,IF(COUNTBLANK(P47)=1,0,COUNTA($P$14:P47)))</f>
        <v>0</v>
      </c>
      <c r="B47" s="20">
        <f>IF($C$4="citu pasākumu izmaksas",IF('1a+c+n'!$Q47="C",'1a+c+n'!B47,0))</f>
        <v>0</v>
      </c>
      <c r="C47" s="58">
        <f>IF($C$4="citu pasākumu izmaksas",IF('1a+c+n'!$Q47="C",'1a+c+n'!C47,0))</f>
        <v>0</v>
      </c>
      <c r="D47" s="20">
        <f>IF($C$4="citu pasākumu izmaksas",IF('1a+c+n'!$Q47="C",'1a+c+n'!D47,0))</f>
        <v>0</v>
      </c>
      <c r="E47" s="40"/>
      <c r="F47" s="59"/>
      <c r="G47" s="106"/>
      <c r="H47" s="106">
        <f>IF($C$4="citu pasākumu izmaksas",IF('1a+c+n'!$Q47="C",'1a+c+n'!H47,0))</f>
        <v>0</v>
      </c>
      <c r="I47" s="106"/>
      <c r="J47" s="106"/>
      <c r="K47" s="107">
        <f>IF($C$4="citu pasākumu izmaksas",IF('1a+c+n'!$Q47="C",'1a+c+n'!K47,0))</f>
        <v>0</v>
      </c>
      <c r="L47" s="74">
        <f>IF($C$4="citu pasākumu izmaksas",IF('1a+c+n'!$Q47="C",'1a+c+n'!L47,0))</f>
        <v>0</v>
      </c>
      <c r="M47" s="106">
        <f>IF($C$4="citu pasākumu izmaksas",IF('1a+c+n'!$Q47="C",'1a+c+n'!M47,0))</f>
        <v>0</v>
      </c>
      <c r="N47" s="106">
        <f>IF($C$4="citu pasākumu izmaksas",IF('1a+c+n'!$Q47="C",'1a+c+n'!N47,0))</f>
        <v>0</v>
      </c>
      <c r="O47" s="106">
        <f>IF($C$4="citu pasākumu izmaksas",IF('1a+c+n'!$Q47="C",'1a+c+n'!O47,0))</f>
        <v>0</v>
      </c>
      <c r="P47" s="107">
        <f>IF($C$4="citu pasākumu izmaksas",IF('1a+c+n'!$Q47="C",'1a+c+n'!P47,0))</f>
        <v>0</v>
      </c>
    </row>
    <row r="48" spans="1:16" x14ac:dyDescent="0.2">
      <c r="A48" s="45">
        <f>IF(P48=0,0,IF(COUNTBLANK(P48)=1,0,COUNTA($P$14:P48)))</f>
        <v>0</v>
      </c>
      <c r="B48" s="20">
        <f>IF($C$4="citu pasākumu izmaksas",IF('1a+c+n'!$Q48="C",'1a+c+n'!B48,0))</f>
        <v>0</v>
      </c>
      <c r="C48" s="58">
        <f>IF($C$4="citu pasākumu izmaksas",IF('1a+c+n'!$Q48="C",'1a+c+n'!C48,0))</f>
        <v>0</v>
      </c>
      <c r="D48" s="20">
        <f>IF($C$4="citu pasākumu izmaksas",IF('1a+c+n'!$Q48="C",'1a+c+n'!D48,0))</f>
        <v>0</v>
      </c>
      <c r="E48" s="40"/>
      <c r="F48" s="59"/>
      <c r="G48" s="106"/>
      <c r="H48" s="106">
        <f>IF($C$4="citu pasākumu izmaksas",IF('1a+c+n'!$Q48="C",'1a+c+n'!H48,0))</f>
        <v>0</v>
      </c>
      <c r="I48" s="106"/>
      <c r="J48" s="106"/>
      <c r="K48" s="107">
        <f>IF($C$4="citu pasākumu izmaksas",IF('1a+c+n'!$Q48="C",'1a+c+n'!K48,0))</f>
        <v>0</v>
      </c>
      <c r="L48" s="74">
        <f>IF($C$4="citu pasākumu izmaksas",IF('1a+c+n'!$Q48="C",'1a+c+n'!L48,0))</f>
        <v>0</v>
      </c>
      <c r="M48" s="106">
        <f>IF($C$4="citu pasākumu izmaksas",IF('1a+c+n'!$Q48="C",'1a+c+n'!M48,0))</f>
        <v>0</v>
      </c>
      <c r="N48" s="106">
        <f>IF($C$4="citu pasākumu izmaksas",IF('1a+c+n'!$Q48="C",'1a+c+n'!N48,0))</f>
        <v>0</v>
      </c>
      <c r="O48" s="106">
        <f>IF($C$4="citu pasākumu izmaksas",IF('1a+c+n'!$Q48="C",'1a+c+n'!O48,0))</f>
        <v>0</v>
      </c>
      <c r="P48" s="107">
        <f>IF($C$4="citu pasākumu izmaksas",IF('1a+c+n'!$Q48="C",'1a+c+n'!P48,0))</f>
        <v>0</v>
      </c>
    </row>
    <row r="49" spans="1:16" x14ac:dyDescent="0.2">
      <c r="A49" s="45">
        <f>IF(P49=0,0,IF(COUNTBLANK(P49)=1,0,COUNTA($P$14:P49)))</f>
        <v>0</v>
      </c>
      <c r="B49" s="20">
        <f>IF($C$4="citu pasākumu izmaksas",IF('1a+c+n'!$Q49="C",'1a+c+n'!B49,0))</f>
        <v>0</v>
      </c>
      <c r="C49" s="58">
        <f>IF($C$4="citu pasākumu izmaksas",IF('1a+c+n'!$Q49="C",'1a+c+n'!C49,0))</f>
        <v>0</v>
      </c>
      <c r="D49" s="20">
        <f>IF($C$4="citu pasākumu izmaksas",IF('1a+c+n'!$Q49="C",'1a+c+n'!D49,0))</f>
        <v>0</v>
      </c>
      <c r="E49" s="40"/>
      <c r="F49" s="59"/>
      <c r="G49" s="106"/>
      <c r="H49" s="106">
        <f>IF($C$4="citu pasākumu izmaksas",IF('1a+c+n'!$Q49="C",'1a+c+n'!H49,0))</f>
        <v>0</v>
      </c>
      <c r="I49" s="106"/>
      <c r="J49" s="106"/>
      <c r="K49" s="107">
        <f>IF($C$4="citu pasākumu izmaksas",IF('1a+c+n'!$Q49="C",'1a+c+n'!K49,0))</f>
        <v>0</v>
      </c>
      <c r="L49" s="74">
        <f>IF($C$4="citu pasākumu izmaksas",IF('1a+c+n'!$Q49="C",'1a+c+n'!L49,0))</f>
        <v>0</v>
      </c>
      <c r="M49" s="106">
        <f>IF($C$4="citu pasākumu izmaksas",IF('1a+c+n'!$Q49="C",'1a+c+n'!M49,0))</f>
        <v>0</v>
      </c>
      <c r="N49" s="106">
        <f>IF($C$4="citu pasākumu izmaksas",IF('1a+c+n'!$Q49="C",'1a+c+n'!N49,0))</f>
        <v>0</v>
      </c>
      <c r="O49" s="106">
        <f>IF($C$4="citu pasākumu izmaksas",IF('1a+c+n'!$Q49="C",'1a+c+n'!O49,0))</f>
        <v>0</v>
      </c>
      <c r="P49" s="107">
        <f>IF($C$4="citu pasākumu izmaksas",IF('1a+c+n'!$Q49="C",'1a+c+n'!P49,0))</f>
        <v>0</v>
      </c>
    </row>
    <row r="50" spans="1:16" x14ac:dyDescent="0.2">
      <c r="A50" s="45">
        <f>IF(P50=0,0,IF(COUNTBLANK(P50)=1,0,COUNTA($P$14:P50)))</f>
        <v>0</v>
      </c>
      <c r="B50" s="20">
        <f>IF($C$4="citu pasākumu izmaksas",IF('1a+c+n'!$Q50="C",'1a+c+n'!B50,0))</f>
        <v>0</v>
      </c>
      <c r="C50" s="58">
        <f>IF($C$4="citu pasākumu izmaksas",IF('1a+c+n'!$Q50="C",'1a+c+n'!C50,0))</f>
        <v>0</v>
      </c>
      <c r="D50" s="20">
        <f>IF($C$4="citu pasākumu izmaksas",IF('1a+c+n'!$Q50="C",'1a+c+n'!D50,0))</f>
        <v>0</v>
      </c>
      <c r="E50" s="40"/>
      <c r="F50" s="59"/>
      <c r="G50" s="106"/>
      <c r="H50" s="106">
        <f>IF($C$4="citu pasākumu izmaksas",IF('1a+c+n'!$Q50="C",'1a+c+n'!H50,0))</f>
        <v>0</v>
      </c>
      <c r="I50" s="106"/>
      <c r="J50" s="106"/>
      <c r="K50" s="107">
        <f>IF($C$4="citu pasākumu izmaksas",IF('1a+c+n'!$Q50="C",'1a+c+n'!K50,0))</f>
        <v>0</v>
      </c>
      <c r="L50" s="74">
        <f>IF($C$4="citu pasākumu izmaksas",IF('1a+c+n'!$Q50="C",'1a+c+n'!L50,0))</f>
        <v>0</v>
      </c>
      <c r="M50" s="106">
        <f>IF($C$4="citu pasākumu izmaksas",IF('1a+c+n'!$Q50="C",'1a+c+n'!M50,0))</f>
        <v>0</v>
      </c>
      <c r="N50" s="106">
        <f>IF($C$4="citu pasākumu izmaksas",IF('1a+c+n'!$Q50="C",'1a+c+n'!N50,0))</f>
        <v>0</v>
      </c>
      <c r="O50" s="106">
        <f>IF($C$4="citu pasākumu izmaksas",IF('1a+c+n'!$Q50="C",'1a+c+n'!O50,0))</f>
        <v>0</v>
      </c>
      <c r="P50" s="107">
        <f>IF($C$4="citu pasākumu izmaksas",IF('1a+c+n'!$Q50="C",'1a+c+n'!P50,0))</f>
        <v>0</v>
      </c>
    </row>
    <row r="51" spans="1:16" x14ac:dyDescent="0.2">
      <c r="A51" s="45">
        <f>IF(P51=0,0,IF(COUNTBLANK(P51)=1,0,COUNTA($P$14:P51)))</f>
        <v>0</v>
      </c>
      <c r="B51" s="20">
        <f>IF($C$4="citu pasākumu izmaksas",IF('1a+c+n'!$Q51="C",'1a+c+n'!B51,0))</f>
        <v>0</v>
      </c>
      <c r="C51" s="58">
        <f>IF($C$4="citu pasākumu izmaksas",IF('1a+c+n'!$Q51="C",'1a+c+n'!C51,0))</f>
        <v>0</v>
      </c>
      <c r="D51" s="20">
        <f>IF($C$4="citu pasākumu izmaksas",IF('1a+c+n'!$Q51="C",'1a+c+n'!D51,0))</f>
        <v>0</v>
      </c>
      <c r="E51" s="40"/>
      <c r="F51" s="59"/>
      <c r="G51" s="106"/>
      <c r="H51" s="106">
        <f>IF($C$4="citu pasākumu izmaksas",IF('1a+c+n'!$Q51="C",'1a+c+n'!H51,0))</f>
        <v>0</v>
      </c>
      <c r="I51" s="106"/>
      <c r="J51" s="106"/>
      <c r="K51" s="107">
        <f>IF($C$4="citu pasākumu izmaksas",IF('1a+c+n'!$Q51="C",'1a+c+n'!K51,0))</f>
        <v>0</v>
      </c>
      <c r="L51" s="74">
        <f>IF($C$4="citu pasākumu izmaksas",IF('1a+c+n'!$Q51="C",'1a+c+n'!L51,0))</f>
        <v>0</v>
      </c>
      <c r="M51" s="106">
        <f>IF($C$4="citu pasākumu izmaksas",IF('1a+c+n'!$Q51="C",'1a+c+n'!M51,0))</f>
        <v>0</v>
      </c>
      <c r="N51" s="106">
        <f>IF($C$4="citu pasākumu izmaksas",IF('1a+c+n'!$Q51="C",'1a+c+n'!N51,0))</f>
        <v>0</v>
      </c>
      <c r="O51" s="106">
        <f>IF($C$4="citu pasākumu izmaksas",IF('1a+c+n'!$Q51="C",'1a+c+n'!O51,0))</f>
        <v>0</v>
      </c>
      <c r="P51" s="107">
        <f>IF($C$4="citu pasākumu izmaksas",IF('1a+c+n'!$Q51="C",'1a+c+n'!P51,0))</f>
        <v>0</v>
      </c>
    </row>
    <row r="52" spans="1:16" x14ac:dyDescent="0.2">
      <c r="A52" s="45">
        <f>IF(P52=0,0,IF(COUNTBLANK(P52)=1,0,COUNTA($P$14:P52)))</f>
        <v>0</v>
      </c>
      <c r="B52" s="20">
        <f>IF($C$4="citu pasākumu izmaksas",IF('1a+c+n'!$Q52="C",'1a+c+n'!B52,0))</f>
        <v>0</v>
      </c>
      <c r="C52" s="58">
        <f>IF($C$4="citu pasākumu izmaksas",IF('1a+c+n'!$Q52="C",'1a+c+n'!C52,0))</f>
        <v>0</v>
      </c>
      <c r="D52" s="20">
        <f>IF($C$4="citu pasākumu izmaksas",IF('1a+c+n'!$Q52="C",'1a+c+n'!D52,0))</f>
        <v>0</v>
      </c>
      <c r="E52" s="40"/>
      <c r="F52" s="59"/>
      <c r="G52" s="106"/>
      <c r="H52" s="106">
        <f>IF($C$4="citu pasākumu izmaksas",IF('1a+c+n'!$Q52="C",'1a+c+n'!H52,0))</f>
        <v>0</v>
      </c>
      <c r="I52" s="106"/>
      <c r="J52" s="106"/>
      <c r="K52" s="107">
        <f>IF($C$4="citu pasākumu izmaksas",IF('1a+c+n'!$Q52="C",'1a+c+n'!K52,0))</f>
        <v>0</v>
      </c>
      <c r="L52" s="74">
        <f>IF($C$4="citu pasākumu izmaksas",IF('1a+c+n'!$Q52="C",'1a+c+n'!L52,0))</f>
        <v>0</v>
      </c>
      <c r="M52" s="106">
        <f>IF($C$4="citu pasākumu izmaksas",IF('1a+c+n'!$Q52="C",'1a+c+n'!M52,0))</f>
        <v>0</v>
      </c>
      <c r="N52" s="106">
        <f>IF($C$4="citu pasākumu izmaksas",IF('1a+c+n'!$Q52="C",'1a+c+n'!N52,0))</f>
        <v>0</v>
      </c>
      <c r="O52" s="106">
        <f>IF($C$4="citu pasākumu izmaksas",IF('1a+c+n'!$Q52="C",'1a+c+n'!O52,0))</f>
        <v>0</v>
      </c>
      <c r="P52" s="107">
        <f>IF($C$4="citu pasākumu izmaksas",IF('1a+c+n'!$Q52="C",'1a+c+n'!P52,0))</f>
        <v>0</v>
      </c>
    </row>
    <row r="53" spans="1:16" x14ac:dyDescent="0.2">
      <c r="A53" s="45">
        <f>IF(P53=0,0,IF(COUNTBLANK(P53)=1,0,COUNTA($P$14:P53)))</f>
        <v>0</v>
      </c>
      <c r="B53" s="20">
        <f>IF($C$4="citu pasākumu izmaksas",IF('1a+c+n'!$Q53="C",'1a+c+n'!B53,0))</f>
        <v>0</v>
      </c>
      <c r="C53" s="58">
        <f>IF($C$4="citu pasākumu izmaksas",IF('1a+c+n'!$Q53="C",'1a+c+n'!C53,0))</f>
        <v>0</v>
      </c>
      <c r="D53" s="20">
        <f>IF($C$4="citu pasākumu izmaksas",IF('1a+c+n'!$Q53="C",'1a+c+n'!D53,0))</f>
        <v>0</v>
      </c>
      <c r="E53" s="40"/>
      <c r="F53" s="59"/>
      <c r="G53" s="106"/>
      <c r="H53" s="106">
        <f>IF($C$4="citu pasākumu izmaksas",IF('1a+c+n'!$Q53="C",'1a+c+n'!H53,0))</f>
        <v>0</v>
      </c>
      <c r="I53" s="106"/>
      <c r="J53" s="106"/>
      <c r="K53" s="107">
        <f>IF($C$4="citu pasākumu izmaksas",IF('1a+c+n'!$Q53="C",'1a+c+n'!K53,0))</f>
        <v>0</v>
      </c>
      <c r="L53" s="74">
        <f>IF($C$4="citu pasākumu izmaksas",IF('1a+c+n'!$Q53="C",'1a+c+n'!L53,0))</f>
        <v>0</v>
      </c>
      <c r="M53" s="106">
        <f>IF($C$4="citu pasākumu izmaksas",IF('1a+c+n'!$Q53="C",'1a+c+n'!M53,0))</f>
        <v>0</v>
      </c>
      <c r="N53" s="106">
        <f>IF($C$4="citu pasākumu izmaksas",IF('1a+c+n'!$Q53="C",'1a+c+n'!N53,0))</f>
        <v>0</v>
      </c>
      <c r="O53" s="106">
        <f>IF($C$4="citu pasākumu izmaksas",IF('1a+c+n'!$Q53="C",'1a+c+n'!O53,0))</f>
        <v>0</v>
      </c>
      <c r="P53" s="107">
        <f>IF($C$4="citu pasākumu izmaksas",IF('1a+c+n'!$Q53="C",'1a+c+n'!P53,0))</f>
        <v>0</v>
      </c>
    </row>
    <row r="54" spans="1:16" x14ac:dyDescent="0.2">
      <c r="A54" s="45">
        <f>IF(P54=0,0,IF(COUNTBLANK(P54)=1,0,COUNTA($P$14:P54)))</f>
        <v>0</v>
      </c>
      <c r="B54" s="20">
        <f>IF($C$4="citu pasākumu izmaksas",IF('1a+c+n'!$Q54="C",'1a+c+n'!B54,0))</f>
        <v>0</v>
      </c>
      <c r="C54" s="58">
        <f>IF($C$4="citu pasākumu izmaksas",IF('1a+c+n'!$Q54="C",'1a+c+n'!C54,0))</f>
        <v>0</v>
      </c>
      <c r="D54" s="20">
        <f>IF($C$4="citu pasākumu izmaksas",IF('1a+c+n'!$Q54="C",'1a+c+n'!D54,0))</f>
        <v>0</v>
      </c>
      <c r="E54" s="40"/>
      <c r="F54" s="59"/>
      <c r="G54" s="106"/>
      <c r="H54" s="106">
        <f>IF($C$4="citu pasākumu izmaksas",IF('1a+c+n'!$Q54="C",'1a+c+n'!H54,0))</f>
        <v>0</v>
      </c>
      <c r="I54" s="106"/>
      <c r="J54" s="106"/>
      <c r="K54" s="107">
        <f>IF($C$4="citu pasākumu izmaksas",IF('1a+c+n'!$Q54="C",'1a+c+n'!K54,0))</f>
        <v>0</v>
      </c>
      <c r="L54" s="74">
        <f>IF($C$4="citu pasākumu izmaksas",IF('1a+c+n'!$Q54="C",'1a+c+n'!L54,0))</f>
        <v>0</v>
      </c>
      <c r="M54" s="106">
        <f>IF($C$4="citu pasākumu izmaksas",IF('1a+c+n'!$Q54="C",'1a+c+n'!M54,0))</f>
        <v>0</v>
      </c>
      <c r="N54" s="106">
        <f>IF($C$4="citu pasākumu izmaksas",IF('1a+c+n'!$Q54="C",'1a+c+n'!N54,0))</f>
        <v>0</v>
      </c>
      <c r="O54" s="106">
        <f>IF($C$4="citu pasākumu izmaksas",IF('1a+c+n'!$Q54="C",'1a+c+n'!O54,0))</f>
        <v>0</v>
      </c>
      <c r="P54" s="107">
        <f>IF($C$4="citu pasākumu izmaksas",IF('1a+c+n'!$Q54="C",'1a+c+n'!P54,0))</f>
        <v>0</v>
      </c>
    </row>
    <row r="55" spans="1:16" x14ac:dyDescent="0.2">
      <c r="A55" s="45">
        <f>IF(P55=0,0,IF(COUNTBLANK(P55)=1,0,COUNTA($P$14:P55)))</f>
        <v>0</v>
      </c>
      <c r="B55" s="20">
        <f>IF($C$4="citu pasākumu izmaksas",IF('1a+c+n'!$Q55="C",'1a+c+n'!B55,0))</f>
        <v>0</v>
      </c>
      <c r="C55" s="58">
        <f>IF($C$4="citu pasākumu izmaksas",IF('1a+c+n'!$Q55="C",'1a+c+n'!C55,0))</f>
        <v>0</v>
      </c>
      <c r="D55" s="20">
        <f>IF($C$4="citu pasākumu izmaksas",IF('1a+c+n'!$Q55="C",'1a+c+n'!D55,0))</f>
        <v>0</v>
      </c>
      <c r="E55" s="40"/>
      <c r="F55" s="59"/>
      <c r="G55" s="106"/>
      <c r="H55" s="106">
        <f>IF($C$4="citu pasākumu izmaksas",IF('1a+c+n'!$Q55="C",'1a+c+n'!H55,0))</f>
        <v>0</v>
      </c>
      <c r="I55" s="106"/>
      <c r="J55" s="106"/>
      <c r="K55" s="107">
        <f>IF($C$4="citu pasākumu izmaksas",IF('1a+c+n'!$Q55="C",'1a+c+n'!K55,0))</f>
        <v>0</v>
      </c>
      <c r="L55" s="74">
        <f>IF($C$4="citu pasākumu izmaksas",IF('1a+c+n'!$Q55="C",'1a+c+n'!L55,0))</f>
        <v>0</v>
      </c>
      <c r="M55" s="106">
        <f>IF($C$4="citu pasākumu izmaksas",IF('1a+c+n'!$Q55="C",'1a+c+n'!M55,0))</f>
        <v>0</v>
      </c>
      <c r="N55" s="106">
        <f>IF($C$4="citu pasākumu izmaksas",IF('1a+c+n'!$Q55="C",'1a+c+n'!N55,0))</f>
        <v>0</v>
      </c>
      <c r="O55" s="106">
        <f>IF($C$4="citu pasākumu izmaksas",IF('1a+c+n'!$Q55="C",'1a+c+n'!O55,0))</f>
        <v>0</v>
      </c>
      <c r="P55" s="107">
        <f>IF($C$4="citu pasākumu izmaksas",IF('1a+c+n'!$Q55="C",'1a+c+n'!P55,0))</f>
        <v>0</v>
      </c>
    </row>
    <row r="56" spans="1:16" x14ac:dyDescent="0.2">
      <c r="A56" s="45">
        <f>IF(P56=0,0,IF(COUNTBLANK(P56)=1,0,COUNTA($P$14:P56)))</f>
        <v>0</v>
      </c>
      <c r="B56" s="20">
        <f>IF($C$4="citu pasākumu izmaksas",IF('1a+c+n'!$Q56="C",'1a+c+n'!B56,0))</f>
        <v>0</v>
      </c>
      <c r="C56" s="58">
        <f>IF($C$4="citu pasākumu izmaksas",IF('1a+c+n'!$Q56="C",'1a+c+n'!C56,0))</f>
        <v>0</v>
      </c>
      <c r="D56" s="20">
        <f>IF($C$4="citu pasākumu izmaksas",IF('1a+c+n'!$Q56="C",'1a+c+n'!D56,0))</f>
        <v>0</v>
      </c>
      <c r="E56" s="40"/>
      <c r="F56" s="59"/>
      <c r="G56" s="106"/>
      <c r="H56" s="106">
        <f>IF($C$4="citu pasākumu izmaksas",IF('1a+c+n'!$Q56="C",'1a+c+n'!H56,0))</f>
        <v>0</v>
      </c>
      <c r="I56" s="106"/>
      <c r="J56" s="106"/>
      <c r="K56" s="107">
        <f>IF($C$4="citu pasākumu izmaksas",IF('1a+c+n'!$Q56="C",'1a+c+n'!K56,0))</f>
        <v>0</v>
      </c>
      <c r="L56" s="74">
        <f>IF($C$4="citu pasākumu izmaksas",IF('1a+c+n'!$Q56="C",'1a+c+n'!L56,0))</f>
        <v>0</v>
      </c>
      <c r="M56" s="106">
        <f>IF($C$4="citu pasākumu izmaksas",IF('1a+c+n'!$Q56="C",'1a+c+n'!M56,0))</f>
        <v>0</v>
      </c>
      <c r="N56" s="106">
        <f>IF($C$4="citu pasākumu izmaksas",IF('1a+c+n'!$Q56="C",'1a+c+n'!N56,0))</f>
        <v>0</v>
      </c>
      <c r="O56" s="106">
        <f>IF($C$4="citu pasākumu izmaksas",IF('1a+c+n'!$Q56="C",'1a+c+n'!O56,0))</f>
        <v>0</v>
      </c>
      <c r="P56" s="107">
        <f>IF($C$4="citu pasākumu izmaksas",IF('1a+c+n'!$Q56="C",'1a+c+n'!P56,0))</f>
        <v>0</v>
      </c>
    </row>
    <row r="57" spans="1:16" x14ac:dyDescent="0.2">
      <c r="A57" s="45">
        <f>IF(P57=0,0,IF(COUNTBLANK(P57)=1,0,COUNTA($P$14:P57)))</f>
        <v>0</v>
      </c>
      <c r="B57" s="20">
        <f>IF($C$4="citu pasākumu izmaksas",IF('1a+c+n'!$Q57="C",'1a+c+n'!B57,0))</f>
        <v>0</v>
      </c>
      <c r="C57" s="58">
        <f>IF($C$4="citu pasākumu izmaksas",IF('1a+c+n'!$Q57="C",'1a+c+n'!C57,0))</f>
        <v>0</v>
      </c>
      <c r="D57" s="20">
        <f>IF($C$4="citu pasākumu izmaksas",IF('1a+c+n'!$Q57="C",'1a+c+n'!D57,0))</f>
        <v>0</v>
      </c>
      <c r="E57" s="40"/>
      <c r="F57" s="59"/>
      <c r="G57" s="106"/>
      <c r="H57" s="106">
        <f>IF($C$4="citu pasākumu izmaksas",IF('1a+c+n'!$Q57="C",'1a+c+n'!H57,0))</f>
        <v>0</v>
      </c>
      <c r="I57" s="106"/>
      <c r="J57" s="106"/>
      <c r="K57" s="107">
        <f>IF($C$4="citu pasākumu izmaksas",IF('1a+c+n'!$Q57="C",'1a+c+n'!K57,0))</f>
        <v>0</v>
      </c>
      <c r="L57" s="74">
        <f>IF($C$4="citu pasākumu izmaksas",IF('1a+c+n'!$Q57="C",'1a+c+n'!L57,0))</f>
        <v>0</v>
      </c>
      <c r="M57" s="106">
        <f>IF($C$4="citu pasākumu izmaksas",IF('1a+c+n'!$Q57="C",'1a+c+n'!M57,0))</f>
        <v>0</v>
      </c>
      <c r="N57" s="106">
        <f>IF($C$4="citu pasākumu izmaksas",IF('1a+c+n'!$Q57="C",'1a+c+n'!N57,0))</f>
        <v>0</v>
      </c>
      <c r="O57" s="106">
        <f>IF($C$4="citu pasākumu izmaksas",IF('1a+c+n'!$Q57="C",'1a+c+n'!O57,0))</f>
        <v>0</v>
      </c>
      <c r="P57" s="107">
        <f>IF($C$4="citu pasākumu izmaksas",IF('1a+c+n'!$Q57="C",'1a+c+n'!P57,0))</f>
        <v>0</v>
      </c>
    </row>
    <row r="58" spans="1:16" x14ac:dyDescent="0.2">
      <c r="A58" s="45">
        <f>IF(P58=0,0,IF(COUNTBLANK(P58)=1,0,COUNTA($P$14:P58)))</f>
        <v>0</v>
      </c>
      <c r="B58" s="20">
        <f>IF($C$4="citu pasākumu izmaksas",IF('1a+c+n'!$Q58="C",'1a+c+n'!B58,0))</f>
        <v>0</v>
      </c>
      <c r="C58" s="58">
        <f>IF($C$4="citu pasākumu izmaksas",IF('1a+c+n'!$Q58="C",'1a+c+n'!C58,0))</f>
        <v>0</v>
      </c>
      <c r="D58" s="20">
        <f>IF($C$4="citu pasākumu izmaksas",IF('1a+c+n'!$Q58="C",'1a+c+n'!D58,0))</f>
        <v>0</v>
      </c>
      <c r="E58" s="40"/>
      <c r="F58" s="59"/>
      <c r="G58" s="106"/>
      <c r="H58" s="106">
        <f>IF($C$4="citu pasākumu izmaksas",IF('1a+c+n'!$Q58="C",'1a+c+n'!H58,0))</f>
        <v>0</v>
      </c>
      <c r="I58" s="106"/>
      <c r="J58" s="106"/>
      <c r="K58" s="107">
        <f>IF($C$4="citu pasākumu izmaksas",IF('1a+c+n'!$Q58="C",'1a+c+n'!K58,0))</f>
        <v>0</v>
      </c>
      <c r="L58" s="74">
        <f>IF($C$4="citu pasākumu izmaksas",IF('1a+c+n'!$Q58="C",'1a+c+n'!L58,0))</f>
        <v>0</v>
      </c>
      <c r="M58" s="106">
        <f>IF($C$4="citu pasākumu izmaksas",IF('1a+c+n'!$Q58="C",'1a+c+n'!M58,0))</f>
        <v>0</v>
      </c>
      <c r="N58" s="106">
        <f>IF($C$4="citu pasākumu izmaksas",IF('1a+c+n'!$Q58="C",'1a+c+n'!N58,0))</f>
        <v>0</v>
      </c>
      <c r="O58" s="106">
        <f>IF($C$4="citu pasākumu izmaksas",IF('1a+c+n'!$Q58="C",'1a+c+n'!O58,0))</f>
        <v>0</v>
      </c>
      <c r="P58" s="107">
        <f>IF($C$4="citu pasākumu izmaksas",IF('1a+c+n'!$Q58="C",'1a+c+n'!P58,0))</f>
        <v>0</v>
      </c>
    </row>
    <row r="59" spans="1:16" x14ac:dyDescent="0.2">
      <c r="A59" s="45">
        <f>IF(P59=0,0,IF(COUNTBLANK(P59)=1,0,COUNTA($P$14:P59)))</f>
        <v>0</v>
      </c>
      <c r="B59" s="20">
        <f>IF($C$4="citu pasākumu izmaksas",IF('1a+c+n'!$Q59="C",'1a+c+n'!B59,0))</f>
        <v>0</v>
      </c>
      <c r="C59" s="58">
        <f>IF($C$4="citu pasākumu izmaksas",IF('1a+c+n'!$Q59="C",'1a+c+n'!C59,0))</f>
        <v>0</v>
      </c>
      <c r="D59" s="20">
        <f>IF($C$4="citu pasākumu izmaksas",IF('1a+c+n'!$Q59="C",'1a+c+n'!D59,0))</f>
        <v>0</v>
      </c>
      <c r="E59" s="40"/>
      <c r="F59" s="59"/>
      <c r="G59" s="106"/>
      <c r="H59" s="106">
        <f>IF($C$4="citu pasākumu izmaksas",IF('1a+c+n'!$Q59="C",'1a+c+n'!H59,0))</f>
        <v>0</v>
      </c>
      <c r="I59" s="106"/>
      <c r="J59" s="106"/>
      <c r="K59" s="107">
        <f>IF($C$4="citu pasākumu izmaksas",IF('1a+c+n'!$Q59="C",'1a+c+n'!K59,0))</f>
        <v>0</v>
      </c>
      <c r="L59" s="74">
        <f>IF($C$4="citu pasākumu izmaksas",IF('1a+c+n'!$Q59="C",'1a+c+n'!L59,0))</f>
        <v>0</v>
      </c>
      <c r="M59" s="106">
        <f>IF($C$4="citu pasākumu izmaksas",IF('1a+c+n'!$Q59="C",'1a+c+n'!M59,0))</f>
        <v>0</v>
      </c>
      <c r="N59" s="106">
        <f>IF($C$4="citu pasākumu izmaksas",IF('1a+c+n'!$Q59="C",'1a+c+n'!N59,0))</f>
        <v>0</v>
      </c>
      <c r="O59" s="106">
        <f>IF($C$4="citu pasākumu izmaksas",IF('1a+c+n'!$Q59="C",'1a+c+n'!O59,0))</f>
        <v>0</v>
      </c>
      <c r="P59" s="107">
        <f>IF($C$4="citu pasākumu izmaksas",IF('1a+c+n'!$Q59="C",'1a+c+n'!P59,0))</f>
        <v>0</v>
      </c>
    </row>
    <row r="60" spans="1:16" x14ac:dyDescent="0.2">
      <c r="A60" s="45">
        <f>IF(P60=0,0,IF(COUNTBLANK(P60)=1,0,COUNTA($P$14:P60)))</f>
        <v>0</v>
      </c>
      <c r="B60" s="20">
        <f>IF($C$4="citu pasākumu izmaksas",IF('1a+c+n'!$Q60="C",'1a+c+n'!B60,0))</f>
        <v>0</v>
      </c>
      <c r="C60" s="58">
        <f>IF($C$4="citu pasākumu izmaksas",IF('1a+c+n'!$Q60="C",'1a+c+n'!C60,0))</f>
        <v>0</v>
      </c>
      <c r="D60" s="20">
        <f>IF($C$4="citu pasākumu izmaksas",IF('1a+c+n'!$Q60="C",'1a+c+n'!D60,0))</f>
        <v>0</v>
      </c>
      <c r="E60" s="40"/>
      <c r="F60" s="59"/>
      <c r="G60" s="106"/>
      <c r="H60" s="106">
        <f>IF($C$4="citu pasākumu izmaksas",IF('1a+c+n'!$Q60="C",'1a+c+n'!H60,0))</f>
        <v>0</v>
      </c>
      <c r="I60" s="106"/>
      <c r="J60" s="106"/>
      <c r="K60" s="107">
        <f>IF($C$4="citu pasākumu izmaksas",IF('1a+c+n'!$Q60="C",'1a+c+n'!K60,0))</f>
        <v>0</v>
      </c>
      <c r="L60" s="74">
        <f>IF($C$4="citu pasākumu izmaksas",IF('1a+c+n'!$Q60="C",'1a+c+n'!L60,0))</f>
        <v>0</v>
      </c>
      <c r="M60" s="106">
        <f>IF($C$4="citu pasākumu izmaksas",IF('1a+c+n'!$Q60="C",'1a+c+n'!M60,0))</f>
        <v>0</v>
      </c>
      <c r="N60" s="106">
        <f>IF($C$4="citu pasākumu izmaksas",IF('1a+c+n'!$Q60="C",'1a+c+n'!N60,0))</f>
        <v>0</v>
      </c>
      <c r="O60" s="106">
        <f>IF($C$4="citu pasākumu izmaksas",IF('1a+c+n'!$Q60="C",'1a+c+n'!O60,0))</f>
        <v>0</v>
      </c>
      <c r="P60" s="107">
        <f>IF($C$4="citu pasākumu izmaksas",IF('1a+c+n'!$Q60="C",'1a+c+n'!P60,0))</f>
        <v>0</v>
      </c>
    </row>
    <row r="61" spans="1:16" x14ac:dyDescent="0.2">
      <c r="A61" s="45">
        <f>IF(P61=0,0,IF(COUNTBLANK(P61)=1,0,COUNTA($P$14:P61)))</f>
        <v>0</v>
      </c>
      <c r="B61" s="20">
        <f>IF($C$4="citu pasākumu izmaksas",IF('1a+c+n'!$Q61="C",'1a+c+n'!B61,0))</f>
        <v>0</v>
      </c>
      <c r="C61" s="58">
        <f>IF($C$4="citu pasākumu izmaksas",IF('1a+c+n'!$Q61="C",'1a+c+n'!C61,0))</f>
        <v>0</v>
      </c>
      <c r="D61" s="20">
        <f>IF($C$4="citu pasākumu izmaksas",IF('1a+c+n'!$Q61="C",'1a+c+n'!D61,0))</f>
        <v>0</v>
      </c>
      <c r="E61" s="40"/>
      <c r="F61" s="59"/>
      <c r="G61" s="106"/>
      <c r="H61" s="106">
        <f>IF($C$4="citu pasākumu izmaksas",IF('1a+c+n'!$Q61="C",'1a+c+n'!H61,0))</f>
        <v>0</v>
      </c>
      <c r="I61" s="106"/>
      <c r="J61" s="106"/>
      <c r="K61" s="107">
        <f>IF($C$4="citu pasākumu izmaksas",IF('1a+c+n'!$Q61="C",'1a+c+n'!K61,0))</f>
        <v>0</v>
      </c>
      <c r="L61" s="74">
        <f>IF($C$4="citu pasākumu izmaksas",IF('1a+c+n'!$Q61="C",'1a+c+n'!L61,0))</f>
        <v>0</v>
      </c>
      <c r="M61" s="106">
        <f>IF($C$4="citu pasākumu izmaksas",IF('1a+c+n'!$Q61="C",'1a+c+n'!M61,0))</f>
        <v>0</v>
      </c>
      <c r="N61" s="106">
        <f>IF($C$4="citu pasākumu izmaksas",IF('1a+c+n'!$Q61="C",'1a+c+n'!N61,0))</f>
        <v>0</v>
      </c>
      <c r="O61" s="106">
        <f>IF($C$4="citu pasākumu izmaksas",IF('1a+c+n'!$Q61="C",'1a+c+n'!O61,0))</f>
        <v>0</v>
      </c>
      <c r="P61" s="107">
        <f>IF($C$4="citu pasākumu izmaksas",IF('1a+c+n'!$Q61="C",'1a+c+n'!P61,0))</f>
        <v>0</v>
      </c>
    </row>
    <row r="62" spans="1:16" x14ac:dyDescent="0.2">
      <c r="A62" s="45">
        <f>IF(P62=0,0,IF(COUNTBLANK(P62)=1,0,COUNTA($P$14:P62)))</f>
        <v>0</v>
      </c>
      <c r="B62" s="20">
        <f>IF($C$4="citu pasākumu izmaksas",IF('1a+c+n'!$Q62="C",'1a+c+n'!B62,0))</f>
        <v>0</v>
      </c>
      <c r="C62" s="58">
        <f>IF($C$4="citu pasākumu izmaksas",IF('1a+c+n'!$Q62="C",'1a+c+n'!C62,0))</f>
        <v>0</v>
      </c>
      <c r="D62" s="20">
        <f>IF($C$4="citu pasākumu izmaksas",IF('1a+c+n'!$Q62="C",'1a+c+n'!D62,0))</f>
        <v>0</v>
      </c>
      <c r="E62" s="40"/>
      <c r="F62" s="59"/>
      <c r="G62" s="106"/>
      <c r="H62" s="106">
        <f>IF($C$4="citu pasākumu izmaksas",IF('1a+c+n'!$Q62="C",'1a+c+n'!H62,0))</f>
        <v>0</v>
      </c>
      <c r="I62" s="106"/>
      <c r="J62" s="106"/>
      <c r="K62" s="107">
        <f>IF($C$4="citu pasākumu izmaksas",IF('1a+c+n'!$Q62="C",'1a+c+n'!K62,0))</f>
        <v>0</v>
      </c>
      <c r="L62" s="74">
        <f>IF($C$4="citu pasākumu izmaksas",IF('1a+c+n'!$Q62="C",'1a+c+n'!L62,0))</f>
        <v>0</v>
      </c>
      <c r="M62" s="106">
        <f>IF($C$4="citu pasākumu izmaksas",IF('1a+c+n'!$Q62="C",'1a+c+n'!M62,0))</f>
        <v>0</v>
      </c>
      <c r="N62" s="106">
        <f>IF($C$4="citu pasākumu izmaksas",IF('1a+c+n'!$Q62="C",'1a+c+n'!N62,0))</f>
        <v>0</v>
      </c>
      <c r="O62" s="106">
        <f>IF($C$4="citu pasākumu izmaksas",IF('1a+c+n'!$Q62="C",'1a+c+n'!O62,0))</f>
        <v>0</v>
      </c>
      <c r="P62" s="107">
        <f>IF($C$4="citu pasākumu izmaksas",IF('1a+c+n'!$Q62="C",'1a+c+n'!P62,0))</f>
        <v>0</v>
      </c>
    </row>
    <row r="63" spans="1:16" x14ac:dyDescent="0.2">
      <c r="A63" s="45">
        <f>IF(P63=0,0,IF(COUNTBLANK(P63)=1,0,COUNTA($P$14:P63)))</f>
        <v>0</v>
      </c>
      <c r="B63" s="20">
        <f>IF($C$4="citu pasākumu izmaksas",IF('1a+c+n'!$Q63="C",'1a+c+n'!B63,0))</f>
        <v>0</v>
      </c>
      <c r="C63" s="58">
        <f>IF($C$4="citu pasākumu izmaksas",IF('1a+c+n'!$Q63="C",'1a+c+n'!C63,0))</f>
        <v>0</v>
      </c>
      <c r="D63" s="20">
        <f>IF($C$4="citu pasākumu izmaksas",IF('1a+c+n'!$Q63="C",'1a+c+n'!D63,0))</f>
        <v>0</v>
      </c>
      <c r="E63" s="40"/>
      <c r="F63" s="59"/>
      <c r="G63" s="106"/>
      <c r="H63" s="106">
        <f>IF($C$4="citu pasākumu izmaksas",IF('1a+c+n'!$Q63="C",'1a+c+n'!H63,0))</f>
        <v>0</v>
      </c>
      <c r="I63" s="106"/>
      <c r="J63" s="106"/>
      <c r="K63" s="107">
        <f>IF($C$4="citu pasākumu izmaksas",IF('1a+c+n'!$Q63="C",'1a+c+n'!K63,0))</f>
        <v>0</v>
      </c>
      <c r="L63" s="74">
        <f>IF($C$4="citu pasākumu izmaksas",IF('1a+c+n'!$Q63="C",'1a+c+n'!L63,0))</f>
        <v>0</v>
      </c>
      <c r="M63" s="106">
        <f>IF($C$4="citu pasākumu izmaksas",IF('1a+c+n'!$Q63="C",'1a+c+n'!M63,0))</f>
        <v>0</v>
      </c>
      <c r="N63" s="106">
        <f>IF($C$4="citu pasākumu izmaksas",IF('1a+c+n'!$Q63="C",'1a+c+n'!N63,0))</f>
        <v>0</v>
      </c>
      <c r="O63" s="106">
        <f>IF($C$4="citu pasākumu izmaksas",IF('1a+c+n'!$Q63="C",'1a+c+n'!O63,0))</f>
        <v>0</v>
      </c>
      <c r="P63" s="107">
        <f>IF($C$4="citu pasākumu izmaksas",IF('1a+c+n'!$Q63="C",'1a+c+n'!P63,0))</f>
        <v>0</v>
      </c>
    </row>
    <row r="64" spans="1:16" x14ac:dyDescent="0.2">
      <c r="A64" s="45">
        <f>IF(P64=0,0,IF(COUNTBLANK(P64)=1,0,COUNTA($P$14:P64)))</f>
        <v>0</v>
      </c>
      <c r="B64" s="20">
        <f>IF($C$4="citu pasākumu izmaksas",IF('1a+c+n'!$Q64="C",'1a+c+n'!B64,0))</f>
        <v>0</v>
      </c>
      <c r="C64" s="58">
        <f>IF($C$4="citu pasākumu izmaksas",IF('1a+c+n'!$Q64="C",'1a+c+n'!C64,0))</f>
        <v>0</v>
      </c>
      <c r="D64" s="20">
        <f>IF($C$4="citu pasākumu izmaksas",IF('1a+c+n'!$Q64="C",'1a+c+n'!D64,0))</f>
        <v>0</v>
      </c>
      <c r="E64" s="40"/>
      <c r="F64" s="59"/>
      <c r="G64" s="106"/>
      <c r="H64" s="106">
        <f>IF($C$4="citu pasākumu izmaksas",IF('1a+c+n'!$Q64="C",'1a+c+n'!H64,0))</f>
        <v>0</v>
      </c>
      <c r="I64" s="106"/>
      <c r="J64" s="106"/>
      <c r="K64" s="107">
        <f>IF($C$4="citu pasākumu izmaksas",IF('1a+c+n'!$Q64="C",'1a+c+n'!K64,0))</f>
        <v>0</v>
      </c>
      <c r="L64" s="74">
        <f>IF($C$4="citu pasākumu izmaksas",IF('1a+c+n'!$Q64="C",'1a+c+n'!L64,0))</f>
        <v>0</v>
      </c>
      <c r="M64" s="106">
        <f>IF($C$4="citu pasākumu izmaksas",IF('1a+c+n'!$Q64="C",'1a+c+n'!M64,0))</f>
        <v>0</v>
      </c>
      <c r="N64" s="106">
        <f>IF($C$4="citu pasākumu izmaksas",IF('1a+c+n'!$Q64="C",'1a+c+n'!N64,0))</f>
        <v>0</v>
      </c>
      <c r="O64" s="106">
        <f>IF($C$4="citu pasākumu izmaksas",IF('1a+c+n'!$Q64="C",'1a+c+n'!O64,0))</f>
        <v>0</v>
      </c>
      <c r="P64" s="107">
        <f>IF($C$4="citu pasākumu izmaksas",IF('1a+c+n'!$Q64="C",'1a+c+n'!P64,0))</f>
        <v>0</v>
      </c>
    </row>
    <row r="65" spans="1:16" x14ac:dyDescent="0.2">
      <c r="A65" s="45">
        <f>IF(P65=0,0,IF(COUNTBLANK(P65)=1,0,COUNTA($P$14:P65)))</f>
        <v>0</v>
      </c>
      <c r="B65" s="20">
        <f>IF($C$4="citu pasākumu izmaksas",IF('1a+c+n'!$Q65="C",'1a+c+n'!B65,0))</f>
        <v>0</v>
      </c>
      <c r="C65" s="58">
        <f>IF($C$4="citu pasākumu izmaksas",IF('1a+c+n'!$Q65="C",'1a+c+n'!C65,0))</f>
        <v>0</v>
      </c>
      <c r="D65" s="20">
        <f>IF($C$4="citu pasākumu izmaksas",IF('1a+c+n'!$Q65="C",'1a+c+n'!D65,0))</f>
        <v>0</v>
      </c>
      <c r="E65" s="40"/>
      <c r="F65" s="59"/>
      <c r="G65" s="106"/>
      <c r="H65" s="106">
        <f>IF($C$4="citu pasākumu izmaksas",IF('1a+c+n'!$Q65="C",'1a+c+n'!H65,0))</f>
        <v>0</v>
      </c>
      <c r="I65" s="106"/>
      <c r="J65" s="106"/>
      <c r="K65" s="107">
        <f>IF($C$4="citu pasākumu izmaksas",IF('1a+c+n'!$Q65="C",'1a+c+n'!K65,0))</f>
        <v>0</v>
      </c>
      <c r="L65" s="74">
        <f>IF($C$4="citu pasākumu izmaksas",IF('1a+c+n'!$Q65="C",'1a+c+n'!L65,0))</f>
        <v>0</v>
      </c>
      <c r="M65" s="106">
        <f>IF($C$4="citu pasākumu izmaksas",IF('1a+c+n'!$Q65="C",'1a+c+n'!M65,0))</f>
        <v>0</v>
      </c>
      <c r="N65" s="106">
        <f>IF($C$4="citu pasākumu izmaksas",IF('1a+c+n'!$Q65="C",'1a+c+n'!N65,0))</f>
        <v>0</v>
      </c>
      <c r="O65" s="106">
        <f>IF($C$4="citu pasākumu izmaksas",IF('1a+c+n'!$Q65="C",'1a+c+n'!O65,0))</f>
        <v>0</v>
      </c>
      <c r="P65" s="107">
        <f>IF($C$4="citu pasākumu izmaksas",IF('1a+c+n'!$Q65="C",'1a+c+n'!P65,0))</f>
        <v>0</v>
      </c>
    </row>
    <row r="66" spans="1:16" x14ac:dyDescent="0.2">
      <c r="A66" s="45">
        <f>IF(P66=0,0,IF(COUNTBLANK(P66)=1,0,COUNTA($P$14:P66)))</f>
        <v>0</v>
      </c>
      <c r="B66" s="20">
        <f>IF($C$4="citu pasākumu izmaksas",IF('1a+c+n'!$Q66="C",'1a+c+n'!B66,0))</f>
        <v>0</v>
      </c>
      <c r="C66" s="58">
        <f>IF($C$4="citu pasākumu izmaksas",IF('1a+c+n'!$Q66="C",'1a+c+n'!C66,0))</f>
        <v>0</v>
      </c>
      <c r="D66" s="20">
        <f>IF($C$4="citu pasākumu izmaksas",IF('1a+c+n'!$Q66="C",'1a+c+n'!D66,0))</f>
        <v>0</v>
      </c>
      <c r="E66" s="40"/>
      <c r="F66" s="59"/>
      <c r="G66" s="106"/>
      <c r="H66" s="106">
        <f>IF($C$4="citu pasākumu izmaksas",IF('1a+c+n'!$Q66="C",'1a+c+n'!H66,0))</f>
        <v>0</v>
      </c>
      <c r="I66" s="106"/>
      <c r="J66" s="106"/>
      <c r="K66" s="107">
        <f>IF($C$4="citu pasākumu izmaksas",IF('1a+c+n'!$Q66="C",'1a+c+n'!K66,0))</f>
        <v>0</v>
      </c>
      <c r="L66" s="74">
        <f>IF($C$4="citu pasākumu izmaksas",IF('1a+c+n'!$Q66="C",'1a+c+n'!L66,0))</f>
        <v>0</v>
      </c>
      <c r="M66" s="106">
        <f>IF($C$4="citu pasākumu izmaksas",IF('1a+c+n'!$Q66="C",'1a+c+n'!M66,0))</f>
        <v>0</v>
      </c>
      <c r="N66" s="106">
        <f>IF($C$4="citu pasākumu izmaksas",IF('1a+c+n'!$Q66="C",'1a+c+n'!N66,0))</f>
        <v>0</v>
      </c>
      <c r="O66" s="106">
        <f>IF($C$4="citu pasākumu izmaksas",IF('1a+c+n'!$Q66="C",'1a+c+n'!O66,0))</f>
        <v>0</v>
      </c>
      <c r="P66" s="107">
        <f>IF($C$4="citu pasākumu izmaksas",IF('1a+c+n'!$Q66="C",'1a+c+n'!P66,0))</f>
        <v>0</v>
      </c>
    </row>
    <row r="67" spans="1:16" x14ac:dyDescent="0.2">
      <c r="A67" s="45">
        <f>IF(P67=0,0,IF(COUNTBLANK(P67)=1,0,COUNTA($P$14:P67)))</f>
        <v>0</v>
      </c>
      <c r="B67" s="20">
        <f>IF($C$4="citu pasākumu izmaksas",IF('1a+c+n'!$Q67="C",'1a+c+n'!B67,0))</f>
        <v>0</v>
      </c>
      <c r="C67" s="58">
        <f>IF($C$4="citu pasākumu izmaksas",IF('1a+c+n'!$Q67="C",'1a+c+n'!C67,0))</f>
        <v>0</v>
      </c>
      <c r="D67" s="20">
        <f>IF($C$4="citu pasākumu izmaksas",IF('1a+c+n'!$Q67="C",'1a+c+n'!D67,0))</f>
        <v>0</v>
      </c>
      <c r="E67" s="40"/>
      <c r="F67" s="59"/>
      <c r="G67" s="106"/>
      <c r="H67" s="106">
        <f>IF($C$4="citu pasākumu izmaksas",IF('1a+c+n'!$Q67="C",'1a+c+n'!H67,0))</f>
        <v>0</v>
      </c>
      <c r="I67" s="106"/>
      <c r="J67" s="106"/>
      <c r="K67" s="107">
        <f>IF($C$4="citu pasākumu izmaksas",IF('1a+c+n'!$Q67="C",'1a+c+n'!K67,0))</f>
        <v>0</v>
      </c>
      <c r="L67" s="74">
        <f>IF($C$4="citu pasākumu izmaksas",IF('1a+c+n'!$Q67="C",'1a+c+n'!L67,0))</f>
        <v>0</v>
      </c>
      <c r="M67" s="106">
        <f>IF($C$4="citu pasākumu izmaksas",IF('1a+c+n'!$Q67="C",'1a+c+n'!M67,0))</f>
        <v>0</v>
      </c>
      <c r="N67" s="106">
        <f>IF($C$4="citu pasākumu izmaksas",IF('1a+c+n'!$Q67="C",'1a+c+n'!N67,0))</f>
        <v>0</v>
      </c>
      <c r="O67" s="106">
        <f>IF($C$4="citu pasākumu izmaksas",IF('1a+c+n'!$Q67="C",'1a+c+n'!O67,0))</f>
        <v>0</v>
      </c>
      <c r="P67" s="107">
        <f>IF($C$4="citu pasākumu izmaksas",IF('1a+c+n'!$Q67="C",'1a+c+n'!P67,0))</f>
        <v>0</v>
      </c>
    </row>
    <row r="68" spans="1:16" x14ac:dyDescent="0.2">
      <c r="A68" s="45">
        <f>IF(P68=0,0,IF(COUNTBLANK(P68)=1,0,COUNTA($P$14:P68)))</f>
        <v>0</v>
      </c>
      <c r="B68" s="20">
        <f>IF($C$4="citu pasākumu izmaksas",IF('1a+c+n'!$Q68="C",'1a+c+n'!B68,0))</f>
        <v>0</v>
      </c>
      <c r="C68" s="58">
        <f>IF($C$4="citu pasākumu izmaksas",IF('1a+c+n'!$Q68="C",'1a+c+n'!C68,0))</f>
        <v>0</v>
      </c>
      <c r="D68" s="20">
        <f>IF($C$4="citu pasākumu izmaksas",IF('1a+c+n'!$Q68="C",'1a+c+n'!D68,0))</f>
        <v>0</v>
      </c>
      <c r="E68" s="40"/>
      <c r="F68" s="59"/>
      <c r="G68" s="106"/>
      <c r="H68" s="106">
        <f>IF($C$4="citu pasākumu izmaksas",IF('1a+c+n'!$Q68="C",'1a+c+n'!H68,0))</f>
        <v>0</v>
      </c>
      <c r="I68" s="106"/>
      <c r="J68" s="106"/>
      <c r="K68" s="107">
        <f>IF($C$4="citu pasākumu izmaksas",IF('1a+c+n'!$Q68="C",'1a+c+n'!K68,0))</f>
        <v>0</v>
      </c>
      <c r="L68" s="74">
        <f>IF($C$4="citu pasākumu izmaksas",IF('1a+c+n'!$Q68="C",'1a+c+n'!L68,0))</f>
        <v>0</v>
      </c>
      <c r="M68" s="106">
        <f>IF($C$4="citu pasākumu izmaksas",IF('1a+c+n'!$Q68="C",'1a+c+n'!M68,0))</f>
        <v>0</v>
      </c>
      <c r="N68" s="106">
        <f>IF($C$4="citu pasākumu izmaksas",IF('1a+c+n'!$Q68="C",'1a+c+n'!N68,0))</f>
        <v>0</v>
      </c>
      <c r="O68" s="106">
        <f>IF($C$4="citu pasākumu izmaksas",IF('1a+c+n'!$Q68="C",'1a+c+n'!O68,0))</f>
        <v>0</v>
      </c>
      <c r="P68" s="107">
        <f>IF($C$4="citu pasākumu izmaksas",IF('1a+c+n'!$Q68="C",'1a+c+n'!P68,0))</f>
        <v>0</v>
      </c>
    </row>
    <row r="69" spans="1:16" x14ac:dyDescent="0.2">
      <c r="A69" s="45">
        <f>IF(P69=0,0,IF(COUNTBLANK(P69)=1,0,COUNTA($P$14:P69)))</f>
        <v>0</v>
      </c>
      <c r="B69" s="20">
        <f>IF($C$4="citu pasākumu izmaksas",IF('1a+c+n'!$Q69="C",'1a+c+n'!B69,0))</f>
        <v>0</v>
      </c>
      <c r="C69" s="58">
        <f>IF($C$4="citu pasākumu izmaksas",IF('1a+c+n'!$Q69="C",'1a+c+n'!C69,0))</f>
        <v>0</v>
      </c>
      <c r="D69" s="20">
        <f>IF($C$4="citu pasākumu izmaksas",IF('1a+c+n'!$Q69="C",'1a+c+n'!D69,0))</f>
        <v>0</v>
      </c>
      <c r="E69" s="40"/>
      <c r="F69" s="59"/>
      <c r="G69" s="106"/>
      <c r="H69" s="106">
        <f>IF($C$4="citu pasākumu izmaksas",IF('1a+c+n'!$Q69="C",'1a+c+n'!H69,0))</f>
        <v>0</v>
      </c>
      <c r="I69" s="106"/>
      <c r="J69" s="106"/>
      <c r="K69" s="107">
        <f>IF($C$4="citu pasākumu izmaksas",IF('1a+c+n'!$Q69="C",'1a+c+n'!K69,0))</f>
        <v>0</v>
      </c>
      <c r="L69" s="74">
        <f>IF($C$4="citu pasākumu izmaksas",IF('1a+c+n'!$Q69="C",'1a+c+n'!L69,0))</f>
        <v>0</v>
      </c>
      <c r="M69" s="106">
        <f>IF($C$4="citu pasākumu izmaksas",IF('1a+c+n'!$Q69="C",'1a+c+n'!M69,0))</f>
        <v>0</v>
      </c>
      <c r="N69" s="106">
        <f>IF($C$4="citu pasākumu izmaksas",IF('1a+c+n'!$Q69="C",'1a+c+n'!N69,0))</f>
        <v>0</v>
      </c>
      <c r="O69" s="106">
        <f>IF($C$4="citu pasākumu izmaksas",IF('1a+c+n'!$Q69="C",'1a+c+n'!O69,0))</f>
        <v>0</v>
      </c>
      <c r="P69" s="107">
        <f>IF($C$4="citu pasākumu izmaksas",IF('1a+c+n'!$Q69="C",'1a+c+n'!P69,0))</f>
        <v>0</v>
      </c>
    </row>
    <row r="70" spans="1:16" x14ac:dyDescent="0.2">
      <c r="A70" s="45">
        <f>IF(P70=0,0,IF(COUNTBLANK(P70)=1,0,COUNTA($P$14:P70)))</f>
        <v>0</v>
      </c>
      <c r="B70" s="20">
        <f>IF($C$4="citu pasākumu izmaksas",IF('1a+c+n'!$Q70="C",'1a+c+n'!B70,0))</f>
        <v>0</v>
      </c>
      <c r="C70" s="58">
        <f>IF($C$4="citu pasākumu izmaksas",IF('1a+c+n'!$Q70="C",'1a+c+n'!C70,0))</f>
        <v>0</v>
      </c>
      <c r="D70" s="20">
        <f>IF($C$4="citu pasākumu izmaksas",IF('1a+c+n'!$Q70="C",'1a+c+n'!D70,0))</f>
        <v>0</v>
      </c>
      <c r="E70" s="40"/>
      <c r="F70" s="59"/>
      <c r="G70" s="106"/>
      <c r="H70" s="106">
        <f>IF($C$4="citu pasākumu izmaksas",IF('1a+c+n'!$Q70="C",'1a+c+n'!H70,0))</f>
        <v>0</v>
      </c>
      <c r="I70" s="106"/>
      <c r="J70" s="106"/>
      <c r="K70" s="107">
        <f>IF($C$4="citu pasākumu izmaksas",IF('1a+c+n'!$Q70="C",'1a+c+n'!K70,0))</f>
        <v>0</v>
      </c>
      <c r="L70" s="74">
        <f>IF($C$4="citu pasākumu izmaksas",IF('1a+c+n'!$Q70="C",'1a+c+n'!L70,0))</f>
        <v>0</v>
      </c>
      <c r="M70" s="106">
        <f>IF($C$4="citu pasākumu izmaksas",IF('1a+c+n'!$Q70="C",'1a+c+n'!M70,0))</f>
        <v>0</v>
      </c>
      <c r="N70" s="106">
        <f>IF($C$4="citu pasākumu izmaksas",IF('1a+c+n'!$Q70="C",'1a+c+n'!N70,0))</f>
        <v>0</v>
      </c>
      <c r="O70" s="106">
        <f>IF($C$4="citu pasākumu izmaksas",IF('1a+c+n'!$Q70="C",'1a+c+n'!O70,0))</f>
        <v>0</v>
      </c>
      <c r="P70" s="107">
        <f>IF($C$4="citu pasākumu izmaksas",IF('1a+c+n'!$Q70="C",'1a+c+n'!P70,0))</f>
        <v>0</v>
      </c>
    </row>
    <row r="71" spans="1:16" x14ac:dyDescent="0.2">
      <c r="A71" s="45">
        <f>IF(P71=0,0,IF(COUNTBLANK(P71)=1,0,COUNTA($P$14:P71)))</f>
        <v>0</v>
      </c>
      <c r="B71" s="20">
        <f>IF($C$4="citu pasākumu izmaksas",IF('1a+c+n'!$Q71="C",'1a+c+n'!B71,0))</f>
        <v>0</v>
      </c>
      <c r="C71" s="58">
        <f>IF($C$4="citu pasākumu izmaksas",IF('1a+c+n'!$Q71="C",'1a+c+n'!C71,0))</f>
        <v>0</v>
      </c>
      <c r="D71" s="20">
        <f>IF($C$4="citu pasākumu izmaksas",IF('1a+c+n'!$Q71="C",'1a+c+n'!D71,0))</f>
        <v>0</v>
      </c>
      <c r="E71" s="40"/>
      <c r="F71" s="59"/>
      <c r="G71" s="106"/>
      <c r="H71" s="106">
        <f>IF($C$4="citu pasākumu izmaksas",IF('1a+c+n'!$Q71="C",'1a+c+n'!H71,0))</f>
        <v>0</v>
      </c>
      <c r="I71" s="106"/>
      <c r="J71" s="106"/>
      <c r="K71" s="107">
        <f>IF($C$4="citu pasākumu izmaksas",IF('1a+c+n'!$Q71="C",'1a+c+n'!K71,0))</f>
        <v>0</v>
      </c>
      <c r="L71" s="74">
        <f>IF($C$4="citu pasākumu izmaksas",IF('1a+c+n'!$Q71="C",'1a+c+n'!L71,0))</f>
        <v>0</v>
      </c>
      <c r="M71" s="106">
        <f>IF($C$4="citu pasākumu izmaksas",IF('1a+c+n'!$Q71="C",'1a+c+n'!M71,0))</f>
        <v>0</v>
      </c>
      <c r="N71" s="106">
        <f>IF($C$4="citu pasākumu izmaksas",IF('1a+c+n'!$Q71="C",'1a+c+n'!N71,0))</f>
        <v>0</v>
      </c>
      <c r="O71" s="106">
        <f>IF($C$4="citu pasākumu izmaksas",IF('1a+c+n'!$Q71="C",'1a+c+n'!O71,0))</f>
        <v>0</v>
      </c>
      <c r="P71" s="107">
        <f>IF($C$4="citu pasākumu izmaksas",IF('1a+c+n'!$Q71="C",'1a+c+n'!P71,0))</f>
        <v>0</v>
      </c>
    </row>
    <row r="72" spans="1:16" x14ac:dyDescent="0.2">
      <c r="A72" s="45">
        <f>IF(P72=0,0,IF(COUNTBLANK(P72)=1,0,COUNTA($P$14:P72)))</f>
        <v>0</v>
      </c>
      <c r="B72" s="20">
        <f>IF($C$4="citu pasākumu izmaksas",IF('1a+c+n'!$Q72="C",'1a+c+n'!B72,0))</f>
        <v>0</v>
      </c>
      <c r="C72" s="58">
        <f>IF($C$4="citu pasākumu izmaksas",IF('1a+c+n'!$Q72="C",'1a+c+n'!C72,0))</f>
        <v>0</v>
      </c>
      <c r="D72" s="20">
        <f>IF($C$4="citu pasākumu izmaksas",IF('1a+c+n'!$Q72="C",'1a+c+n'!D72,0))</f>
        <v>0</v>
      </c>
      <c r="E72" s="40"/>
      <c r="F72" s="59"/>
      <c r="G72" s="106"/>
      <c r="H72" s="106">
        <f>IF($C$4="citu pasākumu izmaksas",IF('1a+c+n'!$Q72="C",'1a+c+n'!H72,0))</f>
        <v>0</v>
      </c>
      <c r="I72" s="106"/>
      <c r="J72" s="106"/>
      <c r="K72" s="107">
        <f>IF($C$4="citu pasākumu izmaksas",IF('1a+c+n'!$Q72="C",'1a+c+n'!K72,0))</f>
        <v>0</v>
      </c>
      <c r="L72" s="74">
        <f>IF($C$4="citu pasākumu izmaksas",IF('1a+c+n'!$Q72="C",'1a+c+n'!L72,0))</f>
        <v>0</v>
      </c>
      <c r="M72" s="106">
        <f>IF($C$4="citu pasākumu izmaksas",IF('1a+c+n'!$Q72="C",'1a+c+n'!M72,0))</f>
        <v>0</v>
      </c>
      <c r="N72" s="106">
        <f>IF($C$4="citu pasākumu izmaksas",IF('1a+c+n'!$Q72="C",'1a+c+n'!N72,0))</f>
        <v>0</v>
      </c>
      <c r="O72" s="106">
        <f>IF($C$4="citu pasākumu izmaksas",IF('1a+c+n'!$Q72="C",'1a+c+n'!O72,0))</f>
        <v>0</v>
      </c>
      <c r="P72" s="107">
        <f>IF($C$4="citu pasākumu izmaksas",IF('1a+c+n'!$Q72="C",'1a+c+n'!P72,0))</f>
        <v>0</v>
      </c>
    </row>
    <row r="73" spans="1:16" x14ac:dyDescent="0.2">
      <c r="A73" s="45">
        <f>IF(P73=0,0,IF(COUNTBLANK(P73)=1,0,COUNTA($P$14:P73)))</f>
        <v>0</v>
      </c>
      <c r="B73" s="20">
        <f>IF($C$4="citu pasākumu izmaksas",IF('1a+c+n'!$Q73="C",'1a+c+n'!B73,0))</f>
        <v>0</v>
      </c>
      <c r="C73" s="58">
        <f>IF($C$4="citu pasākumu izmaksas",IF('1a+c+n'!$Q73="C",'1a+c+n'!C73,0))</f>
        <v>0</v>
      </c>
      <c r="D73" s="20">
        <f>IF($C$4="citu pasākumu izmaksas",IF('1a+c+n'!$Q73="C",'1a+c+n'!D73,0))</f>
        <v>0</v>
      </c>
      <c r="E73" s="40"/>
      <c r="F73" s="59"/>
      <c r="G73" s="106"/>
      <c r="H73" s="106">
        <f>IF($C$4="citu pasākumu izmaksas",IF('1a+c+n'!$Q73="C",'1a+c+n'!H73,0))</f>
        <v>0</v>
      </c>
      <c r="I73" s="106"/>
      <c r="J73" s="106"/>
      <c r="K73" s="107">
        <f>IF($C$4="citu pasākumu izmaksas",IF('1a+c+n'!$Q73="C",'1a+c+n'!K73,0))</f>
        <v>0</v>
      </c>
      <c r="L73" s="74">
        <f>IF($C$4="citu pasākumu izmaksas",IF('1a+c+n'!$Q73="C",'1a+c+n'!L73,0))</f>
        <v>0</v>
      </c>
      <c r="M73" s="106">
        <f>IF($C$4="citu pasākumu izmaksas",IF('1a+c+n'!$Q73="C",'1a+c+n'!M73,0))</f>
        <v>0</v>
      </c>
      <c r="N73" s="106">
        <f>IF($C$4="citu pasākumu izmaksas",IF('1a+c+n'!$Q73="C",'1a+c+n'!N73,0))</f>
        <v>0</v>
      </c>
      <c r="O73" s="106">
        <f>IF($C$4="citu pasākumu izmaksas",IF('1a+c+n'!$Q73="C",'1a+c+n'!O73,0))</f>
        <v>0</v>
      </c>
      <c r="P73" s="107">
        <f>IF($C$4="citu pasākumu izmaksas",IF('1a+c+n'!$Q73="C",'1a+c+n'!P73,0))</f>
        <v>0</v>
      </c>
    </row>
    <row r="74" spans="1:16" x14ac:dyDescent="0.2">
      <c r="A74" s="45">
        <f>IF(P74=0,0,IF(COUNTBLANK(P74)=1,0,COUNTA($P$14:P74)))</f>
        <v>0</v>
      </c>
      <c r="B74" s="20">
        <f>IF($C$4="citu pasākumu izmaksas",IF('1a+c+n'!$Q74="C",'1a+c+n'!B74,0))</f>
        <v>0</v>
      </c>
      <c r="C74" s="58">
        <f>IF($C$4="citu pasākumu izmaksas",IF('1a+c+n'!$Q74="C",'1a+c+n'!C74,0))</f>
        <v>0</v>
      </c>
      <c r="D74" s="20">
        <f>IF($C$4="citu pasākumu izmaksas",IF('1a+c+n'!$Q74="C",'1a+c+n'!D74,0))</f>
        <v>0</v>
      </c>
      <c r="E74" s="40"/>
      <c r="F74" s="59"/>
      <c r="G74" s="106"/>
      <c r="H74" s="106">
        <f>IF($C$4="citu pasākumu izmaksas",IF('1a+c+n'!$Q74="C",'1a+c+n'!H74,0))</f>
        <v>0</v>
      </c>
      <c r="I74" s="106"/>
      <c r="J74" s="106"/>
      <c r="K74" s="107">
        <f>IF($C$4="citu pasākumu izmaksas",IF('1a+c+n'!$Q74="C",'1a+c+n'!K74,0))</f>
        <v>0</v>
      </c>
      <c r="L74" s="74">
        <f>IF($C$4="citu pasākumu izmaksas",IF('1a+c+n'!$Q74="C",'1a+c+n'!L74,0))</f>
        <v>0</v>
      </c>
      <c r="M74" s="106">
        <f>IF($C$4="citu pasākumu izmaksas",IF('1a+c+n'!$Q74="C",'1a+c+n'!M74,0))</f>
        <v>0</v>
      </c>
      <c r="N74" s="106">
        <f>IF($C$4="citu pasākumu izmaksas",IF('1a+c+n'!$Q74="C",'1a+c+n'!N74,0))</f>
        <v>0</v>
      </c>
      <c r="O74" s="106">
        <f>IF($C$4="citu pasākumu izmaksas",IF('1a+c+n'!$Q74="C",'1a+c+n'!O74,0))</f>
        <v>0</v>
      </c>
      <c r="P74" s="107">
        <f>IF($C$4="citu pasākumu izmaksas",IF('1a+c+n'!$Q74="C",'1a+c+n'!P74,0))</f>
        <v>0</v>
      </c>
    </row>
    <row r="75" spans="1:16" x14ac:dyDescent="0.2">
      <c r="A75" s="45">
        <f>IF(P75=0,0,IF(COUNTBLANK(P75)=1,0,COUNTA($P$14:P75)))</f>
        <v>0</v>
      </c>
      <c r="B75" s="20">
        <f>IF($C$4="citu pasākumu izmaksas",IF('1a+c+n'!$Q75="C",'1a+c+n'!B75,0))</f>
        <v>0</v>
      </c>
      <c r="C75" s="58">
        <f>IF($C$4="citu pasākumu izmaksas",IF('1a+c+n'!$Q75="C",'1a+c+n'!C75,0))</f>
        <v>0</v>
      </c>
      <c r="D75" s="20">
        <f>IF($C$4="citu pasākumu izmaksas",IF('1a+c+n'!$Q75="C",'1a+c+n'!D75,0))</f>
        <v>0</v>
      </c>
      <c r="E75" s="40"/>
      <c r="F75" s="59"/>
      <c r="G75" s="106"/>
      <c r="H75" s="106">
        <f>IF($C$4="citu pasākumu izmaksas",IF('1a+c+n'!$Q75="C",'1a+c+n'!H75,0))</f>
        <v>0</v>
      </c>
      <c r="I75" s="106"/>
      <c r="J75" s="106"/>
      <c r="K75" s="107">
        <f>IF($C$4="citu pasākumu izmaksas",IF('1a+c+n'!$Q75="C",'1a+c+n'!K75,0))</f>
        <v>0</v>
      </c>
      <c r="L75" s="74">
        <f>IF($C$4="citu pasākumu izmaksas",IF('1a+c+n'!$Q75="C",'1a+c+n'!L75,0))</f>
        <v>0</v>
      </c>
      <c r="M75" s="106">
        <f>IF($C$4="citu pasākumu izmaksas",IF('1a+c+n'!$Q75="C",'1a+c+n'!M75,0))</f>
        <v>0</v>
      </c>
      <c r="N75" s="106">
        <f>IF($C$4="citu pasākumu izmaksas",IF('1a+c+n'!$Q75="C",'1a+c+n'!N75,0))</f>
        <v>0</v>
      </c>
      <c r="O75" s="106">
        <f>IF($C$4="citu pasākumu izmaksas",IF('1a+c+n'!$Q75="C",'1a+c+n'!O75,0))</f>
        <v>0</v>
      </c>
      <c r="P75" s="107">
        <f>IF($C$4="citu pasākumu izmaksas",IF('1a+c+n'!$Q75="C",'1a+c+n'!P75,0))</f>
        <v>0</v>
      </c>
    </row>
    <row r="76" spans="1:16" x14ac:dyDescent="0.2">
      <c r="A76" s="45">
        <f>IF(P76=0,0,IF(COUNTBLANK(P76)=1,0,COUNTA($P$14:P76)))</f>
        <v>0</v>
      </c>
      <c r="B76" s="20">
        <f>IF($C$4="citu pasākumu izmaksas",IF('1a+c+n'!$Q76="C",'1a+c+n'!B76,0))</f>
        <v>0</v>
      </c>
      <c r="C76" s="58">
        <f>IF($C$4="citu pasākumu izmaksas",IF('1a+c+n'!$Q76="C",'1a+c+n'!C76,0))</f>
        <v>0</v>
      </c>
      <c r="D76" s="20">
        <f>IF($C$4="citu pasākumu izmaksas",IF('1a+c+n'!$Q76="C",'1a+c+n'!D76,0))</f>
        <v>0</v>
      </c>
      <c r="E76" s="40"/>
      <c r="F76" s="59"/>
      <c r="G76" s="106"/>
      <c r="H76" s="106">
        <f>IF($C$4="citu pasākumu izmaksas",IF('1a+c+n'!$Q76="C",'1a+c+n'!H76,0))</f>
        <v>0</v>
      </c>
      <c r="I76" s="106"/>
      <c r="J76" s="106"/>
      <c r="K76" s="107">
        <f>IF($C$4="citu pasākumu izmaksas",IF('1a+c+n'!$Q76="C",'1a+c+n'!K76,0))</f>
        <v>0</v>
      </c>
      <c r="L76" s="74">
        <f>IF($C$4="citu pasākumu izmaksas",IF('1a+c+n'!$Q76="C",'1a+c+n'!L76,0))</f>
        <v>0</v>
      </c>
      <c r="M76" s="106">
        <f>IF($C$4="citu pasākumu izmaksas",IF('1a+c+n'!$Q76="C",'1a+c+n'!M76,0))</f>
        <v>0</v>
      </c>
      <c r="N76" s="106">
        <f>IF($C$4="citu pasākumu izmaksas",IF('1a+c+n'!$Q76="C",'1a+c+n'!N76,0))</f>
        <v>0</v>
      </c>
      <c r="O76" s="106">
        <f>IF($C$4="citu pasākumu izmaksas",IF('1a+c+n'!$Q76="C",'1a+c+n'!O76,0))</f>
        <v>0</v>
      </c>
      <c r="P76" s="107">
        <f>IF($C$4="citu pasākumu izmaksas",IF('1a+c+n'!$Q76="C",'1a+c+n'!P76,0))</f>
        <v>0</v>
      </c>
    </row>
    <row r="77" spans="1:16" x14ac:dyDescent="0.2">
      <c r="A77" s="45">
        <f>IF(P77=0,0,IF(COUNTBLANK(P77)=1,0,COUNTA($P$14:P77)))</f>
        <v>0</v>
      </c>
      <c r="B77" s="20">
        <f>IF($C$4="citu pasākumu izmaksas",IF('1a+c+n'!$Q77="C",'1a+c+n'!B77,0))</f>
        <v>0</v>
      </c>
      <c r="C77" s="58">
        <f>IF($C$4="citu pasākumu izmaksas",IF('1a+c+n'!$Q77="C",'1a+c+n'!C77,0))</f>
        <v>0</v>
      </c>
      <c r="D77" s="20">
        <f>IF($C$4="citu pasākumu izmaksas",IF('1a+c+n'!$Q77="C",'1a+c+n'!D77,0))</f>
        <v>0</v>
      </c>
      <c r="E77" s="40"/>
      <c r="F77" s="59"/>
      <c r="G77" s="106"/>
      <c r="H77" s="106">
        <f>IF($C$4="citu pasākumu izmaksas",IF('1a+c+n'!$Q77="C",'1a+c+n'!H77,0))</f>
        <v>0</v>
      </c>
      <c r="I77" s="106"/>
      <c r="J77" s="106"/>
      <c r="K77" s="107">
        <f>IF($C$4="citu pasākumu izmaksas",IF('1a+c+n'!$Q77="C",'1a+c+n'!K77,0))</f>
        <v>0</v>
      </c>
      <c r="L77" s="74">
        <f>IF($C$4="citu pasākumu izmaksas",IF('1a+c+n'!$Q77="C",'1a+c+n'!L77,0))</f>
        <v>0</v>
      </c>
      <c r="M77" s="106">
        <f>IF($C$4="citu pasākumu izmaksas",IF('1a+c+n'!$Q77="C",'1a+c+n'!M77,0))</f>
        <v>0</v>
      </c>
      <c r="N77" s="106">
        <f>IF($C$4="citu pasākumu izmaksas",IF('1a+c+n'!$Q77="C",'1a+c+n'!N77,0))</f>
        <v>0</v>
      </c>
      <c r="O77" s="106">
        <f>IF($C$4="citu pasākumu izmaksas",IF('1a+c+n'!$Q77="C",'1a+c+n'!O77,0))</f>
        <v>0</v>
      </c>
      <c r="P77" s="107">
        <f>IF($C$4="citu pasākumu izmaksas",IF('1a+c+n'!$Q77="C",'1a+c+n'!P77,0))</f>
        <v>0</v>
      </c>
    </row>
    <row r="78" spans="1:16" x14ac:dyDescent="0.2">
      <c r="A78" s="45">
        <f>IF(P78=0,0,IF(COUNTBLANK(P78)=1,0,COUNTA($P$14:P78)))</f>
        <v>0</v>
      </c>
      <c r="B78" s="20">
        <f>IF($C$4="citu pasākumu izmaksas",IF('1a+c+n'!$Q78="C",'1a+c+n'!B78,0))</f>
        <v>0</v>
      </c>
      <c r="C78" s="58">
        <f>IF($C$4="citu pasākumu izmaksas",IF('1a+c+n'!$Q78="C",'1a+c+n'!C78,0))</f>
        <v>0</v>
      </c>
      <c r="D78" s="20">
        <f>IF($C$4="citu pasākumu izmaksas",IF('1a+c+n'!$Q78="C",'1a+c+n'!D78,0))</f>
        <v>0</v>
      </c>
      <c r="E78" s="40"/>
      <c r="F78" s="59"/>
      <c r="G78" s="106"/>
      <c r="H78" s="106">
        <f>IF($C$4="citu pasākumu izmaksas",IF('1a+c+n'!$Q78="C",'1a+c+n'!H78,0))</f>
        <v>0</v>
      </c>
      <c r="I78" s="106"/>
      <c r="J78" s="106"/>
      <c r="K78" s="107">
        <f>IF($C$4="citu pasākumu izmaksas",IF('1a+c+n'!$Q78="C",'1a+c+n'!K78,0))</f>
        <v>0</v>
      </c>
      <c r="L78" s="74">
        <f>IF($C$4="citu pasākumu izmaksas",IF('1a+c+n'!$Q78="C",'1a+c+n'!L78,0))</f>
        <v>0</v>
      </c>
      <c r="M78" s="106">
        <f>IF($C$4="citu pasākumu izmaksas",IF('1a+c+n'!$Q78="C",'1a+c+n'!M78,0))</f>
        <v>0</v>
      </c>
      <c r="N78" s="106">
        <f>IF($C$4="citu pasākumu izmaksas",IF('1a+c+n'!$Q78="C",'1a+c+n'!N78,0))</f>
        <v>0</v>
      </c>
      <c r="O78" s="106">
        <f>IF($C$4="citu pasākumu izmaksas",IF('1a+c+n'!$Q78="C",'1a+c+n'!O78,0))</f>
        <v>0</v>
      </c>
      <c r="P78" s="107">
        <f>IF($C$4="citu pasākumu izmaksas",IF('1a+c+n'!$Q78="C",'1a+c+n'!P78,0))</f>
        <v>0</v>
      </c>
    </row>
    <row r="79" spans="1:16" x14ac:dyDescent="0.2">
      <c r="A79" s="45">
        <f>IF(P79=0,0,IF(COUNTBLANK(P79)=1,0,COUNTA($P$14:P79)))</f>
        <v>0</v>
      </c>
      <c r="B79" s="20">
        <f>IF($C$4="citu pasākumu izmaksas",IF('1a+c+n'!$Q79="C",'1a+c+n'!B79,0))</f>
        <v>0</v>
      </c>
      <c r="C79" s="58">
        <f>IF($C$4="citu pasākumu izmaksas",IF('1a+c+n'!$Q79="C",'1a+c+n'!C79,0))</f>
        <v>0</v>
      </c>
      <c r="D79" s="20">
        <f>IF($C$4="citu pasākumu izmaksas",IF('1a+c+n'!$Q79="C",'1a+c+n'!D79,0))</f>
        <v>0</v>
      </c>
      <c r="E79" s="40"/>
      <c r="F79" s="59"/>
      <c r="G79" s="106"/>
      <c r="H79" s="106">
        <f>IF($C$4="citu pasākumu izmaksas",IF('1a+c+n'!$Q79="C",'1a+c+n'!H79,0))</f>
        <v>0</v>
      </c>
      <c r="I79" s="106"/>
      <c r="J79" s="106"/>
      <c r="K79" s="107">
        <f>IF($C$4="citu pasākumu izmaksas",IF('1a+c+n'!$Q79="C",'1a+c+n'!K79,0))</f>
        <v>0</v>
      </c>
      <c r="L79" s="74">
        <f>IF($C$4="citu pasākumu izmaksas",IF('1a+c+n'!$Q79="C",'1a+c+n'!L79,0))</f>
        <v>0</v>
      </c>
      <c r="M79" s="106">
        <f>IF($C$4="citu pasākumu izmaksas",IF('1a+c+n'!$Q79="C",'1a+c+n'!M79,0))</f>
        <v>0</v>
      </c>
      <c r="N79" s="106">
        <f>IF($C$4="citu pasākumu izmaksas",IF('1a+c+n'!$Q79="C",'1a+c+n'!N79,0))</f>
        <v>0</v>
      </c>
      <c r="O79" s="106">
        <f>IF($C$4="citu pasākumu izmaksas",IF('1a+c+n'!$Q79="C",'1a+c+n'!O79,0))</f>
        <v>0</v>
      </c>
      <c r="P79" s="107">
        <f>IF($C$4="citu pasākumu izmaksas",IF('1a+c+n'!$Q79="C",'1a+c+n'!P79,0))</f>
        <v>0</v>
      </c>
    </row>
    <row r="80" spans="1:16" x14ac:dyDescent="0.2">
      <c r="A80" s="45">
        <f>IF(P80=0,0,IF(COUNTBLANK(P80)=1,0,COUNTA($P$14:P80)))</f>
        <v>0</v>
      </c>
      <c r="B80" s="20">
        <f>IF($C$4="citu pasākumu izmaksas",IF('1a+c+n'!$Q80="C",'1a+c+n'!B80,0))</f>
        <v>0</v>
      </c>
      <c r="C80" s="58">
        <f>IF($C$4="citu pasākumu izmaksas",IF('1a+c+n'!$Q80="C",'1a+c+n'!C80,0))</f>
        <v>0</v>
      </c>
      <c r="D80" s="20">
        <f>IF($C$4="citu pasākumu izmaksas",IF('1a+c+n'!$Q80="C",'1a+c+n'!D80,0))</f>
        <v>0</v>
      </c>
      <c r="E80" s="40"/>
      <c r="F80" s="59"/>
      <c r="G80" s="106"/>
      <c r="H80" s="106">
        <f>IF($C$4="citu pasākumu izmaksas",IF('1a+c+n'!$Q80="C",'1a+c+n'!H80,0))</f>
        <v>0</v>
      </c>
      <c r="I80" s="106"/>
      <c r="J80" s="106"/>
      <c r="K80" s="107">
        <f>IF($C$4="citu pasākumu izmaksas",IF('1a+c+n'!$Q80="C",'1a+c+n'!K80,0))</f>
        <v>0</v>
      </c>
      <c r="L80" s="74">
        <f>IF($C$4="citu pasākumu izmaksas",IF('1a+c+n'!$Q80="C",'1a+c+n'!L80,0))</f>
        <v>0</v>
      </c>
      <c r="M80" s="106">
        <f>IF($C$4="citu pasākumu izmaksas",IF('1a+c+n'!$Q80="C",'1a+c+n'!M80,0))</f>
        <v>0</v>
      </c>
      <c r="N80" s="106">
        <f>IF($C$4="citu pasākumu izmaksas",IF('1a+c+n'!$Q80="C",'1a+c+n'!N80,0))</f>
        <v>0</v>
      </c>
      <c r="O80" s="106">
        <f>IF($C$4="citu pasākumu izmaksas",IF('1a+c+n'!$Q80="C",'1a+c+n'!O80,0))</f>
        <v>0</v>
      </c>
      <c r="P80" s="107">
        <f>IF($C$4="citu pasākumu izmaksas",IF('1a+c+n'!$Q80="C",'1a+c+n'!P80,0))</f>
        <v>0</v>
      </c>
    </row>
    <row r="81" spans="1:16" x14ac:dyDescent="0.2">
      <c r="A81" s="45">
        <f>IF(P81=0,0,IF(COUNTBLANK(P81)=1,0,COUNTA($P$14:P81)))</f>
        <v>0</v>
      </c>
      <c r="B81" s="20">
        <f>IF($C$4="citu pasākumu izmaksas",IF('1a+c+n'!$Q81="C",'1a+c+n'!B81,0))</f>
        <v>0</v>
      </c>
      <c r="C81" s="58">
        <f>IF($C$4="citu pasākumu izmaksas",IF('1a+c+n'!$Q81="C",'1a+c+n'!C81,0))</f>
        <v>0</v>
      </c>
      <c r="D81" s="20">
        <f>IF($C$4="citu pasākumu izmaksas",IF('1a+c+n'!$Q81="C",'1a+c+n'!D81,0))</f>
        <v>0</v>
      </c>
      <c r="E81" s="40"/>
      <c r="F81" s="59"/>
      <c r="G81" s="106"/>
      <c r="H81" s="106">
        <f>IF($C$4="citu pasākumu izmaksas",IF('1a+c+n'!$Q81="C",'1a+c+n'!H81,0))</f>
        <v>0</v>
      </c>
      <c r="I81" s="106"/>
      <c r="J81" s="106"/>
      <c r="K81" s="107">
        <f>IF($C$4="citu pasākumu izmaksas",IF('1a+c+n'!$Q81="C",'1a+c+n'!K81,0))</f>
        <v>0</v>
      </c>
      <c r="L81" s="74">
        <f>IF($C$4="citu pasākumu izmaksas",IF('1a+c+n'!$Q81="C",'1a+c+n'!L81,0))</f>
        <v>0</v>
      </c>
      <c r="M81" s="106">
        <f>IF($C$4="citu pasākumu izmaksas",IF('1a+c+n'!$Q81="C",'1a+c+n'!M81,0))</f>
        <v>0</v>
      </c>
      <c r="N81" s="106">
        <f>IF($C$4="citu pasākumu izmaksas",IF('1a+c+n'!$Q81="C",'1a+c+n'!N81,0))</f>
        <v>0</v>
      </c>
      <c r="O81" s="106">
        <f>IF($C$4="citu pasākumu izmaksas",IF('1a+c+n'!$Q81="C",'1a+c+n'!O81,0))</f>
        <v>0</v>
      </c>
      <c r="P81" s="107">
        <f>IF($C$4="citu pasākumu izmaksas",IF('1a+c+n'!$Q81="C",'1a+c+n'!P81,0))</f>
        <v>0</v>
      </c>
    </row>
    <row r="82" spans="1:16" x14ac:dyDescent="0.2">
      <c r="A82" s="45">
        <f>IF(P82=0,0,IF(COUNTBLANK(P82)=1,0,COUNTA($P$14:P82)))</f>
        <v>0</v>
      </c>
      <c r="B82" s="20">
        <f>IF($C$4="citu pasākumu izmaksas",IF('1a+c+n'!$Q82="C",'1a+c+n'!B82,0))</f>
        <v>0</v>
      </c>
      <c r="C82" s="58">
        <f>IF($C$4="citu pasākumu izmaksas",IF('1a+c+n'!$Q82="C",'1a+c+n'!C82,0))</f>
        <v>0</v>
      </c>
      <c r="D82" s="20">
        <f>IF($C$4="citu pasākumu izmaksas",IF('1a+c+n'!$Q82="C",'1a+c+n'!D82,0))</f>
        <v>0</v>
      </c>
      <c r="E82" s="40"/>
      <c r="F82" s="59"/>
      <c r="G82" s="106"/>
      <c r="H82" s="106">
        <f>IF($C$4="citu pasākumu izmaksas",IF('1a+c+n'!$Q82="C",'1a+c+n'!H82,0))</f>
        <v>0</v>
      </c>
      <c r="I82" s="106"/>
      <c r="J82" s="106"/>
      <c r="K82" s="107">
        <f>IF($C$4="citu pasākumu izmaksas",IF('1a+c+n'!$Q82="C",'1a+c+n'!K82,0))</f>
        <v>0</v>
      </c>
      <c r="L82" s="74">
        <f>IF($C$4="citu pasākumu izmaksas",IF('1a+c+n'!$Q82="C",'1a+c+n'!L82,0))</f>
        <v>0</v>
      </c>
      <c r="M82" s="106">
        <f>IF($C$4="citu pasākumu izmaksas",IF('1a+c+n'!$Q82="C",'1a+c+n'!M82,0))</f>
        <v>0</v>
      </c>
      <c r="N82" s="106">
        <f>IF($C$4="citu pasākumu izmaksas",IF('1a+c+n'!$Q82="C",'1a+c+n'!N82,0))</f>
        <v>0</v>
      </c>
      <c r="O82" s="106">
        <f>IF($C$4="citu pasākumu izmaksas",IF('1a+c+n'!$Q82="C",'1a+c+n'!O82,0))</f>
        <v>0</v>
      </c>
      <c r="P82" s="107">
        <f>IF($C$4="citu pasākumu izmaksas",IF('1a+c+n'!$Q82="C",'1a+c+n'!P82,0))</f>
        <v>0</v>
      </c>
    </row>
    <row r="83" spans="1:16" x14ac:dyDescent="0.2">
      <c r="A83" s="45">
        <f>IF(P83=0,0,IF(COUNTBLANK(P83)=1,0,COUNTA($P$14:P83)))</f>
        <v>0</v>
      </c>
      <c r="B83" s="20">
        <f>IF($C$4="citu pasākumu izmaksas",IF('1a+c+n'!$Q83="C",'1a+c+n'!B83,0))</f>
        <v>0</v>
      </c>
      <c r="C83" s="58">
        <f>IF($C$4="citu pasākumu izmaksas",IF('1a+c+n'!$Q83="C",'1a+c+n'!C83,0))</f>
        <v>0</v>
      </c>
      <c r="D83" s="20">
        <f>IF($C$4="citu pasākumu izmaksas",IF('1a+c+n'!$Q83="C",'1a+c+n'!D83,0))</f>
        <v>0</v>
      </c>
      <c r="E83" s="40"/>
      <c r="F83" s="59"/>
      <c r="G83" s="106"/>
      <c r="H83" s="106">
        <f>IF($C$4="citu pasākumu izmaksas",IF('1a+c+n'!$Q83="C",'1a+c+n'!H83,0))</f>
        <v>0</v>
      </c>
      <c r="I83" s="106"/>
      <c r="J83" s="106"/>
      <c r="K83" s="107">
        <f>IF($C$4="citu pasākumu izmaksas",IF('1a+c+n'!$Q83="C",'1a+c+n'!K83,0))</f>
        <v>0</v>
      </c>
      <c r="L83" s="74">
        <f>IF($C$4="citu pasākumu izmaksas",IF('1a+c+n'!$Q83="C",'1a+c+n'!L83,0))</f>
        <v>0</v>
      </c>
      <c r="M83" s="106">
        <f>IF($C$4="citu pasākumu izmaksas",IF('1a+c+n'!$Q83="C",'1a+c+n'!M83,0))</f>
        <v>0</v>
      </c>
      <c r="N83" s="106">
        <f>IF($C$4="citu pasākumu izmaksas",IF('1a+c+n'!$Q83="C",'1a+c+n'!N83,0))</f>
        <v>0</v>
      </c>
      <c r="O83" s="106">
        <f>IF($C$4="citu pasākumu izmaksas",IF('1a+c+n'!$Q83="C",'1a+c+n'!O83,0))</f>
        <v>0</v>
      </c>
      <c r="P83" s="107">
        <f>IF($C$4="citu pasākumu izmaksas",IF('1a+c+n'!$Q83="C",'1a+c+n'!P83,0))</f>
        <v>0</v>
      </c>
    </row>
    <row r="84" spans="1:16" x14ac:dyDescent="0.2">
      <c r="A84" s="45">
        <f>IF(P84=0,0,IF(COUNTBLANK(P84)=1,0,COUNTA($P$14:P84)))</f>
        <v>0</v>
      </c>
      <c r="B84" s="20">
        <f>IF($C$4="citu pasākumu izmaksas",IF('1a+c+n'!$Q84="C",'1a+c+n'!B84,0))</f>
        <v>0</v>
      </c>
      <c r="C84" s="58">
        <f>IF($C$4="citu pasākumu izmaksas",IF('1a+c+n'!$Q84="C",'1a+c+n'!C84,0))</f>
        <v>0</v>
      </c>
      <c r="D84" s="20">
        <f>IF($C$4="citu pasākumu izmaksas",IF('1a+c+n'!$Q84="C",'1a+c+n'!D84,0))</f>
        <v>0</v>
      </c>
      <c r="E84" s="40"/>
      <c r="F84" s="59"/>
      <c r="G84" s="106"/>
      <c r="H84" s="106">
        <f>IF($C$4="citu pasākumu izmaksas",IF('1a+c+n'!$Q84="C",'1a+c+n'!H84,0))</f>
        <v>0</v>
      </c>
      <c r="I84" s="106"/>
      <c r="J84" s="106"/>
      <c r="K84" s="107">
        <f>IF($C$4="citu pasākumu izmaksas",IF('1a+c+n'!$Q84="C",'1a+c+n'!K84,0))</f>
        <v>0</v>
      </c>
      <c r="L84" s="74">
        <f>IF($C$4="citu pasākumu izmaksas",IF('1a+c+n'!$Q84="C",'1a+c+n'!L84,0))</f>
        <v>0</v>
      </c>
      <c r="M84" s="106">
        <f>IF($C$4="citu pasākumu izmaksas",IF('1a+c+n'!$Q84="C",'1a+c+n'!M84,0))</f>
        <v>0</v>
      </c>
      <c r="N84" s="106">
        <f>IF($C$4="citu pasākumu izmaksas",IF('1a+c+n'!$Q84="C",'1a+c+n'!N84,0))</f>
        <v>0</v>
      </c>
      <c r="O84" s="106">
        <f>IF($C$4="citu pasākumu izmaksas",IF('1a+c+n'!$Q84="C",'1a+c+n'!O84,0))</f>
        <v>0</v>
      </c>
      <c r="P84" s="107">
        <f>IF($C$4="citu pasākumu izmaksas",IF('1a+c+n'!$Q84="C",'1a+c+n'!P84,0))</f>
        <v>0</v>
      </c>
    </row>
    <row r="85" spans="1:16" x14ac:dyDescent="0.2">
      <c r="A85" s="45">
        <f>IF(P85=0,0,IF(COUNTBLANK(P85)=1,0,COUNTA($P$14:P85)))</f>
        <v>0</v>
      </c>
      <c r="B85" s="20">
        <f>IF($C$4="citu pasākumu izmaksas",IF('1a+c+n'!$Q85="C",'1a+c+n'!B85,0))</f>
        <v>0</v>
      </c>
      <c r="C85" s="58">
        <f>IF($C$4="citu pasākumu izmaksas",IF('1a+c+n'!$Q85="C",'1a+c+n'!C85,0))</f>
        <v>0</v>
      </c>
      <c r="D85" s="20">
        <f>IF($C$4="citu pasākumu izmaksas",IF('1a+c+n'!$Q85="C",'1a+c+n'!D85,0))</f>
        <v>0</v>
      </c>
      <c r="E85" s="40"/>
      <c r="F85" s="59"/>
      <c r="G85" s="106"/>
      <c r="H85" s="106">
        <f>IF($C$4="citu pasākumu izmaksas",IF('1a+c+n'!$Q85="C",'1a+c+n'!H85,0))</f>
        <v>0</v>
      </c>
      <c r="I85" s="106"/>
      <c r="J85" s="106"/>
      <c r="K85" s="107">
        <f>IF($C$4="citu pasākumu izmaksas",IF('1a+c+n'!$Q85="C",'1a+c+n'!K85,0))</f>
        <v>0</v>
      </c>
      <c r="L85" s="74">
        <f>IF($C$4="citu pasākumu izmaksas",IF('1a+c+n'!$Q85="C",'1a+c+n'!L85,0))</f>
        <v>0</v>
      </c>
      <c r="M85" s="106">
        <f>IF($C$4="citu pasākumu izmaksas",IF('1a+c+n'!$Q85="C",'1a+c+n'!M85,0))</f>
        <v>0</v>
      </c>
      <c r="N85" s="106">
        <f>IF($C$4="citu pasākumu izmaksas",IF('1a+c+n'!$Q85="C",'1a+c+n'!N85,0))</f>
        <v>0</v>
      </c>
      <c r="O85" s="106">
        <f>IF($C$4="citu pasākumu izmaksas",IF('1a+c+n'!$Q85="C",'1a+c+n'!O85,0))</f>
        <v>0</v>
      </c>
      <c r="P85" s="107">
        <f>IF($C$4="citu pasākumu izmaksas",IF('1a+c+n'!$Q85="C",'1a+c+n'!P85,0))</f>
        <v>0</v>
      </c>
    </row>
    <row r="86" spans="1:16" x14ac:dyDescent="0.2">
      <c r="A86" s="45">
        <f>IF(P86=0,0,IF(COUNTBLANK(P86)=1,0,COUNTA($P$14:P86)))</f>
        <v>0</v>
      </c>
      <c r="B86" s="20">
        <f>IF($C$4="citu pasākumu izmaksas",IF('1a+c+n'!$Q86="C",'1a+c+n'!B86,0))</f>
        <v>0</v>
      </c>
      <c r="C86" s="58">
        <f>IF($C$4="citu pasākumu izmaksas",IF('1a+c+n'!$Q86="C",'1a+c+n'!C86,0))</f>
        <v>0</v>
      </c>
      <c r="D86" s="20">
        <f>IF($C$4="citu pasākumu izmaksas",IF('1a+c+n'!$Q86="C",'1a+c+n'!D86,0))</f>
        <v>0</v>
      </c>
      <c r="E86" s="40"/>
      <c r="F86" s="59"/>
      <c r="G86" s="106"/>
      <c r="H86" s="106">
        <f>IF($C$4="citu pasākumu izmaksas",IF('1a+c+n'!$Q86="C",'1a+c+n'!H86,0))</f>
        <v>0</v>
      </c>
      <c r="I86" s="106"/>
      <c r="J86" s="106"/>
      <c r="K86" s="107">
        <f>IF($C$4="citu pasākumu izmaksas",IF('1a+c+n'!$Q86="C",'1a+c+n'!K86,0))</f>
        <v>0</v>
      </c>
      <c r="L86" s="74">
        <f>IF($C$4="citu pasākumu izmaksas",IF('1a+c+n'!$Q86="C",'1a+c+n'!L86,0))</f>
        <v>0</v>
      </c>
      <c r="M86" s="106">
        <f>IF($C$4="citu pasākumu izmaksas",IF('1a+c+n'!$Q86="C",'1a+c+n'!M86,0))</f>
        <v>0</v>
      </c>
      <c r="N86" s="106">
        <f>IF($C$4="citu pasākumu izmaksas",IF('1a+c+n'!$Q86="C",'1a+c+n'!N86,0))</f>
        <v>0</v>
      </c>
      <c r="O86" s="106">
        <f>IF($C$4="citu pasākumu izmaksas",IF('1a+c+n'!$Q86="C",'1a+c+n'!O86,0))</f>
        <v>0</v>
      </c>
      <c r="P86" s="107">
        <f>IF($C$4="citu pasākumu izmaksas",IF('1a+c+n'!$Q86="C",'1a+c+n'!P86,0))</f>
        <v>0</v>
      </c>
    </row>
    <row r="87" spans="1:16" x14ac:dyDescent="0.2">
      <c r="A87" s="45">
        <f>IF(P87=0,0,IF(COUNTBLANK(P87)=1,0,COUNTA($P$14:P87)))</f>
        <v>0</v>
      </c>
      <c r="B87" s="20">
        <f>IF($C$4="citu pasākumu izmaksas",IF('1a+c+n'!$Q87="C",'1a+c+n'!B87,0))</f>
        <v>0</v>
      </c>
      <c r="C87" s="58">
        <f>IF($C$4="citu pasākumu izmaksas",IF('1a+c+n'!$Q87="C",'1a+c+n'!C87,0))</f>
        <v>0</v>
      </c>
      <c r="D87" s="20">
        <f>IF($C$4="citu pasākumu izmaksas",IF('1a+c+n'!$Q87="C",'1a+c+n'!D87,0))</f>
        <v>0</v>
      </c>
      <c r="E87" s="40"/>
      <c r="F87" s="59"/>
      <c r="G87" s="106"/>
      <c r="H87" s="106">
        <f>IF($C$4="citu pasākumu izmaksas",IF('1a+c+n'!$Q87="C",'1a+c+n'!H87,0))</f>
        <v>0</v>
      </c>
      <c r="I87" s="106"/>
      <c r="J87" s="106"/>
      <c r="K87" s="107">
        <f>IF($C$4="citu pasākumu izmaksas",IF('1a+c+n'!$Q87="C",'1a+c+n'!K87,0))</f>
        <v>0</v>
      </c>
      <c r="L87" s="74">
        <f>IF($C$4="citu pasākumu izmaksas",IF('1a+c+n'!$Q87="C",'1a+c+n'!L87,0))</f>
        <v>0</v>
      </c>
      <c r="M87" s="106">
        <f>IF($C$4="citu pasākumu izmaksas",IF('1a+c+n'!$Q87="C",'1a+c+n'!M87,0))</f>
        <v>0</v>
      </c>
      <c r="N87" s="106">
        <f>IF($C$4="citu pasākumu izmaksas",IF('1a+c+n'!$Q87="C",'1a+c+n'!N87,0))</f>
        <v>0</v>
      </c>
      <c r="O87" s="106">
        <f>IF($C$4="citu pasākumu izmaksas",IF('1a+c+n'!$Q87="C",'1a+c+n'!O87,0))</f>
        <v>0</v>
      </c>
      <c r="P87" s="107">
        <f>IF($C$4="citu pasākumu izmaksas",IF('1a+c+n'!$Q87="C",'1a+c+n'!P87,0))</f>
        <v>0</v>
      </c>
    </row>
    <row r="88" spans="1:16" x14ac:dyDescent="0.2">
      <c r="A88" s="45">
        <f>IF(P88=0,0,IF(COUNTBLANK(P88)=1,0,COUNTA($P$14:P88)))</f>
        <v>0</v>
      </c>
      <c r="B88" s="20">
        <f>IF($C$4="citu pasākumu izmaksas",IF('1a+c+n'!$Q88="C",'1a+c+n'!B88,0))</f>
        <v>0</v>
      </c>
      <c r="C88" s="58">
        <f>IF($C$4="citu pasākumu izmaksas",IF('1a+c+n'!$Q88="C",'1a+c+n'!C88,0))</f>
        <v>0</v>
      </c>
      <c r="D88" s="20">
        <f>IF($C$4="citu pasākumu izmaksas",IF('1a+c+n'!$Q88="C",'1a+c+n'!D88,0))</f>
        <v>0</v>
      </c>
      <c r="E88" s="40"/>
      <c r="F88" s="59"/>
      <c r="G88" s="106"/>
      <c r="H88" s="106">
        <f>IF($C$4="citu pasākumu izmaksas",IF('1a+c+n'!$Q88="C",'1a+c+n'!H88,0))</f>
        <v>0</v>
      </c>
      <c r="I88" s="106"/>
      <c r="J88" s="106"/>
      <c r="K88" s="107">
        <f>IF($C$4="citu pasākumu izmaksas",IF('1a+c+n'!$Q88="C",'1a+c+n'!K88,0))</f>
        <v>0</v>
      </c>
      <c r="L88" s="74">
        <f>IF($C$4="citu pasākumu izmaksas",IF('1a+c+n'!$Q88="C",'1a+c+n'!L88,0))</f>
        <v>0</v>
      </c>
      <c r="M88" s="106">
        <f>IF($C$4="citu pasākumu izmaksas",IF('1a+c+n'!$Q88="C",'1a+c+n'!M88,0))</f>
        <v>0</v>
      </c>
      <c r="N88" s="106">
        <f>IF($C$4="citu pasākumu izmaksas",IF('1a+c+n'!$Q88="C",'1a+c+n'!N88,0))</f>
        <v>0</v>
      </c>
      <c r="O88" s="106">
        <f>IF($C$4="citu pasākumu izmaksas",IF('1a+c+n'!$Q88="C",'1a+c+n'!O88,0))</f>
        <v>0</v>
      </c>
      <c r="P88" s="107">
        <f>IF($C$4="citu pasākumu izmaksas",IF('1a+c+n'!$Q88="C",'1a+c+n'!P88,0))</f>
        <v>0</v>
      </c>
    </row>
    <row r="89" spans="1:16" x14ac:dyDescent="0.2">
      <c r="A89" s="45">
        <f>IF(P89=0,0,IF(COUNTBLANK(P89)=1,0,COUNTA($P$14:P89)))</f>
        <v>0</v>
      </c>
      <c r="B89" s="20">
        <f>IF($C$4="citu pasākumu izmaksas",IF('1a+c+n'!$Q89="C",'1a+c+n'!B89,0))</f>
        <v>0</v>
      </c>
      <c r="C89" s="58">
        <f>IF($C$4="citu pasākumu izmaksas",IF('1a+c+n'!$Q89="C",'1a+c+n'!C89,0))</f>
        <v>0</v>
      </c>
      <c r="D89" s="20">
        <f>IF($C$4="citu pasākumu izmaksas",IF('1a+c+n'!$Q89="C",'1a+c+n'!D89,0))</f>
        <v>0</v>
      </c>
      <c r="E89" s="40"/>
      <c r="F89" s="59"/>
      <c r="G89" s="106"/>
      <c r="H89" s="106">
        <f>IF($C$4="citu pasākumu izmaksas",IF('1a+c+n'!$Q89="C",'1a+c+n'!H89,0))</f>
        <v>0</v>
      </c>
      <c r="I89" s="106"/>
      <c r="J89" s="106"/>
      <c r="K89" s="107">
        <f>IF($C$4="citu pasākumu izmaksas",IF('1a+c+n'!$Q89="C",'1a+c+n'!K89,0))</f>
        <v>0</v>
      </c>
      <c r="L89" s="74">
        <f>IF($C$4="citu pasākumu izmaksas",IF('1a+c+n'!$Q89="C",'1a+c+n'!L89,0))</f>
        <v>0</v>
      </c>
      <c r="M89" s="106">
        <f>IF($C$4="citu pasākumu izmaksas",IF('1a+c+n'!$Q89="C",'1a+c+n'!M89,0))</f>
        <v>0</v>
      </c>
      <c r="N89" s="106">
        <f>IF($C$4="citu pasākumu izmaksas",IF('1a+c+n'!$Q89="C",'1a+c+n'!N89,0))</f>
        <v>0</v>
      </c>
      <c r="O89" s="106">
        <f>IF($C$4="citu pasākumu izmaksas",IF('1a+c+n'!$Q89="C",'1a+c+n'!O89,0))</f>
        <v>0</v>
      </c>
      <c r="P89" s="107">
        <f>IF($C$4="citu pasākumu izmaksas",IF('1a+c+n'!$Q89="C",'1a+c+n'!P89,0))</f>
        <v>0</v>
      </c>
    </row>
    <row r="90" spans="1:16" x14ac:dyDescent="0.2">
      <c r="A90" s="45">
        <f>IF(P90=0,0,IF(COUNTBLANK(P90)=1,0,COUNTA($P$14:P90)))</f>
        <v>0</v>
      </c>
      <c r="B90" s="20">
        <f>IF($C$4="citu pasākumu izmaksas",IF('1a+c+n'!$Q90="C",'1a+c+n'!B90,0))</f>
        <v>0</v>
      </c>
      <c r="C90" s="58">
        <f>IF($C$4="citu pasākumu izmaksas",IF('1a+c+n'!$Q90="C",'1a+c+n'!C90,0))</f>
        <v>0</v>
      </c>
      <c r="D90" s="20">
        <f>IF($C$4="citu pasākumu izmaksas",IF('1a+c+n'!$Q90="C",'1a+c+n'!D90,0))</f>
        <v>0</v>
      </c>
      <c r="E90" s="40"/>
      <c r="F90" s="59"/>
      <c r="G90" s="106"/>
      <c r="H90" s="106">
        <f>IF($C$4="citu pasākumu izmaksas",IF('1a+c+n'!$Q90="C",'1a+c+n'!H90,0))</f>
        <v>0</v>
      </c>
      <c r="I90" s="106"/>
      <c r="J90" s="106"/>
      <c r="K90" s="107">
        <f>IF($C$4="citu pasākumu izmaksas",IF('1a+c+n'!$Q90="C",'1a+c+n'!K90,0))</f>
        <v>0</v>
      </c>
      <c r="L90" s="74">
        <f>IF($C$4="citu pasākumu izmaksas",IF('1a+c+n'!$Q90="C",'1a+c+n'!L90,0))</f>
        <v>0</v>
      </c>
      <c r="M90" s="106">
        <f>IF($C$4="citu pasākumu izmaksas",IF('1a+c+n'!$Q90="C",'1a+c+n'!M90,0))</f>
        <v>0</v>
      </c>
      <c r="N90" s="106">
        <f>IF($C$4="citu pasākumu izmaksas",IF('1a+c+n'!$Q90="C",'1a+c+n'!N90,0))</f>
        <v>0</v>
      </c>
      <c r="O90" s="106">
        <f>IF($C$4="citu pasākumu izmaksas",IF('1a+c+n'!$Q90="C",'1a+c+n'!O90,0))</f>
        <v>0</v>
      </c>
      <c r="P90" s="107">
        <f>IF($C$4="citu pasākumu izmaksas",IF('1a+c+n'!$Q90="C",'1a+c+n'!P90,0))</f>
        <v>0</v>
      </c>
    </row>
    <row r="91" spans="1:16" x14ac:dyDescent="0.2">
      <c r="A91" s="45">
        <f>IF(P91=0,0,IF(COUNTBLANK(P91)=1,0,COUNTA($P$14:P91)))</f>
        <v>0</v>
      </c>
      <c r="B91" s="20">
        <f>IF($C$4="citu pasākumu izmaksas",IF('1a+c+n'!$Q91="C",'1a+c+n'!B91,0))</f>
        <v>0</v>
      </c>
      <c r="C91" s="58">
        <f>IF($C$4="citu pasākumu izmaksas",IF('1a+c+n'!$Q91="C",'1a+c+n'!C91,0))</f>
        <v>0</v>
      </c>
      <c r="D91" s="20">
        <f>IF($C$4="citu pasākumu izmaksas",IF('1a+c+n'!$Q91="C",'1a+c+n'!D91,0))</f>
        <v>0</v>
      </c>
      <c r="E91" s="40"/>
      <c r="F91" s="59"/>
      <c r="G91" s="106"/>
      <c r="H91" s="106">
        <f>IF($C$4="citu pasākumu izmaksas",IF('1a+c+n'!$Q91="C",'1a+c+n'!H91,0))</f>
        <v>0</v>
      </c>
      <c r="I91" s="106"/>
      <c r="J91" s="106"/>
      <c r="K91" s="107">
        <f>IF($C$4="citu pasākumu izmaksas",IF('1a+c+n'!$Q91="C",'1a+c+n'!K91,0))</f>
        <v>0</v>
      </c>
      <c r="L91" s="74">
        <f>IF($C$4="citu pasākumu izmaksas",IF('1a+c+n'!$Q91="C",'1a+c+n'!L91,0))</f>
        <v>0</v>
      </c>
      <c r="M91" s="106">
        <f>IF($C$4="citu pasākumu izmaksas",IF('1a+c+n'!$Q91="C",'1a+c+n'!M91,0))</f>
        <v>0</v>
      </c>
      <c r="N91" s="106">
        <f>IF($C$4="citu pasākumu izmaksas",IF('1a+c+n'!$Q91="C",'1a+c+n'!N91,0))</f>
        <v>0</v>
      </c>
      <c r="O91" s="106">
        <f>IF($C$4="citu pasākumu izmaksas",IF('1a+c+n'!$Q91="C",'1a+c+n'!O91,0))</f>
        <v>0</v>
      </c>
      <c r="P91" s="107">
        <f>IF($C$4="citu pasākumu izmaksas",IF('1a+c+n'!$Q91="C",'1a+c+n'!P91,0))</f>
        <v>0</v>
      </c>
    </row>
    <row r="92" spans="1:16" x14ac:dyDescent="0.2">
      <c r="A92" s="45">
        <f>IF(P92=0,0,IF(COUNTBLANK(P92)=1,0,COUNTA($P$14:P92)))</f>
        <v>0</v>
      </c>
      <c r="B92" s="20">
        <f>IF($C$4="citu pasākumu izmaksas",IF('1a+c+n'!$Q92="C",'1a+c+n'!B92,0))</f>
        <v>0</v>
      </c>
      <c r="C92" s="58">
        <f>IF($C$4="citu pasākumu izmaksas",IF('1a+c+n'!$Q92="C",'1a+c+n'!C92,0))</f>
        <v>0</v>
      </c>
      <c r="D92" s="20">
        <f>IF($C$4="citu pasākumu izmaksas",IF('1a+c+n'!$Q92="C",'1a+c+n'!D92,0))</f>
        <v>0</v>
      </c>
      <c r="E92" s="40"/>
      <c r="F92" s="59"/>
      <c r="G92" s="106"/>
      <c r="H92" s="106">
        <f>IF($C$4="citu pasākumu izmaksas",IF('1a+c+n'!$Q92="C",'1a+c+n'!H92,0))</f>
        <v>0</v>
      </c>
      <c r="I92" s="106"/>
      <c r="J92" s="106"/>
      <c r="K92" s="107">
        <f>IF($C$4="citu pasākumu izmaksas",IF('1a+c+n'!$Q92="C",'1a+c+n'!K92,0))</f>
        <v>0</v>
      </c>
      <c r="L92" s="74">
        <f>IF($C$4="citu pasākumu izmaksas",IF('1a+c+n'!$Q92="C",'1a+c+n'!L92,0))</f>
        <v>0</v>
      </c>
      <c r="M92" s="106">
        <f>IF($C$4="citu pasākumu izmaksas",IF('1a+c+n'!$Q92="C",'1a+c+n'!M92,0))</f>
        <v>0</v>
      </c>
      <c r="N92" s="106">
        <f>IF($C$4="citu pasākumu izmaksas",IF('1a+c+n'!$Q92="C",'1a+c+n'!N92,0))</f>
        <v>0</v>
      </c>
      <c r="O92" s="106">
        <f>IF($C$4="citu pasākumu izmaksas",IF('1a+c+n'!$Q92="C",'1a+c+n'!O92,0))</f>
        <v>0</v>
      </c>
      <c r="P92" s="107">
        <f>IF($C$4="citu pasākumu izmaksas",IF('1a+c+n'!$Q92="C",'1a+c+n'!P92,0))</f>
        <v>0</v>
      </c>
    </row>
    <row r="93" spans="1:16" x14ac:dyDescent="0.2">
      <c r="A93" s="45">
        <f>IF(P93=0,0,IF(COUNTBLANK(P93)=1,0,COUNTA($P$14:P93)))</f>
        <v>0</v>
      </c>
      <c r="B93" s="20">
        <f>IF($C$4="citu pasākumu izmaksas",IF('1a+c+n'!$Q93="C",'1a+c+n'!B93,0))</f>
        <v>0</v>
      </c>
      <c r="C93" s="58">
        <f>IF($C$4="citu pasākumu izmaksas",IF('1a+c+n'!$Q93="C",'1a+c+n'!C93,0))</f>
        <v>0</v>
      </c>
      <c r="D93" s="20">
        <f>IF($C$4="citu pasākumu izmaksas",IF('1a+c+n'!$Q93="C",'1a+c+n'!D93,0))</f>
        <v>0</v>
      </c>
      <c r="E93" s="40"/>
      <c r="F93" s="59"/>
      <c r="G93" s="106"/>
      <c r="H93" s="106">
        <f>IF($C$4="citu pasākumu izmaksas",IF('1a+c+n'!$Q93="C",'1a+c+n'!H93,0))</f>
        <v>0</v>
      </c>
      <c r="I93" s="106"/>
      <c r="J93" s="106"/>
      <c r="K93" s="107">
        <f>IF($C$4="citu pasākumu izmaksas",IF('1a+c+n'!$Q93="C",'1a+c+n'!K93,0))</f>
        <v>0</v>
      </c>
      <c r="L93" s="74">
        <f>IF($C$4="citu pasākumu izmaksas",IF('1a+c+n'!$Q93="C",'1a+c+n'!L93,0))</f>
        <v>0</v>
      </c>
      <c r="M93" s="106">
        <f>IF($C$4="citu pasākumu izmaksas",IF('1a+c+n'!$Q93="C",'1a+c+n'!M93,0))</f>
        <v>0</v>
      </c>
      <c r="N93" s="106">
        <f>IF($C$4="citu pasākumu izmaksas",IF('1a+c+n'!$Q93="C",'1a+c+n'!N93,0))</f>
        <v>0</v>
      </c>
      <c r="O93" s="106">
        <f>IF($C$4="citu pasākumu izmaksas",IF('1a+c+n'!$Q93="C",'1a+c+n'!O93,0))</f>
        <v>0</v>
      </c>
      <c r="P93" s="107">
        <f>IF($C$4="citu pasākumu izmaksas",IF('1a+c+n'!$Q93="C",'1a+c+n'!P93,0))</f>
        <v>0</v>
      </c>
    </row>
    <row r="94" spans="1:16" x14ac:dyDescent="0.2">
      <c r="A94" s="45">
        <f>IF(P94=0,0,IF(COUNTBLANK(P94)=1,0,COUNTA($P$14:P94)))</f>
        <v>0</v>
      </c>
      <c r="B94" s="20">
        <f>IF($C$4="citu pasākumu izmaksas",IF('1a+c+n'!$Q94="C",'1a+c+n'!B94,0))</f>
        <v>0</v>
      </c>
      <c r="C94" s="58">
        <f>IF($C$4="citu pasākumu izmaksas",IF('1a+c+n'!$Q94="C",'1a+c+n'!C94,0))</f>
        <v>0</v>
      </c>
      <c r="D94" s="20">
        <f>IF($C$4="citu pasākumu izmaksas",IF('1a+c+n'!$Q94="C",'1a+c+n'!D94,0))</f>
        <v>0</v>
      </c>
      <c r="E94" s="40"/>
      <c r="F94" s="59"/>
      <c r="G94" s="106"/>
      <c r="H94" s="106">
        <f>IF($C$4="citu pasākumu izmaksas",IF('1a+c+n'!$Q94="C",'1a+c+n'!H94,0))</f>
        <v>0</v>
      </c>
      <c r="I94" s="106"/>
      <c r="J94" s="106"/>
      <c r="K94" s="107">
        <f>IF($C$4="citu pasākumu izmaksas",IF('1a+c+n'!$Q94="C",'1a+c+n'!K94,0))</f>
        <v>0</v>
      </c>
      <c r="L94" s="74">
        <f>IF($C$4="citu pasākumu izmaksas",IF('1a+c+n'!$Q94="C",'1a+c+n'!L94,0))</f>
        <v>0</v>
      </c>
      <c r="M94" s="106">
        <f>IF($C$4="citu pasākumu izmaksas",IF('1a+c+n'!$Q94="C",'1a+c+n'!M94,0))</f>
        <v>0</v>
      </c>
      <c r="N94" s="106">
        <f>IF($C$4="citu pasākumu izmaksas",IF('1a+c+n'!$Q94="C",'1a+c+n'!N94,0))</f>
        <v>0</v>
      </c>
      <c r="O94" s="106">
        <f>IF($C$4="citu pasākumu izmaksas",IF('1a+c+n'!$Q94="C",'1a+c+n'!O94,0))</f>
        <v>0</v>
      </c>
      <c r="P94" s="107">
        <f>IF($C$4="citu pasākumu izmaksas",IF('1a+c+n'!$Q94="C",'1a+c+n'!P94,0))</f>
        <v>0</v>
      </c>
    </row>
    <row r="95" spans="1:16" x14ac:dyDescent="0.2">
      <c r="A95" s="45">
        <f>IF(P95=0,0,IF(COUNTBLANK(P95)=1,0,COUNTA($P$14:P95)))</f>
        <v>0</v>
      </c>
      <c r="B95" s="20">
        <f>IF($C$4="citu pasākumu izmaksas",IF('1a+c+n'!$Q95="C",'1a+c+n'!B95,0))</f>
        <v>0</v>
      </c>
      <c r="C95" s="58">
        <f>IF($C$4="citu pasākumu izmaksas",IF('1a+c+n'!$Q95="C",'1a+c+n'!C95,0))</f>
        <v>0</v>
      </c>
      <c r="D95" s="20">
        <f>IF($C$4="citu pasākumu izmaksas",IF('1a+c+n'!$Q95="C",'1a+c+n'!D95,0))</f>
        <v>0</v>
      </c>
      <c r="E95" s="40"/>
      <c r="F95" s="59"/>
      <c r="G95" s="106"/>
      <c r="H95" s="106">
        <f>IF($C$4="citu pasākumu izmaksas",IF('1a+c+n'!$Q95="C",'1a+c+n'!H95,0))</f>
        <v>0</v>
      </c>
      <c r="I95" s="106"/>
      <c r="J95" s="106"/>
      <c r="K95" s="107">
        <f>IF($C$4="citu pasākumu izmaksas",IF('1a+c+n'!$Q95="C",'1a+c+n'!K95,0))</f>
        <v>0</v>
      </c>
      <c r="L95" s="74">
        <f>IF($C$4="citu pasākumu izmaksas",IF('1a+c+n'!$Q95="C",'1a+c+n'!L95,0))</f>
        <v>0</v>
      </c>
      <c r="M95" s="106">
        <f>IF($C$4="citu pasākumu izmaksas",IF('1a+c+n'!$Q95="C",'1a+c+n'!M95,0))</f>
        <v>0</v>
      </c>
      <c r="N95" s="106">
        <f>IF($C$4="citu pasākumu izmaksas",IF('1a+c+n'!$Q95="C",'1a+c+n'!N95,0))</f>
        <v>0</v>
      </c>
      <c r="O95" s="106">
        <f>IF($C$4="citu pasākumu izmaksas",IF('1a+c+n'!$Q95="C",'1a+c+n'!O95,0))</f>
        <v>0</v>
      </c>
      <c r="P95" s="107">
        <f>IF($C$4="citu pasākumu izmaksas",IF('1a+c+n'!$Q95="C",'1a+c+n'!P95,0))</f>
        <v>0</v>
      </c>
    </row>
    <row r="96" spans="1:16" x14ac:dyDescent="0.2">
      <c r="A96" s="45">
        <f>IF(P96=0,0,IF(COUNTBLANK(P96)=1,0,COUNTA($P$14:P96)))</f>
        <v>0</v>
      </c>
      <c r="B96" s="20">
        <f>IF($C$4="citu pasākumu izmaksas",IF('1a+c+n'!$Q96="C",'1a+c+n'!B96,0))</f>
        <v>0</v>
      </c>
      <c r="C96" s="58">
        <f>IF($C$4="citu pasākumu izmaksas",IF('1a+c+n'!$Q96="C",'1a+c+n'!C96,0))</f>
        <v>0</v>
      </c>
      <c r="D96" s="20">
        <f>IF($C$4="citu pasākumu izmaksas",IF('1a+c+n'!$Q96="C",'1a+c+n'!D96,0))</f>
        <v>0</v>
      </c>
      <c r="E96" s="40"/>
      <c r="F96" s="59"/>
      <c r="G96" s="106"/>
      <c r="H96" s="106">
        <f>IF($C$4="citu pasākumu izmaksas",IF('1a+c+n'!$Q96="C",'1a+c+n'!H96,0))</f>
        <v>0</v>
      </c>
      <c r="I96" s="106"/>
      <c r="J96" s="106"/>
      <c r="K96" s="107">
        <f>IF($C$4="citu pasākumu izmaksas",IF('1a+c+n'!$Q96="C",'1a+c+n'!K96,0))</f>
        <v>0</v>
      </c>
      <c r="L96" s="74">
        <f>IF($C$4="citu pasākumu izmaksas",IF('1a+c+n'!$Q96="C",'1a+c+n'!L96,0))</f>
        <v>0</v>
      </c>
      <c r="M96" s="106">
        <f>IF($C$4="citu pasākumu izmaksas",IF('1a+c+n'!$Q96="C",'1a+c+n'!M96,0))</f>
        <v>0</v>
      </c>
      <c r="N96" s="106">
        <f>IF($C$4="citu pasākumu izmaksas",IF('1a+c+n'!$Q96="C",'1a+c+n'!N96,0))</f>
        <v>0</v>
      </c>
      <c r="O96" s="106">
        <f>IF($C$4="citu pasākumu izmaksas",IF('1a+c+n'!$Q96="C",'1a+c+n'!O96,0))</f>
        <v>0</v>
      </c>
      <c r="P96" s="107">
        <f>IF($C$4="citu pasākumu izmaksas",IF('1a+c+n'!$Q96="C",'1a+c+n'!P96,0))</f>
        <v>0</v>
      </c>
    </row>
    <row r="97" spans="1:16" x14ac:dyDescent="0.2">
      <c r="A97" s="45">
        <f>IF(P97=0,0,IF(COUNTBLANK(P97)=1,0,COUNTA($P$14:P97)))</f>
        <v>0</v>
      </c>
      <c r="B97" s="20">
        <f>IF($C$4="citu pasākumu izmaksas",IF('1a+c+n'!$Q97="C",'1a+c+n'!B97,0))</f>
        <v>0</v>
      </c>
      <c r="C97" s="58">
        <f>IF($C$4="citu pasākumu izmaksas",IF('1a+c+n'!$Q97="C",'1a+c+n'!C97,0))</f>
        <v>0</v>
      </c>
      <c r="D97" s="20">
        <f>IF($C$4="citu pasākumu izmaksas",IF('1a+c+n'!$Q97="C",'1a+c+n'!D97,0))</f>
        <v>0</v>
      </c>
      <c r="E97" s="40"/>
      <c r="F97" s="59"/>
      <c r="G97" s="106"/>
      <c r="H97" s="106">
        <f>IF($C$4="citu pasākumu izmaksas",IF('1a+c+n'!$Q97="C",'1a+c+n'!H97,0))</f>
        <v>0</v>
      </c>
      <c r="I97" s="106"/>
      <c r="J97" s="106"/>
      <c r="K97" s="107">
        <f>IF($C$4="citu pasākumu izmaksas",IF('1a+c+n'!$Q97="C",'1a+c+n'!K97,0))</f>
        <v>0</v>
      </c>
      <c r="L97" s="74">
        <f>IF($C$4="citu pasākumu izmaksas",IF('1a+c+n'!$Q97="C",'1a+c+n'!L97,0))</f>
        <v>0</v>
      </c>
      <c r="M97" s="106">
        <f>IF($C$4="citu pasākumu izmaksas",IF('1a+c+n'!$Q97="C",'1a+c+n'!M97,0))</f>
        <v>0</v>
      </c>
      <c r="N97" s="106">
        <f>IF($C$4="citu pasākumu izmaksas",IF('1a+c+n'!$Q97="C",'1a+c+n'!N97,0))</f>
        <v>0</v>
      </c>
      <c r="O97" s="106">
        <f>IF($C$4="citu pasākumu izmaksas",IF('1a+c+n'!$Q97="C",'1a+c+n'!O97,0))</f>
        <v>0</v>
      </c>
      <c r="P97" s="107">
        <f>IF($C$4="citu pasākumu izmaksas",IF('1a+c+n'!$Q97="C",'1a+c+n'!P97,0))</f>
        <v>0</v>
      </c>
    </row>
    <row r="98" spans="1:16" x14ac:dyDescent="0.2">
      <c r="A98" s="45">
        <f>IF(P98=0,0,IF(COUNTBLANK(P98)=1,0,COUNTA($P$14:P98)))</f>
        <v>0</v>
      </c>
      <c r="B98" s="20">
        <f>IF($C$4="citu pasākumu izmaksas",IF('1a+c+n'!$Q98="C",'1a+c+n'!B98,0))</f>
        <v>0</v>
      </c>
      <c r="C98" s="58">
        <f>IF($C$4="citu pasākumu izmaksas",IF('1a+c+n'!$Q98="C",'1a+c+n'!C98,0))</f>
        <v>0</v>
      </c>
      <c r="D98" s="20">
        <f>IF($C$4="citu pasākumu izmaksas",IF('1a+c+n'!$Q98="C",'1a+c+n'!D98,0))</f>
        <v>0</v>
      </c>
      <c r="E98" s="40"/>
      <c r="F98" s="59"/>
      <c r="G98" s="106"/>
      <c r="H98" s="106">
        <f>IF($C$4="citu pasākumu izmaksas",IF('1a+c+n'!$Q98="C",'1a+c+n'!H98,0))</f>
        <v>0</v>
      </c>
      <c r="I98" s="106"/>
      <c r="J98" s="106"/>
      <c r="K98" s="107">
        <f>IF($C$4="citu pasākumu izmaksas",IF('1a+c+n'!$Q98="C",'1a+c+n'!K98,0))</f>
        <v>0</v>
      </c>
      <c r="L98" s="74">
        <f>IF($C$4="citu pasākumu izmaksas",IF('1a+c+n'!$Q98="C",'1a+c+n'!L98,0))</f>
        <v>0</v>
      </c>
      <c r="M98" s="106">
        <f>IF($C$4="citu pasākumu izmaksas",IF('1a+c+n'!$Q98="C",'1a+c+n'!M98,0))</f>
        <v>0</v>
      </c>
      <c r="N98" s="106">
        <f>IF($C$4="citu pasākumu izmaksas",IF('1a+c+n'!$Q98="C",'1a+c+n'!N98,0))</f>
        <v>0</v>
      </c>
      <c r="O98" s="106">
        <f>IF($C$4="citu pasākumu izmaksas",IF('1a+c+n'!$Q98="C",'1a+c+n'!O98,0))</f>
        <v>0</v>
      </c>
      <c r="P98" s="107">
        <f>IF($C$4="citu pasākumu izmaksas",IF('1a+c+n'!$Q98="C",'1a+c+n'!P98,0))</f>
        <v>0</v>
      </c>
    </row>
    <row r="99" spans="1:16" x14ac:dyDescent="0.2">
      <c r="A99" s="45">
        <f>IF(P99=0,0,IF(COUNTBLANK(P99)=1,0,COUNTA($P$14:P99)))</f>
        <v>0</v>
      </c>
      <c r="B99" s="20">
        <f>IF($C$4="citu pasākumu izmaksas",IF('1a+c+n'!$Q99="C",'1a+c+n'!B99,0))</f>
        <v>0</v>
      </c>
      <c r="C99" s="58">
        <f>IF($C$4="citu pasākumu izmaksas",IF('1a+c+n'!$Q99="C",'1a+c+n'!C99,0))</f>
        <v>0</v>
      </c>
      <c r="D99" s="20">
        <f>IF($C$4="citu pasākumu izmaksas",IF('1a+c+n'!$Q99="C",'1a+c+n'!D99,0))</f>
        <v>0</v>
      </c>
      <c r="E99" s="40"/>
      <c r="F99" s="59"/>
      <c r="G99" s="106"/>
      <c r="H99" s="106">
        <f>IF($C$4="citu pasākumu izmaksas",IF('1a+c+n'!$Q99="C",'1a+c+n'!H99,0))</f>
        <v>0</v>
      </c>
      <c r="I99" s="106"/>
      <c r="J99" s="106"/>
      <c r="K99" s="107">
        <f>IF($C$4="citu pasākumu izmaksas",IF('1a+c+n'!$Q99="C",'1a+c+n'!K99,0))</f>
        <v>0</v>
      </c>
      <c r="L99" s="74">
        <f>IF($C$4="citu pasākumu izmaksas",IF('1a+c+n'!$Q99="C",'1a+c+n'!L99,0))</f>
        <v>0</v>
      </c>
      <c r="M99" s="106">
        <f>IF($C$4="citu pasākumu izmaksas",IF('1a+c+n'!$Q99="C",'1a+c+n'!M99,0))</f>
        <v>0</v>
      </c>
      <c r="N99" s="106">
        <f>IF($C$4="citu pasākumu izmaksas",IF('1a+c+n'!$Q99="C",'1a+c+n'!N99,0))</f>
        <v>0</v>
      </c>
      <c r="O99" s="106">
        <f>IF($C$4="citu pasākumu izmaksas",IF('1a+c+n'!$Q99="C",'1a+c+n'!O99,0))</f>
        <v>0</v>
      </c>
      <c r="P99" s="107">
        <f>IF($C$4="citu pasākumu izmaksas",IF('1a+c+n'!$Q99="C",'1a+c+n'!P99,0))</f>
        <v>0</v>
      </c>
    </row>
    <row r="100" spans="1:16" x14ac:dyDescent="0.2">
      <c r="A100" s="45">
        <f>IF(P100=0,0,IF(COUNTBLANK(P100)=1,0,COUNTA($P$14:P100)))</f>
        <v>0</v>
      </c>
      <c r="B100" s="20">
        <f>IF($C$4="citu pasākumu izmaksas",IF('1a+c+n'!$Q100="C",'1a+c+n'!B100,0))</f>
        <v>0</v>
      </c>
      <c r="C100" s="58">
        <f>IF($C$4="citu pasākumu izmaksas",IF('1a+c+n'!$Q100="C",'1a+c+n'!C100,0))</f>
        <v>0</v>
      </c>
      <c r="D100" s="20">
        <f>IF($C$4="citu pasākumu izmaksas",IF('1a+c+n'!$Q100="C",'1a+c+n'!D100,0))</f>
        <v>0</v>
      </c>
      <c r="E100" s="40"/>
      <c r="F100" s="59"/>
      <c r="G100" s="106"/>
      <c r="H100" s="106">
        <f>IF($C$4="citu pasākumu izmaksas",IF('1a+c+n'!$Q100="C",'1a+c+n'!H100,0))</f>
        <v>0</v>
      </c>
      <c r="I100" s="106"/>
      <c r="J100" s="106"/>
      <c r="K100" s="107">
        <f>IF($C$4="citu pasākumu izmaksas",IF('1a+c+n'!$Q100="C",'1a+c+n'!K100,0))</f>
        <v>0</v>
      </c>
      <c r="L100" s="74">
        <f>IF($C$4="citu pasākumu izmaksas",IF('1a+c+n'!$Q100="C",'1a+c+n'!L100,0))</f>
        <v>0</v>
      </c>
      <c r="M100" s="106">
        <f>IF($C$4="citu pasākumu izmaksas",IF('1a+c+n'!$Q100="C",'1a+c+n'!M100,0))</f>
        <v>0</v>
      </c>
      <c r="N100" s="106">
        <f>IF($C$4="citu pasākumu izmaksas",IF('1a+c+n'!$Q100="C",'1a+c+n'!N100,0))</f>
        <v>0</v>
      </c>
      <c r="O100" s="106">
        <f>IF($C$4="citu pasākumu izmaksas",IF('1a+c+n'!$Q100="C",'1a+c+n'!O100,0))</f>
        <v>0</v>
      </c>
      <c r="P100" s="107">
        <f>IF($C$4="citu pasākumu izmaksas",IF('1a+c+n'!$Q100="C",'1a+c+n'!P100,0))</f>
        <v>0</v>
      </c>
    </row>
    <row r="101" spans="1:16" x14ac:dyDescent="0.2">
      <c r="A101" s="45">
        <f>IF(P101=0,0,IF(COUNTBLANK(P101)=1,0,COUNTA($P$14:P101)))</f>
        <v>0</v>
      </c>
      <c r="B101" s="20">
        <f>IF($C$4="citu pasākumu izmaksas",IF('1a+c+n'!$Q101="C",'1a+c+n'!B101,0))</f>
        <v>0</v>
      </c>
      <c r="C101" s="58">
        <f>IF($C$4="citu pasākumu izmaksas",IF('1a+c+n'!$Q101="C",'1a+c+n'!C101,0))</f>
        <v>0</v>
      </c>
      <c r="D101" s="20">
        <f>IF($C$4="citu pasākumu izmaksas",IF('1a+c+n'!$Q101="C",'1a+c+n'!D101,0))</f>
        <v>0</v>
      </c>
      <c r="E101" s="40"/>
      <c r="F101" s="59"/>
      <c r="G101" s="106"/>
      <c r="H101" s="106">
        <f>IF($C$4="citu pasākumu izmaksas",IF('1a+c+n'!$Q101="C",'1a+c+n'!H101,0))</f>
        <v>0</v>
      </c>
      <c r="I101" s="106"/>
      <c r="J101" s="106"/>
      <c r="K101" s="107">
        <f>IF($C$4="citu pasākumu izmaksas",IF('1a+c+n'!$Q101="C",'1a+c+n'!K101,0))</f>
        <v>0</v>
      </c>
      <c r="L101" s="74">
        <f>IF($C$4="citu pasākumu izmaksas",IF('1a+c+n'!$Q101="C",'1a+c+n'!L101,0))</f>
        <v>0</v>
      </c>
      <c r="M101" s="106">
        <f>IF($C$4="citu pasākumu izmaksas",IF('1a+c+n'!$Q101="C",'1a+c+n'!M101,0))</f>
        <v>0</v>
      </c>
      <c r="N101" s="106">
        <f>IF($C$4="citu pasākumu izmaksas",IF('1a+c+n'!$Q101="C",'1a+c+n'!N101,0))</f>
        <v>0</v>
      </c>
      <c r="O101" s="106">
        <f>IF($C$4="citu pasākumu izmaksas",IF('1a+c+n'!$Q101="C",'1a+c+n'!O101,0))</f>
        <v>0</v>
      </c>
      <c r="P101" s="107">
        <f>IF($C$4="citu pasākumu izmaksas",IF('1a+c+n'!$Q101="C",'1a+c+n'!P101,0))</f>
        <v>0</v>
      </c>
    </row>
    <row r="102" spans="1:16" x14ac:dyDescent="0.2">
      <c r="A102" s="45">
        <f>IF(P102=0,0,IF(COUNTBLANK(P102)=1,0,COUNTA($P$14:P102)))</f>
        <v>0</v>
      </c>
      <c r="B102" s="20">
        <f>IF($C$4="citu pasākumu izmaksas",IF('1a+c+n'!$Q102="C",'1a+c+n'!B102,0))</f>
        <v>0</v>
      </c>
      <c r="C102" s="58">
        <f>IF($C$4="citu pasākumu izmaksas",IF('1a+c+n'!$Q102="C",'1a+c+n'!C102,0))</f>
        <v>0</v>
      </c>
      <c r="D102" s="20">
        <f>IF($C$4="citu pasākumu izmaksas",IF('1a+c+n'!$Q102="C",'1a+c+n'!D102,0))</f>
        <v>0</v>
      </c>
      <c r="E102" s="40"/>
      <c r="F102" s="59"/>
      <c r="G102" s="106"/>
      <c r="H102" s="106">
        <f>IF($C$4="citu pasākumu izmaksas",IF('1a+c+n'!$Q102="C",'1a+c+n'!H102,0))</f>
        <v>0</v>
      </c>
      <c r="I102" s="106"/>
      <c r="J102" s="106"/>
      <c r="K102" s="107">
        <f>IF($C$4="citu pasākumu izmaksas",IF('1a+c+n'!$Q102="C",'1a+c+n'!K102,0))</f>
        <v>0</v>
      </c>
      <c r="L102" s="74">
        <f>IF($C$4="citu pasākumu izmaksas",IF('1a+c+n'!$Q102="C",'1a+c+n'!L102,0))</f>
        <v>0</v>
      </c>
      <c r="M102" s="106">
        <f>IF($C$4="citu pasākumu izmaksas",IF('1a+c+n'!$Q102="C",'1a+c+n'!M102,0))</f>
        <v>0</v>
      </c>
      <c r="N102" s="106">
        <f>IF($C$4="citu pasākumu izmaksas",IF('1a+c+n'!$Q102="C",'1a+c+n'!N102,0))</f>
        <v>0</v>
      </c>
      <c r="O102" s="106">
        <f>IF($C$4="citu pasākumu izmaksas",IF('1a+c+n'!$Q102="C",'1a+c+n'!O102,0))</f>
        <v>0</v>
      </c>
      <c r="P102" s="107">
        <f>IF($C$4="citu pasākumu izmaksas",IF('1a+c+n'!$Q102="C",'1a+c+n'!P102,0))</f>
        <v>0</v>
      </c>
    </row>
    <row r="103" spans="1:16" ht="22.5" x14ac:dyDescent="0.2">
      <c r="A103" s="45">
        <f>IF(P103=0,0,IF(COUNTBLANK(P103)=1,0,COUNTA($P$14:P103)))</f>
        <v>0</v>
      </c>
      <c r="B103" s="20">
        <f>IF($C$4="citu pasākumu izmaksas",IF('1a+c+n'!$Q103="C",'1a+c+n'!B103,0))</f>
        <v>0</v>
      </c>
      <c r="C103" s="58" t="str">
        <f>IF($C$4="citu pasākumu izmaksas",IF('1a+c+n'!$Q103="C",'1a+c+n'!C103,0))</f>
        <v>Demontēt esošo skursteņu bojāto mūrējumu vietas un atjaunot tās ar analogiem ķieģeļiem un mūrjavu</v>
      </c>
      <c r="D103" s="20" t="str">
        <f>IF($C$4="citu pasākumu izmaksas",IF('1a+c+n'!$Q103="C",'1a+c+n'!D103,0))</f>
        <v>gb.</v>
      </c>
      <c r="E103" s="40"/>
      <c r="F103" s="59"/>
      <c r="G103" s="106"/>
      <c r="H103" s="106">
        <f>IF($C$4="citu pasākumu izmaksas",IF('1a+c+n'!$Q103="C",'1a+c+n'!H103,0))</f>
        <v>0</v>
      </c>
      <c r="I103" s="106"/>
      <c r="J103" s="106"/>
      <c r="K103" s="107">
        <f>IF($C$4="citu pasākumu izmaksas",IF('1a+c+n'!$Q103="C",'1a+c+n'!K103,0))</f>
        <v>0</v>
      </c>
      <c r="L103" s="74">
        <f>IF($C$4="citu pasākumu izmaksas",IF('1a+c+n'!$Q103="C",'1a+c+n'!L103,0))</f>
        <v>0</v>
      </c>
      <c r="M103" s="106">
        <f>IF($C$4="citu pasākumu izmaksas",IF('1a+c+n'!$Q103="C",'1a+c+n'!M103,0))</f>
        <v>0</v>
      </c>
      <c r="N103" s="106">
        <f>IF($C$4="citu pasākumu izmaksas",IF('1a+c+n'!$Q103="C",'1a+c+n'!N103,0))</f>
        <v>0</v>
      </c>
      <c r="O103" s="106">
        <f>IF($C$4="citu pasākumu izmaksas",IF('1a+c+n'!$Q103="C",'1a+c+n'!O103,0))</f>
        <v>0</v>
      </c>
      <c r="P103" s="107">
        <f>IF($C$4="citu pasākumu izmaksas",IF('1a+c+n'!$Q103="C",'1a+c+n'!P103,0))</f>
        <v>0</v>
      </c>
    </row>
    <row r="104" spans="1:16" ht="33.75" x14ac:dyDescent="0.2">
      <c r="A104" s="45">
        <f>IF(P104=0,0,IF(COUNTBLANK(P104)=1,0,COUNTA($P$14:P104)))</f>
        <v>0</v>
      </c>
      <c r="B104" s="20">
        <f>IF($C$4="citu pasākumu izmaksas",IF('1a+c+n'!$Q104="C",'1a+c+n'!B104,0))</f>
        <v>0</v>
      </c>
      <c r="C104" s="58" t="str">
        <f>IF($C$4="citu pasākumu izmaksas",IF('1a+c+n'!$Q104="C",'1a+c+n'!C104,0))</f>
        <v>Gatavais dekoratīvais silikona apmetums, graudu izmērs līdz 2.0mm, dekoratīvā virsma- biezpiens ar otrās kategorijas mahānisko izturību</v>
      </c>
      <c r="D104" s="20" t="str">
        <f>IF($C$4="citu pasākumu izmaksas",IF('1a+c+n'!$Q104="C",'1a+c+n'!D104,0))</f>
        <v>gb.</v>
      </c>
      <c r="E104" s="40"/>
      <c r="F104" s="59"/>
      <c r="G104" s="106"/>
      <c r="H104" s="106">
        <f>IF($C$4="citu pasākumu izmaksas",IF('1a+c+n'!$Q104="C",'1a+c+n'!H104,0))</f>
        <v>0</v>
      </c>
      <c r="I104" s="106"/>
      <c r="J104" s="106"/>
      <c r="K104" s="107">
        <f>IF($C$4="citu pasākumu izmaksas",IF('1a+c+n'!$Q104="C",'1a+c+n'!K104,0))</f>
        <v>0</v>
      </c>
      <c r="L104" s="74">
        <f>IF($C$4="citu pasākumu izmaksas",IF('1a+c+n'!$Q104="C",'1a+c+n'!L104,0))</f>
        <v>0</v>
      </c>
      <c r="M104" s="106">
        <f>IF($C$4="citu pasākumu izmaksas",IF('1a+c+n'!$Q104="C",'1a+c+n'!M104,0))</f>
        <v>0</v>
      </c>
      <c r="N104" s="106">
        <f>IF($C$4="citu pasākumu izmaksas",IF('1a+c+n'!$Q104="C",'1a+c+n'!N104,0))</f>
        <v>0</v>
      </c>
      <c r="O104" s="106">
        <f>IF($C$4="citu pasākumu izmaksas",IF('1a+c+n'!$Q104="C",'1a+c+n'!O104,0))</f>
        <v>0</v>
      </c>
      <c r="P104" s="107">
        <f>IF($C$4="citu pasākumu izmaksas",IF('1a+c+n'!$Q104="C",'1a+c+n'!P104,0))</f>
        <v>0</v>
      </c>
    </row>
    <row r="105" spans="1:16" x14ac:dyDescent="0.2">
      <c r="A105" s="45">
        <f>IF(P105=0,0,IF(COUNTBLANK(P105)=1,0,COUNTA($P$14:P105)))</f>
        <v>0</v>
      </c>
      <c r="B105" s="20">
        <f>IF($C$4="citu pasākumu izmaksas",IF('1a+c+n'!$Q105="C",'1a+c+n'!B105,0))</f>
        <v>0</v>
      </c>
      <c r="C105" s="58" t="str">
        <f>IF($C$4="citu pasākumu izmaksas",IF('1a+c+n'!$Q105="C",'1a+c+n'!C105,0))</f>
        <v>Jaunas skārda cepures PE 0,5mm izbūve</v>
      </c>
      <c r="D105" s="20" t="str">
        <f>IF($C$4="citu pasākumu izmaksas",IF('1a+c+n'!$Q105="C",'1a+c+n'!D105,0))</f>
        <v>gb.</v>
      </c>
      <c r="E105" s="40"/>
      <c r="F105" s="59"/>
      <c r="G105" s="106"/>
      <c r="H105" s="106">
        <f>IF($C$4="citu pasākumu izmaksas",IF('1a+c+n'!$Q105="C",'1a+c+n'!H105,0))</f>
        <v>0</v>
      </c>
      <c r="I105" s="106"/>
      <c r="J105" s="106"/>
      <c r="K105" s="107">
        <f>IF($C$4="citu pasākumu izmaksas",IF('1a+c+n'!$Q105="C",'1a+c+n'!K105,0))</f>
        <v>0</v>
      </c>
      <c r="L105" s="74">
        <f>IF($C$4="citu pasākumu izmaksas",IF('1a+c+n'!$Q105="C",'1a+c+n'!L105,0))</f>
        <v>0</v>
      </c>
      <c r="M105" s="106">
        <f>IF($C$4="citu pasākumu izmaksas",IF('1a+c+n'!$Q105="C",'1a+c+n'!M105,0))</f>
        <v>0</v>
      </c>
      <c r="N105" s="106">
        <f>IF($C$4="citu pasākumu izmaksas",IF('1a+c+n'!$Q105="C",'1a+c+n'!N105,0))</f>
        <v>0</v>
      </c>
      <c r="O105" s="106">
        <f>IF($C$4="citu pasākumu izmaksas",IF('1a+c+n'!$Q105="C",'1a+c+n'!O105,0))</f>
        <v>0</v>
      </c>
      <c r="P105" s="107">
        <f>IF($C$4="citu pasākumu izmaksas",IF('1a+c+n'!$Q105="C",'1a+c+n'!P105,0))</f>
        <v>0</v>
      </c>
    </row>
    <row r="106" spans="1:16" x14ac:dyDescent="0.2">
      <c r="A106" s="45">
        <f>IF(P106=0,0,IF(COUNTBLANK(P106)=1,0,COUNTA($P$14:P106)))</f>
        <v>0</v>
      </c>
      <c r="B106" s="20">
        <f>IF($C$4="citu pasākumu izmaksas",IF('1a+c+n'!$Q106="C",'1a+c+n'!B106,0))</f>
        <v>0</v>
      </c>
      <c r="C106" s="58" t="str">
        <f>IF($C$4="citu pasākumu izmaksas",IF('1a+c+n'!$Q106="C",'1a+c+n'!C106,0))</f>
        <v>Skārda lāsenis PE, 0,5mm, rūpnieciski krāsots skārds</v>
      </c>
      <c r="D106" s="20" t="str">
        <f>IF($C$4="citu pasākumu izmaksas",IF('1a+c+n'!$Q106="C",'1a+c+n'!D106,0))</f>
        <v>m</v>
      </c>
      <c r="E106" s="40"/>
      <c r="F106" s="59"/>
      <c r="G106" s="106"/>
      <c r="H106" s="106">
        <f>IF($C$4="citu pasākumu izmaksas",IF('1a+c+n'!$Q106="C",'1a+c+n'!H106,0))</f>
        <v>0</v>
      </c>
      <c r="I106" s="106"/>
      <c r="J106" s="106"/>
      <c r="K106" s="107">
        <f>IF($C$4="citu pasākumu izmaksas",IF('1a+c+n'!$Q106="C",'1a+c+n'!K106,0))</f>
        <v>0</v>
      </c>
      <c r="L106" s="74">
        <f>IF($C$4="citu pasākumu izmaksas",IF('1a+c+n'!$Q106="C",'1a+c+n'!L106,0))</f>
        <v>0</v>
      </c>
      <c r="M106" s="106">
        <f>IF($C$4="citu pasākumu izmaksas",IF('1a+c+n'!$Q106="C",'1a+c+n'!M106,0))</f>
        <v>0</v>
      </c>
      <c r="N106" s="106">
        <f>IF($C$4="citu pasākumu izmaksas",IF('1a+c+n'!$Q106="C",'1a+c+n'!N106,0))</f>
        <v>0</v>
      </c>
      <c r="O106" s="106">
        <f>IF($C$4="citu pasākumu izmaksas",IF('1a+c+n'!$Q106="C",'1a+c+n'!O106,0))</f>
        <v>0</v>
      </c>
      <c r="P106" s="107">
        <f>IF($C$4="citu pasākumu izmaksas",IF('1a+c+n'!$Q106="C",'1a+c+n'!P106,0))</f>
        <v>0</v>
      </c>
    </row>
    <row r="107" spans="1:16" x14ac:dyDescent="0.2">
      <c r="A107" s="45">
        <f>IF(P107=0,0,IF(COUNTBLANK(P107)=1,0,COUNTA($P$14:P107)))</f>
        <v>0</v>
      </c>
      <c r="B107" s="20">
        <f>IF($C$4="citu pasākumu izmaksas",IF('1a+c+n'!$Q107="C",'1a+c+n'!B107,0))</f>
        <v>0</v>
      </c>
      <c r="C107" s="58">
        <f>IF($C$4="citu pasākumu izmaksas",IF('1a+c+n'!$Q107="C",'1a+c+n'!C107,0))</f>
        <v>0</v>
      </c>
      <c r="D107" s="20">
        <f>IF($C$4="citu pasākumu izmaksas",IF('1a+c+n'!$Q107="C",'1a+c+n'!D107,0))</f>
        <v>0</v>
      </c>
      <c r="E107" s="40"/>
      <c r="F107" s="59"/>
      <c r="G107" s="106"/>
      <c r="H107" s="106">
        <f>IF($C$4="citu pasākumu izmaksas",IF('1a+c+n'!$Q107="C",'1a+c+n'!H107,0))</f>
        <v>0</v>
      </c>
      <c r="I107" s="106"/>
      <c r="J107" s="106"/>
      <c r="K107" s="107">
        <f>IF($C$4="citu pasākumu izmaksas",IF('1a+c+n'!$Q107="C",'1a+c+n'!K107,0))</f>
        <v>0</v>
      </c>
      <c r="L107" s="74">
        <f>IF($C$4="citu pasākumu izmaksas",IF('1a+c+n'!$Q107="C",'1a+c+n'!L107,0))</f>
        <v>0</v>
      </c>
      <c r="M107" s="106">
        <f>IF($C$4="citu pasākumu izmaksas",IF('1a+c+n'!$Q107="C",'1a+c+n'!M107,0))</f>
        <v>0</v>
      </c>
      <c r="N107" s="106">
        <f>IF($C$4="citu pasākumu izmaksas",IF('1a+c+n'!$Q107="C",'1a+c+n'!N107,0))</f>
        <v>0</v>
      </c>
      <c r="O107" s="106">
        <f>IF($C$4="citu pasākumu izmaksas",IF('1a+c+n'!$Q107="C",'1a+c+n'!O107,0))</f>
        <v>0</v>
      </c>
      <c r="P107" s="107">
        <f>IF($C$4="citu pasākumu izmaksas",IF('1a+c+n'!$Q107="C",'1a+c+n'!P107,0))</f>
        <v>0</v>
      </c>
    </row>
    <row r="108" spans="1:16" x14ac:dyDescent="0.2">
      <c r="A108" s="45">
        <f>IF(P108=0,0,IF(COUNTBLANK(P108)=1,0,COUNTA($P$14:P108)))</f>
        <v>0</v>
      </c>
      <c r="B108" s="20">
        <f>IF($C$4="citu pasākumu izmaksas",IF('1a+c+n'!$Q108="C",'1a+c+n'!B108,0))</f>
        <v>0</v>
      </c>
      <c r="C108" s="58" t="str">
        <f>IF($C$4="citu pasākumu izmaksas",IF('1a+c+n'!$Q108="C",'1a+c+n'!C108,0))</f>
        <v>Akmens vates stūris 100x100mm</v>
      </c>
      <c r="D108" s="20" t="str">
        <f>IF($C$4="citu pasākumu izmaksas",IF('1a+c+n'!$Q108="C",'1a+c+n'!D108,0))</f>
        <v>m</v>
      </c>
      <c r="E108" s="40"/>
      <c r="F108" s="59"/>
      <c r="G108" s="106"/>
      <c r="H108" s="106">
        <f>IF($C$4="citu pasākumu izmaksas",IF('1a+c+n'!$Q108="C",'1a+c+n'!H108,0))</f>
        <v>0</v>
      </c>
      <c r="I108" s="106"/>
      <c r="J108" s="106"/>
      <c r="K108" s="107">
        <f>IF($C$4="citu pasākumu izmaksas",IF('1a+c+n'!$Q108="C",'1a+c+n'!K108,0))</f>
        <v>0</v>
      </c>
      <c r="L108" s="74">
        <f>IF($C$4="citu pasākumu izmaksas",IF('1a+c+n'!$Q108="C",'1a+c+n'!L108,0))</f>
        <v>0</v>
      </c>
      <c r="M108" s="106">
        <f>IF($C$4="citu pasākumu izmaksas",IF('1a+c+n'!$Q108="C",'1a+c+n'!M108,0))</f>
        <v>0</v>
      </c>
      <c r="N108" s="106">
        <f>IF($C$4="citu pasākumu izmaksas",IF('1a+c+n'!$Q108="C",'1a+c+n'!N108,0))</f>
        <v>0</v>
      </c>
      <c r="O108" s="106">
        <f>IF($C$4="citu pasākumu izmaksas",IF('1a+c+n'!$Q108="C",'1a+c+n'!O108,0))</f>
        <v>0</v>
      </c>
      <c r="P108" s="107">
        <f>IF($C$4="citu pasākumu izmaksas",IF('1a+c+n'!$Q108="C",'1a+c+n'!P108,0))</f>
        <v>0</v>
      </c>
    </row>
    <row r="109" spans="1:16" ht="33.75" x14ac:dyDescent="0.2">
      <c r="A109" s="45">
        <f>IF(P109=0,0,IF(COUNTBLANK(P109)=1,0,COUNTA($P$14:P109)))</f>
        <v>0</v>
      </c>
      <c r="B109" s="20">
        <f>IF($C$4="citu pasākumu izmaksas",IF('1a+c+n'!$Q109="C",'1a+c+n'!B109,0))</f>
        <v>0</v>
      </c>
      <c r="C109" s="58" t="str">
        <f>IF($C$4="citu pasākumu izmaksas",IF('1a+c+n'!$Q109="C",'1a+c+n'!C109,0))</f>
        <v>Kausējamais polimērbitumena ruļļveida jumta segums divās kārtās- apakšklājs un virsklājs, pārklāts ar akmens smalci</v>
      </c>
      <c r="D109" s="20" t="str">
        <f>IF($C$4="citu pasākumu izmaksas",IF('1a+c+n'!$Q109="C",'1a+c+n'!D109,0))</f>
        <v>m2</v>
      </c>
      <c r="E109" s="40"/>
      <c r="F109" s="59"/>
      <c r="G109" s="106"/>
      <c r="H109" s="106">
        <f>IF($C$4="citu pasākumu izmaksas",IF('1a+c+n'!$Q109="C",'1a+c+n'!H109,0))</f>
        <v>0</v>
      </c>
      <c r="I109" s="106"/>
      <c r="J109" s="106"/>
      <c r="K109" s="107">
        <f>IF($C$4="citu pasākumu izmaksas",IF('1a+c+n'!$Q109="C",'1a+c+n'!K109,0))</f>
        <v>0</v>
      </c>
      <c r="L109" s="74">
        <f>IF($C$4="citu pasākumu izmaksas",IF('1a+c+n'!$Q109="C",'1a+c+n'!L109,0))</f>
        <v>0</v>
      </c>
      <c r="M109" s="106">
        <f>IF($C$4="citu pasākumu izmaksas",IF('1a+c+n'!$Q109="C",'1a+c+n'!M109,0))</f>
        <v>0</v>
      </c>
      <c r="N109" s="106">
        <f>IF($C$4="citu pasākumu izmaksas",IF('1a+c+n'!$Q109="C",'1a+c+n'!N109,0))</f>
        <v>0</v>
      </c>
      <c r="O109" s="106">
        <f>IF($C$4="citu pasākumu izmaksas",IF('1a+c+n'!$Q109="C",'1a+c+n'!O109,0))</f>
        <v>0</v>
      </c>
      <c r="P109" s="107">
        <f>IF($C$4="citu pasākumu izmaksas",IF('1a+c+n'!$Q109="C",'1a+c+n'!P109,0))</f>
        <v>0</v>
      </c>
    </row>
    <row r="110" spans="1:16" ht="22.5" x14ac:dyDescent="0.2">
      <c r="A110" s="45">
        <f>IF(P110=0,0,IF(COUNTBLANK(P110)=1,0,COUNTA($P$14:P110)))</f>
        <v>0</v>
      </c>
      <c r="B110" s="20">
        <f>IF($C$4="citu pasākumu izmaksas",IF('1a+c+n'!$Q110="C",'1a+c+n'!B110,0))</f>
        <v>0</v>
      </c>
      <c r="C110" s="58" t="str">
        <f>IF($C$4="citu pasākumu izmaksas",IF('1a+c+n'!$Q110="C",'1a+c+n'!C110,0))</f>
        <v>Skārda mala, rūpnieciski krāsots tērauda skārds, PE, 0.5mm</v>
      </c>
      <c r="D110" s="20" t="str">
        <f>IF($C$4="citu pasākumu izmaksas",IF('1a+c+n'!$Q110="C",'1a+c+n'!D110,0))</f>
        <v>m</v>
      </c>
      <c r="E110" s="40"/>
      <c r="F110" s="59"/>
      <c r="G110" s="106"/>
      <c r="H110" s="106">
        <f>IF($C$4="citu pasākumu izmaksas",IF('1a+c+n'!$Q110="C",'1a+c+n'!H110,0))</f>
        <v>0</v>
      </c>
      <c r="I110" s="106"/>
      <c r="J110" s="106"/>
      <c r="K110" s="107">
        <f>IF($C$4="citu pasākumu izmaksas",IF('1a+c+n'!$Q110="C",'1a+c+n'!K110,0))</f>
        <v>0</v>
      </c>
      <c r="L110" s="74">
        <f>IF($C$4="citu pasākumu izmaksas",IF('1a+c+n'!$Q110="C",'1a+c+n'!L110,0))</f>
        <v>0</v>
      </c>
      <c r="M110" s="106">
        <f>IF($C$4="citu pasākumu izmaksas",IF('1a+c+n'!$Q110="C",'1a+c+n'!M110,0))</f>
        <v>0</v>
      </c>
      <c r="N110" s="106">
        <f>IF($C$4="citu pasākumu izmaksas",IF('1a+c+n'!$Q110="C",'1a+c+n'!N110,0))</f>
        <v>0</v>
      </c>
      <c r="O110" s="106">
        <f>IF($C$4="citu pasākumu izmaksas",IF('1a+c+n'!$Q110="C",'1a+c+n'!O110,0))</f>
        <v>0</v>
      </c>
      <c r="P110" s="107">
        <f>IF($C$4="citu pasākumu izmaksas",IF('1a+c+n'!$Q110="C",'1a+c+n'!P110,0))</f>
        <v>0</v>
      </c>
    </row>
    <row r="111" spans="1:16" x14ac:dyDescent="0.2">
      <c r="A111" s="45">
        <f>IF(P111=0,0,IF(COUNTBLANK(P111)=1,0,COUNTA($P$14:P111)))</f>
        <v>0</v>
      </c>
      <c r="B111" s="20">
        <f>IF($C$4="citu pasākumu izmaksas",IF('1a+c+n'!$Q111="C",'1a+c+n'!B111,0))</f>
        <v>0</v>
      </c>
      <c r="C111" s="58">
        <f>IF($C$4="citu pasākumu izmaksas",IF('1a+c+n'!$Q111="C",'1a+c+n'!C111,0))</f>
        <v>0</v>
      </c>
      <c r="D111" s="20">
        <f>IF($C$4="citu pasākumu izmaksas",IF('1a+c+n'!$Q111="C",'1a+c+n'!D111,0))</f>
        <v>0</v>
      </c>
      <c r="E111" s="40"/>
      <c r="F111" s="59"/>
      <c r="G111" s="106"/>
      <c r="H111" s="106">
        <f>IF($C$4="citu pasākumu izmaksas",IF('1a+c+n'!$Q111="C",'1a+c+n'!H111,0))</f>
        <v>0</v>
      </c>
      <c r="I111" s="106"/>
      <c r="J111" s="106"/>
      <c r="K111" s="107">
        <f>IF($C$4="citu pasākumu izmaksas",IF('1a+c+n'!$Q111="C",'1a+c+n'!K111,0))</f>
        <v>0</v>
      </c>
      <c r="L111" s="74">
        <f>IF($C$4="citu pasākumu izmaksas",IF('1a+c+n'!$Q111="C",'1a+c+n'!L111,0))</f>
        <v>0</v>
      </c>
      <c r="M111" s="106">
        <f>IF($C$4="citu pasākumu izmaksas",IF('1a+c+n'!$Q111="C",'1a+c+n'!M111,0))</f>
        <v>0</v>
      </c>
      <c r="N111" s="106">
        <f>IF($C$4="citu pasākumu izmaksas",IF('1a+c+n'!$Q111="C",'1a+c+n'!N111,0))</f>
        <v>0</v>
      </c>
      <c r="O111" s="106">
        <f>IF($C$4="citu pasākumu izmaksas",IF('1a+c+n'!$Q111="C",'1a+c+n'!O111,0))</f>
        <v>0</v>
      </c>
      <c r="P111" s="107">
        <f>IF($C$4="citu pasākumu izmaksas",IF('1a+c+n'!$Q111="C",'1a+c+n'!P111,0))</f>
        <v>0</v>
      </c>
    </row>
    <row r="112" spans="1:16" ht="56.25" x14ac:dyDescent="0.2">
      <c r="A112" s="45">
        <f>IF(P112=0,0,IF(COUNTBLANK(P112)=1,0,COUNTA($P$14:P112)))</f>
        <v>0</v>
      </c>
      <c r="B112" s="20">
        <f>IF($C$4="citu pasākumu izmaksas",IF('1a+c+n'!$Q112="C",'1a+c+n'!B112,0))</f>
        <v>0</v>
      </c>
      <c r="C112" s="58" t="str">
        <f>IF($C$4="citu pasākumu izmaksas",IF('1a+c+n'!$Q112="C",'1a+c+n'!C112,0))</f>
        <v>Betons C20/25 rievota pretslīdesvirsma (slota) 35...50*mm. Esošo virsmu apstrādāt ar betonam piemērotu grunti virsmas saķeres uzlabošanai. Veidņus veidot tā, lai tiktu apbetonēta arī esošā lieveņa sānu malas.</v>
      </c>
      <c r="D112" s="20" t="str">
        <f>IF($C$4="citu pasākumu izmaksas",IF('1a+c+n'!$Q112="C",'1a+c+n'!D112,0))</f>
        <v>m2</v>
      </c>
      <c r="E112" s="40"/>
      <c r="F112" s="59"/>
      <c r="G112" s="106"/>
      <c r="H112" s="106">
        <f>IF($C$4="citu pasākumu izmaksas",IF('1a+c+n'!$Q112="C",'1a+c+n'!H112,0))</f>
        <v>0</v>
      </c>
      <c r="I112" s="106"/>
      <c r="J112" s="106"/>
      <c r="K112" s="107">
        <f>IF($C$4="citu pasākumu izmaksas",IF('1a+c+n'!$Q112="C",'1a+c+n'!K112,0))</f>
        <v>0</v>
      </c>
      <c r="L112" s="74">
        <f>IF($C$4="citu pasākumu izmaksas",IF('1a+c+n'!$Q112="C",'1a+c+n'!L112,0))</f>
        <v>0</v>
      </c>
      <c r="M112" s="106">
        <f>IF($C$4="citu pasākumu izmaksas",IF('1a+c+n'!$Q112="C",'1a+c+n'!M112,0))</f>
        <v>0</v>
      </c>
      <c r="N112" s="106">
        <f>IF($C$4="citu pasākumu izmaksas",IF('1a+c+n'!$Q112="C",'1a+c+n'!N112,0))</f>
        <v>0</v>
      </c>
      <c r="O112" s="106">
        <f>IF($C$4="citu pasākumu izmaksas",IF('1a+c+n'!$Q112="C",'1a+c+n'!O112,0))</f>
        <v>0</v>
      </c>
      <c r="P112" s="107">
        <f>IF($C$4="citu pasākumu izmaksas",IF('1a+c+n'!$Q112="C",'1a+c+n'!P112,0))</f>
        <v>0</v>
      </c>
    </row>
    <row r="113" spans="1:16" ht="22.5" x14ac:dyDescent="0.2">
      <c r="A113" s="45">
        <f>IF(P113=0,0,IF(COUNTBLANK(P113)=1,0,COUNTA($P$14:P113)))</f>
        <v>0</v>
      </c>
      <c r="B113" s="20">
        <f>IF($C$4="citu pasākumu izmaksas",IF('1a+c+n'!$Q113="C",'1a+c+n'!B113,0))</f>
        <v>0</v>
      </c>
      <c r="C113" s="58" t="str">
        <f>IF($C$4="citu pasākumu izmaksas",IF('1a+c+n'!$Q113="C",'1a+c+n'!C113,0))</f>
        <v>Metāla elementu attīrīšana no atlūpošās kārtas un krāsošana ar metāla aizsargkrāsu</v>
      </c>
      <c r="D113" s="20" t="str">
        <f>IF($C$4="citu pasākumu izmaksas",IF('1a+c+n'!$Q113="C",'1a+c+n'!D113,0))</f>
        <v>m2</v>
      </c>
      <c r="E113" s="40"/>
      <c r="F113" s="59"/>
      <c r="G113" s="106"/>
      <c r="H113" s="106">
        <f>IF($C$4="citu pasākumu izmaksas",IF('1a+c+n'!$Q113="C",'1a+c+n'!H113,0))</f>
        <v>0</v>
      </c>
      <c r="I113" s="106"/>
      <c r="J113" s="106"/>
      <c r="K113" s="107">
        <f>IF($C$4="citu pasākumu izmaksas",IF('1a+c+n'!$Q113="C",'1a+c+n'!K113,0))</f>
        <v>0</v>
      </c>
      <c r="L113" s="74">
        <f>IF($C$4="citu pasākumu izmaksas",IF('1a+c+n'!$Q113="C",'1a+c+n'!L113,0))</f>
        <v>0</v>
      </c>
      <c r="M113" s="106">
        <f>IF($C$4="citu pasākumu izmaksas",IF('1a+c+n'!$Q113="C",'1a+c+n'!M113,0))</f>
        <v>0</v>
      </c>
      <c r="N113" s="106">
        <f>IF($C$4="citu pasākumu izmaksas",IF('1a+c+n'!$Q113="C",'1a+c+n'!N113,0))</f>
        <v>0</v>
      </c>
      <c r="O113" s="106">
        <f>IF($C$4="citu pasākumu izmaksas",IF('1a+c+n'!$Q113="C",'1a+c+n'!O113,0))</f>
        <v>0</v>
      </c>
      <c r="P113" s="107">
        <f>IF($C$4="citu pasākumu izmaksas",IF('1a+c+n'!$Q113="C",'1a+c+n'!P113,0))</f>
        <v>0</v>
      </c>
    </row>
    <row r="114" spans="1:16" x14ac:dyDescent="0.2">
      <c r="A114" s="45">
        <f>IF(P114=0,0,IF(COUNTBLANK(P114)=1,0,COUNTA($P$14:P114)))</f>
        <v>0</v>
      </c>
      <c r="B114" s="20">
        <f>IF($C$4="citu pasākumu izmaksas",IF('1a+c+n'!$Q114="C",'1a+c+n'!B114,0))</f>
        <v>0</v>
      </c>
      <c r="C114" s="58">
        <f>IF($C$4="citu pasākumu izmaksas",IF('1a+c+n'!$Q114="C",'1a+c+n'!C114,0))</f>
        <v>0</v>
      </c>
      <c r="D114" s="20">
        <f>IF($C$4="citu pasākumu izmaksas",IF('1a+c+n'!$Q114="C",'1a+c+n'!D114,0))</f>
        <v>0</v>
      </c>
      <c r="E114" s="40"/>
      <c r="F114" s="59"/>
      <c r="G114" s="106"/>
      <c r="H114" s="106">
        <f>IF($C$4="citu pasākumu izmaksas",IF('1a+c+n'!$Q114="C",'1a+c+n'!H114,0))</f>
        <v>0</v>
      </c>
      <c r="I114" s="106"/>
      <c r="J114" s="106"/>
      <c r="K114" s="107">
        <f>IF($C$4="citu pasākumu izmaksas",IF('1a+c+n'!$Q114="C",'1a+c+n'!K114,0))</f>
        <v>0</v>
      </c>
      <c r="L114" s="74">
        <f>IF($C$4="citu pasākumu izmaksas",IF('1a+c+n'!$Q114="C",'1a+c+n'!L114,0))</f>
        <v>0</v>
      </c>
      <c r="M114" s="106">
        <f>IF($C$4="citu pasākumu izmaksas",IF('1a+c+n'!$Q114="C",'1a+c+n'!M114,0))</f>
        <v>0</v>
      </c>
      <c r="N114" s="106">
        <f>IF($C$4="citu pasākumu izmaksas",IF('1a+c+n'!$Q114="C",'1a+c+n'!N114,0))</f>
        <v>0</v>
      </c>
      <c r="O114" s="106">
        <f>IF($C$4="citu pasākumu izmaksas",IF('1a+c+n'!$Q114="C",'1a+c+n'!O114,0))</f>
        <v>0</v>
      </c>
      <c r="P114" s="107">
        <f>IF($C$4="citu pasākumu izmaksas",IF('1a+c+n'!$Q114="C",'1a+c+n'!P114,0))</f>
        <v>0</v>
      </c>
    </row>
    <row r="115" spans="1:16" x14ac:dyDescent="0.2">
      <c r="A115" s="45">
        <f>IF(P115=0,0,IF(COUNTBLANK(P115)=1,0,COUNTA($P$14:P115)))</f>
        <v>0</v>
      </c>
      <c r="B115" s="20">
        <f>IF($C$4="citu pasākumu izmaksas",IF('1a+c+n'!$Q115="C",'1a+c+n'!B115,0))</f>
        <v>0</v>
      </c>
      <c r="C115" s="58">
        <f>IF($C$4="citu pasākumu izmaksas",IF('1a+c+n'!$Q115="C",'1a+c+n'!C115,0))</f>
        <v>0</v>
      </c>
      <c r="D115" s="20">
        <f>IF($C$4="citu pasākumu izmaksas",IF('1a+c+n'!$Q115="C",'1a+c+n'!D115,0))</f>
        <v>0</v>
      </c>
      <c r="E115" s="40"/>
      <c r="F115" s="59"/>
      <c r="G115" s="106"/>
      <c r="H115" s="106">
        <f>IF($C$4="citu pasākumu izmaksas",IF('1a+c+n'!$Q115="C",'1a+c+n'!H115,0))</f>
        <v>0</v>
      </c>
      <c r="I115" s="106"/>
      <c r="J115" s="106"/>
      <c r="K115" s="107">
        <f>IF($C$4="citu pasākumu izmaksas",IF('1a+c+n'!$Q115="C",'1a+c+n'!K115,0))</f>
        <v>0</v>
      </c>
      <c r="L115" s="74">
        <f>IF($C$4="citu pasākumu izmaksas",IF('1a+c+n'!$Q115="C",'1a+c+n'!L115,0))</f>
        <v>0</v>
      </c>
      <c r="M115" s="106">
        <f>IF($C$4="citu pasākumu izmaksas",IF('1a+c+n'!$Q115="C",'1a+c+n'!M115,0))</f>
        <v>0</v>
      </c>
      <c r="N115" s="106">
        <f>IF($C$4="citu pasākumu izmaksas",IF('1a+c+n'!$Q115="C",'1a+c+n'!N115,0))</f>
        <v>0</v>
      </c>
      <c r="O115" s="106">
        <f>IF($C$4="citu pasākumu izmaksas",IF('1a+c+n'!$Q115="C",'1a+c+n'!O115,0))</f>
        <v>0</v>
      </c>
      <c r="P115" s="107">
        <f>IF($C$4="citu pasākumu izmaksas",IF('1a+c+n'!$Q115="C",'1a+c+n'!P115,0))</f>
        <v>0</v>
      </c>
    </row>
    <row r="116" spans="1:16" x14ac:dyDescent="0.2">
      <c r="A116" s="45">
        <f>IF(P116=0,0,IF(COUNTBLANK(P116)=1,0,COUNTA($P$14:P116)))</f>
        <v>0</v>
      </c>
      <c r="B116" s="20">
        <f>IF($C$4="citu pasākumu izmaksas",IF('1a+c+n'!$Q116="C",'1a+c+n'!B116,0))</f>
        <v>0</v>
      </c>
      <c r="C116" s="58">
        <f>IF($C$4="citu pasākumu izmaksas",IF('1a+c+n'!$Q116="C",'1a+c+n'!C116,0))</f>
        <v>0</v>
      </c>
      <c r="D116" s="20">
        <f>IF($C$4="citu pasākumu izmaksas",IF('1a+c+n'!$Q116="C",'1a+c+n'!D116,0))</f>
        <v>0</v>
      </c>
      <c r="E116" s="40"/>
      <c r="F116" s="59"/>
      <c r="G116" s="106"/>
      <c r="H116" s="106">
        <f>IF($C$4="citu pasākumu izmaksas",IF('1a+c+n'!$Q116="C",'1a+c+n'!H116,0))</f>
        <v>0</v>
      </c>
      <c r="I116" s="106"/>
      <c r="J116" s="106"/>
      <c r="K116" s="107">
        <f>IF($C$4="citu pasākumu izmaksas",IF('1a+c+n'!$Q116="C",'1a+c+n'!K116,0))</f>
        <v>0</v>
      </c>
      <c r="L116" s="74">
        <f>IF($C$4="citu pasākumu izmaksas",IF('1a+c+n'!$Q116="C",'1a+c+n'!L116,0))</f>
        <v>0</v>
      </c>
      <c r="M116" s="106">
        <f>IF($C$4="citu pasākumu izmaksas",IF('1a+c+n'!$Q116="C",'1a+c+n'!M116,0))</f>
        <v>0</v>
      </c>
      <c r="N116" s="106">
        <f>IF($C$4="citu pasākumu izmaksas",IF('1a+c+n'!$Q116="C",'1a+c+n'!N116,0))</f>
        <v>0</v>
      </c>
      <c r="O116" s="106">
        <f>IF($C$4="citu pasākumu izmaksas",IF('1a+c+n'!$Q116="C",'1a+c+n'!O116,0))</f>
        <v>0</v>
      </c>
      <c r="P116" s="107">
        <f>IF($C$4="citu pasākumu izmaksas",IF('1a+c+n'!$Q116="C",'1a+c+n'!P116,0))</f>
        <v>0</v>
      </c>
    </row>
    <row r="117" spans="1:16" x14ac:dyDescent="0.2">
      <c r="A117" s="45">
        <f>IF(P117=0,0,IF(COUNTBLANK(P117)=1,0,COUNTA($P$14:P117)))</f>
        <v>0</v>
      </c>
      <c r="B117" s="20">
        <f>IF($C$4="citu pasākumu izmaksas",IF('1a+c+n'!$Q117="C",'1a+c+n'!B117,0))</f>
        <v>0</v>
      </c>
      <c r="C117" s="58">
        <f>IF($C$4="citu pasākumu izmaksas",IF('1a+c+n'!$Q117="C",'1a+c+n'!C117,0))</f>
        <v>0</v>
      </c>
      <c r="D117" s="20">
        <f>IF($C$4="citu pasākumu izmaksas",IF('1a+c+n'!$Q117="C",'1a+c+n'!D117,0))</f>
        <v>0</v>
      </c>
      <c r="E117" s="40"/>
      <c r="F117" s="59"/>
      <c r="G117" s="106"/>
      <c r="H117" s="106">
        <f>IF($C$4="citu pasākumu izmaksas",IF('1a+c+n'!$Q117="C",'1a+c+n'!H117,0))</f>
        <v>0</v>
      </c>
      <c r="I117" s="106"/>
      <c r="J117" s="106"/>
      <c r="K117" s="107">
        <f>IF($C$4="citu pasākumu izmaksas",IF('1a+c+n'!$Q117="C",'1a+c+n'!K117,0))</f>
        <v>0</v>
      </c>
      <c r="L117" s="74">
        <f>IF($C$4="citu pasākumu izmaksas",IF('1a+c+n'!$Q117="C",'1a+c+n'!L117,0))</f>
        <v>0</v>
      </c>
      <c r="M117" s="106">
        <f>IF($C$4="citu pasākumu izmaksas",IF('1a+c+n'!$Q117="C",'1a+c+n'!M117,0))</f>
        <v>0</v>
      </c>
      <c r="N117" s="106">
        <f>IF($C$4="citu pasākumu izmaksas",IF('1a+c+n'!$Q117="C",'1a+c+n'!N117,0))</f>
        <v>0</v>
      </c>
      <c r="O117" s="106">
        <f>IF($C$4="citu pasākumu izmaksas",IF('1a+c+n'!$Q117="C",'1a+c+n'!O117,0))</f>
        <v>0</v>
      </c>
      <c r="P117" s="107">
        <f>IF($C$4="citu pasākumu izmaksas",IF('1a+c+n'!$Q117="C",'1a+c+n'!P117,0))</f>
        <v>0</v>
      </c>
    </row>
    <row r="118" spans="1:16" x14ac:dyDescent="0.2">
      <c r="A118" s="45">
        <f>IF(P118=0,0,IF(COUNTBLANK(P118)=1,0,COUNTA($P$14:P118)))</f>
        <v>0</v>
      </c>
      <c r="B118" s="20">
        <f>IF($C$4="citu pasākumu izmaksas",IF('1a+c+n'!$Q118="C",'1a+c+n'!B118,0))</f>
        <v>0</v>
      </c>
      <c r="C118" s="58">
        <f>IF($C$4="citu pasākumu izmaksas",IF('1a+c+n'!$Q118="C",'1a+c+n'!C118,0))</f>
        <v>0</v>
      </c>
      <c r="D118" s="20">
        <f>IF($C$4="citu pasākumu izmaksas",IF('1a+c+n'!$Q118="C",'1a+c+n'!D118,0))</f>
        <v>0</v>
      </c>
      <c r="E118" s="40"/>
      <c r="F118" s="59"/>
      <c r="G118" s="106"/>
      <c r="H118" s="106">
        <f>IF($C$4="citu pasākumu izmaksas",IF('1a+c+n'!$Q118="C",'1a+c+n'!H118,0))</f>
        <v>0</v>
      </c>
      <c r="I118" s="106"/>
      <c r="J118" s="106"/>
      <c r="K118" s="107">
        <f>IF($C$4="citu pasākumu izmaksas",IF('1a+c+n'!$Q118="C",'1a+c+n'!K118,0))</f>
        <v>0</v>
      </c>
      <c r="L118" s="74">
        <f>IF($C$4="citu pasākumu izmaksas",IF('1a+c+n'!$Q118="C",'1a+c+n'!L118,0))</f>
        <v>0</v>
      </c>
      <c r="M118" s="106">
        <f>IF($C$4="citu pasākumu izmaksas",IF('1a+c+n'!$Q118="C",'1a+c+n'!M118,0))</f>
        <v>0</v>
      </c>
      <c r="N118" s="106">
        <f>IF($C$4="citu pasākumu izmaksas",IF('1a+c+n'!$Q118="C",'1a+c+n'!N118,0))</f>
        <v>0</v>
      </c>
      <c r="O118" s="106">
        <f>IF($C$4="citu pasākumu izmaksas",IF('1a+c+n'!$Q118="C",'1a+c+n'!O118,0))</f>
        <v>0</v>
      </c>
      <c r="P118" s="107">
        <f>IF($C$4="citu pasākumu izmaksas",IF('1a+c+n'!$Q118="C",'1a+c+n'!P118,0))</f>
        <v>0</v>
      </c>
    </row>
    <row r="119" spans="1:16" x14ac:dyDescent="0.2">
      <c r="A119" s="45">
        <f>IF(P119=0,0,IF(COUNTBLANK(P119)=1,0,COUNTA($P$14:P119)))</f>
        <v>0</v>
      </c>
      <c r="B119" s="20">
        <f>IF($C$4="citu pasākumu izmaksas",IF('1a+c+n'!$Q119="C",'1a+c+n'!B119,0))</f>
        <v>0</v>
      </c>
      <c r="C119" s="58">
        <f>IF($C$4="citu pasākumu izmaksas",IF('1a+c+n'!$Q119="C",'1a+c+n'!C119,0))</f>
        <v>0</v>
      </c>
      <c r="D119" s="20">
        <f>IF($C$4="citu pasākumu izmaksas",IF('1a+c+n'!$Q119="C",'1a+c+n'!D119,0))</f>
        <v>0</v>
      </c>
      <c r="E119" s="40"/>
      <c r="F119" s="59"/>
      <c r="G119" s="106"/>
      <c r="H119" s="106">
        <f>IF($C$4="citu pasākumu izmaksas",IF('1a+c+n'!$Q119="C",'1a+c+n'!H119,0))</f>
        <v>0</v>
      </c>
      <c r="I119" s="106"/>
      <c r="J119" s="106"/>
      <c r="K119" s="107">
        <f>IF($C$4="citu pasākumu izmaksas",IF('1a+c+n'!$Q119="C",'1a+c+n'!K119,0))</f>
        <v>0</v>
      </c>
      <c r="L119" s="74">
        <f>IF($C$4="citu pasākumu izmaksas",IF('1a+c+n'!$Q119="C",'1a+c+n'!L119,0))</f>
        <v>0</v>
      </c>
      <c r="M119" s="106">
        <f>IF($C$4="citu pasākumu izmaksas",IF('1a+c+n'!$Q119="C",'1a+c+n'!M119,0))</f>
        <v>0</v>
      </c>
      <c r="N119" s="106">
        <f>IF($C$4="citu pasākumu izmaksas",IF('1a+c+n'!$Q119="C",'1a+c+n'!N119,0))</f>
        <v>0</v>
      </c>
      <c r="O119" s="106">
        <f>IF($C$4="citu pasākumu izmaksas",IF('1a+c+n'!$Q119="C",'1a+c+n'!O119,0))</f>
        <v>0</v>
      </c>
      <c r="P119" s="107">
        <f>IF($C$4="citu pasākumu izmaksas",IF('1a+c+n'!$Q119="C",'1a+c+n'!P119,0))</f>
        <v>0</v>
      </c>
    </row>
    <row r="120" spans="1:16" x14ac:dyDescent="0.2">
      <c r="A120" s="45">
        <f>IF(P120=0,0,IF(COUNTBLANK(P120)=1,0,COUNTA($P$14:P120)))</f>
        <v>0</v>
      </c>
      <c r="B120" s="20">
        <f>IF($C$4="citu pasākumu izmaksas",IF('1a+c+n'!$Q120="C",'1a+c+n'!B120,0))</f>
        <v>0</v>
      </c>
      <c r="C120" s="58" t="str">
        <f>IF($C$4="citu pasākumu izmaksas",IF('1a+c+n'!$Q120="C",'1a+c+n'!C120,0))</f>
        <v>Karoga kāta turētāja uzstādīšana atpakaļ</v>
      </c>
      <c r="D120" s="20" t="str">
        <f>IF($C$4="citu pasākumu izmaksas",IF('1a+c+n'!$Q120="C",'1a+c+n'!D120,0))</f>
        <v>gb.</v>
      </c>
      <c r="E120" s="40"/>
      <c r="F120" s="59"/>
      <c r="G120" s="106"/>
      <c r="H120" s="106">
        <f>IF($C$4="citu pasākumu izmaksas",IF('1a+c+n'!$Q120="C",'1a+c+n'!H120,0))</f>
        <v>0</v>
      </c>
      <c r="I120" s="106"/>
      <c r="J120" s="106"/>
      <c r="K120" s="107">
        <f>IF($C$4="citu pasākumu izmaksas",IF('1a+c+n'!$Q120="C",'1a+c+n'!K120,0))</f>
        <v>0</v>
      </c>
      <c r="L120" s="74">
        <f>IF($C$4="citu pasākumu izmaksas",IF('1a+c+n'!$Q120="C",'1a+c+n'!L120,0))</f>
        <v>0</v>
      </c>
      <c r="M120" s="106">
        <f>IF($C$4="citu pasākumu izmaksas",IF('1a+c+n'!$Q120="C",'1a+c+n'!M120,0))</f>
        <v>0</v>
      </c>
      <c r="N120" s="106">
        <f>IF($C$4="citu pasākumu izmaksas",IF('1a+c+n'!$Q120="C",'1a+c+n'!N120,0))</f>
        <v>0</v>
      </c>
      <c r="O120" s="106">
        <f>IF($C$4="citu pasākumu izmaksas",IF('1a+c+n'!$Q120="C",'1a+c+n'!O120,0))</f>
        <v>0</v>
      </c>
      <c r="P120" s="107">
        <f>IF($C$4="citu pasākumu izmaksas",IF('1a+c+n'!$Q120="C",'1a+c+n'!P120,0))</f>
        <v>0</v>
      </c>
    </row>
    <row r="121" spans="1:16" x14ac:dyDescent="0.2">
      <c r="A121" s="45">
        <f>IF(P121=0,0,IF(COUNTBLANK(P121)=1,0,COUNTA($P$14:P121)))</f>
        <v>0</v>
      </c>
      <c r="B121" s="20">
        <f>IF($C$4="citu pasākumu izmaksas",IF('1a+c+n'!$Q121="C",'1a+c+n'!B121,0))</f>
        <v>0</v>
      </c>
      <c r="C121" s="58" t="str">
        <f>IF($C$4="citu pasākumu izmaksas",IF('1a+c+n'!$Q121="C",'1a+c+n'!C121,0))</f>
        <v>Ēkas numurzīmes uzstādīšana atpakaļ</v>
      </c>
      <c r="D121" s="20" t="str">
        <f>IF($C$4="citu pasākumu izmaksas",IF('1a+c+n'!$Q121="C",'1a+c+n'!D121,0))</f>
        <v>gb.</v>
      </c>
      <c r="E121" s="40"/>
      <c r="F121" s="59"/>
      <c r="G121" s="106"/>
      <c r="H121" s="106">
        <f>IF($C$4="citu pasākumu izmaksas",IF('1a+c+n'!$Q121="C",'1a+c+n'!H121,0))</f>
        <v>0</v>
      </c>
      <c r="I121" s="106"/>
      <c r="J121" s="106"/>
      <c r="K121" s="107">
        <f>IF($C$4="citu pasākumu izmaksas",IF('1a+c+n'!$Q121="C",'1a+c+n'!K121,0))</f>
        <v>0</v>
      </c>
      <c r="L121" s="74">
        <f>IF($C$4="citu pasākumu izmaksas",IF('1a+c+n'!$Q121="C",'1a+c+n'!L121,0))</f>
        <v>0</v>
      </c>
      <c r="M121" s="106">
        <f>IF($C$4="citu pasākumu izmaksas",IF('1a+c+n'!$Q121="C",'1a+c+n'!M121,0))</f>
        <v>0</v>
      </c>
      <c r="N121" s="106">
        <f>IF($C$4="citu pasākumu izmaksas",IF('1a+c+n'!$Q121="C",'1a+c+n'!N121,0))</f>
        <v>0</v>
      </c>
      <c r="O121" s="106">
        <f>IF($C$4="citu pasākumu izmaksas",IF('1a+c+n'!$Q121="C",'1a+c+n'!O121,0))</f>
        <v>0</v>
      </c>
      <c r="P121" s="107">
        <f>IF($C$4="citu pasākumu izmaksas",IF('1a+c+n'!$Q121="C",'1a+c+n'!P121,0))</f>
        <v>0</v>
      </c>
    </row>
    <row r="122" spans="1:16" x14ac:dyDescent="0.2">
      <c r="A122" s="45">
        <f>IF(P122=0,0,IF(COUNTBLANK(P122)=1,0,COUNTA($P$14:P122)))</f>
        <v>0</v>
      </c>
      <c r="B122" s="20">
        <f>IF($C$4="citu pasākumu izmaksas",IF('1a+c+n'!$Q122="C",'1a+c+n'!B122,0))</f>
        <v>0</v>
      </c>
      <c r="C122" s="58" t="str">
        <f>IF($C$4="citu pasākumu izmaksas",IF('1a+c+n'!$Q122="C",'1a+c+n'!C122,0))</f>
        <v xml:space="preserve">Montāžas, palīgmateriāli u.c.nepieciešamie materiāli </v>
      </c>
      <c r="D122" s="20" t="str">
        <f>IF($C$4="citu pasākumu izmaksas",IF('1a+c+n'!$Q122="C",'1a+c+n'!D122,0))</f>
        <v>kpl.</v>
      </c>
      <c r="E122" s="40"/>
      <c r="F122" s="59"/>
      <c r="G122" s="106"/>
      <c r="H122" s="106">
        <f>IF($C$4="citu pasākumu izmaksas",IF('1a+c+n'!$Q122="C",'1a+c+n'!H122,0))</f>
        <v>0</v>
      </c>
      <c r="I122" s="106"/>
      <c r="J122" s="106"/>
      <c r="K122" s="107">
        <f>IF($C$4="citu pasākumu izmaksas",IF('1a+c+n'!$Q122="C",'1a+c+n'!K122,0))</f>
        <v>0</v>
      </c>
      <c r="L122" s="74">
        <f>IF($C$4="citu pasākumu izmaksas",IF('1a+c+n'!$Q122="C",'1a+c+n'!L122,0))</f>
        <v>0</v>
      </c>
      <c r="M122" s="106">
        <f>IF($C$4="citu pasākumu izmaksas",IF('1a+c+n'!$Q122="C",'1a+c+n'!M122,0))</f>
        <v>0</v>
      </c>
      <c r="N122" s="106">
        <f>IF($C$4="citu pasākumu izmaksas",IF('1a+c+n'!$Q122="C",'1a+c+n'!N122,0))</f>
        <v>0</v>
      </c>
      <c r="O122" s="106">
        <f>IF($C$4="citu pasākumu izmaksas",IF('1a+c+n'!$Q122="C",'1a+c+n'!O122,0))</f>
        <v>0</v>
      </c>
      <c r="P122" s="107">
        <f>IF($C$4="citu pasākumu izmaksas",IF('1a+c+n'!$Q122="C",'1a+c+n'!P122,0))</f>
        <v>0</v>
      </c>
    </row>
    <row r="123" spans="1:16" x14ac:dyDescent="0.2">
      <c r="A123" s="45">
        <f>IF(P123=0,0,IF(COUNTBLANK(P123)=1,0,COUNTA($P$14:P123)))</f>
        <v>0</v>
      </c>
      <c r="B123" s="20">
        <f>IF($C$4="citu pasākumu izmaksas",IF('1a+c+n'!$Q123="C",'1a+c+n'!B123,0))</f>
        <v>0</v>
      </c>
      <c r="C123" s="58">
        <f>IF($C$4="citu pasākumu izmaksas",IF('1a+c+n'!$Q123="C",'1a+c+n'!C123,0))</f>
        <v>0</v>
      </c>
      <c r="D123" s="20">
        <f>IF($C$4="citu pasākumu izmaksas",IF('1a+c+n'!$Q123="C",'1a+c+n'!D123,0))</f>
        <v>0</v>
      </c>
      <c r="E123" s="40"/>
      <c r="F123" s="59"/>
      <c r="G123" s="106"/>
      <c r="H123" s="106">
        <f>IF($C$4="citu pasākumu izmaksas",IF('1a+c+n'!$Q123="C",'1a+c+n'!H123,0))</f>
        <v>0</v>
      </c>
      <c r="I123" s="106"/>
      <c r="J123" s="106"/>
      <c r="K123" s="107">
        <f>IF($C$4="citu pasākumu izmaksas",IF('1a+c+n'!$Q123="C",'1a+c+n'!K123,0))</f>
        <v>0</v>
      </c>
      <c r="L123" s="74">
        <f>IF($C$4="citu pasākumu izmaksas",IF('1a+c+n'!$Q123="C",'1a+c+n'!L123,0))</f>
        <v>0</v>
      </c>
      <c r="M123" s="106">
        <f>IF($C$4="citu pasākumu izmaksas",IF('1a+c+n'!$Q123="C",'1a+c+n'!M123,0))</f>
        <v>0</v>
      </c>
      <c r="N123" s="106">
        <f>IF($C$4="citu pasākumu izmaksas",IF('1a+c+n'!$Q123="C",'1a+c+n'!N123,0))</f>
        <v>0</v>
      </c>
      <c r="O123" s="106">
        <f>IF($C$4="citu pasākumu izmaksas",IF('1a+c+n'!$Q123="C",'1a+c+n'!O123,0))</f>
        <v>0</v>
      </c>
      <c r="P123" s="107">
        <f>IF($C$4="citu pasākumu izmaksas",IF('1a+c+n'!$Q123="C",'1a+c+n'!P123,0))</f>
        <v>0</v>
      </c>
    </row>
    <row r="124" spans="1:16" ht="33.75" x14ac:dyDescent="0.2">
      <c r="A124" s="45">
        <f>IF(P124=0,0,IF(COUNTBLANK(P124)=1,0,COUNTA($P$14:P124)))</f>
        <v>0</v>
      </c>
      <c r="B124" s="20">
        <f>IF($C$4="citu pasākumu izmaksas",IF('1a+c+n'!$Q124="C",'1a+c+n'!B124,0))</f>
        <v>0</v>
      </c>
      <c r="C124" s="58" t="str">
        <f>IF($C$4="citu pasākumu izmaksas",IF('1a+c+n'!$Q124="C",'1a+c+n'!C124,0))</f>
        <v>Kāpņu telpu sagatavošana remontam (elktroinstalāciju, vājstrāvu tīklu pārcelšana un sakārtošana u.c.)</v>
      </c>
      <c r="D124" s="20" t="str">
        <f>IF($C$4="citu pasākumu izmaksas",IF('1a+c+n'!$Q124="C",'1a+c+n'!D124,0))</f>
        <v>kpl.</v>
      </c>
      <c r="E124" s="40"/>
      <c r="F124" s="59"/>
      <c r="G124" s="106"/>
      <c r="H124" s="106">
        <f>IF($C$4="citu pasākumu izmaksas",IF('1a+c+n'!$Q124="C",'1a+c+n'!H124,0))</f>
        <v>0</v>
      </c>
      <c r="I124" s="106"/>
      <c r="J124" s="106"/>
      <c r="K124" s="107">
        <f>IF($C$4="citu pasākumu izmaksas",IF('1a+c+n'!$Q124="C",'1a+c+n'!K124,0))</f>
        <v>0</v>
      </c>
      <c r="L124" s="74">
        <f>IF($C$4="citu pasākumu izmaksas",IF('1a+c+n'!$Q124="C",'1a+c+n'!L124,0))</f>
        <v>0</v>
      </c>
      <c r="M124" s="106">
        <f>IF($C$4="citu pasākumu izmaksas",IF('1a+c+n'!$Q124="C",'1a+c+n'!M124,0))</f>
        <v>0</v>
      </c>
      <c r="N124" s="106">
        <f>IF($C$4="citu pasākumu izmaksas",IF('1a+c+n'!$Q124="C",'1a+c+n'!N124,0))</f>
        <v>0</v>
      </c>
      <c r="O124" s="106">
        <f>IF($C$4="citu pasākumu izmaksas",IF('1a+c+n'!$Q124="C",'1a+c+n'!O124,0))</f>
        <v>0</v>
      </c>
      <c r="P124" s="107">
        <f>IF($C$4="citu pasākumu izmaksas",IF('1a+c+n'!$Q124="C",'1a+c+n'!P124,0))</f>
        <v>0</v>
      </c>
    </row>
    <row r="125" spans="1:16" ht="22.5" x14ac:dyDescent="0.2">
      <c r="A125" s="45">
        <f>IF(P125=0,0,IF(COUNTBLANK(P125)=1,0,COUNTA($P$14:P125)))</f>
        <v>0</v>
      </c>
      <c r="B125" s="20">
        <f>IF($C$4="citu pasākumu izmaksas",IF('1a+c+n'!$Q125="C",'1a+c+n'!B125,0))</f>
        <v>0</v>
      </c>
      <c r="C125" s="58" t="str">
        <f>IF($C$4="citu pasākumu izmaksas",IF('1a+c+n'!$Q125="C",'1a+c+n'!C125,0))</f>
        <v>Sienu attīrīšana, gruntēšana, špaktelēšana, slīpēšana, krāsošana ar gruntskrāsu un tonētu krāsu</v>
      </c>
      <c r="D125" s="20" t="str">
        <f>IF($C$4="citu pasākumu izmaksas",IF('1a+c+n'!$Q125="C",'1a+c+n'!D125,0))</f>
        <v>m2</v>
      </c>
      <c r="E125" s="40"/>
      <c r="F125" s="59"/>
      <c r="G125" s="106"/>
      <c r="H125" s="106">
        <f>IF($C$4="citu pasākumu izmaksas",IF('1a+c+n'!$Q125="C",'1a+c+n'!H125,0))</f>
        <v>0</v>
      </c>
      <c r="I125" s="106"/>
      <c r="J125" s="106"/>
      <c r="K125" s="107">
        <f>IF($C$4="citu pasākumu izmaksas",IF('1a+c+n'!$Q125="C",'1a+c+n'!K125,0))</f>
        <v>0</v>
      </c>
      <c r="L125" s="74">
        <f>IF($C$4="citu pasākumu izmaksas",IF('1a+c+n'!$Q125="C",'1a+c+n'!L125,0))</f>
        <v>0</v>
      </c>
      <c r="M125" s="106">
        <f>IF($C$4="citu pasākumu izmaksas",IF('1a+c+n'!$Q125="C",'1a+c+n'!M125,0))</f>
        <v>0</v>
      </c>
      <c r="N125" s="106">
        <f>IF($C$4="citu pasākumu izmaksas",IF('1a+c+n'!$Q125="C",'1a+c+n'!N125,0))</f>
        <v>0</v>
      </c>
      <c r="O125" s="106">
        <f>IF($C$4="citu pasākumu izmaksas",IF('1a+c+n'!$Q125="C",'1a+c+n'!O125,0))</f>
        <v>0</v>
      </c>
      <c r="P125" s="107">
        <f>IF($C$4="citu pasākumu izmaksas",IF('1a+c+n'!$Q125="C",'1a+c+n'!P125,0))</f>
        <v>0</v>
      </c>
    </row>
    <row r="126" spans="1:16" ht="33.75" x14ac:dyDescent="0.2">
      <c r="A126" s="45">
        <f>IF(P126=0,0,IF(COUNTBLANK(P126)=1,0,COUNTA($P$14:P126)))</f>
        <v>0</v>
      </c>
      <c r="B126" s="20">
        <f>IF($C$4="citu pasākumu izmaksas",IF('1a+c+n'!$Q126="C",'1a+c+n'!B126,0))</f>
        <v>0</v>
      </c>
      <c r="C126" s="58" t="str">
        <f>IF($C$4="citu pasākumu izmaksas",IF('1a+c+n'!$Q126="C",'1a+c+n'!C126,0))</f>
        <v>Griestu, kāpņu laidu apakšējo virsmu attīrīšana, gruntēšana, špaktelēšana, slīpēšana, krāsošana ar gruntskrāsu un tonētu krāsu</v>
      </c>
      <c r="D126" s="20" t="str">
        <f>IF($C$4="citu pasākumu izmaksas",IF('1a+c+n'!$Q126="C",'1a+c+n'!D126,0))</f>
        <v>m2</v>
      </c>
      <c r="E126" s="40"/>
      <c r="F126" s="59"/>
      <c r="G126" s="106"/>
      <c r="H126" s="106">
        <f>IF($C$4="citu pasākumu izmaksas",IF('1a+c+n'!$Q126="C",'1a+c+n'!H126,0))</f>
        <v>0</v>
      </c>
      <c r="I126" s="106"/>
      <c r="J126" s="106"/>
      <c r="K126" s="107">
        <f>IF($C$4="citu pasākumu izmaksas",IF('1a+c+n'!$Q126="C",'1a+c+n'!K126,0))</f>
        <v>0</v>
      </c>
      <c r="L126" s="74">
        <f>IF($C$4="citu pasākumu izmaksas",IF('1a+c+n'!$Q126="C",'1a+c+n'!L126,0))</f>
        <v>0</v>
      </c>
      <c r="M126" s="106">
        <f>IF($C$4="citu pasākumu izmaksas",IF('1a+c+n'!$Q126="C",'1a+c+n'!M126,0))</f>
        <v>0</v>
      </c>
      <c r="N126" s="106">
        <f>IF($C$4="citu pasākumu izmaksas",IF('1a+c+n'!$Q126="C",'1a+c+n'!N126,0))</f>
        <v>0</v>
      </c>
      <c r="O126" s="106">
        <f>IF($C$4="citu pasākumu izmaksas",IF('1a+c+n'!$Q126="C",'1a+c+n'!O126,0))</f>
        <v>0</v>
      </c>
      <c r="P126" s="107">
        <f>IF($C$4="citu pasākumu izmaksas",IF('1a+c+n'!$Q126="C",'1a+c+n'!P126,0))</f>
        <v>0</v>
      </c>
    </row>
    <row r="127" spans="1:16" x14ac:dyDescent="0.2">
      <c r="A127" s="45">
        <f>IF(P127=0,0,IF(COUNTBLANK(P127)=1,0,COUNTA($P$14:P127)))</f>
        <v>0</v>
      </c>
      <c r="B127" s="20">
        <f>IF($C$4="citu pasākumu izmaksas",IF('1a+c+n'!$Q127="C",'1a+c+n'!B127,0))</f>
        <v>0</v>
      </c>
      <c r="C127" s="58">
        <f>IF($C$4="citu pasākumu izmaksas",IF('1a+c+n'!$Q127="C",'1a+c+n'!C127,0))</f>
        <v>0</v>
      </c>
      <c r="D127" s="20">
        <f>IF($C$4="citu pasākumu izmaksas",IF('1a+c+n'!$Q127="C",'1a+c+n'!D127,0))</f>
        <v>0</v>
      </c>
      <c r="E127" s="40"/>
      <c r="F127" s="59"/>
      <c r="G127" s="106"/>
      <c r="H127" s="106">
        <f>IF($C$4="citu pasākumu izmaksas",IF('1a+c+n'!$Q127="C",'1a+c+n'!H127,0))</f>
        <v>0</v>
      </c>
      <c r="I127" s="106"/>
      <c r="J127" s="106"/>
      <c r="K127" s="107">
        <f>IF($C$4="citu pasākumu izmaksas",IF('1a+c+n'!$Q127="C",'1a+c+n'!K127,0))</f>
        <v>0</v>
      </c>
      <c r="L127" s="74">
        <f>IF($C$4="citu pasākumu izmaksas",IF('1a+c+n'!$Q127="C",'1a+c+n'!L127,0))</f>
        <v>0</v>
      </c>
      <c r="M127" s="106">
        <f>IF($C$4="citu pasākumu izmaksas",IF('1a+c+n'!$Q127="C",'1a+c+n'!M127,0))</f>
        <v>0</v>
      </c>
      <c r="N127" s="106">
        <f>IF($C$4="citu pasākumu izmaksas",IF('1a+c+n'!$Q127="C",'1a+c+n'!N127,0))</f>
        <v>0</v>
      </c>
      <c r="O127" s="106">
        <f>IF($C$4="citu pasākumu izmaksas",IF('1a+c+n'!$Q127="C",'1a+c+n'!O127,0))</f>
        <v>0</v>
      </c>
      <c r="P127" s="107">
        <f>IF($C$4="citu pasākumu izmaksas",IF('1a+c+n'!$Q127="C",'1a+c+n'!P127,0))</f>
        <v>0</v>
      </c>
    </row>
    <row r="128" spans="1:16" x14ac:dyDescent="0.2">
      <c r="A128" s="45">
        <f>IF(P128=0,0,IF(COUNTBLANK(P128)=1,0,COUNTA($P$14:P128)))</f>
        <v>0</v>
      </c>
      <c r="B128" s="20">
        <f>IF($C$4="citu pasākumu izmaksas",IF('1a+c+n'!$Q128="C",'1a+c+n'!B128,0))</f>
        <v>0</v>
      </c>
      <c r="C128" s="58">
        <f>IF($C$4="citu pasākumu izmaksas",IF('1a+c+n'!$Q128="C",'1a+c+n'!C128,0))</f>
        <v>0</v>
      </c>
      <c r="D128" s="20">
        <f>IF($C$4="citu pasākumu izmaksas",IF('1a+c+n'!$Q128="C",'1a+c+n'!D128,0))</f>
        <v>0</v>
      </c>
      <c r="E128" s="40"/>
      <c r="F128" s="59"/>
      <c r="G128" s="106"/>
      <c r="H128" s="106">
        <f>IF($C$4="citu pasākumu izmaksas",IF('1a+c+n'!$Q128="C",'1a+c+n'!H128,0))</f>
        <v>0</v>
      </c>
      <c r="I128" s="106"/>
      <c r="J128" s="106"/>
      <c r="K128" s="107">
        <f>IF($C$4="citu pasākumu izmaksas",IF('1a+c+n'!$Q128="C",'1a+c+n'!K128,0))</f>
        <v>0</v>
      </c>
      <c r="L128" s="74">
        <f>IF($C$4="citu pasākumu izmaksas",IF('1a+c+n'!$Q128="C",'1a+c+n'!L128,0))</f>
        <v>0</v>
      </c>
      <c r="M128" s="106">
        <f>IF($C$4="citu pasākumu izmaksas",IF('1a+c+n'!$Q128="C",'1a+c+n'!M128,0))</f>
        <v>0</v>
      </c>
      <c r="N128" s="106">
        <f>IF($C$4="citu pasākumu izmaksas",IF('1a+c+n'!$Q128="C",'1a+c+n'!N128,0))</f>
        <v>0</v>
      </c>
      <c r="O128" s="106">
        <f>IF($C$4="citu pasākumu izmaksas",IF('1a+c+n'!$Q128="C",'1a+c+n'!O128,0))</f>
        <v>0</v>
      </c>
      <c r="P128" s="107">
        <f>IF($C$4="citu pasākumu izmaksas",IF('1a+c+n'!$Q128="C",'1a+c+n'!P128,0))</f>
        <v>0</v>
      </c>
    </row>
    <row r="129" spans="1:16" ht="23.25" thickBot="1" x14ac:dyDescent="0.25">
      <c r="A129" s="45">
        <f>IF(P129=0,0,IF(COUNTBLANK(P129)=1,0,COUNTA($P$14:P129)))</f>
        <v>0</v>
      </c>
      <c r="B129" s="20">
        <f>IF($C$4="citu pasākumu izmaksas",IF('1a+c+n'!$Q130="C",'1a+c+n'!B130,0))</f>
        <v>0</v>
      </c>
      <c r="C129" s="58" t="str">
        <f>IF($C$4="citu pasākumu izmaksas",IF('1a+c+n'!$Q130="C",'1a+c+n'!C130,0))</f>
        <v>Montāžas materiāli, palīgmateriāli u.c.nepieciešamie materiāli</v>
      </c>
      <c r="D129" s="20" t="str">
        <f>IF($C$4="citu pasākumu izmaksas",IF('1a+c+n'!$Q130="C",'1a+c+n'!D130,0))</f>
        <v>kpl.</v>
      </c>
      <c r="E129" s="40"/>
      <c r="F129" s="59"/>
      <c r="G129" s="106"/>
      <c r="H129" s="106">
        <f>IF($C$4="citu pasākumu izmaksas",IF('1a+c+n'!$Q130="C",'1a+c+n'!H130,0))</f>
        <v>0</v>
      </c>
      <c r="I129" s="106"/>
      <c r="J129" s="106"/>
      <c r="K129" s="107">
        <f>IF($C$4="citu pasākumu izmaksas",IF('1a+c+n'!$Q130="C",'1a+c+n'!K130,0))</f>
        <v>0</v>
      </c>
      <c r="L129" s="74">
        <f>IF($C$4="citu pasākumu izmaksas",IF('1a+c+n'!$Q130="C",'1a+c+n'!L130,0))</f>
        <v>0</v>
      </c>
      <c r="M129" s="106">
        <f>IF($C$4="citu pasākumu izmaksas",IF('1a+c+n'!$Q130="C",'1a+c+n'!M130,0))</f>
        <v>0</v>
      </c>
      <c r="N129" s="106">
        <f>IF($C$4="citu pasākumu izmaksas",IF('1a+c+n'!$Q130="C",'1a+c+n'!N130,0))</f>
        <v>0</v>
      </c>
      <c r="O129" s="106">
        <f>IF($C$4="citu pasākumu izmaksas",IF('1a+c+n'!$Q130="C",'1a+c+n'!O130,0))</f>
        <v>0</v>
      </c>
      <c r="P129" s="107">
        <f>IF($C$4="citu pasākumu izmaksas",IF('1a+c+n'!$Q130="C",'1a+c+n'!P130,0))</f>
        <v>0</v>
      </c>
    </row>
    <row r="130" spans="1:16" ht="12" customHeight="1" thickBot="1" x14ac:dyDescent="0.25">
      <c r="A130" s="254" t="s">
        <v>62</v>
      </c>
      <c r="B130" s="255"/>
      <c r="C130" s="255"/>
      <c r="D130" s="255"/>
      <c r="E130" s="255"/>
      <c r="F130" s="255"/>
      <c r="G130" s="255"/>
      <c r="H130" s="255"/>
      <c r="I130" s="255"/>
      <c r="J130" s="255"/>
      <c r="K130" s="256"/>
      <c r="L130" s="121">
        <f>SUM(L14:L129)</f>
        <v>0</v>
      </c>
      <c r="M130" s="122">
        <f>SUM(M14:M129)</f>
        <v>0</v>
      </c>
      <c r="N130" s="122">
        <f>SUM(N14:N129)</f>
        <v>0</v>
      </c>
      <c r="O130" s="122">
        <f>SUM(O14:O129)</f>
        <v>0</v>
      </c>
      <c r="P130" s="123">
        <f>SUM(P14:P129)</f>
        <v>0</v>
      </c>
    </row>
    <row r="131" spans="1:16" x14ac:dyDescent="0.2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</row>
    <row r="132" spans="1:16" x14ac:dyDescent="0.2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</row>
    <row r="133" spans="1:16" x14ac:dyDescent="0.2">
      <c r="A133" s="1" t="s">
        <v>14</v>
      </c>
      <c r="B133" s="12"/>
      <c r="C133" s="257">
        <f>'Kops c'!C29:H29</f>
        <v>0</v>
      </c>
      <c r="D133" s="257"/>
      <c r="E133" s="257"/>
      <c r="F133" s="257"/>
      <c r="G133" s="257"/>
      <c r="H133" s="257"/>
      <c r="I133" s="12"/>
      <c r="J133" s="12"/>
      <c r="K133" s="12"/>
      <c r="L133" s="12"/>
      <c r="M133" s="12"/>
      <c r="N133" s="12"/>
      <c r="O133" s="12"/>
      <c r="P133" s="12"/>
    </row>
    <row r="134" spans="1:16" x14ac:dyDescent="0.2">
      <c r="A134" s="12"/>
      <c r="B134" s="12"/>
      <c r="C134" s="183" t="s">
        <v>15</v>
      </c>
      <c r="D134" s="183"/>
      <c r="E134" s="183"/>
      <c r="F134" s="183"/>
      <c r="G134" s="183"/>
      <c r="H134" s="183"/>
      <c r="I134" s="12"/>
      <c r="J134" s="12"/>
      <c r="K134" s="12"/>
      <c r="L134" s="12"/>
      <c r="M134" s="12"/>
      <c r="N134" s="12"/>
      <c r="O134" s="12"/>
      <c r="P134" s="12"/>
    </row>
    <row r="135" spans="1:16" x14ac:dyDescent="0.2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</row>
    <row r="136" spans="1:16" x14ac:dyDescent="0.2">
      <c r="A136" s="202" t="str">
        <f>'Kops n'!A32:D32</f>
        <v>Tāme sastādīta 2024. gada__. ________</v>
      </c>
      <c r="B136" s="203"/>
      <c r="C136" s="203"/>
      <c r="D136" s="203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</row>
    <row r="137" spans="1:16" x14ac:dyDescent="0.2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</row>
    <row r="138" spans="1:16" x14ac:dyDescent="0.2">
      <c r="A138" s="1" t="s">
        <v>41</v>
      </c>
      <c r="B138" s="12"/>
      <c r="C138" s="257">
        <f>'Kops c'!C34:H34</f>
        <v>0</v>
      </c>
      <c r="D138" s="257"/>
      <c r="E138" s="257"/>
      <c r="F138" s="257"/>
      <c r="G138" s="257"/>
      <c r="H138" s="257"/>
      <c r="I138" s="12"/>
      <c r="J138" s="12"/>
      <c r="K138" s="12"/>
      <c r="L138" s="12"/>
      <c r="M138" s="12"/>
      <c r="N138" s="12"/>
      <c r="O138" s="12"/>
      <c r="P138" s="12"/>
    </row>
    <row r="139" spans="1:16" x14ac:dyDescent="0.2">
      <c r="A139" s="12"/>
      <c r="B139" s="12"/>
      <c r="C139" s="183" t="s">
        <v>15</v>
      </c>
      <c r="D139" s="183"/>
      <c r="E139" s="183"/>
      <c r="F139" s="183"/>
      <c r="G139" s="183"/>
      <c r="H139" s="183"/>
      <c r="I139" s="12"/>
      <c r="J139" s="12"/>
      <c r="K139" s="12"/>
      <c r="L139" s="12"/>
      <c r="M139" s="12"/>
      <c r="N139" s="12"/>
      <c r="O139" s="12"/>
      <c r="P139" s="12"/>
    </row>
    <row r="140" spans="1:16" x14ac:dyDescent="0.2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</row>
    <row r="141" spans="1:16" x14ac:dyDescent="0.2">
      <c r="A141" s="70" t="s">
        <v>16</v>
      </c>
      <c r="B141" s="38"/>
      <c r="C141" s="75">
        <f>'Kops c'!C37</f>
        <v>0</v>
      </c>
      <c r="D141" s="38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</row>
    <row r="142" spans="1:16" x14ac:dyDescent="0.2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</row>
  </sheetData>
  <mergeCells count="23">
    <mergeCell ref="D7:L7"/>
    <mergeCell ref="C2:I2"/>
    <mergeCell ref="C3:I3"/>
    <mergeCell ref="C4:I4"/>
    <mergeCell ref="D5:L5"/>
    <mergeCell ref="D6:L6"/>
    <mergeCell ref="D8:L8"/>
    <mergeCell ref="A9:F9"/>
    <mergeCell ref="J9:M9"/>
    <mergeCell ref="N9:O9"/>
    <mergeCell ref="A12:A13"/>
    <mergeCell ref="B12:B13"/>
    <mergeCell ref="C12:C13"/>
    <mergeCell ref="D12:D13"/>
    <mergeCell ref="E12:E13"/>
    <mergeCell ref="F12:K12"/>
    <mergeCell ref="C139:H139"/>
    <mergeCell ref="L12:P12"/>
    <mergeCell ref="A130:K130"/>
    <mergeCell ref="C133:H133"/>
    <mergeCell ref="C134:H134"/>
    <mergeCell ref="A136:D136"/>
    <mergeCell ref="C138:H138"/>
  </mergeCells>
  <conditionalFormatting sqref="A130:K130">
    <cfRule type="containsText" dxfId="109" priority="3" operator="containsText" text="Tiešās izmaksas kopā, t. sk. darba devēja sociālais nodoklis __.__% ">
      <formula>NOT(ISERROR(SEARCH("Tiešās izmaksas kopā, t. sk. darba devēja sociālais nodoklis __.__% ",A130)))</formula>
    </cfRule>
  </conditionalFormatting>
  <conditionalFormatting sqref="C2:I2 D5:L8 N9:O9 A14:P129 L130:P130 C133:H133 C138:H138 C141">
    <cfRule type="cellIs" dxfId="108" priority="2" operator="equal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tabColor rgb="FFC00000"/>
  </sheetPr>
  <dimension ref="A1:P142"/>
  <sheetViews>
    <sheetView workbookViewId="0">
      <selection activeCell="D28" sqref="D28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18"/>
      <c r="B1" s="18"/>
      <c r="C1" s="23" t="s">
        <v>44</v>
      </c>
      <c r="D1" s="72">
        <f>'1a+c+n'!D1</f>
        <v>1</v>
      </c>
      <c r="E1" s="18"/>
      <c r="F1" s="18"/>
      <c r="G1" s="18"/>
      <c r="H1" s="18"/>
      <c r="I1" s="18"/>
      <c r="J1" s="18"/>
      <c r="N1" s="22"/>
      <c r="O1" s="23"/>
      <c r="P1" s="24"/>
    </row>
    <row r="2" spans="1:16" x14ac:dyDescent="0.2">
      <c r="A2" s="25"/>
      <c r="B2" s="25"/>
      <c r="C2" s="270" t="str">
        <f>'1a+c+n'!C2:I2</f>
        <v>VISPĀRĒJIE BŪVDARBI</v>
      </c>
      <c r="D2" s="270"/>
      <c r="E2" s="270"/>
      <c r="F2" s="270"/>
      <c r="G2" s="270"/>
      <c r="H2" s="270"/>
      <c r="I2" s="270"/>
      <c r="J2" s="25"/>
    </row>
    <row r="3" spans="1:16" x14ac:dyDescent="0.2">
      <c r="A3" s="26"/>
      <c r="B3" s="26"/>
      <c r="C3" s="244" t="s">
        <v>21</v>
      </c>
      <c r="D3" s="244"/>
      <c r="E3" s="244"/>
      <c r="F3" s="244"/>
      <c r="G3" s="244"/>
      <c r="H3" s="244"/>
      <c r="I3" s="244"/>
      <c r="J3" s="26"/>
    </row>
    <row r="4" spans="1:16" x14ac:dyDescent="0.2">
      <c r="A4" s="26"/>
      <c r="B4" s="26"/>
      <c r="C4" s="271" t="s">
        <v>19</v>
      </c>
      <c r="D4" s="271"/>
      <c r="E4" s="271"/>
      <c r="F4" s="271"/>
      <c r="G4" s="271"/>
      <c r="H4" s="271"/>
      <c r="I4" s="271"/>
      <c r="J4" s="26"/>
    </row>
    <row r="5" spans="1:16" ht="15" customHeight="1" x14ac:dyDescent="0.2">
      <c r="A5" s="18"/>
      <c r="B5" s="18"/>
      <c r="C5" s="23" t="s">
        <v>5</v>
      </c>
      <c r="D5" s="266" t="str">
        <f>'Kops a+c+n'!D6</f>
        <v>DZĪVOJAMĀS MĀJAS FASĀŽU VIENKĀRŠOTĀ ATJAUNOŠANA</v>
      </c>
      <c r="E5" s="266"/>
      <c r="F5" s="266"/>
      <c r="G5" s="266"/>
      <c r="H5" s="266"/>
      <c r="I5" s="266"/>
      <c r="J5" s="266"/>
      <c r="K5" s="266"/>
      <c r="L5" s="266"/>
      <c r="M5" s="12"/>
      <c r="N5" s="12"/>
      <c r="O5" s="12"/>
      <c r="P5" s="12"/>
    </row>
    <row r="6" spans="1:16" x14ac:dyDescent="0.2">
      <c r="A6" s="18"/>
      <c r="B6" s="18"/>
      <c r="C6" s="23" t="s">
        <v>6</v>
      </c>
      <c r="D6" s="266" t="str">
        <f>'Kops a+c+n'!D7</f>
        <v>DZĪVOJAMĀS MĀJAS FASĀŽU VIENKĀRŠOTĀ ATJAUNOŠANA</v>
      </c>
      <c r="E6" s="266"/>
      <c r="F6" s="266"/>
      <c r="G6" s="266"/>
      <c r="H6" s="266"/>
      <c r="I6" s="266"/>
      <c r="J6" s="266"/>
      <c r="K6" s="266"/>
      <c r="L6" s="266"/>
      <c r="M6" s="12"/>
      <c r="N6" s="12"/>
      <c r="O6" s="12"/>
      <c r="P6" s="12"/>
    </row>
    <row r="7" spans="1:16" x14ac:dyDescent="0.2">
      <c r="A7" s="18"/>
      <c r="B7" s="18"/>
      <c r="C7" s="23" t="s">
        <v>7</v>
      </c>
      <c r="D7" s="266" t="str">
        <f>'Kops a+c+n'!D8</f>
        <v>MEŽA IELA 8, JAUNOLAINE, OLAINES PAGASTS</v>
      </c>
      <c r="E7" s="266"/>
      <c r="F7" s="266"/>
      <c r="G7" s="266"/>
      <c r="H7" s="266"/>
      <c r="I7" s="266"/>
      <c r="J7" s="266"/>
      <c r="K7" s="266"/>
      <c r="L7" s="266"/>
      <c r="M7" s="12"/>
      <c r="N7" s="12"/>
      <c r="O7" s="12"/>
      <c r="P7" s="12"/>
    </row>
    <row r="8" spans="1:16" x14ac:dyDescent="0.2">
      <c r="A8" s="18"/>
      <c r="B8" s="18"/>
      <c r="C8" s="4" t="s">
        <v>24</v>
      </c>
      <c r="D8" s="266" t="str">
        <f>'Kops a+c+n'!D9</f>
        <v>Iepirkums Nr. AS OŪS 2024/02_E</v>
      </c>
      <c r="E8" s="266"/>
      <c r="F8" s="266"/>
      <c r="G8" s="266"/>
      <c r="H8" s="266"/>
      <c r="I8" s="266"/>
      <c r="J8" s="266"/>
      <c r="K8" s="266"/>
      <c r="L8" s="266"/>
      <c r="M8" s="12"/>
      <c r="N8" s="12"/>
      <c r="O8" s="12"/>
      <c r="P8" s="12"/>
    </row>
    <row r="9" spans="1:16" ht="11.25" customHeight="1" x14ac:dyDescent="0.2">
      <c r="A9" s="267" t="str">
        <f>'1a+c+n'!A9</f>
        <v>Tāme sastādīta  2023. gada tirgus cenās, pamatojoties uz AR daļas rasējumiem</v>
      </c>
      <c r="B9" s="267"/>
      <c r="C9" s="267"/>
      <c r="D9" s="267"/>
      <c r="E9" s="267"/>
      <c r="F9" s="267"/>
      <c r="G9" s="27"/>
      <c r="H9" s="27"/>
      <c r="I9" s="27"/>
      <c r="J9" s="268" t="s">
        <v>45</v>
      </c>
      <c r="K9" s="268"/>
      <c r="L9" s="268"/>
      <c r="M9" s="268"/>
      <c r="N9" s="269">
        <f>P130</f>
        <v>0</v>
      </c>
      <c r="O9" s="269"/>
      <c r="P9" s="27"/>
    </row>
    <row r="10" spans="1:16" ht="15" customHeight="1" x14ac:dyDescent="0.2">
      <c r="A10" s="28"/>
      <c r="B10" s="29"/>
      <c r="C10" s="4"/>
      <c r="D10" s="18"/>
      <c r="E10" s="18"/>
      <c r="F10" s="18"/>
      <c r="G10" s="18"/>
      <c r="H10" s="18"/>
      <c r="I10" s="18"/>
      <c r="J10" s="18"/>
      <c r="K10" s="18"/>
      <c r="L10" s="76"/>
      <c r="M10" s="76"/>
      <c r="N10" s="76"/>
      <c r="O10" s="76"/>
      <c r="P10" s="23" t="str">
        <f>'Kopt a+c+n'!A36</f>
        <v>Tāme sastādīta 2024. gada__. ________</v>
      </c>
    </row>
    <row r="11" spans="1:16" ht="12" thickBot="1" x14ac:dyDescent="0.25">
      <c r="A11" s="28"/>
      <c r="B11" s="29"/>
      <c r="C11" s="4"/>
      <c r="D11" s="18"/>
      <c r="E11" s="18"/>
      <c r="F11" s="18"/>
      <c r="G11" s="18"/>
      <c r="H11" s="18"/>
      <c r="I11" s="18"/>
      <c r="J11" s="18"/>
      <c r="K11" s="18"/>
      <c r="L11" s="30"/>
      <c r="M11" s="30"/>
      <c r="N11" s="31"/>
      <c r="O11" s="22"/>
      <c r="P11" s="18"/>
    </row>
    <row r="12" spans="1:16" x14ac:dyDescent="0.2">
      <c r="A12" s="235" t="s">
        <v>27</v>
      </c>
      <c r="B12" s="259" t="s">
        <v>48</v>
      </c>
      <c r="C12" s="252" t="s">
        <v>49</v>
      </c>
      <c r="D12" s="262" t="s">
        <v>50</v>
      </c>
      <c r="E12" s="264" t="s">
        <v>51</v>
      </c>
      <c r="F12" s="251" t="s">
        <v>52</v>
      </c>
      <c r="G12" s="252"/>
      <c r="H12" s="252"/>
      <c r="I12" s="252"/>
      <c r="J12" s="252"/>
      <c r="K12" s="253"/>
      <c r="L12" s="276" t="s">
        <v>53</v>
      </c>
      <c r="M12" s="252"/>
      <c r="N12" s="252"/>
      <c r="O12" s="252"/>
      <c r="P12" s="253"/>
    </row>
    <row r="13" spans="1:16" ht="126.75" customHeight="1" thickBot="1" x14ac:dyDescent="0.25">
      <c r="A13" s="236"/>
      <c r="B13" s="272"/>
      <c r="C13" s="273"/>
      <c r="D13" s="274"/>
      <c r="E13" s="275"/>
      <c r="F13" s="47" t="s">
        <v>55</v>
      </c>
      <c r="G13" s="50" t="s">
        <v>56</v>
      </c>
      <c r="H13" s="50" t="s">
        <v>57</v>
      </c>
      <c r="I13" s="50" t="s">
        <v>58</v>
      </c>
      <c r="J13" s="50" t="s">
        <v>59</v>
      </c>
      <c r="K13" s="52" t="s">
        <v>60</v>
      </c>
      <c r="L13" s="63" t="s">
        <v>55</v>
      </c>
      <c r="M13" s="50" t="s">
        <v>57</v>
      </c>
      <c r="N13" s="50" t="s">
        <v>58</v>
      </c>
      <c r="O13" s="50" t="s">
        <v>59</v>
      </c>
      <c r="P13" s="80" t="s">
        <v>60</v>
      </c>
    </row>
    <row r="14" spans="1:16" x14ac:dyDescent="0.2">
      <c r="A14" s="44">
        <f>IF(P14=0,0,IF(COUNTBLANK(P14)=1,0,COUNTA($P$14:P14)))</f>
        <v>0</v>
      </c>
      <c r="B14" s="19">
        <f>IF($C$4="Neattiecināmās izmaksas",IF('1a+c+n'!$Q14="N",'1a+c+n'!B14,0))</f>
        <v>0</v>
      </c>
      <c r="C14" s="56">
        <f>IF($C$4="Neattiecināmās izmaksas",IF('1a+c+n'!$Q14="N",'1a+c+n'!C14,0))</f>
        <v>0</v>
      </c>
      <c r="D14" s="19">
        <f>IF($C$4="Neattiecināmās izmaksas",IF('1a+c+n'!$Q14="N",'1a+c+n'!D14,0))</f>
        <v>0</v>
      </c>
      <c r="E14" s="39"/>
      <c r="F14" s="57"/>
      <c r="G14" s="104"/>
      <c r="H14" s="104">
        <f>IF($C$4="Neattiecināmās izmaksas",IF('1a+c+n'!$Q14="N",'1a+c+n'!H14,0))</f>
        <v>0</v>
      </c>
      <c r="I14" s="104"/>
      <c r="J14" s="104"/>
      <c r="K14" s="105">
        <f>IF($C$4="Neattiecināmās izmaksas",IF('1a+c+n'!$Q14="N",'1a+c+n'!K14,0))</f>
        <v>0</v>
      </c>
      <c r="L14" s="73">
        <f>IF($C$4="Neattiecināmās izmaksas",IF('1a+c+n'!$Q14="N",'1a+c+n'!L14,0))</f>
        <v>0</v>
      </c>
      <c r="M14" s="104">
        <f>IF($C$4="Neattiecināmās izmaksas",IF('1a+c+n'!$Q14="N",'1a+c+n'!M14,0))</f>
        <v>0</v>
      </c>
      <c r="N14" s="104">
        <f>IF($C$4="Neattiecināmās izmaksas",IF('1a+c+n'!$Q14="N",'1a+c+n'!N14,0))</f>
        <v>0</v>
      </c>
      <c r="O14" s="104">
        <f>IF($C$4="Neattiecināmās izmaksas",IF('1a+c+n'!$Q14="N",'1a+c+n'!O14,0))</f>
        <v>0</v>
      </c>
      <c r="P14" s="105">
        <f>IF($C$4="Neattiecināmās izmaksas",IF('1a+c+n'!$Q14="N",'1a+c+n'!P14,0))</f>
        <v>0</v>
      </c>
    </row>
    <row r="15" spans="1:16" x14ac:dyDescent="0.2">
      <c r="A15" s="45">
        <f>IF(P15=0,0,IF(COUNTBLANK(P15)=1,0,COUNTA($P$14:P15)))</f>
        <v>0</v>
      </c>
      <c r="B15" s="20">
        <f>IF($C$4="Neattiecināmās izmaksas",IF('1a+c+n'!$Q15="N",'1a+c+n'!B15,0))</f>
        <v>0</v>
      </c>
      <c r="C15" s="58">
        <f>IF($C$4="Neattiecināmās izmaksas",IF('1a+c+n'!$Q15="N",'1a+c+n'!C15,0))</f>
        <v>0</v>
      </c>
      <c r="D15" s="20">
        <f>IF($C$4="Neattiecināmās izmaksas",IF('1a+c+n'!$Q15="N",'1a+c+n'!D15,0))</f>
        <v>0</v>
      </c>
      <c r="E15" s="40"/>
      <c r="F15" s="59"/>
      <c r="G15" s="106"/>
      <c r="H15" s="106">
        <f>IF($C$4="Neattiecināmās izmaksas",IF('1a+c+n'!$Q15="N",'1a+c+n'!H15,0))</f>
        <v>0</v>
      </c>
      <c r="I15" s="106"/>
      <c r="J15" s="106"/>
      <c r="K15" s="107">
        <f>IF($C$4="Neattiecināmās izmaksas",IF('1a+c+n'!$Q15="N",'1a+c+n'!K15,0))</f>
        <v>0</v>
      </c>
      <c r="L15" s="74">
        <f>IF($C$4="Neattiecināmās izmaksas",IF('1a+c+n'!$Q15="N",'1a+c+n'!L15,0))</f>
        <v>0</v>
      </c>
      <c r="M15" s="106">
        <f>IF($C$4="Neattiecināmās izmaksas",IF('1a+c+n'!$Q15="N",'1a+c+n'!M15,0))</f>
        <v>0</v>
      </c>
      <c r="N15" s="106">
        <f>IF($C$4="Neattiecināmās izmaksas",IF('1a+c+n'!$Q15="N",'1a+c+n'!N15,0))</f>
        <v>0</v>
      </c>
      <c r="O15" s="106">
        <f>IF($C$4="Neattiecināmās izmaksas",IF('1a+c+n'!$Q15="N",'1a+c+n'!O15,0))</f>
        <v>0</v>
      </c>
      <c r="P15" s="107">
        <f>IF($C$4="Neattiecināmās izmaksas",IF('1a+c+n'!$Q15="N",'1a+c+n'!P15,0))</f>
        <v>0</v>
      </c>
    </row>
    <row r="16" spans="1:16" x14ac:dyDescent="0.2">
      <c r="A16" s="45">
        <f>IF(P16=0,0,IF(COUNTBLANK(P16)=1,0,COUNTA($P$14:P16)))</f>
        <v>0</v>
      </c>
      <c r="B16" s="20">
        <f>IF($C$4="Neattiecināmās izmaksas",IF('1a+c+n'!$Q16="N",'1a+c+n'!B16,0))</f>
        <v>0</v>
      </c>
      <c r="C16" s="58">
        <f>IF($C$4="Neattiecināmās izmaksas",IF('1a+c+n'!$Q16="N",'1a+c+n'!C16,0))</f>
        <v>0</v>
      </c>
      <c r="D16" s="20">
        <f>IF($C$4="Neattiecināmās izmaksas",IF('1a+c+n'!$Q16="N",'1a+c+n'!D16,0))</f>
        <v>0</v>
      </c>
      <c r="E16" s="40"/>
      <c r="F16" s="59"/>
      <c r="G16" s="106"/>
      <c r="H16" s="106">
        <f>IF($C$4="Neattiecināmās izmaksas",IF('1a+c+n'!$Q16="N",'1a+c+n'!H16,0))</f>
        <v>0</v>
      </c>
      <c r="I16" s="106"/>
      <c r="J16" s="106"/>
      <c r="K16" s="107">
        <f>IF($C$4="Neattiecināmās izmaksas",IF('1a+c+n'!$Q16="N",'1a+c+n'!K16,0))</f>
        <v>0</v>
      </c>
      <c r="L16" s="74">
        <f>IF($C$4="Neattiecināmās izmaksas",IF('1a+c+n'!$Q16="N",'1a+c+n'!L16,0))</f>
        <v>0</v>
      </c>
      <c r="M16" s="106">
        <f>IF($C$4="Neattiecināmās izmaksas",IF('1a+c+n'!$Q16="N",'1a+c+n'!M16,0))</f>
        <v>0</v>
      </c>
      <c r="N16" s="106">
        <f>IF($C$4="Neattiecināmās izmaksas",IF('1a+c+n'!$Q16="N",'1a+c+n'!N16,0))</f>
        <v>0</v>
      </c>
      <c r="O16" s="106">
        <f>IF($C$4="Neattiecināmās izmaksas",IF('1a+c+n'!$Q16="N",'1a+c+n'!O16,0))</f>
        <v>0</v>
      </c>
      <c r="P16" s="107">
        <f>IF($C$4="Neattiecināmās izmaksas",IF('1a+c+n'!$Q16="N",'1a+c+n'!P16,0))</f>
        <v>0</v>
      </c>
    </row>
    <row r="17" spans="1:16" x14ac:dyDescent="0.2">
      <c r="A17" s="45">
        <f>IF(P17=0,0,IF(COUNTBLANK(P17)=1,0,COUNTA($P$14:P17)))</f>
        <v>0</v>
      </c>
      <c r="B17" s="20">
        <f>IF($C$4="Neattiecināmās izmaksas",IF('1a+c+n'!$Q17="N",'1a+c+n'!B17,0))</f>
        <v>0</v>
      </c>
      <c r="C17" s="58">
        <f>IF($C$4="Neattiecināmās izmaksas",IF('1a+c+n'!$Q17="N",'1a+c+n'!C17,0))</f>
        <v>0</v>
      </c>
      <c r="D17" s="20">
        <f>IF($C$4="Neattiecināmās izmaksas",IF('1a+c+n'!$Q17="N",'1a+c+n'!D17,0))</f>
        <v>0</v>
      </c>
      <c r="E17" s="40"/>
      <c r="F17" s="59"/>
      <c r="G17" s="106"/>
      <c r="H17" s="106">
        <f>IF($C$4="Neattiecināmās izmaksas",IF('1a+c+n'!$Q17="N",'1a+c+n'!H17,0))</f>
        <v>0</v>
      </c>
      <c r="I17" s="106"/>
      <c r="J17" s="106"/>
      <c r="K17" s="107">
        <f>IF($C$4="Neattiecināmās izmaksas",IF('1a+c+n'!$Q17="N",'1a+c+n'!K17,0))</f>
        <v>0</v>
      </c>
      <c r="L17" s="74">
        <f>IF($C$4="Neattiecināmās izmaksas",IF('1a+c+n'!$Q17="N",'1a+c+n'!L17,0))</f>
        <v>0</v>
      </c>
      <c r="M17" s="106">
        <f>IF($C$4="Neattiecināmās izmaksas",IF('1a+c+n'!$Q17="N",'1a+c+n'!M17,0))</f>
        <v>0</v>
      </c>
      <c r="N17" s="106">
        <f>IF($C$4="Neattiecināmās izmaksas",IF('1a+c+n'!$Q17="N",'1a+c+n'!N17,0))</f>
        <v>0</v>
      </c>
      <c r="O17" s="106">
        <f>IF($C$4="Neattiecināmās izmaksas",IF('1a+c+n'!$Q17="N",'1a+c+n'!O17,0))</f>
        <v>0</v>
      </c>
      <c r="P17" s="107">
        <f>IF($C$4="Neattiecināmās izmaksas",IF('1a+c+n'!$Q17="N",'1a+c+n'!P17,0))</f>
        <v>0</v>
      </c>
    </row>
    <row r="18" spans="1:16" x14ac:dyDescent="0.2">
      <c r="A18" s="45">
        <f>IF(P18=0,0,IF(COUNTBLANK(P18)=1,0,COUNTA($P$14:P18)))</f>
        <v>0</v>
      </c>
      <c r="B18" s="20">
        <f>IF($C$4="Neattiecināmās izmaksas",IF('1a+c+n'!$Q18="N",'1a+c+n'!B18,0))</f>
        <v>0</v>
      </c>
      <c r="C18" s="58">
        <f>IF($C$4="Neattiecināmās izmaksas",IF('1a+c+n'!$Q18="N",'1a+c+n'!C18,0))</f>
        <v>0</v>
      </c>
      <c r="D18" s="20">
        <f>IF($C$4="Neattiecināmās izmaksas",IF('1a+c+n'!$Q18="N",'1a+c+n'!D18,0))</f>
        <v>0</v>
      </c>
      <c r="E18" s="40"/>
      <c r="F18" s="59"/>
      <c r="G18" s="106"/>
      <c r="H18" s="106">
        <f>IF($C$4="Neattiecināmās izmaksas",IF('1a+c+n'!$Q18="N",'1a+c+n'!H18,0))</f>
        <v>0</v>
      </c>
      <c r="I18" s="106"/>
      <c r="J18" s="106"/>
      <c r="K18" s="107">
        <f>IF($C$4="Neattiecināmās izmaksas",IF('1a+c+n'!$Q18="N",'1a+c+n'!K18,0))</f>
        <v>0</v>
      </c>
      <c r="L18" s="74">
        <f>IF($C$4="Neattiecināmās izmaksas",IF('1a+c+n'!$Q18="N",'1a+c+n'!L18,0))</f>
        <v>0</v>
      </c>
      <c r="M18" s="106">
        <f>IF($C$4="Neattiecināmās izmaksas",IF('1a+c+n'!$Q18="N",'1a+c+n'!M18,0))</f>
        <v>0</v>
      </c>
      <c r="N18" s="106">
        <f>IF($C$4="Neattiecināmās izmaksas",IF('1a+c+n'!$Q18="N",'1a+c+n'!N18,0))</f>
        <v>0</v>
      </c>
      <c r="O18" s="106">
        <f>IF($C$4="Neattiecināmās izmaksas",IF('1a+c+n'!$Q18="N",'1a+c+n'!O18,0))</f>
        <v>0</v>
      </c>
      <c r="P18" s="107">
        <f>IF($C$4="Neattiecināmās izmaksas",IF('1a+c+n'!$Q18="N",'1a+c+n'!P18,0))</f>
        <v>0</v>
      </c>
    </row>
    <row r="19" spans="1:16" x14ac:dyDescent="0.2">
      <c r="A19" s="45">
        <f>IF(P19=0,0,IF(COUNTBLANK(P19)=1,0,COUNTA($P$14:P19)))</f>
        <v>0</v>
      </c>
      <c r="B19" s="20">
        <f>IF($C$4="Neattiecināmās izmaksas",IF('1a+c+n'!$Q19="N",'1a+c+n'!B19,0))</f>
        <v>0</v>
      </c>
      <c r="C19" s="58">
        <f>IF($C$4="Neattiecināmās izmaksas",IF('1a+c+n'!$Q19="N",'1a+c+n'!C19,0))</f>
        <v>0</v>
      </c>
      <c r="D19" s="20">
        <f>IF($C$4="Neattiecināmās izmaksas",IF('1a+c+n'!$Q19="N",'1a+c+n'!D19,0))</f>
        <v>0</v>
      </c>
      <c r="E19" s="40"/>
      <c r="F19" s="59"/>
      <c r="G19" s="106"/>
      <c r="H19" s="106">
        <f>IF($C$4="Neattiecināmās izmaksas",IF('1a+c+n'!$Q19="N",'1a+c+n'!H19,0))</f>
        <v>0</v>
      </c>
      <c r="I19" s="106"/>
      <c r="J19" s="106"/>
      <c r="K19" s="107">
        <f>IF($C$4="Neattiecināmās izmaksas",IF('1a+c+n'!$Q19="N",'1a+c+n'!K19,0))</f>
        <v>0</v>
      </c>
      <c r="L19" s="74">
        <f>IF($C$4="Neattiecināmās izmaksas",IF('1a+c+n'!$Q19="N",'1a+c+n'!L19,0))</f>
        <v>0</v>
      </c>
      <c r="M19" s="106">
        <f>IF($C$4="Neattiecināmās izmaksas",IF('1a+c+n'!$Q19="N",'1a+c+n'!M19,0))</f>
        <v>0</v>
      </c>
      <c r="N19" s="106">
        <f>IF($C$4="Neattiecināmās izmaksas",IF('1a+c+n'!$Q19="N",'1a+c+n'!N19,0))</f>
        <v>0</v>
      </c>
      <c r="O19" s="106">
        <f>IF($C$4="Neattiecināmās izmaksas",IF('1a+c+n'!$Q19="N",'1a+c+n'!O19,0))</f>
        <v>0</v>
      </c>
      <c r="P19" s="107">
        <f>IF($C$4="Neattiecināmās izmaksas",IF('1a+c+n'!$Q19="N",'1a+c+n'!P19,0))</f>
        <v>0</v>
      </c>
    </row>
    <row r="20" spans="1:16" x14ac:dyDescent="0.2">
      <c r="A20" s="45">
        <f>IF(P20=0,0,IF(COUNTBLANK(P20)=1,0,COUNTA($P$14:P20)))</f>
        <v>0</v>
      </c>
      <c r="B20" s="20">
        <f>IF($C$4="Neattiecināmās izmaksas",IF('1a+c+n'!$Q20="N",'1a+c+n'!B20,0))</f>
        <v>0</v>
      </c>
      <c r="C20" s="58">
        <f>IF($C$4="Neattiecināmās izmaksas",IF('1a+c+n'!$Q20="N",'1a+c+n'!C20,0))</f>
        <v>0</v>
      </c>
      <c r="D20" s="20">
        <f>IF($C$4="Neattiecināmās izmaksas",IF('1a+c+n'!$Q20="N",'1a+c+n'!D20,0))</f>
        <v>0</v>
      </c>
      <c r="E20" s="40"/>
      <c r="F20" s="59"/>
      <c r="G20" s="106"/>
      <c r="H20" s="106">
        <f>IF($C$4="Neattiecināmās izmaksas",IF('1a+c+n'!$Q20="N",'1a+c+n'!H20,0))</f>
        <v>0</v>
      </c>
      <c r="I20" s="106"/>
      <c r="J20" s="106"/>
      <c r="K20" s="107">
        <f>IF($C$4="Neattiecināmās izmaksas",IF('1a+c+n'!$Q20="N",'1a+c+n'!K20,0))</f>
        <v>0</v>
      </c>
      <c r="L20" s="74">
        <f>IF($C$4="Neattiecināmās izmaksas",IF('1a+c+n'!$Q20="N",'1a+c+n'!L20,0))</f>
        <v>0</v>
      </c>
      <c r="M20" s="106">
        <f>IF($C$4="Neattiecināmās izmaksas",IF('1a+c+n'!$Q20="N",'1a+c+n'!M20,0))</f>
        <v>0</v>
      </c>
      <c r="N20" s="106">
        <f>IF($C$4="Neattiecināmās izmaksas",IF('1a+c+n'!$Q20="N",'1a+c+n'!N20,0))</f>
        <v>0</v>
      </c>
      <c r="O20" s="106">
        <f>IF($C$4="Neattiecināmās izmaksas",IF('1a+c+n'!$Q20="N",'1a+c+n'!O20,0))</f>
        <v>0</v>
      </c>
      <c r="P20" s="107">
        <f>IF($C$4="Neattiecināmās izmaksas",IF('1a+c+n'!$Q20="N",'1a+c+n'!P20,0))</f>
        <v>0</v>
      </c>
    </row>
    <row r="21" spans="1:16" x14ac:dyDescent="0.2">
      <c r="A21" s="45">
        <f>IF(P21=0,0,IF(COUNTBLANK(P21)=1,0,COUNTA($P$14:P21)))</f>
        <v>0</v>
      </c>
      <c r="B21" s="20">
        <f>IF($C$4="Neattiecināmās izmaksas",IF('1a+c+n'!$Q21="N",'1a+c+n'!B21,0))</f>
        <v>0</v>
      </c>
      <c r="C21" s="58">
        <f>IF($C$4="Neattiecināmās izmaksas",IF('1a+c+n'!$Q21="N",'1a+c+n'!C21,0))</f>
        <v>0</v>
      </c>
      <c r="D21" s="20">
        <f>IF($C$4="Neattiecināmās izmaksas",IF('1a+c+n'!$Q21="N",'1a+c+n'!D21,0))</f>
        <v>0</v>
      </c>
      <c r="E21" s="40"/>
      <c r="F21" s="59"/>
      <c r="G21" s="106"/>
      <c r="H21" s="106">
        <f>IF($C$4="Neattiecināmās izmaksas",IF('1a+c+n'!$Q21="N",'1a+c+n'!H21,0))</f>
        <v>0</v>
      </c>
      <c r="I21" s="106"/>
      <c r="J21" s="106"/>
      <c r="K21" s="107">
        <f>IF($C$4="Neattiecināmās izmaksas",IF('1a+c+n'!$Q21="N",'1a+c+n'!K21,0))</f>
        <v>0</v>
      </c>
      <c r="L21" s="74">
        <f>IF($C$4="Neattiecināmās izmaksas",IF('1a+c+n'!$Q21="N",'1a+c+n'!L21,0))</f>
        <v>0</v>
      </c>
      <c r="M21" s="106">
        <f>IF($C$4="Neattiecināmās izmaksas",IF('1a+c+n'!$Q21="N",'1a+c+n'!M21,0))</f>
        <v>0</v>
      </c>
      <c r="N21" s="106">
        <f>IF($C$4="Neattiecināmās izmaksas",IF('1a+c+n'!$Q21="N",'1a+c+n'!N21,0))</f>
        <v>0</v>
      </c>
      <c r="O21" s="106">
        <f>IF($C$4="Neattiecināmās izmaksas",IF('1a+c+n'!$Q21="N",'1a+c+n'!O21,0))</f>
        <v>0</v>
      </c>
      <c r="P21" s="107">
        <f>IF($C$4="Neattiecināmās izmaksas",IF('1a+c+n'!$Q21="N",'1a+c+n'!P21,0))</f>
        <v>0</v>
      </c>
    </row>
    <row r="22" spans="1:16" x14ac:dyDescent="0.2">
      <c r="A22" s="45">
        <f>IF(P22=0,0,IF(COUNTBLANK(P22)=1,0,COUNTA($P$14:P22)))</f>
        <v>0</v>
      </c>
      <c r="B22" s="20">
        <f>IF($C$4="Neattiecināmās izmaksas",IF('1a+c+n'!$Q22="N",'1a+c+n'!B22,0))</f>
        <v>0</v>
      </c>
      <c r="C22" s="58">
        <f>IF($C$4="Neattiecināmās izmaksas",IF('1a+c+n'!$Q22="N",'1a+c+n'!C22,0))</f>
        <v>0</v>
      </c>
      <c r="D22" s="20">
        <f>IF($C$4="Neattiecināmās izmaksas",IF('1a+c+n'!$Q22="N",'1a+c+n'!D22,0))</f>
        <v>0</v>
      </c>
      <c r="E22" s="40"/>
      <c r="F22" s="59"/>
      <c r="G22" s="106"/>
      <c r="H22" s="106">
        <f>IF($C$4="Neattiecināmās izmaksas",IF('1a+c+n'!$Q22="N",'1a+c+n'!H22,0))</f>
        <v>0</v>
      </c>
      <c r="I22" s="106"/>
      <c r="J22" s="106"/>
      <c r="K22" s="107">
        <f>IF($C$4="Neattiecināmās izmaksas",IF('1a+c+n'!$Q22="N",'1a+c+n'!K22,0))</f>
        <v>0</v>
      </c>
      <c r="L22" s="74">
        <f>IF($C$4="Neattiecināmās izmaksas",IF('1a+c+n'!$Q22="N",'1a+c+n'!L22,0))</f>
        <v>0</v>
      </c>
      <c r="M22" s="106">
        <f>IF($C$4="Neattiecināmās izmaksas",IF('1a+c+n'!$Q22="N",'1a+c+n'!M22,0))</f>
        <v>0</v>
      </c>
      <c r="N22" s="106">
        <f>IF($C$4="Neattiecināmās izmaksas",IF('1a+c+n'!$Q22="N",'1a+c+n'!N22,0))</f>
        <v>0</v>
      </c>
      <c r="O22" s="106">
        <f>IF($C$4="Neattiecināmās izmaksas",IF('1a+c+n'!$Q22="N",'1a+c+n'!O22,0))</f>
        <v>0</v>
      </c>
      <c r="P22" s="107">
        <f>IF($C$4="Neattiecināmās izmaksas",IF('1a+c+n'!$Q22="N",'1a+c+n'!P22,0))</f>
        <v>0</v>
      </c>
    </row>
    <row r="23" spans="1:16" x14ac:dyDescent="0.2">
      <c r="A23" s="45">
        <f>IF(P23=0,0,IF(COUNTBLANK(P23)=1,0,COUNTA($P$14:P23)))</f>
        <v>0</v>
      </c>
      <c r="B23" s="20">
        <f>IF($C$4="Neattiecināmās izmaksas",IF('1a+c+n'!$Q23="N",'1a+c+n'!B23,0))</f>
        <v>0</v>
      </c>
      <c r="C23" s="58">
        <f>IF($C$4="Neattiecināmās izmaksas",IF('1a+c+n'!$Q23="N",'1a+c+n'!C23,0))</f>
        <v>0</v>
      </c>
      <c r="D23" s="20">
        <f>IF($C$4="Neattiecināmās izmaksas",IF('1a+c+n'!$Q23="N",'1a+c+n'!D23,0))</f>
        <v>0</v>
      </c>
      <c r="E23" s="40"/>
      <c r="F23" s="59"/>
      <c r="G23" s="106"/>
      <c r="H23" s="106">
        <f>IF($C$4="Neattiecināmās izmaksas",IF('1a+c+n'!$Q23="N",'1a+c+n'!H23,0))</f>
        <v>0</v>
      </c>
      <c r="I23" s="106"/>
      <c r="J23" s="106"/>
      <c r="K23" s="107">
        <f>IF($C$4="Neattiecināmās izmaksas",IF('1a+c+n'!$Q23="N",'1a+c+n'!K23,0))</f>
        <v>0</v>
      </c>
      <c r="L23" s="74">
        <f>IF($C$4="Neattiecināmās izmaksas",IF('1a+c+n'!$Q23="N",'1a+c+n'!L23,0))</f>
        <v>0</v>
      </c>
      <c r="M23" s="106">
        <f>IF($C$4="Neattiecināmās izmaksas",IF('1a+c+n'!$Q23="N",'1a+c+n'!M23,0))</f>
        <v>0</v>
      </c>
      <c r="N23" s="106">
        <f>IF($C$4="Neattiecināmās izmaksas",IF('1a+c+n'!$Q23="N",'1a+c+n'!N23,0))</f>
        <v>0</v>
      </c>
      <c r="O23" s="106">
        <f>IF($C$4="Neattiecināmās izmaksas",IF('1a+c+n'!$Q23="N",'1a+c+n'!O23,0))</f>
        <v>0</v>
      </c>
      <c r="P23" s="107">
        <f>IF($C$4="Neattiecināmās izmaksas",IF('1a+c+n'!$Q23="N",'1a+c+n'!P23,0))</f>
        <v>0</v>
      </c>
    </row>
    <row r="24" spans="1:16" x14ac:dyDescent="0.2">
      <c r="A24" s="45">
        <f>IF(P24=0,0,IF(COUNTBLANK(P24)=1,0,COUNTA($P$14:P24)))</f>
        <v>0</v>
      </c>
      <c r="B24" s="20">
        <f>IF($C$4="Neattiecināmās izmaksas",IF('1a+c+n'!$Q24="N",'1a+c+n'!B24,0))</f>
        <v>0</v>
      </c>
      <c r="C24" s="58">
        <f>IF($C$4="Neattiecināmās izmaksas",IF('1a+c+n'!$Q24="N",'1a+c+n'!C24,0))</f>
        <v>0</v>
      </c>
      <c r="D24" s="20">
        <f>IF($C$4="Neattiecināmās izmaksas",IF('1a+c+n'!$Q24="N",'1a+c+n'!D24,0))</f>
        <v>0</v>
      </c>
      <c r="E24" s="40"/>
      <c r="F24" s="59"/>
      <c r="G24" s="106"/>
      <c r="H24" s="106">
        <f>IF($C$4="Neattiecināmās izmaksas",IF('1a+c+n'!$Q24="N",'1a+c+n'!H24,0))</f>
        <v>0</v>
      </c>
      <c r="I24" s="106"/>
      <c r="J24" s="106"/>
      <c r="K24" s="107">
        <f>IF($C$4="Neattiecināmās izmaksas",IF('1a+c+n'!$Q24="N",'1a+c+n'!K24,0))</f>
        <v>0</v>
      </c>
      <c r="L24" s="74">
        <f>IF($C$4="Neattiecināmās izmaksas",IF('1a+c+n'!$Q24="N",'1a+c+n'!L24,0))</f>
        <v>0</v>
      </c>
      <c r="M24" s="106">
        <f>IF($C$4="Neattiecināmās izmaksas",IF('1a+c+n'!$Q24="N",'1a+c+n'!M24,0))</f>
        <v>0</v>
      </c>
      <c r="N24" s="106">
        <f>IF($C$4="Neattiecināmās izmaksas",IF('1a+c+n'!$Q24="N",'1a+c+n'!N24,0))</f>
        <v>0</v>
      </c>
      <c r="O24" s="106">
        <f>IF($C$4="Neattiecināmās izmaksas",IF('1a+c+n'!$Q24="N",'1a+c+n'!O24,0))</f>
        <v>0</v>
      </c>
      <c r="P24" s="107">
        <f>IF($C$4="Neattiecināmās izmaksas",IF('1a+c+n'!$Q24="N",'1a+c+n'!P24,0))</f>
        <v>0</v>
      </c>
    </row>
    <row r="25" spans="1:16" x14ac:dyDescent="0.2">
      <c r="A25" s="45">
        <f>IF(P25=0,0,IF(COUNTBLANK(P25)=1,0,COUNTA($P$14:P25)))</f>
        <v>0</v>
      </c>
      <c r="B25" s="20">
        <f>IF($C$4="Neattiecināmās izmaksas",IF('1a+c+n'!$Q25="N",'1a+c+n'!B25,0))</f>
        <v>0</v>
      </c>
      <c r="C25" s="58">
        <f>IF($C$4="Neattiecināmās izmaksas",IF('1a+c+n'!$Q25="N",'1a+c+n'!C25,0))</f>
        <v>0</v>
      </c>
      <c r="D25" s="20">
        <f>IF($C$4="Neattiecināmās izmaksas",IF('1a+c+n'!$Q25="N",'1a+c+n'!D25,0))</f>
        <v>0</v>
      </c>
      <c r="E25" s="40"/>
      <c r="F25" s="59"/>
      <c r="G25" s="106"/>
      <c r="H25" s="106">
        <f>IF($C$4="Neattiecināmās izmaksas",IF('1a+c+n'!$Q25="N",'1a+c+n'!H25,0))</f>
        <v>0</v>
      </c>
      <c r="I25" s="106"/>
      <c r="J25" s="106"/>
      <c r="K25" s="107">
        <f>IF($C$4="Neattiecināmās izmaksas",IF('1a+c+n'!$Q25="N",'1a+c+n'!K25,0))</f>
        <v>0</v>
      </c>
      <c r="L25" s="74">
        <f>IF($C$4="Neattiecināmās izmaksas",IF('1a+c+n'!$Q25="N",'1a+c+n'!L25,0))</f>
        <v>0</v>
      </c>
      <c r="M25" s="106">
        <f>IF($C$4="Neattiecināmās izmaksas",IF('1a+c+n'!$Q25="N",'1a+c+n'!M25,0))</f>
        <v>0</v>
      </c>
      <c r="N25" s="106">
        <f>IF($C$4="Neattiecināmās izmaksas",IF('1a+c+n'!$Q25="N",'1a+c+n'!N25,0))</f>
        <v>0</v>
      </c>
      <c r="O25" s="106">
        <f>IF($C$4="Neattiecināmās izmaksas",IF('1a+c+n'!$Q25="N",'1a+c+n'!O25,0))</f>
        <v>0</v>
      </c>
      <c r="P25" s="107">
        <f>IF($C$4="Neattiecināmās izmaksas",IF('1a+c+n'!$Q25="N",'1a+c+n'!P25,0))</f>
        <v>0</v>
      </c>
    </row>
    <row r="26" spans="1:16" x14ac:dyDescent="0.2">
      <c r="A26" s="45">
        <f>IF(P26=0,0,IF(COUNTBLANK(P26)=1,0,COUNTA($P$14:P26)))</f>
        <v>0</v>
      </c>
      <c r="B26" s="20">
        <f>IF($C$4="Neattiecināmās izmaksas",IF('1a+c+n'!$Q26="N",'1a+c+n'!B26,0))</f>
        <v>0</v>
      </c>
      <c r="C26" s="58">
        <f>IF($C$4="Neattiecināmās izmaksas",IF('1a+c+n'!$Q26="N",'1a+c+n'!C26,0))</f>
        <v>0</v>
      </c>
      <c r="D26" s="20">
        <f>IF($C$4="Neattiecināmās izmaksas",IF('1a+c+n'!$Q26="N",'1a+c+n'!D26,0))</f>
        <v>0</v>
      </c>
      <c r="E26" s="40"/>
      <c r="F26" s="59"/>
      <c r="G26" s="106"/>
      <c r="H26" s="106">
        <f>IF($C$4="Neattiecināmās izmaksas",IF('1a+c+n'!$Q26="N",'1a+c+n'!H26,0))</f>
        <v>0</v>
      </c>
      <c r="I26" s="106"/>
      <c r="J26" s="106"/>
      <c r="K26" s="107">
        <f>IF($C$4="Neattiecināmās izmaksas",IF('1a+c+n'!$Q26="N",'1a+c+n'!K26,0))</f>
        <v>0</v>
      </c>
      <c r="L26" s="74">
        <f>IF($C$4="Neattiecināmās izmaksas",IF('1a+c+n'!$Q26="N",'1a+c+n'!L26,0))</f>
        <v>0</v>
      </c>
      <c r="M26" s="106">
        <f>IF($C$4="Neattiecināmās izmaksas",IF('1a+c+n'!$Q26="N",'1a+c+n'!M26,0))</f>
        <v>0</v>
      </c>
      <c r="N26" s="106">
        <f>IF($C$4="Neattiecināmās izmaksas",IF('1a+c+n'!$Q26="N",'1a+c+n'!N26,0))</f>
        <v>0</v>
      </c>
      <c r="O26" s="106">
        <f>IF($C$4="Neattiecināmās izmaksas",IF('1a+c+n'!$Q26="N",'1a+c+n'!O26,0))</f>
        <v>0</v>
      </c>
      <c r="P26" s="107">
        <f>IF($C$4="Neattiecināmās izmaksas",IF('1a+c+n'!$Q26="N",'1a+c+n'!P26,0))</f>
        <v>0</v>
      </c>
    </row>
    <row r="27" spans="1:16" x14ac:dyDescent="0.2">
      <c r="A27" s="45">
        <f>IF(P27=0,0,IF(COUNTBLANK(P27)=1,0,COUNTA($P$14:P27)))</f>
        <v>0</v>
      </c>
      <c r="B27" s="20">
        <f>IF($C$4="Neattiecināmās izmaksas",IF('1a+c+n'!$Q27="N",'1a+c+n'!B27,0))</f>
        <v>0</v>
      </c>
      <c r="C27" s="58">
        <f>IF($C$4="Neattiecināmās izmaksas",IF('1a+c+n'!$Q27="N",'1a+c+n'!C27,0))</f>
        <v>0</v>
      </c>
      <c r="D27" s="20">
        <f>IF($C$4="Neattiecināmās izmaksas",IF('1a+c+n'!$Q27="N",'1a+c+n'!D27,0))</f>
        <v>0</v>
      </c>
      <c r="E27" s="40"/>
      <c r="F27" s="59"/>
      <c r="G27" s="106"/>
      <c r="H27" s="106">
        <f>IF($C$4="Neattiecināmās izmaksas",IF('1a+c+n'!$Q27="N",'1a+c+n'!H27,0))</f>
        <v>0</v>
      </c>
      <c r="I27" s="106"/>
      <c r="J27" s="106"/>
      <c r="K27" s="107">
        <f>IF($C$4="Neattiecināmās izmaksas",IF('1a+c+n'!$Q27="N",'1a+c+n'!K27,0))</f>
        <v>0</v>
      </c>
      <c r="L27" s="74">
        <f>IF($C$4="Neattiecināmās izmaksas",IF('1a+c+n'!$Q27="N",'1a+c+n'!L27,0))</f>
        <v>0</v>
      </c>
      <c r="M27" s="106">
        <f>IF($C$4="Neattiecināmās izmaksas",IF('1a+c+n'!$Q27="N",'1a+c+n'!M27,0))</f>
        <v>0</v>
      </c>
      <c r="N27" s="106">
        <f>IF($C$4="Neattiecināmās izmaksas",IF('1a+c+n'!$Q27="N",'1a+c+n'!N27,0))</f>
        <v>0</v>
      </c>
      <c r="O27" s="106">
        <f>IF($C$4="Neattiecināmās izmaksas",IF('1a+c+n'!$Q27="N",'1a+c+n'!O27,0))</f>
        <v>0</v>
      </c>
      <c r="P27" s="107">
        <f>IF($C$4="Neattiecināmās izmaksas",IF('1a+c+n'!$Q27="N",'1a+c+n'!P27,0))</f>
        <v>0</v>
      </c>
    </row>
    <row r="28" spans="1:16" x14ac:dyDescent="0.2">
      <c r="A28" s="45">
        <f>IF(P28=0,0,IF(COUNTBLANK(P28)=1,0,COUNTA($P$14:P28)))</f>
        <v>0</v>
      </c>
      <c r="B28" s="20">
        <f>IF($C$4="Neattiecināmās izmaksas",IF('1a+c+n'!$Q28="N",'1a+c+n'!B28,0))</f>
        <v>0</v>
      </c>
      <c r="C28" s="58">
        <f>IF($C$4="Neattiecināmās izmaksas",IF('1a+c+n'!$Q28="N",'1a+c+n'!C28,0))</f>
        <v>0</v>
      </c>
      <c r="D28" s="20">
        <f>IF($C$4="Neattiecināmās izmaksas",IF('1a+c+n'!$Q28="N",'1a+c+n'!D28,0))</f>
        <v>0</v>
      </c>
      <c r="E28" s="40"/>
      <c r="F28" s="59"/>
      <c r="G28" s="106"/>
      <c r="H28" s="106">
        <f>IF($C$4="Neattiecināmās izmaksas",IF('1a+c+n'!$Q28="N",'1a+c+n'!H28,0))</f>
        <v>0</v>
      </c>
      <c r="I28" s="106"/>
      <c r="J28" s="106"/>
      <c r="K28" s="107">
        <f>IF($C$4="Neattiecināmās izmaksas",IF('1a+c+n'!$Q28="N",'1a+c+n'!K28,0))</f>
        <v>0</v>
      </c>
      <c r="L28" s="74">
        <f>IF($C$4="Neattiecināmās izmaksas",IF('1a+c+n'!$Q28="N",'1a+c+n'!L28,0))</f>
        <v>0</v>
      </c>
      <c r="M28" s="106">
        <f>IF($C$4="Neattiecināmās izmaksas",IF('1a+c+n'!$Q28="N",'1a+c+n'!M28,0))</f>
        <v>0</v>
      </c>
      <c r="N28" s="106">
        <f>IF($C$4="Neattiecināmās izmaksas",IF('1a+c+n'!$Q28="N",'1a+c+n'!N28,0))</f>
        <v>0</v>
      </c>
      <c r="O28" s="106">
        <f>IF($C$4="Neattiecināmās izmaksas",IF('1a+c+n'!$Q28="N",'1a+c+n'!O28,0))</f>
        <v>0</v>
      </c>
      <c r="P28" s="107">
        <f>IF($C$4="Neattiecināmās izmaksas",IF('1a+c+n'!$Q28="N",'1a+c+n'!P28,0))</f>
        <v>0</v>
      </c>
    </row>
    <row r="29" spans="1:16" x14ac:dyDescent="0.2">
      <c r="A29" s="45">
        <f>IF(P29=0,0,IF(COUNTBLANK(P29)=1,0,COUNTA($P$14:P29)))</f>
        <v>0</v>
      </c>
      <c r="B29" s="20">
        <f>IF($C$4="Neattiecināmās izmaksas",IF('1a+c+n'!$Q29="N",'1a+c+n'!B29,0))</f>
        <v>0</v>
      </c>
      <c r="C29" s="58">
        <f>IF($C$4="Neattiecināmās izmaksas",IF('1a+c+n'!$Q29="N",'1a+c+n'!C29,0))</f>
        <v>0</v>
      </c>
      <c r="D29" s="20">
        <f>IF($C$4="Neattiecināmās izmaksas",IF('1a+c+n'!$Q29="N",'1a+c+n'!D29,0))</f>
        <v>0</v>
      </c>
      <c r="E29" s="40"/>
      <c r="F29" s="59"/>
      <c r="G29" s="106"/>
      <c r="H29" s="106">
        <f>IF($C$4="Neattiecināmās izmaksas",IF('1a+c+n'!$Q29="N",'1a+c+n'!H29,0))</f>
        <v>0</v>
      </c>
      <c r="I29" s="106"/>
      <c r="J29" s="106"/>
      <c r="K29" s="107">
        <f>IF($C$4="Neattiecināmās izmaksas",IF('1a+c+n'!$Q29="N",'1a+c+n'!K29,0))</f>
        <v>0</v>
      </c>
      <c r="L29" s="74">
        <f>IF($C$4="Neattiecināmās izmaksas",IF('1a+c+n'!$Q29="N",'1a+c+n'!L29,0))</f>
        <v>0</v>
      </c>
      <c r="M29" s="106">
        <f>IF($C$4="Neattiecināmās izmaksas",IF('1a+c+n'!$Q29="N",'1a+c+n'!M29,0))</f>
        <v>0</v>
      </c>
      <c r="N29" s="106">
        <f>IF($C$4="Neattiecināmās izmaksas",IF('1a+c+n'!$Q29="N",'1a+c+n'!N29,0))</f>
        <v>0</v>
      </c>
      <c r="O29" s="106">
        <f>IF($C$4="Neattiecināmās izmaksas",IF('1a+c+n'!$Q29="N",'1a+c+n'!O29,0))</f>
        <v>0</v>
      </c>
      <c r="P29" s="107">
        <f>IF($C$4="Neattiecināmās izmaksas",IF('1a+c+n'!$Q29="N",'1a+c+n'!P29,0))</f>
        <v>0</v>
      </c>
    </row>
    <row r="30" spans="1:16" x14ac:dyDescent="0.2">
      <c r="A30" s="45">
        <f>IF(P30=0,0,IF(COUNTBLANK(P30)=1,0,COUNTA($P$14:P30)))</f>
        <v>0</v>
      </c>
      <c r="B30" s="20">
        <f>IF($C$4="Neattiecināmās izmaksas",IF('1a+c+n'!$Q30="N",'1a+c+n'!B30,0))</f>
        <v>0</v>
      </c>
      <c r="C30" s="58">
        <f>IF($C$4="Neattiecināmās izmaksas",IF('1a+c+n'!$Q30="N",'1a+c+n'!C30,0))</f>
        <v>0</v>
      </c>
      <c r="D30" s="20">
        <f>IF($C$4="Neattiecināmās izmaksas",IF('1a+c+n'!$Q30="N",'1a+c+n'!D30,0))</f>
        <v>0</v>
      </c>
      <c r="E30" s="40"/>
      <c r="F30" s="59"/>
      <c r="G30" s="106"/>
      <c r="H30" s="106">
        <f>IF($C$4="Neattiecināmās izmaksas",IF('1a+c+n'!$Q30="N",'1a+c+n'!H30,0))</f>
        <v>0</v>
      </c>
      <c r="I30" s="106"/>
      <c r="J30" s="106"/>
      <c r="K30" s="107">
        <f>IF($C$4="Neattiecināmās izmaksas",IF('1a+c+n'!$Q30="N",'1a+c+n'!K30,0))</f>
        <v>0</v>
      </c>
      <c r="L30" s="74">
        <f>IF($C$4="Neattiecināmās izmaksas",IF('1a+c+n'!$Q30="N",'1a+c+n'!L30,0))</f>
        <v>0</v>
      </c>
      <c r="M30" s="106">
        <f>IF($C$4="Neattiecināmās izmaksas",IF('1a+c+n'!$Q30="N",'1a+c+n'!M30,0))</f>
        <v>0</v>
      </c>
      <c r="N30" s="106">
        <f>IF($C$4="Neattiecināmās izmaksas",IF('1a+c+n'!$Q30="N",'1a+c+n'!N30,0))</f>
        <v>0</v>
      </c>
      <c r="O30" s="106">
        <f>IF($C$4="Neattiecināmās izmaksas",IF('1a+c+n'!$Q30="N",'1a+c+n'!O30,0))</f>
        <v>0</v>
      </c>
      <c r="P30" s="107">
        <f>IF($C$4="Neattiecināmās izmaksas",IF('1a+c+n'!$Q30="N",'1a+c+n'!P30,0))</f>
        <v>0</v>
      </c>
    </row>
    <row r="31" spans="1:16" x14ac:dyDescent="0.2">
      <c r="A31" s="45">
        <f>IF(P31=0,0,IF(COUNTBLANK(P31)=1,0,COUNTA($P$14:P31)))</f>
        <v>0</v>
      </c>
      <c r="B31" s="20">
        <f>IF($C$4="Neattiecināmās izmaksas",IF('1a+c+n'!$Q31="N",'1a+c+n'!B31,0))</f>
        <v>0</v>
      </c>
      <c r="C31" s="58">
        <f>IF($C$4="Neattiecināmās izmaksas",IF('1a+c+n'!$Q31="N",'1a+c+n'!C31,0))</f>
        <v>0</v>
      </c>
      <c r="D31" s="20">
        <f>IF($C$4="Neattiecināmās izmaksas",IF('1a+c+n'!$Q31="N",'1a+c+n'!D31,0))</f>
        <v>0</v>
      </c>
      <c r="E31" s="40"/>
      <c r="F31" s="59"/>
      <c r="G31" s="106"/>
      <c r="H31" s="106">
        <f>IF($C$4="Neattiecināmās izmaksas",IF('1a+c+n'!$Q31="N",'1a+c+n'!H31,0))</f>
        <v>0</v>
      </c>
      <c r="I31" s="106"/>
      <c r="J31" s="106"/>
      <c r="K31" s="107">
        <f>IF($C$4="Neattiecināmās izmaksas",IF('1a+c+n'!$Q31="N",'1a+c+n'!K31,0))</f>
        <v>0</v>
      </c>
      <c r="L31" s="74">
        <f>IF($C$4="Neattiecināmās izmaksas",IF('1a+c+n'!$Q31="N",'1a+c+n'!L31,0))</f>
        <v>0</v>
      </c>
      <c r="M31" s="106">
        <f>IF($C$4="Neattiecināmās izmaksas",IF('1a+c+n'!$Q31="N",'1a+c+n'!M31,0))</f>
        <v>0</v>
      </c>
      <c r="N31" s="106">
        <f>IF($C$4="Neattiecināmās izmaksas",IF('1a+c+n'!$Q31="N",'1a+c+n'!N31,0))</f>
        <v>0</v>
      </c>
      <c r="O31" s="106">
        <f>IF($C$4="Neattiecināmās izmaksas",IF('1a+c+n'!$Q31="N",'1a+c+n'!O31,0))</f>
        <v>0</v>
      </c>
      <c r="P31" s="107">
        <f>IF($C$4="Neattiecināmās izmaksas",IF('1a+c+n'!$Q31="N",'1a+c+n'!P31,0))</f>
        <v>0</v>
      </c>
    </row>
    <row r="32" spans="1:16" x14ac:dyDescent="0.2">
      <c r="A32" s="45">
        <f>IF(P32=0,0,IF(COUNTBLANK(P32)=1,0,COUNTA($P$14:P32)))</f>
        <v>0</v>
      </c>
      <c r="B32" s="20">
        <f>IF($C$4="Neattiecināmās izmaksas",IF('1a+c+n'!$Q32="N",'1a+c+n'!B32,0))</f>
        <v>0</v>
      </c>
      <c r="C32" s="58">
        <f>IF($C$4="Neattiecināmās izmaksas",IF('1a+c+n'!$Q32="N",'1a+c+n'!C32,0))</f>
        <v>0</v>
      </c>
      <c r="D32" s="20">
        <f>IF($C$4="Neattiecināmās izmaksas",IF('1a+c+n'!$Q32="N",'1a+c+n'!D32,0))</f>
        <v>0</v>
      </c>
      <c r="E32" s="40"/>
      <c r="F32" s="59"/>
      <c r="G32" s="106"/>
      <c r="H32" s="106">
        <f>IF($C$4="Neattiecināmās izmaksas",IF('1a+c+n'!$Q32="N",'1a+c+n'!H32,0))</f>
        <v>0</v>
      </c>
      <c r="I32" s="106"/>
      <c r="J32" s="106"/>
      <c r="K32" s="107">
        <f>IF($C$4="Neattiecināmās izmaksas",IF('1a+c+n'!$Q32="N",'1a+c+n'!K32,0))</f>
        <v>0</v>
      </c>
      <c r="L32" s="74">
        <f>IF($C$4="Neattiecināmās izmaksas",IF('1a+c+n'!$Q32="N",'1a+c+n'!L32,0))</f>
        <v>0</v>
      </c>
      <c r="M32" s="106">
        <f>IF($C$4="Neattiecināmās izmaksas",IF('1a+c+n'!$Q32="N",'1a+c+n'!M32,0))</f>
        <v>0</v>
      </c>
      <c r="N32" s="106">
        <f>IF($C$4="Neattiecināmās izmaksas",IF('1a+c+n'!$Q32="N",'1a+c+n'!N32,0))</f>
        <v>0</v>
      </c>
      <c r="O32" s="106">
        <f>IF($C$4="Neattiecināmās izmaksas",IF('1a+c+n'!$Q32="N",'1a+c+n'!O32,0))</f>
        <v>0</v>
      </c>
      <c r="P32" s="107">
        <f>IF($C$4="Neattiecināmās izmaksas",IF('1a+c+n'!$Q32="N",'1a+c+n'!P32,0))</f>
        <v>0</v>
      </c>
    </row>
    <row r="33" spans="1:16" x14ac:dyDescent="0.2">
      <c r="A33" s="45">
        <f>IF(P33=0,0,IF(COUNTBLANK(P33)=1,0,COUNTA($P$14:P33)))</f>
        <v>0</v>
      </c>
      <c r="B33" s="20">
        <f>IF($C$4="Neattiecināmās izmaksas",IF('1a+c+n'!$Q33="N",'1a+c+n'!B33,0))</f>
        <v>0</v>
      </c>
      <c r="C33" s="58">
        <f>IF($C$4="Neattiecināmās izmaksas",IF('1a+c+n'!$Q33="N",'1a+c+n'!C33,0))</f>
        <v>0</v>
      </c>
      <c r="D33" s="20">
        <f>IF($C$4="Neattiecināmās izmaksas",IF('1a+c+n'!$Q33="N",'1a+c+n'!D33,0))</f>
        <v>0</v>
      </c>
      <c r="E33" s="40"/>
      <c r="F33" s="59"/>
      <c r="G33" s="106"/>
      <c r="H33" s="106">
        <f>IF($C$4="Neattiecināmās izmaksas",IF('1a+c+n'!$Q33="N",'1a+c+n'!H33,0))</f>
        <v>0</v>
      </c>
      <c r="I33" s="106"/>
      <c r="J33" s="106"/>
      <c r="K33" s="107">
        <f>IF($C$4="Neattiecināmās izmaksas",IF('1a+c+n'!$Q33="N",'1a+c+n'!K33,0))</f>
        <v>0</v>
      </c>
      <c r="L33" s="74">
        <f>IF($C$4="Neattiecināmās izmaksas",IF('1a+c+n'!$Q33="N",'1a+c+n'!L33,0))</f>
        <v>0</v>
      </c>
      <c r="M33" s="106">
        <f>IF($C$4="Neattiecināmās izmaksas",IF('1a+c+n'!$Q33="N",'1a+c+n'!M33,0))</f>
        <v>0</v>
      </c>
      <c r="N33" s="106">
        <f>IF($C$4="Neattiecināmās izmaksas",IF('1a+c+n'!$Q33="N",'1a+c+n'!N33,0))</f>
        <v>0</v>
      </c>
      <c r="O33" s="106">
        <f>IF($C$4="Neattiecināmās izmaksas",IF('1a+c+n'!$Q33="N",'1a+c+n'!O33,0))</f>
        <v>0</v>
      </c>
      <c r="P33" s="107">
        <f>IF($C$4="Neattiecināmās izmaksas",IF('1a+c+n'!$Q33="N",'1a+c+n'!P33,0))</f>
        <v>0</v>
      </c>
    </row>
    <row r="34" spans="1:16" x14ac:dyDescent="0.2">
      <c r="A34" s="45">
        <f>IF(P34=0,0,IF(COUNTBLANK(P34)=1,0,COUNTA($P$14:P34)))</f>
        <v>0</v>
      </c>
      <c r="B34" s="20">
        <f>IF($C$4="Neattiecināmās izmaksas",IF('1a+c+n'!$Q34="N",'1a+c+n'!B34,0))</f>
        <v>0</v>
      </c>
      <c r="C34" s="58">
        <f>IF($C$4="Neattiecināmās izmaksas",IF('1a+c+n'!$Q34="N",'1a+c+n'!C34,0))</f>
        <v>0</v>
      </c>
      <c r="D34" s="20">
        <f>IF($C$4="Neattiecināmās izmaksas",IF('1a+c+n'!$Q34="N",'1a+c+n'!D34,0))</f>
        <v>0</v>
      </c>
      <c r="E34" s="40"/>
      <c r="F34" s="59"/>
      <c r="G34" s="106"/>
      <c r="H34" s="106">
        <f>IF($C$4="Neattiecināmās izmaksas",IF('1a+c+n'!$Q34="N",'1a+c+n'!H34,0))</f>
        <v>0</v>
      </c>
      <c r="I34" s="106"/>
      <c r="J34" s="106"/>
      <c r="K34" s="107">
        <f>IF($C$4="Neattiecināmās izmaksas",IF('1a+c+n'!$Q34="N",'1a+c+n'!K34,0))</f>
        <v>0</v>
      </c>
      <c r="L34" s="74">
        <f>IF($C$4="Neattiecināmās izmaksas",IF('1a+c+n'!$Q34="N",'1a+c+n'!L34,0))</f>
        <v>0</v>
      </c>
      <c r="M34" s="106">
        <f>IF($C$4="Neattiecināmās izmaksas",IF('1a+c+n'!$Q34="N",'1a+c+n'!M34,0))</f>
        <v>0</v>
      </c>
      <c r="N34" s="106">
        <f>IF($C$4="Neattiecināmās izmaksas",IF('1a+c+n'!$Q34="N",'1a+c+n'!N34,0))</f>
        <v>0</v>
      </c>
      <c r="O34" s="106">
        <f>IF($C$4="Neattiecināmās izmaksas",IF('1a+c+n'!$Q34="N",'1a+c+n'!O34,0))</f>
        <v>0</v>
      </c>
      <c r="P34" s="107">
        <f>IF($C$4="Neattiecināmās izmaksas",IF('1a+c+n'!$Q34="N",'1a+c+n'!P34,0))</f>
        <v>0</v>
      </c>
    </row>
    <row r="35" spans="1:16" x14ac:dyDescent="0.2">
      <c r="A35" s="45">
        <f>IF(P35=0,0,IF(COUNTBLANK(P35)=1,0,COUNTA($P$14:P35)))</f>
        <v>0</v>
      </c>
      <c r="B35" s="20">
        <f>IF($C$4="Neattiecināmās izmaksas",IF('1a+c+n'!$Q35="N",'1a+c+n'!B35,0))</f>
        <v>0</v>
      </c>
      <c r="C35" s="58">
        <f>IF($C$4="Neattiecināmās izmaksas",IF('1a+c+n'!$Q35="N",'1a+c+n'!C35,0))</f>
        <v>0</v>
      </c>
      <c r="D35" s="20">
        <f>IF($C$4="Neattiecināmās izmaksas",IF('1a+c+n'!$Q35="N",'1a+c+n'!D35,0))</f>
        <v>0</v>
      </c>
      <c r="E35" s="40"/>
      <c r="F35" s="59"/>
      <c r="G35" s="106"/>
      <c r="H35" s="106">
        <f>IF($C$4="Neattiecināmās izmaksas",IF('1a+c+n'!$Q35="N",'1a+c+n'!H35,0))</f>
        <v>0</v>
      </c>
      <c r="I35" s="106"/>
      <c r="J35" s="106"/>
      <c r="K35" s="107">
        <f>IF($C$4="Neattiecināmās izmaksas",IF('1a+c+n'!$Q35="N",'1a+c+n'!K35,0))</f>
        <v>0</v>
      </c>
      <c r="L35" s="74">
        <f>IF($C$4="Neattiecināmās izmaksas",IF('1a+c+n'!$Q35="N",'1a+c+n'!L35,0))</f>
        <v>0</v>
      </c>
      <c r="M35" s="106">
        <f>IF($C$4="Neattiecināmās izmaksas",IF('1a+c+n'!$Q35="N",'1a+c+n'!M35,0))</f>
        <v>0</v>
      </c>
      <c r="N35" s="106">
        <f>IF($C$4="Neattiecināmās izmaksas",IF('1a+c+n'!$Q35="N",'1a+c+n'!N35,0))</f>
        <v>0</v>
      </c>
      <c r="O35" s="106">
        <f>IF($C$4="Neattiecināmās izmaksas",IF('1a+c+n'!$Q35="N",'1a+c+n'!O35,0))</f>
        <v>0</v>
      </c>
      <c r="P35" s="107">
        <f>IF($C$4="Neattiecināmās izmaksas",IF('1a+c+n'!$Q35="N",'1a+c+n'!P35,0))</f>
        <v>0</v>
      </c>
    </row>
    <row r="36" spans="1:16" x14ac:dyDescent="0.2">
      <c r="A36" s="45">
        <f>IF(P36=0,0,IF(COUNTBLANK(P36)=1,0,COUNTA($P$14:P36)))</f>
        <v>0</v>
      </c>
      <c r="B36" s="20">
        <f>IF($C$4="Neattiecināmās izmaksas",IF('1a+c+n'!$Q36="N",'1a+c+n'!B36,0))</f>
        <v>0</v>
      </c>
      <c r="C36" s="58">
        <f>IF($C$4="Neattiecināmās izmaksas",IF('1a+c+n'!$Q36="N",'1a+c+n'!C36,0))</f>
        <v>0</v>
      </c>
      <c r="D36" s="20">
        <f>IF($C$4="Neattiecināmās izmaksas",IF('1a+c+n'!$Q36="N",'1a+c+n'!D36,0))</f>
        <v>0</v>
      </c>
      <c r="E36" s="40"/>
      <c r="F36" s="59"/>
      <c r="G36" s="106"/>
      <c r="H36" s="106">
        <f>IF($C$4="Neattiecināmās izmaksas",IF('1a+c+n'!$Q36="N",'1a+c+n'!H36,0))</f>
        <v>0</v>
      </c>
      <c r="I36" s="106"/>
      <c r="J36" s="106"/>
      <c r="K36" s="107">
        <f>IF($C$4="Neattiecināmās izmaksas",IF('1a+c+n'!$Q36="N",'1a+c+n'!K36,0))</f>
        <v>0</v>
      </c>
      <c r="L36" s="74">
        <f>IF($C$4="Neattiecināmās izmaksas",IF('1a+c+n'!$Q36="N",'1a+c+n'!L36,0))</f>
        <v>0</v>
      </c>
      <c r="M36" s="106">
        <f>IF($C$4="Neattiecināmās izmaksas",IF('1a+c+n'!$Q36="N",'1a+c+n'!M36,0))</f>
        <v>0</v>
      </c>
      <c r="N36" s="106">
        <f>IF($C$4="Neattiecināmās izmaksas",IF('1a+c+n'!$Q36="N",'1a+c+n'!N36,0))</f>
        <v>0</v>
      </c>
      <c r="O36" s="106">
        <f>IF($C$4="Neattiecināmās izmaksas",IF('1a+c+n'!$Q36="N",'1a+c+n'!O36,0))</f>
        <v>0</v>
      </c>
      <c r="P36" s="107">
        <f>IF($C$4="Neattiecināmās izmaksas",IF('1a+c+n'!$Q36="N",'1a+c+n'!P36,0))</f>
        <v>0</v>
      </c>
    </row>
    <row r="37" spans="1:16" x14ac:dyDescent="0.2">
      <c r="A37" s="45">
        <f>IF(P37=0,0,IF(COUNTBLANK(P37)=1,0,COUNTA($P$14:P37)))</f>
        <v>0</v>
      </c>
      <c r="B37" s="20">
        <f>IF($C$4="Neattiecināmās izmaksas",IF('1a+c+n'!$Q37="N",'1a+c+n'!B37,0))</f>
        <v>0</v>
      </c>
      <c r="C37" s="58">
        <f>IF($C$4="Neattiecināmās izmaksas",IF('1a+c+n'!$Q37="N",'1a+c+n'!C37,0))</f>
        <v>0</v>
      </c>
      <c r="D37" s="20">
        <f>IF($C$4="Neattiecināmās izmaksas",IF('1a+c+n'!$Q37="N",'1a+c+n'!D37,0))</f>
        <v>0</v>
      </c>
      <c r="E37" s="40"/>
      <c r="F37" s="59"/>
      <c r="G37" s="106"/>
      <c r="H37" s="106">
        <f>IF($C$4="Neattiecināmās izmaksas",IF('1a+c+n'!$Q37="N",'1a+c+n'!H37,0))</f>
        <v>0</v>
      </c>
      <c r="I37" s="106"/>
      <c r="J37" s="106"/>
      <c r="K37" s="107">
        <f>IF($C$4="Neattiecināmās izmaksas",IF('1a+c+n'!$Q37="N",'1a+c+n'!K37,0))</f>
        <v>0</v>
      </c>
      <c r="L37" s="74">
        <f>IF($C$4="Neattiecināmās izmaksas",IF('1a+c+n'!$Q37="N",'1a+c+n'!L37,0))</f>
        <v>0</v>
      </c>
      <c r="M37" s="106">
        <f>IF($C$4="Neattiecināmās izmaksas",IF('1a+c+n'!$Q37="N",'1a+c+n'!M37,0))</f>
        <v>0</v>
      </c>
      <c r="N37" s="106">
        <f>IF($C$4="Neattiecināmās izmaksas",IF('1a+c+n'!$Q37="N",'1a+c+n'!N37,0))</f>
        <v>0</v>
      </c>
      <c r="O37" s="106">
        <f>IF($C$4="Neattiecināmās izmaksas",IF('1a+c+n'!$Q37="N",'1a+c+n'!O37,0))</f>
        <v>0</v>
      </c>
      <c r="P37" s="107">
        <f>IF($C$4="Neattiecināmās izmaksas",IF('1a+c+n'!$Q37="N",'1a+c+n'!P37,0))</f>
        <v>0</v>
      </c>
    </row>
    <row r="38" spans="1:16" x14ac:dyDescent="0.2">
      <c r="A38" s="45">
        <f>IF(P38=0,0,IF(COUNTBLANK(P38)=1,0,COUNTA($P$14:P38)))</f>
        <v>0</v>
      </c>
      <c r="B38" s="20">
        <f>IF($C$4="Neattiecināmās izmaksas",IF('1a+c+n'!$Q38="N",'1a+c+n'!B38,0))</f>
        <v>0</v>
      </c>
      <c r="C38" s="58">
        <f>IF($C$4="Neattiecināmās izmaksas",IF('1a+c+n'!$Q38="N",'1a+c+n'!C38,0))</f>
        <v>0</v>
      </c>
      <c r="D38" s="20">
        <f>IF($C$4="Neattiecināmās izmaksas",IF('1a+c+n'!$Q38="N",'1a+c+n'!D38,0))</f>
        <v>0</v>
      </c>
      <c r="E38" s="40"/>
      <c r="F38" s="59"/>
      <c r="G38" s="106"/>
      <c r="H38" s="106">
        <f>IF($C$4="Neattiecināmās izmaksas",IF('1a+c+n'!$Q38="N",'1a+c+n'!H38,0))</f>
        <v>0</v>
      </c>
      <c r="I38" s="106"/>
      <c r="J38" s="106"/>
      <c r="K38" s="107">
        <f>IF($C$4="Neattiecināmās izmaksas",IF('1a+c+n'!$Q38="N",'1a+c+n'!K38,0))</f>
        <v>0</v>
      </c>
      <c r="L38" s="74">
        <f>IF($C$4="Neattiecināmās izmaksas",IF('1a+c+n'!$Q38="N",'1a+c+n'!L38,0))</f>
        <v>0</v>
      </c>
      <c r="M38" s="106">
        <f>IF($C$4="Neattiecināmās izmaksas",IF('1a+c+n'!$Q38="N",'1a+c+n'!M38,0))</f>
        <v>0</v>
      </c>
      <c r="N38" s="106">
        <f>IF($C$4="Neattiecināmās izmaksas",IF('1a+c+n'!$Q38="N",'1a+c+n'!N38,0))</f>
        <v>0</v>
      </c>
      <c r="O38" s="106">
        <f>IF($C$4="Neattiecināmās izmaksas",IF('1a+c+n'!$Q38="N",'1a+c+n'!O38,0))</f>
        <v>0</v>
      </c>
      <c r="P38" s="107">
        <f>IF($C$4="Neattiecināmās izmaksas",IF('1a+c+n'!$Q38="N",'1a+c+n'!P38,0))</f>
        <v>0</v>
      </c>
    </row>
    <row r="39" spans="1:16" x14ac:dyDescent="0.2">
      <c r="A39" s="45">
        <f>IF(P39=0,0,IF(COUNTBLANK(P39)=1,0,COUNTA($P$14:P39)))</f>
        <v>0</v>
      </c>
      <c r="B39" s="20">
        <f>IF($C$4="Neattiecināmās izmaksas",IF('1a+c+n'!$Q39="N",'1a+c+n'!B39,0))</f>
        <v>0</v>
      </c>
      <c r="C39" s="58">
        <f>IF($C$4="Neattiecināmās izmaksas",IF('1a+c+n'!$Q39="N",'1a+c+n'!C39,0))</f>
        <v>0</v>
      </c>
      <c r="D39" s="20">
        <f>IF($C$4="Neattiecināmās izmaksas",IF('1a+c+n'!$Q39="N",'1a+c+n'!D39,0))</f>
        <v>0</v>
      </c>
      <c r="E39" s="40"/>
      <c r="F39" s="59"/>
      <c r="G39" s="106"/>
      <c r="H39" s="106">
        <f>IF($C$4="Neattiecināmās izmaksas",IF('1a+c+n'!$Q39="N",'1a+c+n'!H39,0))</f>
        <v>0</v>
      </c>
      <c r="I39" s="106"/>
      <c r="J39" s="106"/>
      <c r="K39" s="107">
        <f>IF($C$4="Neattiecināmās izmaksas",IF('1a+c+n'!$Q39="N",'1a+c+n'!K39,0))</f>
        <v>0</v>
      </c>
      <c r="L39" s="74">
        <f>IF($C$4="Neattiecināmās izmaksas",IF('1a+c+n'!$Q39="N",'1a+c+n'!L39,0))</f>
        <v>0</v>
      </c>
      <c r="M39" s="106">
        <f>IF($C$4="Neattiecināmās izmaksas",IF('1a+c+n'!$Q39="N",'1a+c+n'!M39,0))</f>
        <v>0</v>
      </c>
      <c r="N39" s="106">
        <f>IF($C$4="Neattiecināmās izmaksas",IF('1a+c+n'!$Q39="N",'1a+c+n'!N39,0))</f>
        <v>0</v>
      </c>
      <c r="O39" s="106">
        <f>IF($C$4="Neattiecināmās izmaksas",IF('1a+c+n'!$Q39="N",'1a+c+n'!O39,0))</f>
        <v>0</v>
      </c>
      <c r="P39" s="107">
        <f>IF($C$4="Neattiecināmās izmaksas",IF('1a+c+n'!$Q39="N",'1a+c+n'!P39,0))</f>
        <v>0</v>
      </c>
    </row>
    <row r="40" spans="1:16" x14ac:dyDescent="0.2">
      <c r="A40" s="45">
        <f>IF(P40=0,0,IF(COUNTBLANK(P40)=1,0,COUNTA($P$14:P40)))</f>
        <v>0</v>
      </c>
      <c r="B40" s="20">
        <f>IF($C$4="Neattiecināmās izmaksas",IF('1a+c+n'!$Q40="N",'1a+c+n'!B40,0))</f>
        <v>0</v>
      </c>
      <c r="C40" s="58">
        <f>IF($C$4="Neattiecināmās izmaksas",IF('1a+c+n'!$Q40="N",'1a+c+n'!C40,0))</f>
        <v>0</v>
      </c>
      <c r="D40" s="20">
        <f>IF($C$4="Neattiecināmās izmaksas",IF('1a+c+n'!$Q40="N",'1a+c+n'!D40,0))</f>
        <v>0</v>
      </c>
      <c r="E40" s="40"/>
      <c r="F40" s="59"/>
      <c r="G40" s="106"/>
      <c r="H40" s="106">
        <f>IF($C$4="Neattiecināmās izmaksas",IF('1a+c+n'!$Q40="N",'1a+c+n'!H40,0))</f>
        <v>0</v>
      </c>
      <c r="I40" s="106"/>
      <c r="J40" s="106"/>
      <c r="K40" s="107">
        <f>IF($C$4="Neattiecināmās izmaksas",IF('1a+c+n'!$Q40="N",'1a+c+n'!K40,0))</f>
        <v>0</v>
      </c>
      <c r="L40" s="74">
        <f>IF($C$4="Neattiecināmās izmaksas",IF('1a+c+n'!$Q40="N",'1a+c+n'!L40,0))</f>
        <v>0</v>
      </c>
      <c r="M40" s="106">
        <f>IF($C$4="Neattiecināmās izmaksas",IF('1a+c+n'!$Q40="N",'1a+c+n'!M40,0))</f>
        <v>0</v>
      </c>
      <c r="N40" s="106">
        <f>IF($C$4="Neattiecināmās izmaksas",IF('1a+c+n'!$Q40="N",'1a+c+n'!N40,0))</f>
        <v>0</v>
      </c>
      <c r="O40" s="106">
        <f>IF($C$4="Neattiecināmās izmaksas",IF('1a+c+n'!$Q40="N",'1a+c+n'!O40,0))</f>
        <v>0</v>
      </c>
      <c r="P40" s="107">
        <f>IF($C$4="Neattiecināmās izmaksas",IF('1a+c+n'!$Q40="N",'1a+c+n'!P40,0))</f>
        <v>0</v>
      </c>
    </row>
    <row r="41" spans="1:16" x14ac:dyDescent="0.2">
      <c r="A41" s="45">
        <f>IF(P41=0,0,IF(COUNTBLANK(P41)=1,0,COUNTA($P$14:P41)))</f>
        <v>0</v>
      </c>
      <c r="B41" s="20">
        <f>IF($C$4="Neattiecināmās izmaksas",IF('1a+c+n'!$Q41="N",'1a+c+n'!B41,0))</f>
        <v>0</v>
      </c>
      <c r="C41" s="58">
        <f>IF($C$4="Neattiecināmās izmaksas",IF('1a+c+n'!$Q41="N",'1a+c+n'!C41,0))</f>
        <v>0</v>
      </c>
      <c r="D41" s="20">
        <f>IF($C$4="Neattiecināmās izmaksas",IF('1a+c+n'!$Q41="N",'1a+c+n'!D41,0))</f>
        <v>0</v>
      </c>
      <c r="E41" s="40"/>
      <c r="F41" s="59"/>
      <c r="G41" s="106"/>
      <c r="H41" s="106">
        <f>IF($C$4="Neattiecināmās izmaksas",IF('1a+c+n'!$Q41="N",'1a+c+n'!H41,0))</f>
        <v>0</v>
      </c>
      <c r="I41" s="106"/>
      <c r="J41" s="106"/>
      <c r="K41" s="107">
        <f>IF($C$4="Neattiecināmās izmaksas",IF('1a+c+n'!$Q41="N",'1a+c+n'!K41,0))</f>
        <v>0</v>
      </c>
      <c r="L41" s="74">
        <f>IF($C$4="Neattiecināmās izmaksas",IF('1a+c+n'!$Q41="N",'1a+c+n'!L41,0))</f>
        <v>0</v>
      </c>
      <c r="M41" s="106">
        <f>IF($C$4="Neattiecināmās izmaksas",IF('1a+c+n'!$Q41="N",'1a+c+n'!M41,0))</f>
        <v>0</v>
      </c>
      <c r="N41" s="106">
        <f>IF($C$4="Neattiecināmās izmaksas",IF('1a+c+n'!$Q41="N",'1a+c+n'!N41,0))</f>
        <v>0</v>
      </c>
      <c r="O41" s="106">
        <f>IF($C$4="Neattiecināmās izmaksas",IF('1a+c+n'!$Q41="N",'1a+c+n'!O41,0))</f>
        <v>0</v>
      </c>
      <c r="P41" s="107">
        <f>IF($C$4="Neattiecināmās izmaksas",IF('1a+c+n'!$Q41="N",'1a+c+n'!P41,0))</f>
        <v>0</v>
      </c>
    </row>
    <row r="42" spans="1:16" x14ac:dyDescent="0.2">
      <c r="A42" s="45">
        <f>IF(P42=0,0,IF(COUNTBLANK(P42)=1,0,COUNTA($P$14:P42)))</f>
        <v>0</v>
      </c>
      <c r="B42" s="20">
        <f>IF($C$4="Neattiecināmās izmaksas",IF('1a+c+n'!$Q42="N",'1a+c+n'!B42,0))</f>
        <v>0</v>
      </c>
      <c r="C42" s="58">
        <f>IF($C$4="Neattiecināmās izmaksas",IF('1a+c+n'!$Q42="N",'1a+c+n'!C42,0))</f>
        <v>0</v>
      </c>
      <c r="D42" s="20">
        <f>IF($C$4="Neattiecināmās izmaksas",IF('1a+c+n'!$Q42="N",'1a+c+n'!D42,0))</f>
        <v>0</v>
      </c>
      <c r="E42" s="40"/>
      <c r="F42" s="59"/>
      <c r="G42" s="106"/>
      <c r="H42" s="106">
        <f>IF($C$4="Neattiecināmās izmaksas",IF('1a+c+n'!$Q42="N",'1a+c+n'!H42,0))</f>
        <v>0</v>
      </c>
      <c r="I42" s="106"/>
      <c r="J42" s="106"/>
      <c r="K42" s="107">
        <f>IF($C$4="Neattiecināmās izmaksas",IF('1a+c+n'!$Q42="N",'1a+c+n'!K42,0))</f>
        <v>0</v>
      </c>
      <c r="L42" s="74">
        <f>IF($C$4="Neattiecināmās izmaksas",IF('1a+c+n'!$Q42="N",'1a+c+n'!L42,0))</f>
        <v>0</v>
      </c>
      <c r="M42" s="106">
        <f>IF($C$4="Neattiecināmās izmaksas",IF('1a+c+n'!$Q42="N",'1a+c+n'!M42,0))</f>
        <v>0</v>
      </c>
      <c r="N42" s="106">
        <f>IF($C$4="Neattiecināmās izmaksas",IF('1a+c+n'!$Q42="N",'1a+c+n'!N42,0))</f>
        <v>0</v>
      </c>
      <c r="O42" s="106">
        <f>IF($C$4="Neattiecināmās izmaksas",IF('1a+c+n'!$Q42="N",'1a+c+n'!O42,0))</f>
        <v>0</v>
      </c>
      <c r="P42" s="107">
        <f>IF($C$4="Neattiecināmās izmaksas",IF('1a+c+n'!$Q42="N",'1a+c+n'!P42,0))</f>
        <v>0</v>
      </c>
    </row>
    <row r="43" spans="1:16" x14ac:dyDescent="0.2">
      <c r="A43" s="45">
        <f>IF(P43=0,0,IF(COUNTBLANK(P43)=1,0,COUNTA($P$14:P43)))</f>
        <v>0</v>
      </c>
      <c r="B43" s="20">
        <f>IF($C$4="Neattiecināmās izmaksas",IF('1a+c+n'!$Q43="N",'1a+c+n'!B43,0))</f>
        <v>0</v>
      </c>
      <c r="C43" s="58">
        <f>IF($C$4="Neattiecināmās izmaksas",IF('1a+c+n'!$Q43="N",'1a+c+n'!C43,0))</f>
        <v>0</v>
      </c>
      <c r="D43" s="20">
        <f>IF($C$4="Neattiecināmās izmaksas",IF('1a+c+n'!$Q43="N",'1a+c+n'!D43,0))</f>
        <v>0</v>
      </c>
      <c r="E43" s="40"/>
      <c r="F43" s="59"/>
      <c r="G43" s="106"/>
      <c r="H43" s="106">
        <f>IF($C$4="Neattiecināmās izmaksas",IF('1a+c+n'!$Q43="N",'1a+c+n'!H43,0))</f>
        <v>0</v>
      </c>
      <c r="I43" s="106"/>
      <c r="J43" s="106"/>
      <c r="K43" s="107">
        <f>IF($C$4="Neattiecināmās izmaksas",IF('1a+c+n'!$Q43="N",'1a+c+n'!K43,0))</f>
        <v>0</v>
      </c>
      <c r="L43" s="74">
        <f>IF($C$4="Neattiecināmās izmaksas",IF('1a+c+n'!$Q43="N",'1a+c+n'!L43,0))</f>
        <v>0</v>
      </c>
      <c r="M43" s="106">
        <f>IF($C$4="Neattiecināmās izmaksas",IF('1a+c+n'!$Q43="N",'1a+c+n'!M43,0))</f>
        <v>0</v>
      </c>
      <c r="N43" s="106">
        <f>IF($C$4="Neattiecināmās izmaksas",IF('1a+c+n'!$Q43="N",'1a+c+n'!N43,0))</f>
        <v>0</v>
      </c>
      <c r="O43" s="106">
        <f>IF($C$4="Neattiecināmās izmaksas",IF('1a+c+n'!$Q43="N",'1a+c+n'!O43,0))</f>
        <v>0</v>
      </c>
      <c r="P43" s="107">
        <f>IF($C$4="Neattiecināmās izmaksas",IF('1a+c+n'!$Q43="N",'1a+c+n'!P43,0))</f>
        <v>0</v>
      </c>
    </row>
    <row r="44" spans="1:16" x14ac:dyDescent="0.2">
      <c r="A44" s="45">
        <f>IF(P44=0,0,IF(COUNTBLANK(P44)=1,0,COUNTA($P$14:P44)))</f>
        <v>0</v>
      </c>
      <c r="B44" s="20">
        <f>IF($C$4="Neattiecināmās izmaksas",IF('1a+c+n'!$Q44="N",'1a+c+n'!B44,0))</f>
        <v>0</v>
      </c>
      <c r="C44" s="58">
        <f>IF($C$4="Neattiecināmās izmaksas",IF('1a+c+n'!$Q44="N",'1a+c+n'!C44,0))</f>
        <v>0</v>
      </c>
      <c r="D44" s="20">
        <f>IF($C$4="Neattiecināmās izmaksas",IF('1a+c+n'!$Q44="N",'1a+c+n'!D44,0))</f>
        <v>0</v>
      </c>
      <c r="E44" s="40"/>
      <c r="F44" s="59"/>
      <c r="G44" s="106"/>
      <c r="H44" s="106">
        <f>IF($C$4="Neattiecināmās izmaksas",IF('1a+c+n'!$Q44="N",'1a+c+n'!H44,0))</f>
        <v>0</v>
      </c>
      <c r="I44" s="106"/>
      <c r="J44" s="106"/>
      <c r="K44" s="107">
        <f>IF($C$4="Neattiecināmās izmaksas",IF('1a+c+n'!$Q44="N",'1a+c+n'!K44,0))</f>
        <v>0</v>
      </c>
      <c r="L44" s="74">
        <f>IF($C$4="Neattiecināmās izmaksas",IF('1a+c+n'!$Q44="N",'1a+c+n'!L44,0))</f>
        <v>0</v>
      </c>
      <c r="M44" s="106">
        <f>IF($C$4="Neattiecināmās izmaksas",IF('1a+c+n'!$Q44="N",'1a+c+n'!M44,0))</f>
        <v>0</v>
      </c>
      <c r="N44" s="106">
        <f>IF($C$4="Neattiecināmās izmaksas",IF('1a+c+n'!$Q44="N",'1a+c+n'!N44,0))</f>
        <v>0</v>
      </c>
      <c r="O44" s="106">
        <f>IF($C$4="Neattiecināmās izmaksas",IF('1a+c+n'!$Q44="N",'1a+c+n'!O44,0))</f>
        <v>0</v>
      </c>
      <c r="P44" s="107">
        <f>IF($C$4="Neattiecināmās izmaksas",IF('1a+c+n'!$Q44="N",'1a+c+n'!P44,0))</f>
        <v>0</v>
      </c>
    </row>
    <row r="45" spans="1:16" x14ac:dyDescent="0.2">
      <c r="A45" s="45">
        <f>IF(P45=0,0,IF(COUNTBLANK(P45)=1,0,COUNTA($P$14:P45)))</f>
        <v>0</v>
      </c>
      <c r="B45" s="20">
        <f>IF($C$4="Neattiecināmās izmaksas",IF('1a+c+n'!$Q45="N",'1a+c+n'!B45,0))</f>
        <v>0</v>
      </c>
      <c r="C45" s="58">
        <f>IF($C$4="Neattiecināmās izmaksas",IF('1a+c+n'!$Q45="N",'1a+c+n'!C45,0))</f>
        <v>0</v>
      </c>
      <c r="D45" s="20">
        <f>IF($C$4="Neattiecināmās izmaksas",IF('1a+c+n'!$Q45="N",'1a+c+n'!D45,0))</f>
        <v>0</v>
      </c>
      <c r="E45" s="40"/>
      <c r="F45" s="59"/>
      <c r="G45" s="106"/>
      <c r="H45" s="106">
        <f>IF($C$4="Neattiecināmās izmaksas",IF('1a+c+n'!$Q45="N",'1a+c+n'!H45,0))</f>
        <v>0</v>
      </c>
      <c r="I45" s="106"/>
      <c r="J45" s="106"/>
      <c r="K45" s="107">
        <f>IF($C$4="Neattiecināmās izmaksas",IF('1a+c+n'!$Q45="N",'1a+c+n'!K45,0))</f>
        <v>0</v>
      </c>
      <c r="L45" s="74">
        <f>IF($C$4="Neattiecināmās izmaksas",IF('1a+c+n'!$Q45="N",'1a+c+n'!L45,0))</f>
        <v>0</v>
      </c>
      <c r="M45" s="106">
        <f>IF($C$4="Neattiecināmās izmaksas",IF('1a+c+n'!$Q45="N",'1a+c+n'!M45,0))</f>
        <v>0</v>
      </c>
      <c r="N45" s="106">
        <f>IF($C$4="Neattiecināmās izmaksas",IF('1a+c+n'!$Q45="N",'1a+c+n'!N45,0))</f>
        <v>0</v>
      </c>
      <c r="O45" s="106">
        <f>IF($C$4="Neattiecināmās izmaksas",IF('1a+c+n'!$Q45="N",'1a+c+n'!O45,0))</f>
        <v>0</v>
      </c>
      <c r="P45" s="107">
        <f>IF($C$4="Neattiecināmās izmaksas",IF('1a+c+n'!$Q45="N",'1a+c+n'!P45,0))</f>
        <v>0</v>
      </c>
    </row>
    <row r="46" spans="1:16" x14ac:dyDescent="0.2">
      <c r="A46" s="45">
        <f>IF(P46=0,0,IF(COUNTBLANK(P46)=1,0,COUNTA($P$14:P46)))</f>
        <v>0</v>
      </c>
      <c r="B46" s="20">
        <f>IF($C$4="Neattiecināmās izmaksas",IF('1a+c+n'!$Q46="N",'1a+c+n'!B46,0))</f>
        <v>0</v>
      </c>
      <c r="C46" s="58">
        <f>IF($C$4="Neattiecināmās izmaksas",IF('1a+c+n'!$Q46="N",'1a+c+n'!C46,0))</f>
        <v>0</v>
      </c>
      <c r="D46" s="20">
        <f>IF($C$4="Neattiecināmās izmaksas",IF('1a+c+n'!$Q46="N",'1a+c+n'!D46,0))</f>
        <v>0</v>
      </c>
      <c r="E46" s="40"/>
      <c r="F46" s="59"/>
      <c r="G46" s="106"/>
      <c r="H46" s="106">
        <f>IF($C$4="Neattiecināmās izmaksas",IF('1a+c+n'!$Q46="N",'1a+c+n'!H46,0))</f>
        <v>0</v>
      </c>
      <c r="I46" s="106"/>
      <c r="J46" s="106"/>
      <c r="K46" s="107">
        <f>IF($C$4="Neattiecināmās izmaksas",IF('1a+c+n'!$Q46="N",'1a+c+n'!K46,0))</f>
        <v>0</v>
      </c>
      <c r="L46" s="74">
        <f>IF($C$4="Neattiecināmās izmaksas",IF('1a+c+n'!$Q46="N",'1a+c+n'!L46,0))</f>
        <v>0</v>
      </c>
      <c r="M46" s="106">
        <f>IF($C$4="Neattiecināmās izmaksas",IF('1a+c+n'!$Q46="N",'1a+c+n'!M46,0))</f>
        <v>0</v>
      </c>
      <c r="N46" s="106">
        <f>IF($C$4="Neattiecināmās izmaksas",IF('1a+c+n'!$Q46="N",'1a+c+n'!N46,0))</f>
        <v>0</v>
      </c>
      <c r="O46" s="106">
        <f>IF($C$4="Neattiecināmās izmaksas",IF('1a+c+n'!$Q46="N",'1a+c+n'!O46,0))</f>
        <v>0</v>
      </c>
      <c r="P46" s="107">
        <f>IF($C$4="Neattiecināmās izmaksas",IF('1a+c+n'!$Q46="N",'1a+c+n'!P46,0))</f>
        <v>0</v>
      </c>
    </row>
    <row r="47" spans="1:16" x14ac:dyDescent="0.2">
      <c r="A47" s="45">
        <f>IF(P47=0,0,IF(COUNTBLANK(P47)=1,0,COUNTA($P$14:P47)))</f>
        <v>0</v>
      </c>
      <c r="B47" s="20">
        <f>IF($C$4="Neattiecināmās izmaksas",IF('1a+c+n'!$Q47="N",'1a+c+n'!B47,0))</f>
        <v>0</v>
      </c>
      <c r="C47" s="58">
        <f>IF($C$4="Neattiecināmās izmaksas",IF('1a+c+n'!$Q47="N",'1a+c+n'!C47,0))</f>
        <v>0</v>
      </c>
      <c r="D47" s="20">
        <f>IF($C$4="Neattiecināmās izmaksas",IF('1a+c+n'!$Q47="N",'1a+c+n'!D47,0))</f>
        <v>0</v>
      </c>
      <c r="E47" s="40"/>
      <c r="F47" s="59"/>
      <c r="G47" s="106"/>
      <c r="H47" s="106">
        <f>IF($C$4="Neattiecināmās izmaksas",IF('1a+c+n'!$Q47="N",'1a+c+n'!H47,0))</f>
        <v>0</v>
      </c>
      <c r="I47" s="106"/>
      <c r="J47" s="106"/>
      <c r="K47" s="107">
        <f>IF($C$4="Neattiecināmās izmaksas",IF('1a+c+n'!$Q47="N",'1a+c+n'!K47,0))</f>
        <v>0</v>
      </c>
      <c r="L47" s="74">
        <f>IF($C$4="Neattiecināmās izmaksas",IF('1a+c+n'!$Q47="N",'1a+c+n'!L47,0))</f>
        <v>0</v>
      </c>
      <c r="M47" s="106">
        <f>IF($C$4="Neattiecināmās izmaksas",IF('1a+c+n'!$Q47="N",'1a+c+n'!M47,0))</f>
        <v>0</v>
      </c>
      <c r="N47" s="106">
        <f>IF($C$4="Neattiecināmās izmaksas",IF('1a+c+n'!$Q47="N",'1a+c+n'!N47,0))</f>
        <v>0</v>
      </c>
      <c r="O47" s="106">
        <f>IF($C$4="Neattiecināmās izmaksas",IF('1a+c+n'!$Q47="N",'1a+c+n'!O47,0))</f>
        <v>0</v>
      </c>
      <c r="P47" s="107">
        <f>IF($C$4="Neattiecināmās izmaksas",IF('1a+c+n'!$Q47="N",'1a+c+n'!P47,0))</f>
        <v>0</v>
      </c>
    </row>
    <row r="48" spans="1:16" x14ac:dyDescent="0.2">
      <c r="A48" s="45">
        <f>IF(P48=0,0,IF(COUNTBLANK(P48)=1,0,COUNTA($P$14:P48)))</f>
        <v>0</v>
      </c>
      <c r="B48" s="20">
        <f>IF($C$4="Neattiecināmās izmaksas",IF('1a+c+n'!$Q48="N",'1a+c+n'!B48,0))</f>
        <v>0</v>
      </c>
      <c r="C48" s="58">
        <f>IF($C$4="Neattiecināmās izmaksas",IF('1a+c+n'!$Q48="N",'1a+c+n'!C48,0))</f>
        <v>0</v>
      </c>
      <c r="D48" s="20">
        <f>IF($C$4="Neattiecināmās izmaksas",IF('1a+c+n'!$Q48="N",'1a+c+n'!D48,0))</f>
        <v>0</v>
      </c>
      <c r="E48" s="40"/>
      <c r="F48" s="59"/>
      <c r="G48" s="106"/>
      <c r="H48" s="106">
        <f>IF($C$4="Neattiecināmās izmaksas",IF('1a+c+n'!$Q48="N",'1a+c+n'!H48,0))</f>
        <v>0</v>
      </c>
      <c r="I48" s="106"/>
      <c r="J48" s="106"/>
      <c r="K48" s="107">
        <f>IF($C$4="Neattiecināmās izmaksas",IF('1a+c+n'!$Q48="N",'1a+c+n'!K48,0))</f>
        <v>0</v>
      </c>
      <c r="L48" s="74">
        <f>IF($C$4="Neattiecināmās izmaksas",IF('1a+c+n'!$Q48="N",'1a+c+n'!L48,0))</f>
        <v>0</v>
      </c>
      <c r="M48" s="106">
        <f>IF($C$4="Neattiecināmās izmaksas",IF('1a+c+n'!$Q48="N",'1a+c+n'!M48,0))</f>
        <v>0</v>
      </c>
      <c r="N48" s="106">
        <f>IF($C$4="Neattiecināmās izmaksas",IF('1a+c+n'!$Q48="N",'1a+c+n'!N48,0))</f>
        <v>0</v>
      </c>
      <c r="O48" s="106">
        <f>IF($C$4="Neattiecināmās izmaksas",IF('1a+c+n'!$Q48="N",'1a+c+n'!O48,0))</f>
        <v>0</v>
      </c>
      <c r="P48" s="107">
        <f>IF($C$4="Neattiecināmās izmaksas",IF('1a+c+n'!$Q48="N",'1a+c+n'!P48,0))</f>
        <v>0</v>
      </c>
    </row>
    <row r="49" spans="1:16" x14ac:dyDescent="0.2">
      <c r="A49" s="45">
        <f>IF(P49=0,0,IF(COUNTBLANK(P49)=1,0,COUNTA($P$14:P49)))</f>
        <v>0</v>
      </c>
      <c r="B49" s="20">
        <f>IF($C$4="Neattiecināmās izmaksas",IF('1a+c+n'!$Q49="N",'1a+c+n'!B49,0))</f>
        <v>0</v>
      </c>
      <c r="C49" s="58">
        <f>IF($C$4="Neattiecināmās izmaksas",IF('1a+c+n'!$Q49="N",'1a+c+n'!C49,0))</f>
        <v>0</v>
      </c>
      <c r="D49" s="20">
        <f>IF($C$4="Neattiecināmās izmaksas",IF('1a+c+n'!$Q49="N",'1a+c+n'!D49,0))</f>
        <v>0</v>
      </c>
      <c r="E49" s="40"/>
      <c r="F49" s="59"/>
      <c r="G49" s="106"/>
      <c r="H49" s="106">
        <f>IF($C$4="Neattiecināmās izmaksas",IF('1a+c+n'!$Q49="N",'1a+c+n'!H49,0))</f>
        <v>0</v>
      </c>
      <c r="I49" s="106"/>
      <c r="J49" s="106"/>
      <c r="K49" s="107">
        <f>IF($C$4="Neattiecināmās izmaksas",IF('1a+c+n'!$Q49="N",'1a+c+n'!K49,0))</f>
        <v>0</v>
      </c>
      <c r="L49" s="74">
        <f>IF($C$4="Neattiecināmās izmaksas",IF('1a+c+n'!$Q49="N",'1a+c+n'!L49,0))</f>
        <v>0</v>
      </c>
      <c r="M49" s="106">
        <f>IF($C$4="Neattiecināmās izmaksas",IF('1a+c+n'!$Q49="N",'1a+c+n'!M49,0))</f>
        <v>0</v>
      </c>
      <c r="N49" s="106">
        <f>IF($C$4="Neattiecināmās izmaksas",IF('1a+c+n'!$Q49="N",'1a+c+n'!N49,0))</f>
        <v>0</v>
      </c>
      <c r="O49" s="106">
        <f>IF($C$4="Neattiecināmās izmaksas",IF('1a+c+n'!$Q49="N",'1a+c+n'!O49,0))</f>
        <v>0</v>
      </c>
      <c r="P49" s="107">
        <f>IF($C$4="Neattiecināmās izmaksas",IF('1a+c+n'!$Q49="N",'1a+c+n'!P49,0))</f>
        <v>0</v>
      </c>
    </row>
    <row r="50" spans="1:16" x14ac:dyDescent="0.2">
      <c r="A50" s="45">
        <f>IF(P50=0,0,IF(COUNTBLANK(P50)=1,0,COUNTA($P$14:P50)))</f>
        <v>0</v>
      </c>
      <c r="B50" s="20">
        <f>IF($C$4="Neattiecināmās izmaksas",IF('1a+c+n'!$Q50="N",'1a+c+n'!B50,0))</f>
        <v>0</v>
      </c>
      <c r="C50" s="58">
        <f>IF($C$4="Neattiecināmās izmaksas",IF('1a+c+n'!$Q50="N",'1a+c+n'!C50,0))</f>
        <v>0</v>
      </c>
      <c r="D50" s="20">
        <f>IF($C$4="Neattiecināmās izmaksas",IF('1a+c+n'!$Q50="N",'1a+c+n'!D50,0))</f>
        <v>0</v>
      </c>
      <c r="E50" s="40"/>
      <c r="F50" s="59"/>
      <c r="G50" s="106"/>
      <c r="H50" s="106">
        <f>IF($C$4="Neattiecināmās izmaksas",IF('1a+c+n'!$Q50="N",'1a+c+n'!H50,0))</f>
        <v>0</v>
      </c>
      <c r="I50" s="106"/>
      <c r="J50" s="106"/>
      <c r="K50" s="107">
        <f>IF($C$4="Neattiecināmās izmaksas",IF('1a+c+n'!$Q50="N",'1a+c+n'!K50,0))</f>
        <v>0</v>
      </c>
      <c r="L50" s="74">
        <f>IF($C$4="Neattiecināmās izmaksas",IF('1a+c+n'!$Q50="N",'1a+c+n'!L50,0))</f>
        <v>0</v>
      </c>
      <c r="M50" s="106">
        <f>IF($C$4="Neattiecināmās izmaksas",IF('1a+c+n'!$Q50="N",'1a+c+n'!M50,0))</f>
        <v>0</v>
      </c>
      <c r="N50" s="106">
        <f>IF($C$4="Neattiecināmās izmaksas",IF('1a+c+n'!$Q50="N",'1a+c+n'!N50,0))</f>
        <v>0</v>
      </c>
      <c r="O50" s="106">
        <f>IF($C$4="Neattiecināmās izmaksas",IF('1a+c+n'!$Q50="N",'1a+c+n'!O50,0))</f>
        <v>0</v>
      </c>
      <c r="P50" s="107">
        <f>IF($C$4="Neattiecināmās izmaksas",IF('1a+c+n'!$Q50="N",'1a+c+n'!P50,0))</f>
        <v>0</v>
      </c>
    </row>
    <row r="51" spans="1:16" x14ac:dyDescent="0.2">
      <c r="A51" s="45">
        <f>IF(P51=0,0,IF(COUNTBLANK(P51)=1,0,COUNTA($P$14:P51)))</f>
        <v>0</v>
      </c>
      <c r="B51" s="20">
        <f>IF($C$4="Neattiecināmās izmaksas",IF('1a+c+n'!$Q51="N",'1a+c+n'!B51,0))</f>
        <v>0</v>
      </c>
      <c r="C51" s="58">
        <f>IF($C$4="Neattiecināmās izmaksas",IF('1a+c+n'!$Q51="N",'1a+c+n'!C51,0))</f>
        <v>0</v>
      </c>
      <c r="D51" s="20">
        <f>IF($C$4="Neattiecināmās izmaksas",IF('1a+c+n'!$Q51="N",'1a+c+n'!D51,0))</f>
        <v>0</v>
      </c>
      <c r="E51" s="40"/>
      <c r="F51" s="59"/>
      <c r="G51" s="106"/>
      <c r="H51" s="106">
        <f>IF($C$4="Neattiecināmās izmaksas",IF('1a+c+n'!$Q51="N",'1a+c+n'!H51,0))</f>
        <v>0</v>
      </c>
      <c r="I51" s="106"/>
      <c r="J51" s="106"/>
      <c r="K51" s="107">
        <f>IF($C$4="Neattiecināmās izmaksas",IF('1a+c+n'!$Q51="N",'1a+c+n'!K51,0))</f>
        <v>0</v>
      </c>
      <c r="L51" s="74">
        <f>IF($C$4="Neattiecināmās izmaksas",IF('1a+c+n'!$Q51="N",'1a+c+n'!L51,0))</f>
        <v>0</v>
      </c>
      <c r="M51" s="106">
        <f>IF($C$4="Neattiecināmās izmaksas",IF('1a+c+n'!$Q51="N",'1a+c+n'!M51,0))</f>
        <v>0</v>
      </c>
      <c r="N51" s="106">
        <f>IF($C$4="Neattiecināmās izmaksas",IF('1a+c+n'!$Q51="N",'1a+c+n'!N51,0))</f>
        <v>0</v>
      </c>
      <c r="O51" s="106">
        <f>IF($C$4="Neattiecināmās izmaksas",IF('1a+c+n'!$Q51="N",'1a+c+n'!O51,0))</f>
        <v>0</v>
      </c>
      <c r="P51" s="107">
        <f>IF($C$4="Neattiecināmās izmaksas",IF('1a+c+n'!$Q51="N",'1a+c+n'!P51,0))</f>
        <v>0</v>
      </c>
    </row>
    <row r="52" spans="1:16" x14ac:dyDescent="0.2">
      <c r="A52" s="45">
        <f>IF(P52=0,0,IF(COUNTBLANK(P52)=1,0,COUNTA($P$14:P52)))</f>
        <v>0</v>
      </c>
      <c r="B52" s="20">
        <f>IF($C$4="Neattiecināmās izmaksas",IF('1a+c+n'!$Q52="N",'1a+c+n'!B52,0))</f>
        <v>0</v>
      </c>
      <c r="C52" s="58">
        <f>IF($C$4="Neattiecināmās izmaksas",IF('1a+c+n'!$Q52="N",'1a+c+n'!C52,0))</f>
        <v>0</v>
      </c>
      <c r="D52" s="20">
        <f>IF($C$4="Neattiecināmās izmaksas",IF('1a+c+n'!$Q52="N",'1a+c+n'!D52,0))</f>
        <v>0</v>
      </c>
      <c r="E52" s="40"/>
      <c r="F52" s="59"/>
      <c r="G52" s="106"/>
      <c r="H52" s="106">
        <f>IF($C$4="Neattiecināmās izmaksas",IF('1a+c+n'!$Q52="N",'1a+c+n'!H52,0))</f>
        <v>0</v>
      </c>
      <c r="I52" s="106"/>
      <c r="J52" s="106"/>
      <c r="K52" s="107">
        <f>IF($C$4="Neattiecināmās izmaksas",IF('1a+c+n'!$Q52="N",'1a+c+n'!K52,0))</f>
        <v>0</v>
      </c>
      <c r="L52" s="74">
        <f>IF($C$4="Neattiecināmās izmaksas",IF('1a+c+n'!$Q52="N",'1a+c+n'!L52,0))</f>
        <v>0</v>
      </c>
      <c r="M52" s="106">
        <f>IF($C$4="Neattiecināmās izmaksas",IF('1a+c+n'!$Q52="N",'1a+c+n'!M52,0))</f>
        <v>0</v>
      </c>
      <c r="N52" s="106">
        <f>IF($C$4="Neattiecināmās izmaksas",IF('1a+c+n'!$Q52="N",'1a+c+n'!N52,0))</f>
        <v>0</v>
      </c>
      <c r="O52" s="106">
        <f>IF($C$4="Neattiecināmās izmaksas",IF('1a+c+n'!$Q52="N",'1a+c+n'!O52,0))</f>
        <v>0</v>
      </c>
      <c r="P52" s="107">
        <f>IF($C$4="Neattiecināmās izmaksas",IF('1a+c+n'!$Q52="N",'1a+c+n'!P52,0))</f>
        <v>0</v>
      </c>
    </row>
    <row r="53" spans="1:16" x14ac:dyDescent="0.2">
      <c r="A53" s="45">
        <f>IF(P53=0,0,IF(COUNTBLANK(P53)=1,0,COUNTA($P$14:P53)))</f>
        <v>0</v>
      </c>
      <c r="B53" s="20">
        <f>IF($C$4="Neattiecināmās izmaksas",IF('1a+c+n'!$Q53="N",'1a+c+n'!B53,0))</f>
        <v>0</v>
      </c>
      <c r="C53" s="58">
        <f>IF($C$4="Neattiecināmās izmaksas",IF('1a+c+n'!$Q53="N",'1a+c+n'!C53,0))</f>
        <v>0</v>
      </c>
      <c r="D53" s="20">
        <f>IF($C$4="Neattiecināmās izmaksas",IF('1a+c+n'!$Q53="N",'1a+c+n'!D53,0))</f>
        <v>0</v>
      </c>
      <c r="E53" s="40"/>
      <c r="F53" s="59"/>
      <c r="G53" s="106"/>
      <c r="H53" s="106">
        <f>IF($C$4="Neattiecināmās izmaksas",IF('1a+c+n'!$Q53="N",'1a+c+n'!H53,0))</f>
        <v>0</v>
      </c>
      <c r="I53" s="106"/>
      <c r="J53" s="106"/>
      <c r="K53" s="107">
        <f>IF($C$4="Neattiecināmās izmaksas",IF('1a+c+n'!$Q53="N",'1a+c+n'!K53,0))</f>
        <v>0</v>
      </c>
      <c r="L53" s="74">
        <f>IF($C$4="Neattiecināmās izmaksas",IF('1a+c+n'!$Q53="N",'1a+c+n'!L53,0))</f>
        <v>0</v>
      </c>
      <c r="M53" s="106">
        <f>IF($C$4="Neattiecināmās izmaksas",IF('1a+c+n'!$Q53="N",'1a+c+n'!M53,0))</f>
        <v>0</v>
      </c>
      <c r="N53" s="106">
        <f>IF($C$4="Neattiecināmās izmaksas",IF('1a+c+n'!$Q53="N",'1a+c+n'!N53,0))</f>
        <v>0</v>
      </c>
      <c r="O53" s="106">
        <f>IF($C$4="Neattiecināmās izmaksas",IF('1a+c+n'!$Q53="N",'1a+c+n'!O53,0))</f>
        <v>0</v>
      </c>
      <c r="P53" s="107">
        <f>IF($C$4="Neattiecināmās izmaksas",IF('1a+c+n'!$Q53="N",'1a+c+n'!P53,0))</f>
        <v>0</v>
      </c>
    </row>
    <row r="54" spans="1:16" x14ac:dyDescent="0.2">
      <c r="A54" s="45">
        <f>IF(P54=0,0,IF(COUNTBLANK(P54)=1,0,COUNTA($P$14:P54)))</f>
        <v>0</v>
      </c>
      <c r="B54" s="20">
        <f>IF($C$4="Neattiecināmās izmaksas",IF('1a+c+n'!$Q54="N",'1a+c+n'!B54,0))</f>
        <v>0</v>
      </c>
      <c r="C54" s="58">
        <f>IF($C$4="Neattiecināmās izmaksas",IF('1a+c+n'!$Q54="N",'1a+c+n'!C54,0))</f>
        <v>0</v>
      </c>
      <c r="D54" s="20">
        <f>IF($C$4="Neattiecināmās izmaksas",IF('1a+c+n'!$Q54="N",'1a+c+n'!D54,0))</f>
        <v>0</v>
      </c>
      <c r="E54" s="40"/>
      <c r="F54" s="59"/>
      <c r="G54" s="106"/>
      <c r="H54" s="106">
        <f>IF($C$4="Neattiecināmās izmaksas",IF('1a+c+n'!$Q54="N",'1a+c+n'!H54,0))</f>
        <v>0</v>
      </c>
      <c r="I54" s="106"/>
      <c r="J54" s="106"/>
      <c r="K54" s="107">
        <f>IF($C$4="Neattiecināmās izmaksas",IF('1a+c+n'!$Q54="N",'1a+c+n'!K54,0))</f>
        <v>0</v>
      </c>
      <c r="L54" s="74">
        <f>IF($C$4="Neattiecināmās izmaksas",IF('1a+c+n'!$Q54="N",'1a+c+n'!L54,0))</f>
        <v>0</v>
      </c>
      <c r="M54" s="106">
        <f>IF($C$4="Neattiecināmās izmaksas",IF('1a+c+n'!$Q54="N",'1a+c+n'!M54,0))</f>
        <v>0</v>
      </c>
      <c r="N54" s="106">
        <f>IF($C$4="Neattiecināmās izmaksas",IF('1a+c+n'!$Q54="N",'1a+c+n'!N54,0))</f>
        <v>0</v>
      </c>
      <c r="O54" s="106">
        <f>IF($C$4="Neattiecināmās izmaksas",IF('1a+c+n'!$Q54="N",'1a+c+n'!O54,0))</f>
        <v>0</v>
      </c>
      <c r="P54" s="107">
        <f>IF($C$4="Neattiecināmās izmaksas",IF('1a+c+n'!$Q54="N",'1a+c+n'!P54,0))</f>
        <v>0</v>
      </c>
    </row>
    <row r="55" spans="1:16" x14ac:dyDescent="0.2">
      <c r="A55" s="45">
        <f>IF(P55=0,0,IF(COUNTBLANK(P55)=1,0,COUNTA($P$14:P55)))</f>
        <v>0</v>
      </c>
      <c r="B55" s="20">
        <f>IF($C$4="Neattiecināmās izmaksas",IF('1a+c+n'!$Q55="N",'1a+c+n'!B55,0))</f>
        <v>0</v>
      </c>
      <c r="C55" s="58">
        <f>IF($C$4="Neattiecināmās izmaksas",IF('1a+c+n'!$Q55="N",'1a+c+n'!C55,0))</f>
        <v>0</v>
      </c>
      <c r="D55" s="20">
        <f>IF($C$4="Neattiecināmās izmaksas",IF('1a+c+n'!$Q55="N",'1a+c+n'!D55,0))</f>
        <v>0</v>
      </c>
      <c r="E55" s="40"/>
      <c r="F55" s="59"/>
      <c r="G55" s="106"/>
      <c r="H55" s="106">
        <f>IF($C$4="Neattiecināmās izmaksas",IF('1a+c+n'!$Q55="N",'1a+c+n'!H55,0))</f>
        <v>0</v>
      </c>
      <c r="I55" s="106"/>
      <c r="J55" s="106"/>
      <c r="K55" s="107">
        <f>IF($C$4="Neattiecināmās izmaksas",IF('1a+c+n'!$Q55="N",'1a+c+n'!K55,0))</f>
        <v>0</v>
      </c>
      <c r="L55" s="74">
        <f>IF($C$4="Neattiecināmās izmaksas",IF('1a+c+n'!$Q55="N",'1a+c+n'!L55,0))</f>
        <v>0</v>
      </c>
      <c r="M55" s="106">
        <f>IF($C$4="Neattiecināmās izmaksas",IF('1a+c+n'!$Q55="N",'1a+c+n'!M55,0))</f>
        <v>0</v>
      </c>
      <c r="N55" s="106">
        <f>IF($C$4="Neattiecināmās izmaksas",IF('1a+c+n'!$Q55="N",'1a+c+n'!N55,0))</f>
        <v>0</v>
      </c>
      <c r="O55" s="106">
        <f>IF($C$4="Neattiecināmās izmaksas",IF('1a+c+n'!$Q55="N",'1a+c+n'!O55,0))</f>
        <v>0</v>
      </c>
      <c r="P55" s="107">
        <f>IF($C$4="Neattiecināmās izmaksas",IF('1a+c+n'!$Q55="N",'1a+c+n'!P55,0))</f>
        <v>0</v>
      </c>
    </row>
    <row r="56" spans="1:16" x14ac:dyDescent="0.2">
      <c r="A56" s="45">
        <f>IF(P56=0,0,IF(COUNTBLANK(P56)=1,0,COUNTA($P$14:P56)))</f>
        <v>0</v>
      </c>
      <c r="B56" s="20">
        <f>IF($C$4="Neattiecināmās izmaksas",IF('1a+c+n'!$Q56="N",'1a+c+n'!B56,0))</f>
        <v>0</v>
      </c>
      <c r="C56" s="58">
        <f>IF($C$4="Neattiecināmās izmaksas",IF('1a+c+n'!$Q56="N",'1a+c+n'!C56,0))</f>
        <v>0</v>
      </c>
      <c r="D56" s="20">
        <f>IF($C$4="Neattiecināmās izmaksas",IF('1a+c+n'!$Q56="N",'1a+c+n'!D56,0))</f>
        <v>0</v>
      </c>
      <c r="E56" s="40"/>
      <c r="F56" s="59"/>
      <c r="G56" s="106"/>
      <c r="H56" s="106">
        <f>IF($C$4="Neattiecināmās izmaksas",IF('1a+c+n'!$Q56="N",'1a+c+n'!H56,0))</f>
        <v>0</v>
      </c>
      <c r="I56" s="106"/>
      <c r="J56" s="106"/>
      <c r="K56" s="107">
        <f>IF($C$4="Neattiecināmās izmaksas",IF('1a+c+n'!$Q56="N",'1a+c+n'!K56,0))</f>
        <v>0</v>
      </c>
      <c r="L56" s="74">
        <f>IF($C$4="Neattiecināmās izmaksas",IF('1a+c+n'!$Q56="N",'1a+c+n'!L56,0))</f>
        <v>0</v>
      </c>
      <c r="M56" s="106">
        <f>IF($C$4="Neattiecināmās izmaksas",IF('1a+c+n'!$Q56="N",'1a+c+n'!M56,0))</f>
        <v>0</v>
      </c>
      <c r="N56" s="106">
        <f>IF($C$4="Neattiecināmās izmaksas",IF('1a+c+n'!$Q56="N",'1a+c+n'!N56,0))</f>
        <v>0</v>
      </c>
      <c r="O56" s="106">
        <f>IF($C$4="Neattiecināmās izmaksas",IF('1a+c+n'!$Q56="N",'1a+c+n'!O56,0))</f>
        <v>0</v>
      </c>
      <c r="P56" s="107">
        <f>IF($C$4="Neattiecināmās izmaksas",IF('1a+c+n'!$Q56="N",'1a+c+n'!P56,0))</f>
        <v>0</v>
      </c>
    </row>
    <row r="57" spans="1:16" x14ac:dyDescent="0.2">
      <c r="A57" s="45">
        <f>IF(P57=0,0,IF(COUNTBLANK(P57)=1,0,COUNTA($P$14:P57)))</f>
        <v>0</v>
      </c>
      <c r="B57" s="20">
        <f>IF($C$4="Neattiecināmās izmaksas",IF('1a+c+n'!$Q57="N",'1a+c+n'!B57,0))</f>
        <v>0</v>
      </c>
      <c r="C57" s="58">
        <f>IF($C$4="Neattiecināmās izmaksas",IF('1a+c+n'!$Q57="N",'1a+c+n'!C57,0))</f>
        <v>0</v>
      </c>
      <c r="D57" s="20">
        <f>IF($C$4="Neattiecināmās izmaksas",IF('1a+c+n'!$Q57="N",'1a+c+n'!D57,0))</f>
        <v>0</v>
      </c>
      <c r="E57" s="40"/>
      <c r="F57" s="59"/>
      <c r="G57" s="106"/>
      <c r="H57" s="106">
        <f>IF($C$4="Neattiecināmās izmaksas",IF('1a+c+n'!$Q57="N",'1a+c+n'!H57,0))</f>
        <v>0</v>
      </c>
      <c r="I57" s="106"/>
      <c r="J57" s="106"/>
      <c r="K57" s="107">
        <f>IF($C$4="Neattiecināmās izmaksas",IF('1a+c+n'!$Q57="N",'1a+c+n'!K57,0))</f>
        <v>0</v>
      </c>
      <c r="L57" s="74">
        <f>IF($C$4="Neattiecināmās izmaksas",IF('1a+c+n'!$Q57="N",'1a+c+n'!L57,0))</f>
        <v>0</v>
      </c>
      <c r="M57" s="106">
        <f>IF($C$4="Neattiecināmās izmaksas",IF('1a+c+n'!$Q57="N",'1a+c+n'!M57,0))</f>
        <v>0</v>
      </c>
      <c r="N57" s="106">
        <f>IF($C$4="Neattiecināmās izmaksas",IF('1a+c+n'!$Q57="N",'1a+c+n'!N57,0))</f>
        <v>0</v>
      </c>
      <c r="O57" s="106">
        <f>IF($C$4="Neattiecināmās izmaksas",IF('1a+c+n'!$Q57="N",'1a+c+n'!O57,0))</f>
        <v>0</v>
      </c>
      <c r="P57" s="107">
        <f>IF($C$4="Neattiecināmās izmaksas",IF('1a+c+n'!$Q57="N",'1a+c+n'!P57,0))</f>
        <v>0</v>
      </c>
    </row>
    <row r="58" spans="1:16" x14ac:dyDescent="0.2">
      <c r="A58" s="45">
        <f>IF(P58=0,0,IF(COUNTBLANK(P58)=1,0,COUNTA($P$14:P58)))</f>
        <v>0</v>
      </c>
      <c r="B58" s="20">
        <f>IF($C$4="Neattiecināmās izmaksas",IF('1a+c+n'!$Q58="N",'1a+c+n'!B58,0))</f>
        <v>0</v>
      </c>
      <c r="C58" s="58">
        <f>IF($C$4="Neattiecināmās izmaksas",IF('1a+c+n'!$Q58="N",'1a+c+n'!C58,0))</f>
        <v>0</v>
      </c>
      <c r="D58" s="20">
        <f>IF($C$4="Neattiecināmās izmaksas",IF('1a+c+n'!$Q58="N",'1a+c+n'!D58,0))</f>
        <v>0</v>
      </c>
      <c r="E58" s="40"/>
      <c r="F58" s="59"/>
      <c r="G58" s="106"/>
      <c r="H58" s="106">
        <f>IF($C$4="Neattiecināmās izmaksas",IF('1a+c+n'!$Q58="N",'1a+c+n'!H58,0))</f>
        <v>0</v>
      </c>
      <c r="I58" s="106"/>
      <c r="J58" s="106"/>
      <c r="K58" s="107">
        <f>IF($C$4="Neattiecināmās izmaksas",IF('1a+c+n'!$Q58="N",'1a+c+n'!K58,0))</f>
        <v>0</v>
      </c>
      <c r="L58" s="74">
        <f>IF($C$4="Neattiecināmās izmaksas",IF('1a+c+n'!$Q58="N",'1a+c+n'!L58,0))</f>
        <v>0</v>
      </c>
      <c r="M58" s="106">
        <f>IF($C$4="Neattiecināmās izmaksas",IF('1a+c+n'!$Q58="N",'1a+c+n'!M58,0))</f>
        <v>0</v>
      </c>
      <c r="N58" s="106">
        <f>IF($C$4="Neattiecināmās izmaksas",IF('1a+c+n'!$Q58="N",'1a+c+n'!N58,0))</f>
        <v>0</v>
      </c>
      <c r="O58" s="106">
        <f>IF($C$4="Neattiecināmās izmaksas",IF('1a+c+n'!$Q58="N",'1a+c+n'!O58,0))</f>
        <v>0</v>
      </c>
      <c r="P58" s="107">
        <f>IF($C$4="Neattiecināmās izmaksas",IF('1a+c+n'!$Q58="N",'1a+c+n'!P58,0))</f>
        <v>0</v>
      </c>
    </row>
    <row r="59" spans="1:16" x14ac:dyDescent="0.2">
      <c r="A59" s="45">
        <f>IF(P59=0,0,IF(COUNTBLANK(P59)=1,0,COUNTA($P$14:P59)))</f>
        <v>0</v>
      </c>
      <c r="B59" s="20">
        <f>IF($C$4="Neattiecināmās izmaksas",IF('1a+c+n'!$Q59="N",'1a+c+n'!B59,0))</f>
        <v>0</v>
      </c>
      <c r="C59" s="58">
        <f>IF($C$4="Neattiecināmās izmaksas",IF('1a+c+n'!$Q59="N",'1a+c+n'!C59,0))</f>
        <v>0</v>
      </c>
      <c r="D59" s="20">
        <f>IF($C$4="Neattiecināmās izmaksas",IF('1a+c+n'!$Q59="N",'1a+c+n'!D59,0))</f>
        <v>0</v>
      </c>
      <c r="E59" s="40"/>
      <c r="F59" s="59"/>
      <c r="G59" s="106"/>
      <c r="H59" s="106">
        <f>IF($C$4="Neattiecināmās izmaksas",IF('1a+c+n'!$Q59="N",'1a+c+n'!H59,0))</f>
        <v>0</v>
      </c>
      <c r="I59" s="106"/>
      <c r="J59" s="106"/>
      <c r="K59" s="107">
        <f>IF($C$4="Neattiecināmās izmaksas",IF('1a+c+n'!$Q59="N",'1a+c+n'!K59,0))</f>
        <v>0</v>
      </c>
      <c r="L59" s="74">
        <f>IF($C$4="Neattiecināmās izmaksas",IF('1a+c+n'!$Q59="N",'1a+c+n'!L59,0))</f>
        <v>0</v>
      </c>
      <c r="M59" s="106">
        <f>IF($C$4="Neattiecināmās izmaksas",IF('1a+c+n'!$Q59="N",'1a+c+n'!M59,0))</f>
        <v>0</v>
      </c>
      <c r="N59" s="106">
        <f>IF($C$4="Neattiecināmās izmaksas",IF('1a+c+n'!$Q59="N",'1a+c+n'!N59,0))</f>
        <v>0</v>
      </c>
      <c r="O59" s="106">
        <f>IF($C$4="Neattiecināmās izmaksas",IF('1a+c+n'!$Q59="N",'1a+c+n'!O59,0))</f>
        <v>0</v>
      </c>
      <c r="P59" s="107">
        <f>IF($C$4="Neattiecināmās izmaksas",IF('1a+c+n'!$Q59="N",'1a+c+n'!P59,0))</f>
        <v>0</v>
      </c>
    </row>
    <row r="60" spans="1:16" x14ac:dyDescent="0.2">
      <c r="A60" s="45">
        <f>IF(P60=0,0,IF(COUNTBLANK(P60)=1,0,COUNTA($P$14:P60)))</f>
        <v>0</v>
      </c>
      <c r="B60" s="20">
        <f>IF($C$4="Neattiecināmās izmaksas",IF('1a+c+n'!$Q60="N",'1a+c+n'!B60,0))</f>
        <v>0</v>
      </c>
      <c r="C60" s="58">
        <f>IF($C$4="Neattiecināmās izmaksas",IF('1a+c+n'!$Q60="N",'1a+c+n'!C60,0))</f>
        <v>0</v>
      </c>
      <c r="D60" s="20">
        <f>IF($C$4="Neattiecināmās izmaksas",IF('1a+c+n'!$Q60="N",'1a+c+n'!D60,0))</f>
        <v>0</v>
      </c>
      <c r="E60" s="40"/>
      <c r="F60" s="59"/>
      <c r="G60" s="106"/>
      <c r="H60" s="106">
        <f>IF($C$4="Neattiecināmās izmaksas",IF('1a+c+n'!$Q60="N",'1a+c+n'!H60,0))</f>
        <v>0</v>
      </c>
      <c r="I60" s="106"/>
      <c r="J60" s="106"/>
      <c r="K60" s="107">
        <f>IF($C$4="Neattiecināmās izmaksas",IF('1a+c+n'!$Q60="N",'1a+c+n'!K60,0))</f>
        <v>0</v>
      </c>
      <c r="L60" s="74">
        <f>IF($C$4="Neattiecināmās izmaksas",IF('1a+c+n'!$Q60="N",'1a+c+n'!L60,0))</f>
        <v>0</v>
      </c>
      <c r="M60" s="106">
        <f>IF($C$4="Neattiecināmās izmaksas",IF('1a+c+n'!$Q60="N",'1a+c+n'!M60,0))</f>
        <v>0</v>
      </c>
      <c r="N60" s="106">
        <f>IF($C$4="Neattiecināmās izmaksas",IF('1a+c+n'!$Q60="N",'1a+c+n'!N60,0))</f>
        <v>0</v>
      </c>
      <c r="O60" s="106">
        <f>IF($C$4="Neattiecināmās izmaksas",IF('1a+c+n'!$Q60="N",'1a+c+n'!O60,0))</f>
        <v>0</v>
      </c>
      <c r="P60" s="107">
        <f>IF($C$4="Neattiecināmās izmaksas",IF('1a+c+n'!$Q60="N",'1a+c+n'!P60,0))</f>
        <v>0</v>
      </c>
    </row>
    <row r="61" spans="1:16" x14ac:dyDescent="0.2">
      <c r="A61" s="45">
        <f>IF(P61=0,0,IF(COUNTBLANK(P61)=1,0,COUNTA($P$14:P61)))</f>
        <v>0</v>
      </c>
      <c r="B61" s="20">
        <f>IF($C$4="Neattiecināmās izmaksas",IF('1a+c+n'!$Q61="N",'1a+c+n'!B61,0))</f>
        <v>0</v>
      </c>
      <c r="C61" s="58">
        <f>IF($C$4="Neattiecināmās izmaksas",IF('1a+c+n'!$Q61="N",'1a+c+n'!C61,0))</f>
        <v>0</v>
      </c>
      <c r="D61" s="20">
        <f>IF($C$4="Neattiecināmās izmaksas",IF('1a+c+n'!$Q61="N",'1a+c+n'!D61,0))</f>
        <v>0</v>
      </c>
      <c r="E61" s="40"/>
      <c r="F61" s="59"/>
      <c r="G61" s="106"/>
      <c r="H61" s="106">
        <f>IF($C$4="Neattiecināmās izmaksas",IF('1a+c+n'!$Q61="N",'1a+c+n'!H61,0))</f>
        <v>0</v>
      </c>
      <c r="I61" s="106"/>
      <c r="J61" s="106"/>
      <c r="K61" s="107">
        <f>IF($C$4="Neattiecināmās izmaksas",IF('1a+c+n'!$Q61="N",'1a+c+n'!K61,0))</f>
        <v>0</v>
      </c>
      <c r="L61" s="74">
        <f>IF($C$4="Neattiecināmās izmaksas",IF('1a+c+n'!$Q61="N",'1a+c+n'!L61,0))</f>
        <v>0</v>
      </c>
      <c r="M61" s="106">
        <f>IF($C$4="Neattiecināmās izmaksas",IF('1a+c+n'!$Q61="N",'1a+c+n'!M61,0))</f>
        <v>0</v>
      </c>
      <c r="N61" s="106">
        <f>IF($C$4="Neattiecināmās izmaksas",IF('1a+c+n'!$Q61="N",'1a+c+n'!N61,0))</f>
        <v>0</v>
      </c>
      <c r="O61" s="106">
        <f>IF($C$4="Neattiecināmās izmaksas",IF('1a+c+n'!$Q61="N",'1a+c+n'!O61,0))</f>
        <v>0</v>
      </c>
      <c r="P61" s="107">
        <f>IF($C$4="Neattiecināmās izmaksas",IF('1a+c+n'!$Q61="N",'1a+c+n'!P61,0))</f>
        <v>0</v>
      </c>
    </row>
    <row r="62" spans="1:16" x14ac:dyDescent="0.2">
      <c r="A62" s="45">
        <f>IF(P62=0,0,IF(COUNTBLANK(P62)=1,0,COUNTA($P$14:P62)))</f>
        <v>0</v>
      </c>
      <c r="B62" s="20">
        <f>IF($C$4="Neattiecināmās izmaksas",IF('1a+c+n'!$Q62="N",'1a+c+n'!B62,0))</f>
        <v>0</v>
      </c>
      <c r="C62" s="58">
        <f>IF($C$4="Neattiecināmās izmaksas",IF('1a+c+n'!$Q62="N",'1a+c+n'!C62,0))</f>
        <v>0</v>
      </c>
      <c r="D62" s="20">
        <f>IF($C$4="Neattiecināmās izmaksas",IF('1a+c+n'!$Q62="N",'1a+c+n'!D62,0))</f>
        <v>0</v>
      </c>
      <c r="E62" s="40"/>
      <c r="F62" s="59"/>
      <c r="G62" s="106"/>
      <c r="H62" s="106">
        <f>IF($C$4="Neattiecināmās izmaksas",IF('1a+c+n'!$Q62="N",'1a+c+n'!H62,0))</f>
        <v>0</v>
      </c>
      <c r="I62" s="106"/>
      <c r="J62" s="106"/>
      <c r="K62" s="107">
        <f>IF($C$4="Neattiecināmās izmaksas",IF('1a+c+n'!$Q62="N",'1a+c+n'!K62,0))</f>
        <v>0</v>
      </c>
      <c r="L62" s="74">
        <f>IF($C$4="Neattiecināmās izmaksas",IF('1a+c+n'!$Q62="N",'1a+c+n'!L62,0))</f>
        <v>0</v>
      </c>
      <c r="M62" s="106">
        <f>IF($C$4="Neattiecināmās izmaksas",IF('1a+c+n'!$Q62="N",'1a+c+n'!M62,0))</f>
        <v>0</v>
      </c>
      <c r="N62" s="106">
        <f>IF($C$4="Neattiecināmās izmaksas",IF('1a+c+n'!$Q62="N",'1a+c+n'!N62,0))</f>
        <v>0</v>
      </c>
      <c r="O62" s="106">
        <f>IF($C$4="Neattiecināmās izmaksas",IF('1a+c+n'!$Q62="N",'1a+c+n'!O62,0))</f>
        <v>0</v>
      </c>
      <c r="P62" s="107">
        <f>IF($C$4="Neattiecināmās izmaksas",IF('1a+c+n'!$Q62="N",'1a+c+n'!P62,0))</f>
        <v>0</v>
      </c>
    </row>
    <row r="63" spans="1:16" x14ac:dyDescent="0.2">
      <c r="A63" s="45">
        <f>IF(P63=0,0,IF(COUNTBLANK(P63)=1,0,COUNTA($P$14:P63)))</f>
        <v>0</v>
      </c>
      <c r="B63" s="20">
        <f>IF($C$4="Neattiecināmās izmaksas",IF('1a+c+n'!$Q63="N",'1a+c+n'!B63,0))</f>
        <v>0</v>
      </c>
      <c r="C63" s="58">
        <f>IF($C$4="Neattiecināmās izmaksas",IF('1a+c+n'!$Q63="N",'1a+c+n'!C63,0))</f>
        <v>0</v>
      </c>
      <c r="D63" s="20">
        <f>IF($C$4="Neattiecināmās izmaksas",IF('1a+c+n'!$Q63="N",'1a+c+n'!D63,0))</f>
        <v>0</v>
      </c>
      <c r="E63" s="40"/>
      <c r="F63" s="59"/>
      <c r="G63" s="106"/>
      <c r="H63" s="106">
        <f>IF($C$4="Neattiecināmās izmaksas",IF('1a+c+n'!$Q63="N",'1a+c+n'!H63,0))</f>
        <v>0</v>
      </c>
      <c r="I63" s="106"/>
      <c r="J63" s="106"/>
      <c r="K63" s="107">
        <f>IF($C$4="Neattiecināmās izmaksas",IF('1a+c+n'!$Q63="N",'1a+c+n'!K63,0))</f>
        <v>0</v>
      </c>
      <c r="L63" s="74">
        <f>IF($C$4="Neattiecināmās izmaksas",IF('1a+c+n'!$Q63="N",'1a+c+n'!L63,0))</f>
        <v>0</v>
      </c>
      <c r="M63" s="106">
        <f>IF($C$4="Neattiecināmās izmaksas",IF('1a+c+n'!$Q63="N",'1a+c+n'!M63,0))</f>
        <v>0</v>
      </c>
      <c r="N63" s="106">
        <f>IF($C$4="Neattiecināmās izmaksas",IF('1a+c+n'!$Q63="N",'1a+c+n'!N63,0))</f>
        <v>0</v>
      </c>
      <c r="O63" s="106">
        <f>IF($C$4="Neattiecināmās izmaksas",IF('1a+c+n'!$Q63="N",'1a+c+n'!O63,0))</f>
        <v>0</v>
      </c>
      <c r="P63" s="107">
        <f>IF($C$4="Neattiecināmās izmaksas",IF('1a+c+n'!$Q63="N",'1a+c+n'!P63,0))</f>
        <v>0</v>
      </c>
    </row>
    <row r="64" spans="1:16" x14ac:dyDescent="0.2">
      <c r="A64" s="45">
        <f>IF(P64=0,0,IF(COUNTBLANK(P64)=1,0,COUNTA($P$14:P64)))</f>
        <v>0</v>
      </c>
      <c r="B64" s="20">
        <f>IF($C$4="Neattiecināmās izmaksas",IF('1a+c+n'!$Q64="N",'1a+c+n'!B64,0))</f>
        <v>0</v>
      </c>
      <c r="C64" s="58">
        <f>IF($C$4="Neattiecināmās izmaksas",IF('1a+c+n'!$Q64="N",'1a+c+n'!C64,0))</f>
        <v>0</v>
      </c>
      <c r="D64" s="20">
        <f>IF($C$4="Neattiecināmās izmaksas",IF('1a+c+n'!$Q64="N",'1a+c+n'!D64,0))</f>
        <v>0</v>
      </c>
      <c r="E64" s="40"/>
      <c r="F64" s="59"/>
      <c r="G64" s="106"/>
      <c r="H64" s="106">
        <f>IF($C$4="Neattiecināmās izmaksas",IF('1a+c+n'!$Q64="N",'1a+c+n'!H64,0))</f>
        <v>0</v>
      </c>
      <c r="I64" s="106"/>
      <c r="J64" s="106"/>
      <c r="K64" s="107">
        <f>IF($C$4="Neattiecināmās izmaksas",IF('1a+c+n'!$Q64="N",'1a+c+n'!K64,0))</f>
        <v>0</v>
      </c>
      <c r="L64" s="74">
        <f>IF($C$4="Neattiecināmās izmaksas",IF('1a+c+n'!$Q64="N",'1a+c+n'!L64,0))</f>
        <v>0</v>
      </c>
      <c r="M64" s="106">
        <f>IF($C$4="Neattiecināmās izmaksas",IF('1a+c+n'!$Q64="N",'1a+c+n'!M64,0))</f>
        <v>0</v>
      </c>
      <c r="N64" s="106">
        <f>IF($C$4="Neattiecināmās izmaksas",IF('1a+c+n'!$Q64="N",'1a+c+n'!N64,0))</f>
        <v>0</v>
      </c>
      <c r="O64" s="106">
        <f>IF($C$4="Neattiecināmās izmaksas",IF('1a+c+n'!$Q64="N",'1a+c+n'!O64,0))</f>
        <v>0</v>
      </c>
      <c r="P64" s="107">
        <f>IF($C$4="Neattiecināmās izmaksas",IF('1a+c+n'!$Q64="N",'1a+c+n'!P64,0))</f>
        <v>0</v>
      </c>
    </row>
    <row r="65" spans="1:16" x14ac:dyDescent="0.2">
      <c r="A65" s="45">
        <f>IF(P65=0,0,IF(COUNTBLANK(P65)=1,0,COUNTA($P$14:P65)))</f>
        <v>0</v>
      </c>
      <c r="B65" s="20">
        <f>IF($C$4="Neattiecināmās izmaksas",IF('1a+c+n'!$Q65="N",'1a+c+n'!B65,0))</f>
        <v>0</v>
      </c>
      <c r="C65" s="58">
        <f>IF($C$4="Neattiecināmās izmaksas",IF('1a+c+n'!$Q65="N",'1a+c+n'!C65,0))</f>
        <v>0</v>
      </c>
      <c r="D65" s="20">
        <f>IF($C$4="Neattiecināmās izmaksas",IF('1a+c+n'!$Q65="N",'1a+c+n'!D65,0))</f>
        <v>0</v>
      </c>
      <c r="E65" s="40"/>
      <c r="F65" s="59"/>
      <c r="G65" s="106"/>
      <c r="H65" s="106">
        <f>IF($C$4="Neattiecināmās izmaksas",IF('1a+c+n'!$Q65="N",'1a+c+n'!H65,0))</f>
        <v>0</v>
      </c>
      <c r="I65" s="106"/>
      <c r="J65" s="106"/>
      <c r="K65" s="107">
        <f>IF($C$4="Neattiecināmās izmaksas",IF('1a+c+n'!$Q65="N",'1a+c+n'!K65,0))</f>
        <v>0</v>
      </c>
      <c r="L65" s="74">
        <f>IF($C$4="Neattiecināmās izmaksas",IF('1a+c+n'!$Q65="N",'1a+c+n'!L65,0))</f>
        <v>0</v>
      </c>
      <c r="M65" s="106">
        <f>IF($C$4="Neattiecināmās izmaksas",IF('1a+c+n'!$Q65="N",'1a+c+n'!M65,0))</f>
        <v>0</v>
      </c>
      <c r="N65" s="106">
        <f>IF($C$4="Neattiecināmās izmaksas",IF('1a+c+n'!$Q65="N",'1a+c+n'!N65,0))</f>
        <v>0</v>
      </c>
      <c r="O65" s="106">
        <f>IF($C$4="Neattiecināmās izmaksas",IF('1a+c+n'!$Q65="N",'1a+c+n'!O65,0))</f>
        <v>0</v>
      </c>
      <c r="P65" s="107">
        <f>IF($C$4="Neattiecināmās izmaksas",IF('1a+c+n'!$Q65="N",'1a+c+n'!P65,0))</f>
        <v>0</v>
      </c>
    </row>
    <row r="66" spans="1:16" x14ac:dyDescent="0.2">
      <c r="A66" s="45">
        <f>IF(P66=0,0,IF(COUNTBLANK(P66)=1,0,COUNTA($P$14:P66)))</f>
        <v>0</v>
      </c>
      <c r="B66" s="20">
        <f>IF($C$4="Neattiecināmās izmaksas",IF('1a+c+n'!$Q66="N",'1a+c+n'!B66,0))</f>
        <v>0</v>
      </c>
      <c r="C66" s="58">
        <f>IF($C$4="Neattiecināmās izmaksas",IF('1a+c+n'!$Q66="N",'1a+c+n'!C66,0))</f>
        <v>0</v>
      </c>
      <c r="D66" s="20">
        <f>IF($C$4="Neattiecināmās izmaksas",IF('1a+c+n'!$Q66="N",'1a+c+n'!D66,0))</f>
        <v>0</v>
      </c>
      <c r="E66" s="40"/>
      <c r="F66" s="59"/>
      <c r="G66" s="106"/>
      <c r="H66" s="106">
        <f>IF($C$4="Neattiecināmās izmaksas",IF('1a+c+n'!$Q66="N",'1a+c+n'!H66,0))</f>
        <v>0</v>
      </c>
      <c r="I66" s="106"/>
      <c r="J66" s="106"/>
      <c r="K66" s="107">
        <f>IF($C$4="Neattiecināmās izmaksas",IF('1a+c+n'!$Q66="N",'1a+c+n'!K66,0))</f>
        <v>0</v>
      </c>
      <c r="L66" s="74">
        <f>IF($C$4="Neattiecināmās izmaksas",IF('1a+c+n'!$Q66="N",'1a+c+n'!L66,0))</f>
        <v>0</v>
      </c>
      <c r="M66" s="106">
        <f>IF($C$4="Neattiecināmās izmaksas",IF('1a+c+n'!$Q66="N",'1a+c+n'!M66,0))</f>
        <v>0</v>
      </c>
      <c r="N66" s="106">
        <f>IF($C$4="Neattiecināmās izmaksas",IF('1a+c+n'!$Q66="N",'1a+c+n'!N66,0))</f>
        <v>0</v>
      </c>
      <c r="O66" s="106">
        <f>IF($C$4="Neattiecināmās izmaksas",IF('1a+c+n'!$Q66="N",'1a+c+n'!O66,0))</f>
        <v>0</v>
      </c>
      <c r="P66" s="107">
        <f>IF($C$4="Neattiecināmās izmaksas",IF('1a+c+n'!$Q66="N",'1a+c+n'!P66,0))</f>
        <v>0</v>
      </c>
    </row>
    <row r="67" spans="1:16" x14ac:dyDescent="0.2">
      <c r="A67" s="45">
        <f>IF(P67=0,0,IF(COUNTBLANK(P67)=1,0,COUNTA($P$14:P67)))</f>
        <v>0</v>
      </c>
      <c r="B67" s="20">
        <f>IF($C$4="Neattiecināmās izmaksas",IF('1a+c+n'!$Q67="N",'1a+c+n'!B67,0))</f>
        <v>0</v>
      </c>
      <c r="C67" s="58">
        <f>IF($C$4="Neattiecināmās izmaksas",IF('1a+c+n'!$Q67="N",'1a+c+n'!C67,0))</f>
        <v>0</v>
      </c>
      <c r="D67" s="20">
        <f>IF($C$4="Neattiecināmās izmaksas",IF('1a+c+n'!$Q67="N",'1a+c+n'!D67,0))</f>
        <v>0</v>
      </c>
      <c r="E67" s="40"/>
      <c r="F67" s="59"/>
      <c r="G67" s="106"/>
      <c r="H67" s="106">
        <f>IF($C$4="Neattiecināmās izmaksas",IF('1a+c+n'!$Q67="N",'1a+c+n'!H67,0))</f>
        <v>0</v>
      </c>
      <c r="I67" s="106"/>
      <c r="J67" s="106"/>
      <c r="K67" s="107">
        <f>IF($C$4="Neattiecināmās izmaksas",IF('1a+c+n'!$Q67="N",'1a+c+n'!K67,0))</f>
        <v>0</v>
      </c>
      <c r="L67" s="74">
        <f>IF($C$4="Neattiecināmās izmaksas",IF('1a+c+n'!$Q67="N",'1a+c+n'!L67,0))</f>
        <v>0</v>
      </c>
      <c r="M67" s="106">
        <f>IF($C$4="Neattiecināmās izmaksas",IF('1a+c+n'!$Q67="N",'1a+c+n'!M67,0))</f>
        <v>0</v>
      </c>
      <c r="N67" s="106">
        <f>IF($C$4="Neattiecināmās izmaksas",IF('1a+c+n'!$Q67="N",'1a+c+n'!N67,0))</f>
        <v>0</v>
      </c>
      <c r="O67" s="106">
        <f>IF($C$4="Neattiecināmās izmaksas",IF('1a+c+n'!$Q67="N",'1a+c+n'!O67,0))</f>
        <v>0</v>
      </c>
      <c r="P67" s="107">
        <f>IF($C$4="Neattiecināmās izmaksas",IF('1a+c+n'!$Q67="N",'1a+c+n'!P67,0))</f>
        <v>0</v>
      </c>
    </row>
    <row r="68" spans="1:16" x14ac:dyDescent="0.2">
      <c r="A68" s="45">
        <f>IF(P68=0,0,IF(COUNTBLANK(P68)=1,0,COUNTA($P$14:P68)))</f>
        <v>0</v>
      </c>
      <c r="B68" s="20">
        <f>IF($C$4="Neattiecināmās izmaksas",IF('1a+c+n'!$Q68="N",'1a+c+n'!B68,0))</f>
        <v>0</v>
      </c>
      <c r="C68" s="58">
        <f>IF($C$4="Neattiecināmās izmaksas",IF('1a+c+n'!$Q68="N",'1a+c+n'!C68,0))</f>
        <v>0</v>
      </c>
      <c r="D68" s="20">
        <f>IF($C$4="Neattiecināmās izmaksas",IF('1a+c+n'!$Q68="N",'1a+c+n'!D68,0))</f>
        <v>0</v>
      </c>
      <c r="E68" s="40"/>
      <c r="F68" s="59"/>
      <c r="G68" s="106"/>
      <c r="H68" s="106">
        <f>IF($C$4="Neattiecināmās izmaksas",IF('1a+c+n'!$Q68="N",'1a+c+n'!H68,0))</f>
        <v>0</v>
      </c>
      <c r="I68" s="106"/>
      <c r="J68" s="106"/>
      <c r="K68" s="107">
        <f>IF($C$4="Neattiecināmās izmaksas",IF('1a+c+n'!$Q68="N",'1a+c+n'!K68,0))</f>
        <v>0</v>
      </c>
      <c r="L68" s="74">
        <f>IF($C$4="Neattiecināmās izmaksas",IF('1a+c+n'!$Q68="N",'1a+c+n'!L68,0))</f>
        <v>0</v>
      </c>
      <c r="M68" s="106">
        <f>IF($C$4="Neattiecināmās izmaksas",IF('1a+c+n'!$Q68="N",'1a+c+n'!M68,0))</f>
        <v>0</v>
      </c>
      <c r="N68" s="106">
        <f>IF($C$4="Neattiecināmās izmaksas",IF('1a+c+n'!$Q68="N",'1a+c+n'!N68,0))</f>
        <v>0</v>
      </c>
      <c r="O68" s="106">
        <f>IF($C$4="Neattiecināmās izmaksas",IF('1a+c+n'!$Q68="N",'1a+c+n'!O68,0))</f>
        <v>0</v>
      </c>
      <c r="P68" s="107">
        <f>IF($C$4="Neattiecināmās izmaksas",IF('1a+c+n'!$Q68="N",'1a+c+n'!P68,0))</f>
        <v>0</v>
      </c>
    </row>
    <row r="69" spans="1:16" x14ac:dyDescent="0.2">
      <c r="A69" s="45">
        <f>IF(P69=0,0,IF(COUNTBLANK(P69)=1,0,COUNTA($P$14:P69)))</f>
        <v>0</v>
      </c>
      <c r="B69" s="20">
        <f>IF($C$4="Neattiecināmās izmaksas",IF('1a+c+n'!$Q69="N",'1a+c+n'!B69,0))</f>
        <v>0</v>
      </c>
      <c r="C69" s="58">
        <f>IF($C$4="Neattiecināmās izmaksas",IF('1a+c+n'!$Q69="N",'1a+c+n'!C69,0))</f>
        <v>0</v>
      </c>
      <c r="D69" s="20">
        <f>IF($C$4="Neattiecināmās izmaksas",IF('1a+c+n'!$Q69="N",'1a+c+n'!D69,0))</f>
        <v>0</v>
      </c>
      <c r="E69" s="40"/>
      <c r="F69" s="59"/>
      <c r="G69" s="106"/>
      <c r="H69" s="106">
        <f>IF($C$4="Neattiecināmās izmaksas",IF('1a+c+n'!$Q69="N",'1a+c+n'!H69,0))</f>
        <v>0</v>
      </c>
      <c r="I69" s="106"/>
      <c r="J69" s="106"/>
      <c r="K69" s="107">
        <f>IF($C$4="Neattiecināmās izmaksas",IF('1a+c+n'!$Q69="N",'1a+c+n'!K69,0))</f>
        <v>0</v>
      </c>
      <c r="L69" s="74">
        <f>IF($C$4="Neattiecināmās izmaksas",IF('1a+c+n'!$Q69="N",'1a+c+n'!L69,0))</f>
        <v>0</v>
      </c>
      <c r="M69" s="106">
        <f>IF($C$4="Neattiecināmās izmaksas",IF('1a+c+n'!$Q69="N",'1a+c+n'!M69,0))</f>
        <v>0</v>
      </c>
      <c r="N69" s="106">
        <f>IF($C$4="Neattiecināmās izmaksas",IF('1a+c+n'!$Q69="N",'1a+c+n'!N69,0))</f>
        <v>0</v>
      </c>
      <c r="O69" s="106">
        <f>IF($C$4="Neattiecināmās izmaksas",IF('1a+c+n'!$Q69="N",'1a+c+n'!O69,0))</f>
        <v>0</v>
      </c>
      <c r="P69" s="107">
        <f>IF($C$4="Neattiecināmās izmaksas",IF('1a+c+n'!$Q69="N",'1a+c+n'!P69,0))</f>
        <v>0</v>
      </c>
    </row>
    <row r="70" spans="1:16" x14ac:dyDescent="0.2">
      <c r="A70" s="45">
        <f>IF(P70=0,0,IF(COUNTBLANK(P70)=1,0,COUNTA($P$14:P70)))</f>
        <v>0</v>
      </c>
      <c r="B70" s="20">
        <f>IF($C$4="Neattiecināmās izmaksas",IF('1a+c+n'!$Q70="N",'1a+c+n'!B70,0))</f>
        <v>0</v>
      </c>
      <c r="C70" s="58">
        <f>IF($C$4="Neattiecināmās izmaksas",IF('1a+c+n'!$Q70="N",'1a+c+n'!C70,0))</f>
        <v>0</v>
      </c>
      <c r="D70" s="20">
        <f>IF($C$4="Neattiecināmās izmaksas",IF('1a+c+n'!$Q70="N",'1a+c+n'!D70,0))</f>
        <v>0</v>
      </c>
      <c r="E70" s="40"/>
      <c r="F70" s="59"/>
      <c r="G70" s="106"/>
      <c r="H70" s="106">
        <f>IF($C$4="Neattiecināmās izmaksas",IF('1a+c+n'!$Q70="N",'1a+c+n'!H70,0))</f>
        <v>0</v>
      </c>
      <c r="I70" s="106"/>
      <c r="J70" s="106"/>
      <c r="K70" s="107">
        <f>IF($C$4="Neattiecināmās izmaksas",IF('1a+c+n'!$Q70="N",'1a+c+n'!K70,0))</f>
        <v>0</v>
      </c>
      <c r="L70" s="74">
        <f>IF($C$4="Neattiecināmās izmaksas",IF('1a+c+n'!$Q70="N",'1a+c+n'!L70,0))</f>
        <v>0</v>
      </c>
      <c r="M70" s="106">
        <f>IF($C$4="Neattiecināmās izmaksas",IF('1a+c+n'!$Q70="N",'1a+c+n'!M70,0))</f>
        <v>0</v>
      </c>
      <c r="N70" s="106">
        <f>IF($C$4="Neattiecināmās izmaksas",IF('1a+c+n'!$Q70="N",'1a+c+n'!N70,0))</f>
        <v>0</v>
      </c>
      <c r="O70" s="106">
        <f>IF($C$4="Neattiecināmās izmaksas",IF('1a+c+n'!$Q70="N",'1a+c+n'!O70,0))</f>
        <v>0</v>
      </c>
      <c r="P70" s="107">
        <f>IF($C$4="Neattiecināmās izmaksas",IF('1a+c+n'!$Q70="N",'1a+c+n'!P70,0))</f>
        <v>0</v>
      </c>
    </row>
    <row r="71" spans="1:16" x14ac:dyDescent="0.2">
      <c r="A71" s="45">
        <f>IF(P71=0,0,IF(COUNTBLANK(P71)=1,0,COUNTA($P$14:P71)))</f>
        <v>0</v>
      </c>
      <c r="B71" s="20">
        <f>IF($C$4="Neattiecināmās izmaksas",IF('1a+c+n'!$Q71="N",'1a+c+n'!B71,0))</f>
        <v>0</v>
      </c>
      <c r="C71" s="58">
        <f>IF($C$4="Neattiecināmās izmaksas",IF('1a+c+n'!$Q71="N",'1a+c+n'!C71,0))</f>
        <v>0</v>
      </c>
      <c r="D71" s="20">
        <f>IF($C$4="Neattiecināmās izmaksas",IF('1a+c+n'!$Q71="N",'1a+c+n'!D71,0))</f>
        <v>0</v>
      </c>
      <c r="E71" s="40"/>
      <c r="F71" s="59"/>
      <c r="G71" s="106"/>
      <c r="H71" s="106">
        <f>IF($C$4="Neattiecināmās izmaksas",IF('1a+c+n'!$Q71="N",'1a+c+n'!H71,0))</f>
        <v>0</v>
      </c>
      <c r="I71" s="106"/>
      <c r="J71" s="106"/>
      <c r="K71" s="107">
        <f>IF($C$4="Neattiecināmās izmaksas",IF('1a+c+n'!$Q71="N",'1a+c+n'!K71,0))</f>
        <v>0</v>
      </c>
      <c r="L71" s="74">
        <f>IF($C$4="Neattiecināmās izmaksas",IF('1a+c+n'!$Q71="N",'1a+c+n'!L71,0))</f>
        <v>0</v>
      </c>
      <c r="M71" s="106">
        <f>IF($C$4="Neattiecināmās izmaksas",IF('1a+c+n'!$Q71="N",'1a+c+n'!M71,0))</f>
        <v>0</v>
      </c>
      <c r="N71" s="106">
        <f>IF($C$4="Neattiecināmās izmaksas",IF('1a+c+n'!$Q71="N",'1a+c+n'!N71,0))</f>
        <v>0</v>
      </c>
      <c r="O71" s="106">
        <f>IF($C$4="Neattiecināmās izmaksas",IF('1a+c+n'!$Q71="N",'1a+c+n'!O71,0))</f>
        <v>0</v>
      </c>
      <c r="P71" s="107">
        <f>IF($C$4="Neattiecināmās izmaksas",IF('1a+c+n'!$Q71="N",'1a+c+n'!P71,0))</f>
        <v>0</v>
      </c>
    </row>
    <row r="72" spans="1:16" x14ac:dyDescent="0.2">
      <c r="A72" s="45">
        <f>IF(P72=0,0,IF(COUNTBLANK(P72)=1,0,COUNTA($P$14:P72)))</f>
        <v>0</v>
      </c>
      <c r="B72" s="20">
        <f>IF($C$4="Neattiecināmās izmaksas",IF('1a+c+n'!$Q72="N",'1a+c+n'!B72,0))</f>
        <v>0</v>
      </c>
      <c r="C72" s="58">
        <f>IF($C$4="Neattiecināmās izmaksas",IF('1a+c+n'!$Q72="N",'1a+c+n'!C72,0))</f>
        <v>0</v>
      </c>
      <c r="D72" s="20">
        <f>IF($C$4="Neattiecināmās izmaksas",IF('1a+c+n'!$Q72="N",'1a+c+n'!D72,0))</f>
        <v>0</v>
      </c>
      <c r="E72" s="40"/>
      <c r="F72" s="59"/>
      <c r="G72" s="106"/>
      <c r="H72" s="106">
        <f>IF($C$4="Neattiecināmās izmaksas",IF('1a+c+n'!$Q72="N",'1a+c+n'!H72,0))</f>
        <v>0</v>
      </c>
      <c r="I72" s="106"/>
      <c r="J72" s="106"/>
      <c r="K72" s="107">
        <f>IF($C$4="Neattiecināmās izmaksas",IF('1a+c+n'!$Q72="N",'1a+c+n'!K72,0))</f>
        <v>0</v>
      </c>
      <c r="L72" s="74">
        <f>IF($C$4="Neattiecināmās izmaksas",IF('1a+c+n'!$Q72="N",'1a+c+n'!L72,0))</f>
        <v>0</v>
      </c>
      <c r="M72" s="106">
        <f>IF($C$4="Neattiecināmās izmaksas",IF('1a+c+n'!$Q72="N",'1a+c+n'!M72,0))</f>
        <v>0</v>
      </c>
      <c r="N72" s="106">
        <f>IF($C$4="Neattiecināmās izmaksas",IF('1a+c+n'!$Q72="N",'1a+c+n'!N72,0))</f>
        <v>0</v>
      </c>
      <c r="O72" s="106">
        <f>IF($C$4="Neattiecināmās izmaksas",IF('1a+c+n'!$Q72="N",'1a+c+n'!O72,0))</f>
        <v>0</v>
      </c>
      <c r="P72" s="107">
        <f>IF($C$4="Neattiecināmās izmaksas",IF('1a+c+n'!$Q72="N",'1a+c+n'!P72,0))</f>
        <v>0</v>
      </c>
    </row>
    <row r="73" spans="1:16" x14ac:dyDescent="0.2">
      <c r="A73" s="45">
        <f>IF(P73=0,0,IF(COUNTBLANK(P73)=1,0,COUNTA($P$14:P73)))</f>
        <v>0</v>
      </c>
      <c r="B73" s="20">
        <f>IF($C$4="Neattiecināmās izmaksas",IF('1a+c+n'!$Q73="N",'1a+c+n'!B73,0))</f>
        <v>0</v>
      </c>
      <c r="C73" s="58">
        <f>IF($C$4="Neattiecināmās izmaksas",IF('1a+c+n'!$Q73="N",'1a+c+n'!C73,0))</f>
        <v>0</v>
      </c>
      <c r="D73" s="20">
        <f>IF($C$4="Neattiecināmās izmaksas",IF('1a+c+n'!$Q73="N",'1a+c+n'!D73,0))</f>
        <v>0</v>
      </c>
      <c r="E73" s="40"/>
      <c r="F73" s="59"/>
      <c r="G73" s="106"/>
      <c r="H73" s="106">
        <f>IF($C$4="Neattiecināmās izmaksas",IF('1a+c+n'!$Q73="N",'1a+c+n'!H73,0))</f>
        <v>0</v>
      </c>
      <c r="I73" s="106"/>
      <c r="J73" s="106"/>
      <c r="K73" s="107">
        <f>IF($C$4="Neattiecināmās izmaksas",IF('1a+c+n'!$Q73="N",'1a+c+n'!K73,0))</f>
        <v>0</v>
      </c>
      <c r="L73" s="74">
        <f>IF($C$4="Neattiecināmās izmaksas",IF('1a+c+n'!$Q73="N",'1a+c+n'!L73,0))</f>
        <v>0</v>
      </c>
      <c r="M73" s="106">
        <f>IF($C$4="Neattiecināmās izmaksas",IF('1a+c+n'!$Q73="N",'1a+c+n'!M73,0))</f>
        <v>0</v>
      </c>
      <c r="N73" s="106">
        <f>IF($C$4="Neattiecināmās izmaksas",IF('1a+c+n'!$Q73="N",'1a+c+n'!N73,0))</f>
        <v>0</v>
      </c>
      <c r="O73" s="106">
        <f>IF($C$4="Neattiecināmās izmaksas",IF('1a+c+n'!$Q73="N",'1a+c+n'!O73,0))</f>
        <v>0</v>
      </c>
      <c r="P73" s="107">
        <f>IF($C$4="Neattiecināmās izmaksas",IF('1a+c+n'!$Q73="N",'1a+c+n'!P73,0))</f>
        <v>0</v>
      </c>
    </row>
    <row r="74" spans="1:16" x14ac:dyDescent="0.2">
      <c r="A74" s="45">
        <f>IF(P74=0,0,IF(COUNTBLANK(P74)=1,0,COUNTA($P$14:P74)))</f>
        <v>0</v>
      </c>
      <c r="B74" s="20">
        <f>IF($C$4="Neattiecināmās izmaksas",IF('1a+c+n'!$Q74="N",'1a+c+n'!B74,0))</f>
        <v>0</v>
      </c>
      <c r="C74" s="58">
        <f>IF($C$4="Neattiecināmās izmaksas",IF('1a+c+n'!$Q74="N",'1a+c+n'!C74,0))</f>
        <v>0</v>
      </c>
      <c r="D74" s="20">
        <f>IF($C$4="Neattiecināmās izmaksas",IF('1a+c+n'!$Q74="N",'1a+c+n'!D74,0))</f>
        <v>0</v>
      </c>
      <c r="E74" s="40"/>
      <c r="F74" s="59"/>
      <c r="G74" s="106"/>
      <c r="H74" s="106">
        <f>IF($C$4="Neattiecināmās izmaksas",IF('1a+c+n'!$Q74="N",'1a+c+n'!H74,0))</f>
        <v>0</v>
      </c>
      <c r="I74" s="106"/>
      <c r="J74" s="106"/>
      <c r="K74" s="107">
        <f>IF($C$4="Neattiecināmās izmaksas",IF('1a+c+n'!$Q74="N",'1a+c+n'!K74,0))</f>
        <v>0</v>
      </c>
      <c r="L74" s="74">
        <f>IF($C$4="Neattiecināmās izmaksas",IF('1a+c+n'!$Q74="N",'1a+c+n'!L74,0))</f>
        <v>0</v>
      </c>
      <c r="M74" s="106">
        <f>IF($C$4="Neattiecināmās izmaksas",IF('1a+c+n'!$Q74="N",'1a+c+n'!M74,0))</f>
        <v>0</v>
      </c>
      <c r="N74" s="106">
        <f>IF($C$4="Neattiecināmās izmaksas",IF('1a+c+n'!$Q74="N",'1a+c+n'!N74,0))</f>
        <v>0</v>
      </c>
      <c r="O74" s="106">
        <f>IF($C$4="Neattiecināmās izmaksas",IF('1a+c+n'!$Q74="N",'1a+c+n'!O74,0))</f>
        <v>0</v>
      </c>
      <c r="P74" s="107">
        <f>IF($C$4="Neattiecināmās izmaksas",IF('1a+c+n'!$Q74="N",'1a+c+n'!P74,0))</f>
        <v>0</v>
      </c>
    </row>
    <row r="75" spans="1:16" x14ac:dyDescent="0.2">
      <c r="A75" s="45">
        <f>IF(P75=0,0,IF(COUNTBLANK(P75)=1,0,COUNTA($P$14:P75)))</f>
        <v>0</v>
      </c>
      <c r="B75" s="20">
        <f>IF($C$4="Neattiecināmās izmaksas",IF('1a+c+n'!$Q75="N",'1a+c+n'!B75,0))</f>
        <v>0</v>
      </c>
      <c r="C75" s="58">
        <f>IF($C$4="Neattiecināmās izmaksas",IF('1a+c+n'!$Q75="N",'1a+c+n'!C75,0))</f>
        <v>0</v>
      </c>
      <c r="D75" s="20">
        <f>IF($C$4="Neattiecināmās izmaksas",IF('1a+c+n'!$Q75="N",'1a+c+n'!D75,0))</f>
        <v>0</v>
      </c>
      <c r="E75" s="40"/>
      <c r="F75" s="59"/>
      <c r="G75" s="106"/>
      <c r="H75" s="106">
        <f>IF($C$4="Neattiecināmās izmaksas",IF('1a+c+n'!$Q75="N",'1a+c+n'!H75,0))</f>
        <v>0</v>
      </c>
      <c r="I75" s="106"/>
      <c r="J75" s="106"/>
      <c r="K75" s="107">
        <f>IF($C$4="Neattiecināmās izmaksas",IF('1a+c+n'!$Q75="N",'1a+c+n'!K75,0))</f>
        <v>0</v>
      </c>
      <c r="L75" s="74">
        <f>IF($C$4="Neattiecināmās izmaksas",IF('1a+c+n'!$Q75="N",'1a+c+n'!L75,0))</f>
        <v>0</v>
      </c>
      <c r="M75" s="106">
        <f>IF($C$4="Neattiecināmās izmaksas",IF('1a+c+n'!$Q75="N",'1a+c+n'!M75,0))</f>
        <v>0</v>
      </c>
      <c r="N75" s="106">
        <f>IF($C$4="Neattiecināmās izmaksas",IF('1a+c+n'!$Q75="N",'1a+c+n'!N75,0))</f>
        <v>0</v>
      </c>
      <c r="O75" s="106">
        <f>IF($C$4="Neattiecināmās izmaksas",IF('1a+c+n'!$Q75="N",'1a+c+n'!O75,0))</f>
        <v>0</v>
      </c>
      <c r="P75" s="107">
        <f>IF($C$4="Neattiecināmās izmaksas",IF('1a+c+n'!$Q75="N",'1a+c+n'!P75,0))</f>
        <v>0</v>
      </c>
    </row>
    <row r="76" spans="1:16" x14ac:dyDescent="0.2">
      <c r="A76" s="45">
        <f>IF(P76=0,0,IF(COUNTBLANK(P76)=1,0,COUNTA($P$14:P76)))</f>
        <v>0</v>
      </c>
      <c r="B76" s="20">
        <f>IF($C$4="Neattiecināmās izmaksas",IF('1a+c+n'!$Q76="N",'1a+c+n'!B76,0))</f>
        <v>0</v>
      </c>
      <c r="C76" s="58">
        <f>IF($C$4="Neattiecināmās izmaksas",IF('1a+c+n'!$Q76="N",'1a+c+n'!C76,0))</f>
        <v>0</v>
      </c>
      <c r="D76" s="20">
        <f>IF($C$4="Neattiecināmās izmaksas",IF('1a+c+n'!$Q76="N",'1a+c+n'!D76,0))</f>
        <v>0</v>
      </c>
      <c r="E76" s="40"/>
      <c r="F76" s="59"/>
      <c r="G76" s="106"/>
      <c r="H76" s="106">
        <f>IF($C$4="Neattiecināmās izmaksas",IF('1a+c+n'!$Q76="N",'1a+c+n'!H76,0))</f>
        <v>0</v>
      </c>
      <c r="I76" s="106"/>
      <c r="J76" s="106"/>
      <c r="K76" s="107">
        <f>IF($C$4="Neattiecināmās izmaksas",IF('1a+c+n'!$Q76="N",'1a+c+n'!K76,0))</f>
        <v>0</v>
      </c>
      <c r="L76" s="74">
        <f>IF($C$4="Neattiecināmās izmaksas",IF('1a+c+n'!$Q76="N",'1a+c+n'!L76,0))</f>
        <v>0</v>
      </c>
      <c r="M76" s="106">
        <f>IF($C$4="Neattiecināmās izmaksas",IF('1a+c+n'!$Q76="N",'1a+c+n'!M76,0))</f>
        <v>0</v>
      </c>
      <c r="N76" s="106">
        <f>IF($C$4="Neattiecināmās izmaksas",IF('1a+c+n'!$Q76="N",'1a+c+n'!N76,0))</f>
        <v>0</v>
      </c>
      <c r="O76" s="106">
        <f>IF($C$4="Neattiecināmās izmaksas",IF('1a+c+n'!$Q76="N",'1a+c+n'!O76,0))</f>
        <v>0</v>
      </c>
      <c r="P76" s="107">
        <f>IF($C$4="Neattiecināmās izmaksas",IF('1a+c+n'!$Q76="N",'1a+c+n'!P76,0))</f>
        <v>0</v>
      </c>
    </row>
    <row r="77" spans="1:16" x14ac:dyDescent="0.2">
      <c r="A77" s="45">
        <f>IF(P77=0,0,IF(COUNTBLANK(P77)=1,0,COUNTA($P$14:P77)))</f>
        <v>0</v>
      </c>
      <c r="B77" s="20">
        <f>IF($C$4="Neattiecināmās izmaksas",IF('1a+c+n'!$Q77="N",'1a+c+n'!B77,0))</f>
        <v>0</v>
      </c>
      <c r="C77" s="58">
        <f>IF($C$4="Neattiecināmās izmaksas",IF('1a+c+n'!$Q77="N",'1a+c+n'!C77,0))</f>
        <v>0</v>
      </c>
      <c r="D77" s="20">
        <f>IF($C$4="Neattiecināmās izmaksas",IF('1a+c+n'!$Q77="N",'1a+c+n'!D77,0))</f>
        <v>0</v>
      </c>
      <c r="E77" s="40"/>
      <c r="F77" s="59"/>
      <c r="G77" s="106"/>
      <c r="H77" s="106">
        <f>IF($C$4="Neattiecināmās izmaksas",IF('1a+c+n'!$Q77="N",'1a+c+n'!H77,0))</f>
        <v>0</v>
      </c>
      <c r="I77" s="106"/>
      <c r="J77" s="106"/>
      <c r="K77" s="107">
        <f>IF($C$4="Neattiecināmās izmaksas",IF('1a+c+n'!$Q77="N",'1a+c+n'!K77,0))</f>
        <v>0</v>
      </c>
      <c r="L77" s="74">
        <f>IF($C$4="Neattiecināmās izmaksas",IF('1a+c+n'!$Q77="N",'1a+c+n'!L77,0))</f>
        <v>0</v>
      </c>
      <c r="M77" s="106">
        <f>IF($C$4="Neattiecināmās izmaksas",IF('1a+c+n'!$Q77="N",'1a+c+n'!M77,0))</f>
        <v>0</v>
      </c>
      <c r="N77" s="106">
        <f>IF($C$4="Neattiecināmās izmaksas",IF('1a+c+n'!$Q77="N",'1a+c+n'!N77,0))</f>
        <v>0</v>
      </c>
      <c r="O77" s="106">
        <f>IF($C$4="Neattiecināmās izmaksas",IF('1a+c+n'!$Q77="N",'1a+c+n'!O77,0))</f>
        <v>0</v>
      </c>
      <c r="P77" s="107">
        <f>IF($C$4="Neattiecināmās izmaksas",IF('1a+c+n'!$Q77="N",'1a+c+n'!P77,0))</f>
        <v>0</v>
      </c>
    </row>
    <row r="78" spans="1:16" x14ac:dyDescent="0.2">
      <c r="A78" s="45">
        <f>IF(P78=0,0,IF(COUNTBLANK(P78)=1,0,COUNTA($P$14:P78)))</f>
        <v>0</v>
      </c>
      <c r="B78" s="20">
        <f>IF($C$4="Neattiecināmās izmaksas",IF('1a+c+n'!$Q78="N",'1a+c+n'!B78,0))</f>
        <v>0</v>
      </c>
      <c r="C78" s="58">
        <f>IF($C$4="Neattiecināmās izmaksas",IF('1a+c+n'!$Q78="N",'1a+c+n'!C78,0))</f>
        <v>0</v>
      </c>
      <c r="D78" s="20">
        <f>IF($C$4="Neattiecināmās izmaksas",IF('1a+c+n'!$Q78="N",'1a+c+n'!D78,0))</f>
        <v>0</v>
      </c>
      <c r="E78" s="40"/>
      <c r="F78" s="59"/>
      <c r="G78" s="106"/>
      <c r="H78" s="106">
        <f>IF($C$4="Neattiecināmās izmaksas",IF('1a+c+n'!$Q78="N",'1a+c+n'!H78,0))</f>
        <v>0</v>
      </c>
      <c r="I78" s="106"/>
      <c r="J78" s="106"/>
      <c r="K78" s="107">
        <f>IF($C$4="Neattiecināmās izmaksas",IF('1a+c+n'!$Q78="N",'1a+c+n'!K78,0))</f>
        <v>0</v>
      </c>
      <c r="L78" s="74">
        <f>IF($C$4="Neattiecināmās izmaksas",IF('1a+c+n'!$Q78="N",'1a+c+n'!L78,0))</f>
        <v>0</v>
      </c>
      <c r="M78" s="106">
        <f>IF($C$4="Neattiecināmās izmaksas",IF('1a+c+n'!$Q78="N",'1a+c+n'!M78,0))</f>
        <v>0</v>
      </c>
      <c r="N78" s="106">
        <f>IF($C$4="Neattiecināmās izmaksas",IF('1a+c+n'!$Q78="N",'1a+c+n'!N78,0))</f>
        <v>0</v>
      </c>
      <c r="O78" s="106">
        <f>IF($C$4="Neattiecināmās izmaksas",IF('1a+c+n'!$Q78="N",'1a+c+n'!O78,0))</f>
        <v>0</v>
      </c>
      <c r="P78" s="107">
        <f>IF($C$4="Neattiecināmās izmaksas",IF('1a+c+n'!$Q78="N",'1a+c+n'!P78,0))</f>
        <v>0</v>
      </c>
    </row>
    <row r="79" spans="1:16" x14ac:dyDescent="0.2">
      <c r="A79" s="45">
        <f>IF(P79=0,0,IF(COUNTBLANK(P79)=1,0,COUNTA($P$14:P79)))</f>
        <v>0</v>
      </c>
      <c r="B79" s="20">
        <f>IF($C$4="Neattiecināmās izmaksas",IF('1a+c+n'!$Q79="N",'1a+c+n'!B79,0))</f>
        <v>0</v>
      </c>
      <c r="C79" s="58">
        <f>IF($C$4="Neattiecināmās izmaksas",IF('1a+c+n'!$Q79="N",'1a+c+n'!C79,0))</f>
        <v>0</v>
      </c>
      <c r="D79" s="20">
        <f>IF($C$4="Neattiecināmās izmaksas",IF('1a+c+n'!$Q79="N",'1a+c+n'!D79,0))</f>
        <v>0</v>
      </c>
      <c r="E79" s="40"/>
      <c r="F79" s="59"/>
      <c r="G79" s="106"/>
      <c r="H79" s="106">
        <f>IF($C$4="Neattiecināmās izmaksas",IF('1a+c+n'!$Q79="N",'1a+c+n'!H79,0))</f>
        <v>0</v>
      </c>
      <c r="I79" s="106"/>
      <c r="J79" s="106"/>
      <c r="K79" s="107">
        <f>IF($C$4="Neattiecināmās izmaksas",IF('1a+c+n'!$Q79="N",'1a+c+n'!K79,0))</f>
        <v>0</v>
      </c>
      <c r="L79" s="74">
        <f>IF($C$4="Neattiecināmās izmaksas",IF('1a+c+n'!$Q79="N",'1a+c+n'!L79,0))</f>
        <v>0</v>
      </c>
      <c r="M79" s="106">
        <f>IF($C$4="Neattiecināmās izmaksas",IF('1a+c+n'!$Q79="N",'1a+c+n'!M79,0))</f>
        <v>0</v>
      </c>
      <c r="N79" s="106">
        <f>IF($C$4="Neattiecināmās izmaksas",IF('1a+c+n'!$Q79="N",'1a+c+n'!N79,0))</f>
        <v>0</v>
      </c>
      <c r="O79" s="106">
        <f>IF($C$4="Neattiecināmās izmaksas",IF('1a+c+n'!$Q79="N",'1a+c+n'!O79,0))</f>
        <v>0</v>
      </c>
      <c r="P79" s="107">
        <f>IF($C$4="Neattiecināmās izmaksas",IF('1a+c+n'!$Q79="N",'1a+c+n'!P79,0))</f>
        <v>0</v>
      </c>
    </row>
    <row r="80" spans="1:16" x14ac:dyDescent="0.2">
      <c r="A80" s="45">
        <f>IF(P80=0,0,IF(COUNTBLANK(P80)=1,0,COUNTA($P$14:P80)))</f>
        <v>0</v>
      </c>
      <c r="B80" s="20">
        <f>IF($C$4="Neattiecināmās izmaksas",IF('1a+c+n'!$Q80="N",'1a+c+n'!B80,0))</f>
        <v>0</v>
      </c>
      <c r="C80" s="58">
        <f>IF($C$4="Neattiecināmās izmaksas",IF('1a+c+n'!$Q80="N",'1a+c+n'!C80,0))</f>
        <v>0</v>
      </c>
      <c r="D80" s="20">
        <f>IF($C$4="Neattiecināmās izmaksas",IF('1a+c+n'!$Q80="N",'1a+c+n'!D80,0))</f>
        <v>0</v>
      </c>
      <c r="E80" s="40"/>
      <c r="F80" s="59"/>
      <c r="G80" s="106"/>
      <c r="H80" s="106">
        <f>IF($C$4="Neattiecināmās izmaksas",IF('1a+c+n'!$Q80="N",'1a+c+n'!H80,0))</f>
        <v>0</v>
      </c>
      <c r="I80" s="106"/>
      <c r="J80" s="106"/>
      <c r="K80" s="107">
        <f>IF($C$4="Neattiecināmās izmaksas",IF('1a+c+n'!$Q80="N",'1a+c+n'!K80,0))</f>
        <v>0</v>
      </c>
      <c r="L80" s="74">
        <f>IF($C$4="Neattiecināmās izmaksas",IF('1a+c+n'!$Q80="N",'1a+c+n'!L80,0))</f>
        <v>0</v>
      </c>
      <c r="M80" s="106">
        <f>IF($C$4="Neattiecināmās izmaksas",IF('1a+c+n'!$Q80="N",'1a+c+n'!M80,0))</f>
        <v>0</v>
      </c>
      <c r="N80" s="106">
        <f>IF($C$4="Neattiecināmās izmaksas",IF('1a+c+n'!$Q80="N",'1a+c+n'!N80,0))</f>
        <v>0</v>
      </c>
      <c r="O80" s="106">
        <f>IF($C$4="Neattiecināmās izmaksas",IF('1a+c+n'!$Q80="N",'1a+c+n'!O80,0))</f>
        <v>0</v>
      </c>
      <c r="P80" s="107">
        <f>IF($C$4="Neattiecināmās izmaksas",IF('1a+c+n'!$Q80="N",'1a+c+n'!P80,0))</f>
        <v>0</v>
      </c>
    </row>
    <row r="81" spans="1:16" x14ac:dyDescent="0.2">
      <c r="A81" s="45">
        <f>IF(P81=0,0,IF(COUNTBLANK(P81)=1,0,COUNTA($P$14:P81)))</f>
        <v>0</v>
      </c>
      <c r="B81" s="20">
        <f>IF($C$4="Neattiecināmās izmaksas",IF('1a+c+n'!$Q81="N",'1a+c+n'!B81,0))</f>
        <v>0</v>
      </c>
      <c r="C81" s="58">
        <f>IF($C$4="Neattiecināmās izmaksas",IF('1a+c+n'!$Q81="N",'1a+c+n'!C81,0))</f>
        <v>0</v>
      </c>
      <c r="D81" s="20">
        <f>IF($C$4="Neattiecināmās izmaksas",IF('1a+c+n'!$Q81="N",'1a+c+n'!D81,0))</f>
        <v>0</v>
      </c>
      <c r="E81" s="40"/>
      <c r="F81" s="59"/>
      <c r="G81" s="106"/>
      <c r="H81" s="106">
        <f>IF($C$4="Neattiecināmās izmaksas",IF('1a+c+n'!$Q81="N",'1a+c+n'!H81,0))</f>
        <v>0</v>
      </c>
      <c r="I81" s="106"/>
      <c r="J81" s="106"/>
      <c r="K81" s="107">
        <f>IF($C$4="Neattiecināmās izmaksas",IF('1a+c+n'!$Q81="N",'1a+c+n'!K81,0))</f>
        <v>0</v>
      </c>
      <c r="L81" s="74">
        <f>IF($C$4="Neattiecināmās izmaksas",IF('1a+c+n'!$Q81="N",'1a+c+n'!L81,0))</f>
        <v>0</v>
      </c>
      <c r="M81" s="106">
        <f>IF($C$4="Neattiecināmās izmaksas",IF('1a+c+n'!$Q81="N",'1a+c+n'!M81,0))</f>
        <v>0</v>
      </c>
      <c r="N81" s="106">
        <f>IF($C$4="Neattiecināmās izmaksas",IF('1a+c+n'!$Q81="N",'1a+c+n'!N81,0))</f>
        <v>0</v>
      </c>
      <c r="O81" s="106">
        <f>IF($C$4="Neattiecināmās izmaksas",IF('1a+c+n'!$Q81="N",'1a+c+n'!O81,0))</f>
        <v>0</v>
      </c>
      <c r="P81" s="107">
        <f>IF($C$4="Neattiecināmās izmaksas",IF('1a+c+n'!$Q81="N",'1a+c+n'!P81,0))</f>
        <v>0</v>
      </c>
    </row>
    <row r="82" spans="1:16" x14ac:dyDescent="0.2">
      <c r="A82" s="45">
        <f>IF(P82=0,0,IF(COUNTBLANK(P82)=1,0,COUNTA($P$14:P82)))</f>
        <v>0</v>
      </c>
      <c r="B82" s="20">
        <f>IF($C$4="Neattiecināmās izmaksas",IF('1a+c+n'!$Q82="N",'1a+c+n'!B82,0))</f>
        <v>0</v>
      </c>
      <c r="C82" s="58">
        <f>IF($C$4="Neattiecināmās izmaksas",IF('1a+c+n'!$Q82="N",'1a+c+n'!C82,0))</f>
        <v>0</v>
      </c>
      <c r="D82" s="20">
        <f>IF($C$4="Neattiecināmās izmaksas",IF('1a+c+n'!$Q82="N",'1a+c+n'!D82,0))</f>
        <v>0</v>
      </c>
      <c r="E82" s="40"/>
      <c r="F82" s="59"/>
      <c r="G82" s="106"/>
      <c r="H82" s="106">
        <f>IF($C$4="Neattiecināmās izmaksas",IF('1a+c+n'!$Q82="N",'1a+c+n'!H82,0))</f>
        <v>0</v>
      </c>
      <c r="I82" s="106"/>
      <c r="J82" s="106"/>
      <c r="K82" s="107">
        <f>IF($C$4="Neattiecināmās izmaksas",IF('1a+c+n'!$Q82="N",'1a+c+n'!K82,0))</f>
        <v>0</v>
      </c>
      <c r="L82" s="74">
        <f>IF($C$4="Neattiecināmās izmaksas",IF('1a+c+n'!$Q82="N",'1a+c+n'!L82,0))</f>
        <v>0</v>
      </c>
      <c r="M82" s="106">
        <f>IF($C$4="Neattiecināmās izmaksas",IF('1a+c+n'!$Q82="N",'1a+c+n'!M82,0))</f>
        <v>0</v>
      </c>
      <c r="N82" s="106">
        <f>IF($C$4="Neattiecināmās izmaksas",IF('1a+c+n'!$Q82="N",'1a+c+n'!N82,0))</f>
        <v>0</v>
      </c>
      <c r="O82" s="106">
        <f>IF($C$4="Neattiecināmās izmaksas",IF('1a+c+n'!$Q82="N",'1a+c+n'!O82,0))</f>
        <v>0</v>
      </c>
      <c r="P82" s="107">
        <f>IF($C$4="Neattiecināmās izmaksas",IF('1a+c+n'!$Q82="N",'1a+c+n'!P82,0))</f>
        <v>0</v>
      </c>
    </row>
    <row r="83" spans="1:16" x14ac:dyDescent="0.2">
      <c r="A83" s="45">
        <f>IF(P83=0,0,IF(COUNTBLANK(P83)=1,0,COUNTA($P$14:P83)))</f>
        <v>0</v>
      </c>
      <c r="B83" s="20">
        <f>IF($C$4="Neattiecināmās izmaksas",IF('1a+c+n'!$Q83="N",'1a+c+n'!B83,0))</f>
        <v>0</v>
      </c>
      <c r="C83" s="58">
        <f>IF($C$4="Neattiecināmās izmaksas",IF('1a+c+n'!$Q83="N",'1a+c+n'!C83,0))</f>
        <v>0</v>
      </c>
      <c r="D83" s="20">
        <f>IF($C$4="Neattiecināmās izmaksas",IF('1a+c+n'!$Q83="N",'1a+c+n'!D83,0))</f>
        <v>0</v>
      </c>
      <c r="E83" s="40"/>
      <c r="F83" s="59"/>
      <c r="G83" s="106"/>
      <c r="H83" s="106">
        <f>IF($C$4="Neattiecināmās izmaksas",IF('1a+c+n'!$Q83="N",'1a+c+n'!H83,0))</f>
        <v>0</v>
      </c>
      <c r="I83" s="106"/>
      <c r="J83" s="106"/>
      <c r="K83" s="107">
        <f>IF($C$4="Neattiecināmās izmaksas",IF('1a+c+n'!$Q83="N",'1a+c+n'!K83,0))</f>
        <v>0</v>
      </c>
      <c r="L83" s="74">
        <f>IF($C$4="Neattiecināmās izmaksas",IF('1a+c+n'!$Q83="N",'1a+c+n'!L83,0))</f>
        <v>0</v>
      </c>
      <c r="M83" s="106">
        <f>IF($C$4="Neattiecināmās izmaksas",IF('1a+c+n'!$Q83="N",'1a+c+n'!M83,0))</f>
        <v>0</v>
      </c>
      <c r="N83" s="106">
        <f>IF($C$4="Neattiecināmās izmaksas",IF('1a+c+n'!$Q83="N",'1a+c+n'!N83,0))</f>
        <v>0</v>
      </c>
      <c r="O83" s="106">
        <f>IF($C$4="Neattiecināmās izmaksas",IF('1a+c+n'!$Q83="N",'1a+c+n'!O83,0))</f>
        <v>0</v>
      </c>
      <c r="P83" s="107">
        <f>IF($C$4="Neattiecināmās izmaksas",IF('1a+c+n'!$Q83="N",'1a+c+n'!P83,0))</f>
        <v>0</v>
      </c>
    </row>
    <row r="84" spans="1:16" x14ac:dyDescent="0.2">
      <c r="A84" s="45">
        <f>IF(P84=0,0,IF(COUNTBLANK(P84)=1,0,COUNTA($P$14:P84)))</f>
        <v>0</v>
      </c>
      <c r="B84" s="20">
        <f>IF($C$4="Neattiecināmās izmaksas",IF('1a+c+n'!$Q84="N",'1a+c+n'!B84,0))</f>
        <v>0</v>
      </c>
      <c r="C84" s="58">
        <f>IF($C$4="Neattiecināmās izmaksas",IF('1a+c+n'!$Q84="N",'1a+c+n'!C84,0))</f>
        <v>0</v>
      </c>
      <c r="D84" s="20">
        <f>IF($C$4="Neattiecināmās izmaksas",IF('1a+c+n'!$Q84="N",'1a+c+n'!D84,0))</f>
        <v>0</v>
      </c>
      <c r="E84" s="40"/>
      <c r="F84" s="59"/>
      <c r="G84" s="106"/>
      <c r="H84" s="106">
        <f>IF($C$4="Neattiecināmās izmaksas",IF('1a+c+n'!$Q84="N",'1a+c+n'!H84,0))</f>
        <v>0</v>
      </c>
      <c r="I84" s="106"/>
      <c r="J84" s="106"/>
      <c r="K84" s="107">
        <f>IF($C$4="Neattiecināmās izmaksas",IF('1a+c+n'!$Q84="N",'1a+c+n'!K84,0))</f>
        <v>0</v>
      </c>
      <c r="L84" s="74">
        <f>IF($C$4="Neattiecināmās izmaksas",IF('1a+c+n'!$Q84="N",'1a+c+n'!L84,0))</f>
        <v>0</v>
      </c>
      <c r="M84" s="106">
        <f>IF($C$4="Neattiecināmās izmaksas",IF('1a+c+n'!$Q84="N",'1a+c+n'!M84,0))</f>
        <v>0</v>
      </c>
      <c r="N84" s="106">
        <f>IF($C$4="Neattiecināmās izmaksas",IF('1a+c+n'!$Q84="N",'1a+c+n'!N84,0))</f>
        <v>0</v>
      </c>
      <c r="O84" s="106">
        <f>IF($C$4="Neattiecināmās izmaksas",IF('1a+c+n'!$Q84="N",'1a+c+n'!O84,0))</f>
        <v>0</v>
      </c>
      <c r="P84" s="107">
        <f>IF($C$4="Neattiecināmās izmaksas",IF('1a+c+n'!$Q84="N",'1a+c+n'!P84,0))</f>
        <v>0</v>
      </c>
    </row>
    <row r="85" spans="1:16" x14ac:dyDescent="0.2">
      <c r="A85" s="45">
        <f>IF(P85=0,0,IF(COUNTBLANK(P85)=1,0,COUNTA($P$14:P85)))</f>
        <v>0</v>
      </c>
      <c r="B85" s="20">
        <f>IF($C$4="Neattiecināmās izmaksas",IF('1a+c+n'!$Q85="N",'1a+c+n'!B85,0))</f>
        <v>0</v>
      </c>
      <c r="C85" s="58">
        <f>IF($C$4="Neattiecināmās izmaksas",IF('1a+c+n'!$Q85="N",'1a+c+n'!C85,0))</f>
        <v>0</v>
      </c>
      <c r="D85" s="20">
        <f>IF($C$4="Neattiecināmās izmaksas",IF('1a+c+n'!$Q85="N",'1a+c+n'!D85,0))</f>
        <v>0</v>
      </c>
      <c r="E85" s="40"/>
      <c r="F85" s="59"/>
      <c r="G85" s="106"/>
      <c r="H85" s="106">
        <f>IF($C$4="Neattiecināmās izmaksas",IF('1a+c+n'!$Q85="N",'1a+c+n'!H85,0))</f>
        <v>0</v>
      </c>
      <c r="I85" s="106"/>
      <c r="J85" s="106"/>
      <c r="K85" s="107">
        <f>IF($C$4="Neattiecināmās izmaksas",IF('1a+c+n'!$Q85="N",'1a+c+n'!K85,0))</f>
        <v>0</v>
      </c>
      <c r="L85" s="74">
        <f>IF($C$4="Neattiecināmās izmaksas",IF('1a+c+n'!$Q85="N",'1a+c+n'!L85,0))</f>
        <v>0</v>
      </c>
      <c r="M85" s="106">
        <f>IF($C$4="Neattiecināmās izmaksas",IF('1a+c+n'!$Q85="N",'1a+c+n'!M85,0))</f>
        <v>0</v>
      </c>
      <c r="N85" s="106">
        <f>IF($C$4="Neattiecināmās izmaksas",IF('1a+c+n'!$Q85="N",'1a+c+n'!N85,0))</f>
        <v>0</v>
      </c>
      <c r="O85" s="106">
        <f>IF($C$4="Neattiecināmās izmaksas",IF('1a+c+n'!$Q85="N",'1a+c+n'!O85,0))</f>
        <v>0</v>
      </c>
      <c r="P85" s="107">
        <f>IF($C$4="Neattiecināmās izmaksas",IF('1a+c+n'!$Q85="N",'1a+c+n'!P85,0))</f>
        <v>0</v>
      </c>
    </row>
    <row r="86" spans="1:16" x14ac:dyDescent="0.2">
      <c r="A86" s="45">
        <f>IF(P86=0,0,IF(COUNTBLANK(P86)=1,0,COUNTA($P$14:P86)))</f>
        <v>0</v>
      </c>
      <c r="B86" s="20">
        <f>IF($C$4="Neattiecināmās izmaksas",IF('1a+c+n'!$Q86="N",'1a+c+n'!B86,0))</f>
        <v>0</v>
      </c>
      <c r="C86" s="58">
        <f>IF($C$4="Neattiecināmās izmaksas",IF('1a+c+n'!$Q86="N",'1a+c+n'!C86,0))</f>
        <v>0</v>
      </c>
      <c r="D86" s="20">
        <f>IF($C$4="Neattiecināmās izmaksas",IF('1a+c+n'!$Q86="N",'1a+c+n'!D86,0))</f>
        <v>0</v>
      </c>
      <c r="E86" s="40"/>
      <c r="F86" s="59"/>
      <c r="G86" s="106"/>
      <c r="H86" s="106">
        <f>IF($C$4="Neattiecināmās izmaksas",IF('1a+c+n'!$Q86="N",'1a+c+n'!H86,0))</f>
        <v>0</v>
      </c>
      <c r="I86" s="106"/>
      <c r="J86" s="106"/>
      <c r="K86" s="107">
        <f>IF($C$4="Neattiecināmās izmaksas",IF('1a+c+n'!$Q86="N",'1a+c+n'!K86,0))</f>
        <v>0</v>
      </c>
      <c r="L86" s="74">
        <f>IF($C$4="Neattiecināmās izmaksas",IF('1a+c+n'!$Q86="N",'1a+c+n'!L86,0))</f>
        <v>0</v>
      </c>
      <c r="M86" s="106">
        <f>IF($C$4="Neattiecināmās izmaksas",IF('1a+c+n'!$Q86="N",'1a+c+n'!M86,0))</f>
        <v>0</v>
      </c>
      <c r="N86" s="106">
        <f>IF($C$4="Neattiecināmās izmaksas",IF('1a+c+n'!$Q86="N",'1a+c+n'!N86,0))</f>
        <v>0</v>
      </c>
      <c r="O86" s="106">
        <f>IF($C$4="Neattiecināmās izmaksas",IF('1a+c+n'!$Q86="N",'1a+c+n'!O86,0))</f>
        <v>0</v>
      </c>
      <c r="P86" s="107">
        <f>IF($C$4="Neattiecināmās izmaksas",IF('1a+c+n'!$Q86="N",'1a+c+n'!P86,0))</f>
        <v>0</v>
      </c>
    </row>
    <row r="87" spans="1:16" x14ac:dyDescent="0.2">
      <c r="A87" s="45">
        <f>IF(P87=0,0,IF(COUNTBLANK(P87)=1,0,COUNTA($P$14:P87)))</f>
        <v>0</v>
      </c>
      <c r="B87" s="20">
        <f>IF($C$4="Neattiecināmās izmaksas",IF('1a+c+n'!$Q87="N",'1a+c+n'!B87,0))</f>
        <v>0</v>
      </c>
      <c r="C87" s="58">
        <f>IF($C$4="Neattiecināmās izmaksas",IF('1a+c+n'!$Q87="N",'1a+c+n'!C87,0))</f>
        <v>0</v>
      </c>
      <c r="D87" s="20">
        <f>IF($C$4="Neattiecināmās izmaksas",IF('1a+c+n'!$Q87="N",'1a+c+n'!D87,0))</f>
        <v>0</v>
      </c>
      <c r="E87" s="40"/>
      <c r="F87" s="59"/>
      <c r="G87" s="106"/>
      <c r="H87" s="106">
        <f>IF($C$4="Neattiecināmās izmaksas",IF('1a+c+n'!$Q87="N",'1a+c+n'!H87,0))</f>
        <v>0</v>
      </c>
      <c r="I87" s="106"/>
      <c r="J87" s="106"/>
      <c r="K87" s="107">
        <f>IF($C$4="Neattiecināmās izmaksas",IF('1a+c+n'!$Q87="N",'1a+c+n'!K87,0))</f>
        <v>0</v>
      </c>
      <c r="L87" s="74">
        <f>IF($C$4="Neattiecināmās izmaksas",IF('1a+c+n'!$Q87="N",'1a+c+n'!L87,0))</f>
        <v>0</v>
      </c>
      <c r="M87" s="106">
        <f>IF($C$4="Neattiecināmās izmaksas",IF('1a+c+n'!$Q87="N",'1a+c+n'!M87,0))</f>
        <v>0</v>
      </c>
      <c r="N87" s="106">
        <f>IF($C$4="Neattiecināmās izmaksas",IF('1a+c+n'!$Q87="N",'1a+c+n'!N87,0))</f>
        <v>0</v>
      </c>
      <c r="O87" s="106">
        <f>IF($C$4="Neattiecināmās izmaksas",IF('1a+c+n'!$Q87="N",'1a+c+n'!O87,0))</f>
        <v>0</v>
      </c>
      <c r="P87" s="107">
        <f>IF($C$4="Neattiecināmās izmaksas",IF('1a+c+n'!$Q87="N",'1a+c+n'!P87,0))</f>
        <v>0</v>
      </c>
    </row>
    <row r="88" spans="1:16" x14ac:dyDescent="0.2">
      <c r="A88" s="45">
        <f>IF(P88=0,0,IF(COUNTBLANK(P88)=1,0,COUNTA($P$14:P88)))</f>
        <v>0</v>
      </c>
      <c r="B88" s="20">
        <f>IF($C$4="Neattiecināmās izmaksas",IF('1a+c+n'!$Q88="N",'1a+c+n'!B88,0))</f>
        <v>0</v>
      </c>
      <c r="C88" s="58">
        <f>IF($C$4="Neattiecināmās izmaksas",IF('1a+c+n'!$Q88="N",'1a+c+n'!C88,0))</f>
        <v>0</v>
      </c>
      <c r="D88" s="20">
        <f>IF($C$4="Neattiecināmās izmaksas",IF('1a+c+n'!$Q88="N",'1a+c+n'!D88,0))</f>
        <v>0</v>
      </c>
      <c r="E88" s="40"/>
      <c r="F88" s="59"/>
      <c r="G88" s="106"/>
      <c r="H88" s="106">
        <f>IF($C$4="Neattiecināmās izmaksas",IF('1a+c+n'!$Q88="N",'1a+c+n'!H88,0))</f>
        <v>0</v>
      </c>
      <c r="I88" s="106"/>
      <c r="J88" s="106"/>
      <c r="K88" s="107">
        <f>IF($C$4="Neattiecināmās izmaksas",IF('1a+c+n'!$Q88="N",'1a+c+n'!K88,0))</f>
        <v>0</v>
      </c>
      <c r="L88" s="74">
        <f>IF($C$4="Neattiecināmās izmaksas",IF('1a+c+n'!$Q88="N",'1a+c+n'!L88,0))</f>
        <v>0</v>
      </c>
      <c r="M88" s="106">
        <f>IF($C$4="Neattiecināmās izmaksas",IF('1a+c+n'!$Q88="N",'1a+c+n'!M88,0))</f>
        <v>0</v>
      </c>
      <c r="N88" s="106">
        <f>IF($C$4="Neattiecināmās izmaksas",IF('1a+c+n'!$Q88="N",'1a+c+n'!N88,0))</f>
        <v>0</v>
      </c>
      <c r="O88" s="106">
        <f>IF($C$4="Neattiecināmās izmaksas",IF('1a+c+n'!$Q88="N",'1a+c+n'!O88,0))</f>
        <v>0</v>
      </c>
      <c r="P88" s="107">
        <f>IF($C$4="Neattiecināmās izmaksas",IF('1a+c+n'!$Q88="N",'1a+c+n'!P88,0))</f>
        <v>0</v>
      </c>
    </row>
    <row r="89" spans="1:16" x14ac:dyDescent="0.2">
      <c r="A89" s="45">
        <f>IF(P89=0,0,IF(COUNTBLANK(P89)=1,0,COUNTA($P$14:P89)))</f>
        <v>0</v>
      </c>
      <c r="B89" s="20">
        <f>IF($C$4="Neattiecināmās izmaksas",IF('1a+c+n'!$Q89="N",'1a+c+n'!B89,0))</f>
        <v>0</v>
      </c>
      <c r="C89" s="58">
        <f>IF($C$4="Neattiecināmās izmaksas",IF('1a+c+n'!$Q89="N",'1a+c+n'!C89,0))</f>
        <v>0</v>
      </c>
      <c r="D89" s="20">
        <f>IF($C$4="Neattiecināmās izmaksas",IF('1a+c+n'!$Q89="N",'1a+c+n'!D89,0))</f>
        <v>0</v>
      </c>
      <c r="E89" s="40"/>
      <c r="F89" s="59"/>
      <c r="G89" s="106"/>
      <c r="H89" s="106">
        <f>IF($C$4="Neattiecināmās izmaksas",IF('1a+c+n'!$Q89="N",'1a+c+n'!H89,0))</f>
        <v>0</v>
      </c>
      <c r="I89" s="106"/>
      <c r="J89" s="106"/>
      <c r="K89" s="107">
        <f>IF($C$4="Neattiecināmās izmaksas",IF('1a+c+n'!$Q89="N",'1a+c+n'!K89,0))</f>
        <v>0</v>
      </c>
      <c r="L89" s="74">
        <f>IF($C$4="Neattiecināmās izmaksas",IF('1a+c+n'!$Q89="N",'1a+c+n'!L89,0))</f>
        <v>0</v>
      </c>
      <c r="M89" s="106">
        <f>IF($C$4="Neattiecināmās izmaksas",IF('1a+c+n'!$Q89="N",'1a+c+n'!M89,0))</f>
        <v>0</v>
      </c>
      <c r="N89" s="106">
        <f>IF($C$4="Neattiecināmās izmaksas",IF('1a+c+n'!$Q89="N",'1a+c+n'!N89,0))</f>
        <v>0</v>
      </c>
      <c r="O89" s="106">
        <f>IF($C$4="Neattiecināmās izmaksas",IF('1a+c+n'!$Q89="N",'1a+c+n'!O89,0))</f>
        <v>0</v>
      </c>
      <c r="P89" s="107">
        <f>IF($C$4="Neattiecināmās izmaksas",IF('1a+c+n'!$Q89="N",'1a+c+n'!P89,0))</f>
        <v>0</v>
      </c>
    </row>
    <row r="90" spans="1:16" x14ac:dyDescent="0.2">
      <c r="A90" s="45">
        <f>IF(P90=0,0,IF(COUNTBLANK(P90)=1,0,COUNTA($P$14:P90)))</f>
        <v>0</v>
      </c>
      <c r="B90" s="20">
        <f>IF($C$4="Neattiecināmās izmaksas",IF('1a+c+n'!$Q90="N",'1a+c+n'!B90,0))</f>
        <v>0</v>
      </c>
      <c r="C90" s="58">
        <f>IF($C$4="Neattiecināmās izmaksas",IF('1a+c+n'!$Q90="N",'1a+c+n'!C90,0))</f>
        <v>0</v>
      </c>
      <c r="D90" s="20">
        <f>IF($C$4="Neattiecināmās izmaksas",IF('1a+c+n'!$Q90="N",'1a+c+n'!D90,0))</f>
        <v>0</v>
      </c>
      <c r="E90" s="40"/>
      <c r="F90" s="59"/>
      <c r="G90" s="106"/>
      <c r="H90" s="106">
        <f>IF($C$4="Neattiecināmās izmaksas",IF('1a+c+n'!$Q90="N",'1a+c+n'!H90,0))</f>
        <v>0</v>
      </c>
      <c r="I90" s="106"/>
      <c r="J90" s="106"/>
      <c r="K90" s="107">
        <f>IF($C$4="Neattiecināmās izmaksas",IF('1a+c+n'!$Q90="N",'1a+c+n'!K90,0))</f>
        <v>0</v>
      </c>
      <c r="L90" s="74">
        <f>IF($C$4="Neattiecināmās izmaksas",IF('1a+c+n'!$Q90="N",'1a+c+n'!L90,0))</f>
        <v>0</v>
      </c>
      <c r="M90" s="106">
        <f>IF($C$4="Neattiecināmās izmaksas",IF('1a+c+n'!$Q90="N",'1a+c+n'!M90,0))</f>
        <v>0</v>
      </c>
      <c r="N90" s="106">
        <f>IF($C$4="Neattiecināmās izmaksas",IF('1a+c+n'!$Q90="N",'1a+c+n'!N90,0))</f>
        <v>0</v>
      </c>
      <c r="O90" s="106">
        <f>IF($C$4="Neattiecināmās izmaksas",IF('1a+c+n'!$Q90="N",'1a+c+n'!O90,0))</f>
        <v>0</v>
      </c>
      <c r="P90" s="107">
        <f>IF($C$4="Neattiecināmās izmaksas",IF('1a+c+n'!$Q90="N",'1a+c+n'!P90,0))</f>
        <v>0</v>
      </c>
    </row>
    <row r="91" spans="1:16" x14ac:dyDescent="0.2">
      <c r="A91" s="45">
        <f>IF(P91=0,0,IF(COUNTBLANK(P91)=1,0,COUNTA($P$14:P91)))</f>
        <v>0</v>
      </c>
      <c r="B91" s="20">
        <f>IF($C$4="Neattiecināmās izmaksas",IF('1a+c+n'!$Q91="N",'1a+c+n'!B91,0))</f>
        <v>0</v>
      </c>
      <c r="C91" s="58">
        <f>IF($C$4="Neattiecināmās izmaksas",IF('1a+c+n'!$Q91="N",'1a+c+n'!C91,0))</f>
        <v>0</v>
      </c>
      <c r="D91" s="20">
        <f>IF($C$4="Neattiecināmās izmaksas",IF('1a+c+n'!$Q91="N",'1a+c+n'!D91,0))</f>
        <v>0</v>
      </c>
      <c r="E91" s="40"/>
      <c r="F91" s="59"/>
      <c r="G91" s="106"/>
      <c r="H91" s="106">
        <f>IF($C$4="Neattiecināmās izmaksas",IF('1a+c+n'!$Q91="N",'1a+c+n'!H91,0))</f>
        <v>0</v>
      </c>
      <c r="I91" s="106"/>
      <c r="J91" s="106"/>
      <c r="K91" s="107">
        <f>IF($C$4="Neattiecināmās izmaksas",IF('1a+c+n'!$Q91="N",'1a+c+n'!K91,0))</f>
        <v>0</v>
      </c>
      <c r="L91" s="74">
        <f>IF($C$4="Neattiecināmās izmaksas",IF('1a+c+n'!$Q91="N",'1a+c+n'!L91,0))</f>
        <v>0</v>
      </c>
      <c r="M91" s="106">
        <f>IF($C$4="Neattiecināmās izmaksas",IF('1a+c+n'!$Q91="N",'1a+c+n'!M91,0))</f>
        <v>0</v>
      </c>
      <c r="N91" s="106">
        <f>IF($C$4="Neattiecināmās izmaksas",IF('1a+c+n'!$Q91="N",'1a+c+n'!N91,0))</f>
        <v>0</v>
      </c>
      <c r="O91" s="106">
        <f>IF($C$4="Neattiecināmās izmaksas",IF('1a+c+n'!$Q91="N",'1a+c+n'!O91,0))</f>
        <v>0</v>
      </c>
      <c r="P91" s="107">
        <f>IF($C$4="Neattiecināmās izmaksas",IF('1a+c+n'!$Q91="N",'1a+c+n'!P91,0))</f>
        <v>0</v>
      </c>
    </row>
    <row r="92" spans="1:16" x14ac:dyDescent="0.2">
      <c r="A92" s="45">
        <f>IF(P92=0,0,IF(COUNTBLANK(P92)=1,0,COUNTA($P$14:P92)))</f>
        <v>0</v>
      </c>
      <c r="B92" s="20">
        <f>IF($C$4="Neattiecināmās izmaksas",IF('1a+c+n'!$Q92="N",'1a+c+n'!B92,0))</f>
        <v>0</v>
      </c>
      <c r="C92" s="58">
        <f>IF($C$4="Neattiecināmās izmaksas",IF('1a+c+n'!$Q92="N",'1a+c+n'!C92,0))</f>
        <v>0</v>
      </c>
      <c r="D92" s="20">
        <f>IF($C$4="Neattiecināmās izmaksas",IF('1a+c+n'!$Q92="N",'1a+c+n'!D92,0))</f>
        <v>0</v>
      </c>
      <c r="E92" s="40"/>
      <c r="F92" s="59"/>
      <c r="G92" s="106"/>
      <c r="H92" s="106">
        <f>IF($C$4="Neattiecināmās izmaksas",IF('1a+c+n'!$Q92="N",'1a+c+n'!H92,0))</f>
        <v>0</v>
      </c>
      <c r="I92" s="106"/>
      <c r="J92" s="106"/>
      <c r="K92" s="107">
        <f>IF($C$4="Neattiecināmās izmaksas",IF('1a+c+n'!$Q92="N",'1a+c+n'!K92,0))</f>
        <v>0</v>
      </c>
      <c r="L92" s="74">
        <f>IF($C$4="Neattiecināmās izmaksas",IF('1a+c+n'!$Q92="N",'1a+c+n'!L92,0))</f>
        <v>0</v>
      </c>
      <c r="M92" s="106">
        <f>IF($C$4="Neattiecināmās izmaksas",IF('1a+c+n'!$Q92="N",'1a+c+n'!M92,0))</f>
        <v>0</v>
      </c>
      <c r="N92" s="106">
        <f>IF($C$4="Neattiecināmās izmaksas",IF('1a+c+n'!$Q92="N",'1a+c+n'!N92,0))</f>
        <v>0</v>
      </c>
      <c r="O92" s="106">
        <f>IF($C$4="Neattiecināmās izmaksas",IF('1a+c+n'!$Q92="N",'1a+c+n'!O92,0))</f>
        <v>0</v>
      </c>
      <c r="P92" s="107">
        <f>IF($C$4="Neattiecināmās izmaksas",IF('1a+c+n'!$Q92="N",'1a+c+n'!P92,0))</f>
        <v>0</v>
      </c>
    </row>
    <row r="93" spans="1:16" x14ac:dyDescent="0.2">
      <c r="A93" s="45">
        <f>IF(P93=0,0,IF(COUNTBLANK(P93)=1,0,COUNTA($P$14:P93)))</f>
        <v>0</v>
      </c>
      <c r="B93" s="20">
        <f>IF($C$4="Neattiecināmās izmaksas",IF('1a+c+n'!$Q93="N",'1a+c+n'!B93,0))</f>
        <v>0</v>
      </c>
      <c r="C93" s="58">
        <f>IF($C$4="Neattiecināmās izmaksas",IF('1a+c+n'!$Q93="N",'1a+c+n'!C93,0))</f>
        <v>0</v>
      </c>
      <c r="D93" s="20">
        <f>IF($C$4="Neattiecināmās izmaksas",IF('1a+c+n'!$Q93="N",'1a+c+n'!D93,0))</f>
        <v>0</v>
      </c>
      <c r="E93" s="40"/>
      <c r="F93" s="59"/>
      <c r="G93" s="106"/>
      <c r="H93" s="106">
        <f>IF($C$4="Neattiecināmās izmaksas",IF('1a+c+n'!$Q93="N",'1a+c+n'!H93,0))</f>
        <v>0</v>
      </c>
      <c r="I93" s="106"/>
      <c r="J93" s="106"/>
      <c r="K93" s="107">
        <f>IF($C$4="Neattiecināmās izmaksas",IF('1a+c+n'!$Q93="N",'1a+c+n'!K93,0))</f>
        <v>0</v>
      </c>
      <c r="L93" s="74">
        <f>IF($C$4="Neattiecināmās izmaksas",IF('1a+c+n'!$Q93="N",'1a+c+n'!L93,0))</f>
        <v>0</v>
      </c>
      <c r="M93" s="106">
        <f>IF($C$4="Neattiecināmās izmaksas",IF('1a+c+n'!$Q93="N",'1a+c+n'!M93,0))</f>
        <v>0</v>
      </c>
      <c r="N93" s="106">
        <f>IF($C$4="Neattiecināmās izmaksas",IF('1a+c+n'!$Q93="N",'1a+c+n'!N93,0))</f>
        <v>0</v>
      </c>
      <c r="O93" s="106">
        <f>IF($C$4="Neattiecināmās izmaksas",IF('1a+c+n'!$Q93="N",'1a+c+n'!O93,0))</f>
        <v>0</v>
      </c>
      <c r="P93" s="107">
        <f>IF($C$4="Neattiecināmās izmaksas",IF('1a+c+n'!$Q93="N",'1a+c+n'!P93,0))</f>
        <v>0</v>
      </c>
    </row>
    <row r="94" spans="1:16" x14ac:dyDescent="0.2">
      <c r="A94" s="45">
        <f>IF(P94=0,0,IF(COUNTBLANK(P94)=1,0,COUNTA($P$14:P94)))</f>
        <v>0</v>
      </c>
      <c r="B94" s="20">
        <f>IF($C$4="Neattiecināmās izmaksas",IF('1a+c+n'!$Q94="N",'1a+c+n'!B94,0))</f>
        <v>0</v>
      </c>
      <c r="C94" s="58">
        <f>IF($C$4="Neattiecināmās izmaksas",IF('1a+c+n'!$Q94="N",'1a+c+n'!C94,0))</f>
        <v>0</v>
      </c>
      <c r="D94" s="20">
        <f>IF($C$4="Neattiecināmās izmaksas",IF('1a+c+n'!$Q94="N",'1a+c+n'!D94,0))</f>
        <v>0</v>
      </c>
      <c r="E94" s="40"/>
      <c r="F94" s="59"/>
      <c r="G94" s="106"/>
      <c r="H94" s="106">
        <f>IF($C$4="Neattiecināmās izmaksas",IF('1a+c+n'!$Q94="N",'1a+c+n'!H94,0))</f>
        <v>0</v>
      </c>
      <c r="I94" s="106"/>
      <c r="J94" s="106"/>
      <c r="K94" s="107">
        <f>IF($C$4="Neattiecināmās izmaksas",IF('1a+c+n'!$Q94="N",'1a+c+n'!K94,0))</f>
        <v>0</v>
      </c>
      <c r="L94" s="74">
        <f>IF($C$4="Neattiecināmās izmaksas",IF('1a+c+n'!$Q94="N",'1a+c+n'!L94,0))</f>
        <v>0</v>
      </c>
      <c r="M94" s="106">
        <f>IF($C$4="Neattiecināmās izmaksas",IF('1a+c+n'!$Q94="N",'1a+c+n'!M94,0))</f>
        <v>0</v>
      </c>
      <c r="N94" s="106">
        <f>IF($C$4="Neattiecināmās izmaksas",IF('1a+c+n'!$Q94="N",'1a+c+n'!N94,0))</f>
        <v>0</v>
      </c>
      <c r="O94" s="106">
        <f>IF($C$4="Neattiecināmās izmaksas",IF('1a+c+n'!$Q94="N",'1a+c+n'!O94,0))</f>
        <v>0</v>
      </c>
      <c r="P94" s="107">
        <f>IF($C$4="Neattiecināmās izmaksas",IF('1a+c+n'!$Q94="N",'1a+c+n'!P94,0))</f>
        <v>0</v>
      </c>
    </row>
    <row r="95" spans="1:16" x14ac:dyDescent="0.2">
      <c r="A95" s="45">
        <f>IF(P95=0,0,IF(COUNTBLANK(P95)=1,0,COUNTA($P$14:P95)))</f>
        <v>0</v>
      </c>
      <c r="B95" s="20">
        <f>IF($C$4="Neattiecināmās izmaksas",IF('1a+c+n'!$Q95="N",'1a+c+n'!B95,0))</f>
        <v>0</v>
      </c>
      <c r="C95" s="58">
        <f>IF($C$4="Neattiecināmās izmaksas",IF('1a+c+n'!$Q95="N",'1a+c+n'!C95,0))</f>
        <v>0</v>
      </c>
      <c r="D95" s="20">
        <f>IF($C$4="Neattiecināmās izmaksas",IF('1a+c+n'!$Q95="N",'1a+c+n'!D95,0))</f>
        <v>0</v>
      </c>
      <c r="E95" s="40"/>
      <c r="F95" s="59"/>
      <c r="G95" s="106"/>
      <c r="H95" s="106">
        <f>IF($C$4="Neattiecināmās izmaksas",IF('1a+c+n'!$Q95="N",'1a+c+n'!H95,0))</f>
        <v>0</v>
      </c>
      <c r="I95" s="106"/>
      <c r="J95" s="106"/>
      <c r="K95" s="107">
        <f>IF($C$4="Neattiecināmās izmaksas",IF('1a+c+n'!$Q95="N",'1a+c+n'!K95,0))</f>
        <v>0</v>
      </c>
      <c r="L95" s="74">
        <f>IF($C$4="Neattiecināmās izmaksas",IF('1a+c+n'!$Q95="N",'1a+c+n'!L95,0))</f>
        <v>0</v>
      </c>
      <c r="M95" s="106">
        <f>IF($C$4="Neattiecināmās izmaksas",IF('1a+c+n'!$Q95="N",'1a+c+n'!M95,0))</f>
        <v>0</v>
      </c>
      <c r="N95" s="106">
        <f>IF($C$4="Neattiecināmās izmaksas",IF('1a+c+n'!$Q95="N",'1a+c+n'!N95,0))</f>
        <v>0</v>
      </c>
      <c r="O95" s="106">
        <f>IF($C$4="Neattiecināmās izmaksas",IF('1a+c+n'!$Q95="N",'1a+c+n'!O95,0))</f>
        <v>0</v>
      </c>
      <c r="P95" s="107">
        <f>IF($C$4="Neattiecināmās izmaksas",IF('1a+c+n'!$Q95="N",'1a+c+n'!P95,0))</f>
        <v>0</v>
      </c>
    </row>
    <row r="96" spans="1:16" x14ac:dyDescent="0.2">
      <c r="A96" s="45">
        <f>IF(P96=0,0,IF(COUNTBLANK(P96)=1,0,COUNTA($P$14:P96)))</f>
        <v>0</v>
      </c>
      <c r="B96" s="20">
        <f>IF($C$4="Neattiecināmās izmaksas",IF('1a+c+n'!$Q96="N",'1a+c+n'!B96,0))</f>
        <v>0</v>
      </c>
      <c r="C96" s="58">
        <f>IF($C$4="Neattiecināmās izmaksas",IF('1a+c+n'!$Q96="N",'1a+c+n'!C96,0))</f>
        <v>0</v>
      </c>
      <c r="D96" s="20">
        <f>IF($C$4="Neattiecināmās izmaksas",IF('1a+c+n'!$Q96="N",'1a+c+n'!D96,0))</f>
        <v>0</v>
      </c>
      <c r="E96" s="40"/>
      <c r="F96" s="59"/>
      <c r="G96" s="106"/>
      <c r="H96" s="106">
        <f>IF($C$4="Neattiecināmās izmaksas",IF('1a+c+n'!$Q96="N",'1a+c+n'!H96,0))</f>
        <v>0</v>
      </c>
      <c r="I96" s="106"/>
      <c r="J96" s="106"/>
      <c r="K96" s="107">
        <f>IF($C$4="Neattiecināmās izmaksas",IF('1a+c+n'!$Q96="N",'1a+c+n'!K96,0))</f>
        <v>0</v>
      </c>
      <c r="L96" s="74">
        <f>IF($C$4="Neattiecināmās izmaksas",IF('1a+c+n'!$Q96="N",'1a+c+n'!L96,0))</f>
        <v>0</v>
      </c>
      <c r="M96" s="106">
        <f>IF($C$4="Neattiecināmās izmaksas",IF('1a+c+n'!$Q96="N",'1a+c+n'!M96,0))</f>
        <v>0</v>
      </c>
      <c r="N96" s="106">
        <f>IF($C$4="Neattiecināmās izmaksas",IF('1a+c+n'!$Q96="N",'1a+c+n'!N96,0))</f>
        <v>0</v>
      </c>
      <c r="O96" s="106">
        <f>IF($C$4="Neattiecināmās izmaksas",IF('1a+c+n'!$Q96="N",'1a+c+n'!O96,0))</f>
        <v>0</v>
      </c>
      <c r="P96" s="107">
        <f>IF($C$4="Neattiecināmās izmaksas",IF('1a+c+n'!$Q96="N",'1a+c+n'!P96,0))</f>
        <v>0</v>
      </c>
    </row>
    <row r="97" spans="1:16" x14ac:dyDescent="0.2">
      <c r="A97" s="45">
        <f>IF(P97=0,0,IF(COUNTBLANK(P97)=1,0,COUNTA($P$14:P97)))</f>
        <v>0</v>
      </c>
      <c r="B97" s="20">
        <f>IF($C$4="Neattiecināmās izmaksas",IF('1a+c+n'!$Q97="N",'1a+c+n'!B97,0))</f>
        <v>0</v>
      </c>
      <c r="C97" s="58">
        <f>IF($C$4="Neattiecināmās izmaksas",IF('1a+c+n'!$Q97="N",'1a+c+n'!C97,0))</f>
        <v>0</v>
      </c>
      <c r="D97" s="20">
        <f>IF($C$4="Neattiecināmās izmaksas",IF('1a+c+n'!$Q97="N",'1a+c+n'!D97,0))</f>
        <v>0</v>
      </c>
      <c r="E97" s="40"/>
      <c r="F97" s="59"/>
      <c r="G97" s="106"/>
      <c r="H97" s="106">
        <f>IF($C$4="Neattiecināmās izmaksas",IF('1a+c+n'!$Q97="N",'1a+c+n'!H97,0))</f>
        <v>0</v>
      </c>
      <c r="I97" s="106"/>
      <c r="J97" s="106"/>
      <c r="K97" s="107">
        <f>IF($C$4="Neattiecināmās izmaksas",IF('1a+c+n'!$Q97="N",'1a+c+n'!K97,0))</f>
        <v>0</v>
      </c>
      <c r="L97" s="74">
        <f>IF($C$4="Neattiecināmās izmaksas",IF('1a+c+n'!$Q97="N",'1a+c+n'!L97,0))</f>
        <v>0</v>
      </c>
      <c r="M97" s="106">
        <f>IF($C$4="Neattiecināmās izmaksas",IF('1a+c+n'!$Q97="N",'1a+c+n'!M97,0))</f>
        <v>0</v>
      </c>
      <c r="N97" s="106">
        <f>IF($C$4="Neattiecināmās izmaksas",IF('1a+c+n'!$Q97="N",'1a+c+n'!N97,0))</f>
        <v>0</v>
      </c>
      <c r="O97" s="106">
        <f>IF($C$4="Neattiecināmās izmaksas",IF('1a+c+n'!$Q97="N",'1a+c+n'!O97,0))</f>
        <v>0</v>
      </c>
      <c r="P97" s="107">
        <f>IF($C$4="Neattiecināmās izmaksas",IF('1a+c+n'!$Q97="N",'1a+c+n'!P97,0))</f>
        <v>0</v>
      </c>
    </row>
    <row r="98" spans="1:16" x14ac:dyDescent="0.2">
      <c r="A98" s="45">
        <f>IF(P98=0,0,IF(COUNTBLANK(P98)=1,0,COUNTA($P$14:P98)))</f>
        <v>0</v>
      </c>
      <c r="B98" s="20">
        <f>IF($C$4="Neattiecināmās izmaksas",IF('1a+c+n'!$Q98="N",'1a+c+n'!B98,0))</f>
        <v>0</v>
      </c>
      <c r="C98" s="58">
        <f>IF($C$4="Neattiecināmās izmaksas",IF('1a+c+n'!$Q98="N",'1a+c+n'!C98,0))</f>
        <v>0</v>
      </c>
      <c r="D98" s="20">
        <f>IF($C$4="Neattiecināmās izmaksas",IF('1a+c+n'!$Q98="N",'1a+c+n'!D98,0))</f>
        <v>0</v>
      </c>
      <c r="E98" s="40"/>
      <c r="F98" s="59"/>
      <c r="G98" s="106"/>
      <c r="H98" s="106">
        <f>IF($C$4="Neattiecināmās izmaksas",IF('1a+c+n'!$Q98="N",'1a+c+n'!H98,0))</f>
        <v>0</v>
      </c>
      <c r="I98" s="106"/>
      <c r="J98" s="106"/>
      <c r="K98" s="107">
        <f>IF($C$4="Neattiecināmās izmaksas",IF('1a+c+n'!$Q98="N",'1a+c+n'!K98,0))</f>
        <v>0</v>
      </c>
      <c r="L98" s="74">
        <f>IF($C$4="Neattiecināmās izmaksas",IF('1a+c+n'!$Q98="N",'1a+c+n'!L98,0))</f>
        <v>0</v>
      </c>
      <c r="M98" s="106">
        <f>IF($C$4="Neattiecināmās izmaksas",IF('1a+c+n'!$Q98="N",'1a+c+n'!M98,0))</f>
        <v>0</v>
      </c>
      <c r="N98" s="106">
        <f>IF($C$4="Neattiecināmās izmaksas",IF('1a+c+n'!$Q98="N",'1a+c+n'!N98,0))</f>
        <v>0</v>
      </c>
      <c r="O98" s="106">
        <f>IF($C$4="Neattiecināmās izmaksas",IF('1a+c+n'!$Q98="N",'1a+c+n'!O98,0))</f>
        <v>0</v>
      </c>
      <c r="P98" s="107">
        <f>IF($C$4="Neattiecināmās izmaksas",IF('1a+c+n'!$Q98="N",'1a+c+n'!P98,0))</f>
        <v>0</v>
      </c>
    </row>
    <row r="99" spans="1:16" x14ac:dyDescent="0.2">
      <c r="A99" s="45">
        <f>IF(P99=0,0,IF(COUNTBLANK(P99)=1,0,COUNTA($P$14:P99)))</f>
        <v>0</v>
      </c>
      <c r="B99" s="20">
        <f>IF($C$4="Neattiecināmās izmaksas",IF('1a+c+n'!$Q99="N",'1a+c+n'!B99,0))</f>
        <v>0</v>
      </c>
      <c r="C99" s="58">
        <f>IF($C$4="Neattiecināmās izmaksas",IF('1a+c+n'!$Q99="N",'1a+c+n'!C99,0))</f>
        <v>0</v>
      </c>
      <c r="D99" s="20">
        <f>IF($C$4="Neattiecināmās izmaksas",IF('1a+c+n'!$Q99="N",'1a+c+n'!D99,0))</f>
        <v>0</v>
      </c>
      <c r="E99" s="40"/>
      <c r="F99" s="59"/>
      <c r="G99" s="106"/>
      <c r="H99" s="106">
        <f>IF($C$4="Neattiecināmās izmaksas",IF('1a+c+n'!$Q99="N",'1a+c+n'!H99,0))</f>
        <v>0</v>
      </c>
      <c r="I99" s="106"/>
      <c r="J99" s="106"/>
      <c r="K99" s="107">
        <f>IF($C$4="Neattiecināmās izmaksas",IF('1a+c+n'!$Q99="N",'1a+c+n'!K99,0))</f>
        <v>0</v>
      </c>
      <c r="L99" s="74">
        <f>IF($C$4="Neattiecināmās izmaksas",IF('1a+c+n'!$Q99="N",'1a+c+n'!L99,0))</f>
        <v>0</v>
      </c>
      <c r="M99" s="106">
        <f>IF($C$4="Neattiecināmās izmaksas",IF('1a+c+n'!$Q99="N",'1a+c+n'!M99,0))</f>
        <v>0</v>
      </c>
      <c r="N99" s="106">
        <f>IF($C$4="Neattiecināmās izmaksas",IF('1a+c+n'!$Q99="N",'1a+c+n'!N99,0))</f>
        <v>0</v>
      </c>
      <c r="O99" s="106">
        <f>IF($C$4="Neattiecināmās izmaksas",IF('1a+c+n'!$Q99="N",'1a+c+n'!O99,0))</f>
        <v>0</v>
      </c>
      <c r="P99" s="107">
        <f>IF($C$4="Neattiecināmās izmaksas",IF('1a+c+n'!$Q99="N",'1a+c+n'!P99,0))</f>
        <v>0</v>
      </c>
    </row>
    <row r="100" spans="1:16" x14ac:dyDescent="0.2">
      <c r="A100" s="45">
        <f>IF(P100=0,0,IF(COUNTBLANK(P100)=1,0,COUNTA($P$14:P100)))</f>
        <v>0</v>
      </c>
      <c r="B100" s="20">
        <f>IF($C$4="Neattiecināmās izmaksas",IF('1a+c+n'!$Q100="N",'1a+c+n'!B100,0))</f>
        <v>0</v>
      </c>
      <c r="C100" s="58">
        <f>IF($C$4="Neattiecināmās izmaksas",IF('1a+c+n'!$Q100="N",'1a+c+n'!C100,0))</f>
        <v>0</v>
      </c>
      <c r="D100" s="20">
        <f>IF($C$4="Neattiecināmās izmaksas",IF('1a+c+n'!$Q100="N",'1a+c+n'!D100,0))</f>
        <v>0</v>
      </c>
      <c r="E100" s="40"/>
      <c r="F100" s="59"/>
      <c r="G100" s="106"/>
      <c r="H100" s="106">
        <f>IF($C$4="Neattiecināmās izmaksas",IF('1a+c+n'!$Q100="N",'1a+c+n'!H100,0))</f>
        <v>0</v>
      </c>
      <c r="I100" s="106"/>
      <c r="J100" s="106"/>
      <c r="K100" s="107">
        <f>IF($C$4="Neattiecināmās izmaksas",IF('1a+c+n'!$Q100="N",'1a+c+n'!K100,0))</f>
        <v>0</v>
      </c>
      <c r="L100" s="74">
        <f>IF($C$4="Neattiecināmās izmaksas",IF('1a+c+n'!$Q100="N",'1a+c+n'!L100,0))</f>
        <v>0</v>
      </c>
      <c r="M100" s="106">
        <f>IF($C$4="Neattiecināmās izmaksas",IF('1a+c+n'!$Q100="N",'1a+c+n'!M100,0))</f>
        <v>0</v>
      </c>
      <c r="N100" s="106">
        <f>IF($C$4="Neattiecināmās izmaksas",IF('1a+c+n'!$Q100="N",'1a+c+n'!N100,0))</f>
        <v>0</v>
      </c>
      <c r="O100" s="106">
        <f>IF($C$4="Neattiecināmās izmaksas",IF('1a+c+n'!$Q100="N",'1a+c+n'!O100,0))</f>
        <v>0</v>
      </c>
      <c r="P100" s="107">
        <f>IF($C$4="Neattiecināmās izmaksas",IF('1a+c+n'!$Q100="N",'1a+c+n'!P100,0))</f>
        <v>0</v>
      </c>
    </row>
    <row r="101" spans="1:16" x14ac:dyDescent="0.2">
      <c r="A101" s="45">
        <f>IF(P101=0,0,IF(COUNTBLANK(P101)=1,0,COUNTA($P$14:P101)))</f>
        <v>0</v>
      </c>
      <c r="B101" s="20">
        <f>IF($C$4="Neattiecināmās izmaksas",IF('1a+c+n'!$Q101="N",'1a+c+n'!B101,0))</f>
        <v>0</v>
      </c>
      <c r="C101" s="58">
        <f>IF($C$4="Neattiecināmās izmaksas",IF('1a+c+n'!$Q101="N",'1a+c+n'!C101,0))</f>
        <v>0</v>
      </c>
      <c r="D101" s="20">
        <f>IF($C$4="Neattiecināmās izmaksas",IF('1a+c+n'!$Q101="N",'1a+c+n'!D101,0))</f>
        <v>0</v>
      </c>
      <c r="E101" s="40"/>
      <c r="F101" s="59"/>
      <c r="G101" s="106"/>
      <c r="H101" s="106">
        <f>IF($C$4="Neattiecināmās izmaksas",IF('1a+c+n'!$Q101="N",'1a+c+n'!H101,0))</f>
        <v>0</v>
      </c>
      <c r="I101" s="106"/>
      <c r="J101" s="106"/>
      <c r="K101" s="107">
        <f>IF($C$4="Neattiecināmās izmaksas",IF('1a+c+n'!$Q101="N",'1a+c+n'!K101,0))</f>
        <v>0</v>
      </c>
      <c r="L101" s="74">
        <f>IF($C$4="Neattiecināmās izmaksas",IF('1a+c+n'!$Q101="N",'1a+c+n'!L101,0))</f>
        <v>0</v>
      </c>
      <c r="M101" s="106">
        <f>IF($C$4="Neattiecināmās izmaksas",IF('1a+c+n'!$Q101="N",'1a+c+n'!M101,0))</f>
        <v>0</v>
      </c>
      <c r="N101" s="106">
        <f>IF($C$4="Neattiecināmās izmaksas",IF('1a+c+n'!$Q101="N",'1a+c+n'!N101,0))</f>
        <v>0</v>
      </c>
      <c r="O101" s="106">
        <f>IF($C$4="Neattiecināmās izmaksas",IF('1a+c+n'!$Q101="N",'1a+c+n'!O101,0))</f>
        <v>0</v>
      </c>
      <c r="P101" s="107">
        <f>IF($C$4="Neattiecināmās izmaksas",IF('1a+c+n'!$Q101="N",'1a+c+n'!P101,0))</f>
        <v>0</v>
      </c>
    </row>
    <row r="102" spans="1:16" x14ac:dyDescent="0.2">
      <c r="A102" s="45">
        <f>IF(P102=0,0,IF(COUNTBLANK(P102)=1,0,COUNTA($P$14:P102)))</f>
        <v>0</v>
      </c>
      <c r="B102" s="20">
        <f>IF($C$4="Neattiecināmās izmaksas",IF('1a+c+n'!$Q102="N",'1a+c+n'!B102,0))</f>
        <v>0</v>
      </c>
      <c r="C102" s="58">
        <f>IF($C$4="Neattiecināmās izmaksas",IF('1a+c+n'!$Q102="N",'1a+c+n'!C102,0))</f>
        <v>0</v>
      </c>
      <c r="D102" s="20">
        <f>IF($C$4="Neattiecināmās izmaksas",IF('1a+c+n'!$Q102="N",'1a+c+n'!D102,0))</f>
        <v>0</v>
      </c>
      <c r="E102" s="40"/>
      <c r="F102" s="59"/>
      <c r="G102" s="106"/>
      <c r="H102" s="106">
        <f>IF($C$4="Neattiecināmās izmaksas",IF('1a+c+n'!$Q102="N",'1a+c+n'!H102,0))</f>
        <v>0</v>
      </c>
      <c r="I102" s="106"/>
      <c r="J102" s="106"/>
      <c r="K102" s="107">
        <f>IF($C$4="Neattiecināmās izmaksas",IF('1a+c+n'!$Q102="N",'1a+c+n'!K102,0))</f>
        <v>0</v>
      </c>
      <c r="L102" s="74">
        <f>IF($C$4="Neattiecināmās izmaksas",IF('1a+c+n'!$Q102="N",'1a+c+n'!L102,0))</f>
        <v>0</v>
      </c>
      <c r="M102" s="106">
        <f>IF($C$4="Neattiecināmās izmaksas",IF('1a+c+n'!$Q102="N",'1a+c+n'!M102,0))</f>
        <v>0</v>
      </c>
      <c r="N102" s="106">
        <f>IF($C$4="Neattiecināmās izmaksas",IF('1a+c+n'!$Q102="N",'1a+c+n'!N102,0))</f>
        <v>0</v>
      </c>
      <c r="O102" s="106">
        <f>IF($C$4="Neattiecināmās izmaksas",IF('1a+c+n'!$Q102="N",'1a+c+n'!O102,0))</f>
        <v>0</v>
      </c>
      <c r="P102" s="107">
        <f>IF($C$4="Neattiecināmās izmaksas",IF('1a+c+n'!$Q102="N",'1a+c+n'!P102,0))</f>
        <v>0</v>
      </c>
    </row>
    <row r="103" spans="1:16" x14ac:dyDescent="0.2">
      <c r="A103" s="45">
        <f>IF(P103=0,0,IF(COUNTBLANK(P103)=1,0,COUNTA($P$14:P103)))</f>
        <v>0</v>
      </c>
      <c r="B103" s="20">
        <f>IF($C$4="Neattiecināmās izmaksas",IF('1a+c+n'!$Q103="N",'1a+c+n'!B103,0))</f>
        <v>0</v>
      </c>
      <c r="C103" s="58">
        <f>IF($C$4="Neattiecināmās izmaksas",IF('1a+c+n'!$Q103="N",'1a+c+n'!C103,0))</f>
        <v>0</v>
      </c>
      <c r="D103" s="20">
        <f>IF($C$4="Neattiecināmās izmaksas",IF('1a+c+n'!$Q103="N",'1a+c+n'!D103,0))</f>
        <v>0</v>
      </c>
      <c r="E103" s="40"/>
      <c r="F103" s="59"/>
      <c r="G103" s="106"/>
      <c r="H103" s="106">
        <f>IF($C$4="Neattiecināmās izmaksas",IF('1a+c+n'!$Q103="N",'1a+c+n'!H103,0))</f>
        <v>0</v>
      </c>
      <c r="I103" s="106"/>
      <c r="J103" s="106"/>
      <c r="K103" s="107">
        <f>IF($C$4="Neattiecināmās izmaksas",IF('1a+c+n'!$Q103="N",'1a+c+n'!K103,0))</f>
        <v>0</v>
      </c>
      <c r="L103" s="74">
        <f>IF($C$4="Neattiecināmās izmaksas",IF('1a+c+n'!$Q103="N",'1a+c+n'!L103,0))</f>
        <v>0</v>
      </c>
      <c r="M103" s="106">
        <f>IF($C$4="Neattiecināmās izmaksas",IF('1a+c+n'!$Q103="N",'1a+c+n'!M103,0))</f>
        <v>0</v>
      </c>
      <c r="N103" s="106">
        <f>IF($C$4="Neattiecināmās izmaksas",IF('1a+c+n'!$Q103="N",'1a+c+n'!N103,0))</f>
        <v>0</v>
      </c>
      <c r="O103" s="106">
        <f>IF($C$4="Neattiecināmās izmaksas",IF('1a+c+n'!$Q103="N",'1a+c+n'!O103,0))</f>
        <v>0</v>
      </c>
      <c r="P103" s="107">
        <f>IF($C$4="Neattiecināmās izmaksas",IF('1a+c+n'!$Q103="N",'1a+c+n'!P103,0))</f>
        <v>0</v>
      </c>
    </row>
    <row r="104" spans="1:16" x14ac:dyDescent="0.2">
      <c r="A104" s="45">
        <f>IF(P104=0,0,IF(COUNTBLANK(P104)=1,0,COUNTA($P$14:P104)))</f>
        <v>0</v>
      </c>
      <c r="B104" s="20">
        <f>IF($C$4="Neattiecināmās izmaksas",IF('1a+c+n'!$Q104="N",'1a+c+n'!B104,0))</f>
        <v>0</v>
      </c>
      <c r="C104" s="58">
        <f>IF($C$4="Neattiecināmās izmaksas",IF('1a+c+n'!$Q104="N",'1a+c+n'!C104,0))</f>
        <v>0</v>
      </c>
      <c r="D104" s="20">
        <f>IF($C$4="Neattiecināmās izmaksas",IF('1a+c+n'!$Q104="N",'1a+c+n'!D104,0))</f>
        <v>0</v>
      </c>
      <c r="E104" s="40"/>
      <c r="F104" s="59"/>
      <c r="G104" s="106"/>
      <c r="H104" s="106">
        <f>IF($C$4="Neattiecināmās izmaksas",IF('1a+c+n'!$Q104="N",'1a+c+n'!H104,0))</f>
        <v>0</v>
      </c>
      <c r="I104" s="106"/>
      <c r="J104" s="106"/>
      <c r="K104" s="107">
        <f>IF($C$4="Neattiecināmās izmaksas",IF('1a+c+n'!$Q104="N",'1a+c+n'!K104,0))</f>
        <v>0</v>
      </c>
      <c r="L104" s="74">
        <f>IF($C$4="Neattiecināmās izmaksas",IF('1a+c+n'!$Q104="N",'1a+c+n'!L104,0))</f>
        <v>0</v>
      </c>
      <c r="M104" s="106">
        <f>IF($C$4="Neattiecināmās izmaksas",IF('1a+c+n'!$Q104="N",'1a+c+n'!M104,0))</f>
        <v>0</v>
      </c>
      <c r="N104" s="106">
        <f>IF($C$4="Neattiecināmās izmaksas",IF('1a+c+n'!$Q104="N",'1a+c+n'!N104,0))</f>
        <v>0</v>
      </c>
      <c r="O104" s="106">
        <f>IF($C$4="Neattiecināmās izmaksas",IF('1a+c+n'!$Q104="N",'1a+c+n'!O104,0))</f>
        <v>0</v>
      </c>
      <c r="P104" s="107">
        <f>IF($C$4="Neattiecināmās izmaksas",IF('1a+c+n'!$Q104="N",'1a+c+n'!P104,0))</f>
        <v>0</v>
      </c>
    </row>
    <row r="105" spans="1:16" x14ac:dyDescent="0.2">
      <c r="A105" s="45">
        <f>IF(P105=0,0,IF(COUNTBLANK(P105)=1,0,COUNTA($P$14:P105)))</f>
        <v>0</v>
      </c>
      <c r="B105" s="20">
        <f>IF($C$4="Neattiecināmās izmaksas",IF('1a+c+n'!$Q105="N",'1a+c+n'!B105,0))</f>
        <v>0</v>
      </c>
      <c r="C105" s="58">
        <f>IF($C$4="Neattiecināmās izmaksas",IF('1a+c+n'!$Q105="N",'1a+c+n'!C105,0))</f>
        <v>0</v>
      </c>
      <c r="D105" s="20">
        <f>IF($C$4="Neattiecināmās izmaksas",IF('1a+c+n'!$Q105="N",'1a+c+n'!D105,0))</f>
        <v>0</v>
      </c>
      <c r="E105" s="40"/>
      <c r="F105" s="59"/>
      <c r="G105" s="106"/>
      <c r="H105" s="106">
        <f>IF($C$4="Neattiecināmās izmaksas",IF('1a+c+n'!$Q105="N",'1a+c+n'!H105,0))</f>
        <v>0</v>
      </c>
      <c r="I105" s="106"/>
      <c r="J105" s="106"/>
      <c r="K105" s="107">
        <f>IF($C$4="Neattiecināmās izmaksas",IF('1a+c+n'!$Q105="N",'1a+c+n'!K105,0))</f>
        <v>0</v>
      </c>
      <c r="L105" s="74">
        <f>IF($C$4="Neattiecināmās izmaksas",IF('1a+c+n'!$Q105="N",'1a+c+n'!L105,0))</f>
        <v>0</v>
      </c>
      <c r="M105" s="106">
        <f>IF($C$4="Neattiecināmās izmaksas",IF('1a+c+n'!$Q105="N",'1a+c+n'!M105,0))</f>
        <v>0</v>
      </c>
      <c r="N105" s="106">
        <f>IF($C$4="Neattiecināmās izmaksas",IF('1a+c+n'!$Q105="N",'1a+c+n'!N105,0))</f>
        <v>0</v>
      </c>
      <c r="O105" s="106">
        <f>IF($C$4="Neattiecināmās izmaksas",IF('1a+c+n'!$Q105="N",'1a+c+n'!O105,0))</f>
        <v>0</v>
      </c>
      <c r="P105" s="107">
        <f>IF($C$4="Neattiecināmās izmaksas",IF('1a+c+n'!$Q105="N",'1a+c+n'!P105,0))</f>
        <v>0</v>
      </c>
    </row>
    <row r="106" spans="1:16" x14ac:dyDescent="0.2">
      <c r="A106" s="45">
        <f>IF(P106=0,0,IF(COUNTBLANK(P106)=1,0,COUNTA($P$14:P106)))</f>
        <v>0</v>
      </c>
      <c r="B106" s="20">
        <f>IF($C$4="Neattiecināmās izmaksas",IF('1a+c+n'!$Q106="N",'1a+c+n'!B106,0))</f>
        <v>0</v>
      </c>
      <c r="C106" s="58">
        <f>IF($C$4="Neattiecināmās izmaksas",IF('1a+c+n'!$Q106="N",'1a+c+n'!C106,0))</f>
        <v>0</v>
      </c>
      <c r="D106" s="20">
        <f>IF($C$4="Neattiecināmās izmaksas",IF('1a+c+n'!$Q106="N",'1a+c+n'!D106,0))</f>
        <v>0</v>
      </c>
      <c r="E106" s="40"/>
      <c r="F106" s="59"/>
      <c r="G106" s="106"/>
      <c r="H106" s="106">
        <f>IF($C$4="Neattiecināmās izmaksas",IF('1a+c+n'!$Q106="N",'1a+c+n'!H106,0))</f>
        <v>0</v>
      </c>
      <c r="I106" s="106"/>
      <c r="J106" s="106"/>
      <c r="K106" s="107">
        <f>IF($C$4="Neattiecināmās izmaksas",IF('1a+c+n'!$Q106="N",'1a+c+n'!K106,0))</f>
        <v>0</v>
      </c>
      <c r="L106" s="74">
        <f>IF($C$4="Neattiecināmās izmaksas",IF('1a+c+n'!$Q106="N",'1a+c+n'!L106,0))</f>
        <v>0</v>
      </c>
      <c r="M106" s="106">
        <f>IF($C$4="Neattiecināmās izmaksas",IF('1a+c+n'!$Q106="N",'1a+c+n'!M106,0))</f>
        <v>0</v>
      </c>
      <c r="N106" s="106">
        <f>IF($C$4="Neattiecināmās izmaksas",IF('1a+c+n'!$Q106="N",'1a+c+n'!N106,0))</f>
        <v>0</v>
      </c>
      <c r="O106" s="106">
        <f>IF($C$4="Neattiecināmās izmaksas",IF('1a+c+n'!$Q106="N",'1a+c+n'!O106,0))</f>
        <v>0</v>
      </c>
      <c r="P106" s="107">
        <f>IF($C$4="Neattiecināmās izmaksas",IF('1a+c+n'!$Q106="N",'1a+c+n'!P106,0))</f>
        <v>0</v>
      </c>
    </row>
    <row r="107" spans="1:16" x14ac:dyDescent="0.2">
      <c r="A107" s="45">
        <f>IF(P107=0,0,IF(COUNTBLANK(P107)=1,0,COUNTA($P$14:P107)))</f>
        <v>0</v>
      </c>
      <c r="B107" s="20">
        <f>IF($C$4="Neattiecināmās izmaksas",IF('1a+c+n'!$Q107="N",'1a+c+n'!B107,0))</f>
        <v>0</v>
      </c>
      <c r="C107" s="58">
        <f>IF($C$4="Neattiecināmās izmaksas",IF('1a+c+n'!$Q107="N",'1a+c+n'!C107,0))</f>
        <v>0</v>
      </c>
      <c r="D107" s="20">
        <f>IF($C$4="Neattiecināmās izmaksas",IF('1a+c+n'!$Q107="N",'1a+c+n'!D107,0))</f>
        <v>0</v>
      </c>
      <c r="E107" s="40"/>
      <c r="F107" s="59"/>
      <c r="G107" s="106"/>
      <c r="H107" s="106">
        <f>IF($C$4="Neattiecināmās izmaksas",IF('1a+c+n'!$Q107="N",'1a+c+n'!H107,0))</f>
        <v>0</v>
      </c>
      <c r="I107" s="106"/>
      <c r="J107" s="106"/>
      <c r="K107" s="107">
        <f>IF($C$4="Neattiecināmās izmaksas",IF('1a+c+n'!$Q107="N",'1a+c+n'!K107,0))</f>
        <v>0</v>
      </c>
      <c r="L107" s="74">
        <f>IF($C$4="Neattiecināmās izmaksas",IF('1a+c+n'!$Q107="N",'1a+c+n'!L107,0))</f>
        <v>0</v>
      </c>
      <c r="M107" s="106">
        <f>IF($C$4="Neattiecināmās izmaksas",IF('1a+c+n'!$Q107="N",'1a+c+n'!M107,0))</f>
        <v>0</v>
      </c>
      <c r="N107" s="106">
        <f>IF($C$4="Neattiecināmās izmaksas",IF('1a+c+n'!$Q107="N",'1a+c+n'!N107,0))</f>
        <v>0</v>
      </c>
      <c r="O107" s="106">
        <f>IF($C$4="Neattiecināmās izmaksas",IF('1a+c+n'!$Q107="N",'1a+c+n'!O107,0))</f>
        <v>0</v>
      </c>
      <c r="P107" s="107">
        <f>IF($C$4="Neattiecināmās izmaksas",IF('1a+c+n'!$Q107="N",'1a+c+n'!P107,0))</f>
        <v>0</v>
      </c>
    </row>
    <row r="108" spans="1:16" x14ac:dyDescent="0.2">
      <c r="A108" s="45">
        <f>IF(P108=0,0,IF(COUNTBLANK(P108)=1,0,COUNTA($P$14:P108)))</f>
        <v>0</v>
      </c>
      <c r="B108" s="20">
        <f>IF($C$4="Neattiecināmās izmaksas",IF('1a+c+n'!$Q108="N",'1a+c+n'!B108,0))</f>
        <v>0</v>
      </c>
      <c r="C108" s="58">
        <f>IF($C$4="Neattiecināmās izmaksas",IF('1a+c+n'!$Q108="N",'1a+c+n'!C108,0))</f>
        <v>0</v>
      </c>
      <c r="D108" s="20">
        <f>IF($C$4="Neattiecināmās izmaksas",IF('1a+c+n'!$Q108="N",'1a+c+n'!D108,0))</f>
        <v>0</v>
      </c>
      <c r="E108" s="40"/>
      <c r="F108" s="59"/>
      <c r="G108" s="106"/>
      <c r="H108" s="106">
        <f>IF($C$4="Neattiecināmās izmaksas",IF('1a+c+n'!$Q108="N",'1a+c+n'!H108,0))</f>
        <v>0</v>
      </c>
      <c r="I108" s="106"/>
      <c r="J108" s="106"/>
      <c r="K108" s="107">
        <f>IF($C$4="Neattiecināmās izmaksas",IF('1a+c+n'!$Q108="N",'1a+c+n'!K108,0))</f>
        <v>0</v>
      </c>
      <c r="L108" s="74">
        <f>IF($C$4="Neattiecināmās izmaksas",IF('1a+c+n'!$Q108="N",'1a+c+n'!L108,0))</f>
        <v>0</v>
      </c>
      <c r="M108" s="106">
        <f>IF($C$4="Neattiecināmās izmaksas",IF('1a+c+n'!$Q108="N",'1a+c+n'!M108,0))</f>
        <v>0</v>
      </c>
      <c r="N108" s="106">
        <f>IF($C$4="Neattiecināmās izmaksas",IF('1a+c+n'!$Q108="N",'1a+c+n'!N108,0))</f>
        <v>0</v>
      </c>
      <c r="O108" s="106">
        <f>IF($C$4="Neattiecināmās izmaksas",IF('1a+c+n'!$Q108="N",'1a+c+n'!O108,0))</f>
        <v>0</v>
      </c>
      <c r="P108" s="107">
        <f>IF($C$4="Neattiecināmās izmaksas",IF('1a+c+n'!$Q108="N",'1a+c+n'!P108,0))</f>
        <v>0</v>
      </c>
    </row>
    <row r="109" spans="1:16" x14ac:dyDescent="0.2">
      <c r="A109" s="45">
        <f>IF(P109=0,0,IF(COUNTBLANK(P109)=1,0,COUNTA($P$14:P109)))</f>
        <v>0</v>
      </c>
      <c r="B109" s="20">
        <f>IF($C$4="Neattiecināmās izmaksas",IF('1a+c+n'!$Q109="N",'1a+c+n'!B109,0))</f>
        <v>0</v>
      </c>
      <c r="C109" s="58">
        <f>IF($C$4="Neattiecināmās izmaksas",IF('1a+c+n'!$Q109="N",'1a+c+n'!C109,0))</f>
        <v>0</v>
      </c>
      <c r="D109" s="20">
        <f>IF($C$4="Neattiecināmās izmaksas",IF('1a+c+n'!$Q109="N",'1a+c+n'!D109,0))</f>
        <v>0</v>
      </c>
      <c r="E109" s="40"/>
      <c r="F109" s="59"/>
      <c r="G109" s="106"/>
      <c r="H109" s="106">
        <f>IF($C$4="Neattiecināmās izmaksas",IF('1a+c+n'!$Q109="N",'1a+c+n'!H109,0))</f>
        <v>0</v>
      </c>
      <c r="I109" s="106"/>
      <c r="J109" s="106"/>
      <c r="K109" s="107">
        <f>IF($C$4="Neattiecināmās izmaksas",IF('1a+c+n'!$Q109="N",'1a+c+n'!K109,0))</f>
        <v>0</v>
      </c>
      <c r="L109" s="74">
        <f>IF($C$4="Neattiecināmās izmaksas",IF('1a+c+n'!$Q109="N",'1a+c+n'!L109,0))</f>
        <v>0</v>
      </c>
      <c r="M109" s="106">
        <f>IF($C$4="Neattiecināmās izmaksas",IF('1a+c+n'!$Q109="N",'1a+c+n'!M109,0))</f>
        <v>0</v>
      </c>
      <c r="N109" s="106">
        <f>IF($C$4="Neattiecināmās izmaksas",IF('1a+c+n'!$Q109="N",'1a+c+n'!N109,0))</f>
        <v>0</v>
      </c>
      <c r="O109" s="106">
        <f>IF($C$4="Neattiecināmās izmaksas",IF('1a+c+n'!$Q109="N",'1a+c+n'!O109,0))</f>
        <v>0</v>
      </c>
      <c r="P109" s="107">
        <f>IF($C$4="Neattiecināmās izmaksas",IF('1a+c+n'!$Q109="N",'1a+c+n'!P109,0))</f>
        <v>0</v>
      </c>
    </row>
    <row r="110" spans="1:16" x14ac:dyDescent="0.2">
      <c r="A110" s="45">
        <f>IF(P110=0,0,IF(COUNTBLANK(P110)=1,0,COUNTA($P$14:P110)))</f>
        <v>0</v>
      </c>
      <c r="B110" s="20">
        <f>IF($C$4="Neattiecināmās izmaksas",IF('1a+c+n'!$Q110="N",'1a+c+n'!B110,0))</f>
        <v>0</v>
      </c>
      <c r="C110" s="58">
        <f>IF($C$4="Neattiecināmās izmaksas",IF('1a+c+n'!$Q110="N",'1a+c+n'!C110,0))</f>
        <v>0</v>
      </c>
      <c r="D110" s="20">
        <f>IF($C$4="Neattiecināmās izmaksas",IF('1a+c+n'!$Q110="N",'1a+c+n'!D110,0))</f>
        <v>0</v>
      </c>
      <c r="E110" s="40"/>
      <c r="F110" s="59"/>
      <c r="G110" s="106"/>
      <c r="H110" s="106">
        <f>IF($C$4="Neattiecināmās izmaksas",IF('1a+c+n'!$Q110="N",'1a+c+n'!H110,0))</f>
        <v>0</v>
      </c>
      <c r="I110" s="106"/>
      <c r="J110" s="106"/>
      <c r="K110" s="107">
        <f>IF($C$4="Neattiecināmās izmaksas",IF('1a+c+n'!$Q110="N",'1a+c+n'!K110,0))</f>
        <v>0</v>
      </c>
      <c r="L110" s="74">
        <f>IF($C$4="Neattiecināmās izmaksas",IF('1a+c+n'!$Q110="N",'1a+c+n'!L110,0))</f>
        <v>0</v>
      </c>
      <c r="M110" s="106">
        <f>IF($C$4="Neattiecināmās izmaksas",IF('1a+c+n'!$Q110="N",'1a+c+n'!M110,0))</f>
        <v>0</v>
      </c>
      <c r="N110" s="106">
        <f>IF($C$4="Neattiecināmās izmaksas",IF('1a+c+n'!$Q110="N",'1a+c+n'!N110,0))</f>
        <v>0</v>
      </c>
      <c r="O110" s="106">
        <f>IF($C$4="Neattiecināmās izmaksas",IF('1a+c+n'!$Q110="N",'1a+c+n'!O110,0))</f>
        <v>0</v>
      </c>
      <c r="P110" s="107">
        <f>IF($C$4="Neattiecināmās izmaksas",IF('1a+c+n'!$Q110="N",'1a+c+n'!P110,0))</f>
        <v>0</v>
      </c>
    </row>
    <row r="111" spans="1:16" x14ac:dyDescent="0.2">
      <c r="A111" s="45">
        <f>IF(P111=0,0,IF(COUNTBLANK(P111)=1,0,COUNTA($P$14:P111)))</f>
        <v>0</v>
      </c>
      <c r="B111" s="20">
        <f>IF($C$4="Neattiecināmās izmaksas",IF('1a+c+n'!$Q111="N",'1a+c+n'!B111,0))</f>
        <v>0</v>
      </c>
      <c r="C111" s="58">
        <f>IF($C$4="Neattiecināmās izmaksas",IF('1a+c+n'!$Q111="N",'1a+c+n'!C111,0))</f>
        <v>0</v>
      </c>
      <c r="D111" s="20">
        <f>IF($C$4="Neattiecināmās izmaksas",IF('1a+c+n'!$Q111="N",'1a+c+n'!D111,0))</f>
        <v>0</v>
      </c>
      <c r="E111" s="40"/>
      <c r="F111" s="59"/>
      <c r="G111" s="106"/>
      <c r="H111" s="106">
        <f>IF($C$4="Neattiecināmās izmaksas",IF('1a+c+n'!$Q111="N",'1a+c+n'!H111,0))</f>
        <v>0</v>
      </c>
      <c r="I111" s="106"/>
      <c r="J111" s="106"/>
      <c r="K111" s="107">
        <f>IF($C$4="Neattiecināmās izmaksas",IF('1a+c+n'!$Q111="N",'1a+c+n'!K111,0))</f>
        <v>0</v>
      </c>
      <c r="L111" s="74">
        <f>IF($C$4="Neattiecināmās izmaksas",IF('1a+c+n'!$Q111="N",'1a+c+n'!L111,0))</f>
        <v>0</v>
      </c>
      <c r="M111" s="106">
        <f>IF($C$4="Neattiecināmās izmaksas",IF('1a+c+n'!$Q111="N",'1a+c+n'!M111,0))</f>
        <v>0</v>
      </c>
      <c r="N111" s="106">
        <f>IF($C$4="Neattiecināmās izmaksas",IF('1a+c+n'!$Q111="N",'1a+c+n'!N111,0))</f>
        <v>0</v>
      </c>
      <c r="O111" s="106">
        <f>IF($C$4="Neattiecināmās izmaksas",IF('1a+c+n'!$Q111="N",'1a+c+n'!O111,0))</f>
        <v>0</v>
      </c>
      <c r="P111" s="107">
        <f>IF($C$4="Neattiecināmās izmaksas",IF('1a+c+n'!$Q111="N",'1a+c+n'!P111,0))</f>
        <v>0</v>
      </c>
    </row>
    <row r="112" spans="1:16" x14ac:dyDescent="0.2">
      <c r="A112" s="45">
        <f>IF(P112=0,0,IF(COUNTBLANK(P112)=1,0,COUNTA($P$14:P112)))</f>
        <v>0</v>
      </c>
      <c r="B112" s="20">
        <f>IF($C$4="Neattiecināmās izmaksas",IF('1a+c+n'!$Q112="N",'1a+c+n'!B112,0))</f>
        <v>0</v>
      </c>
      <c r="C112" s="58">
        <f>IF($C$4="Neattiecināmās izmaksas",IF('1a+c+n'!$Q112="N",'1a+c+n'!C112,0))</f>
        <v>0</v>
      </c>
      <c r="D112" s="20">
        <f>IF($C$4="Neattiecināmās izmaksas",IF('1a+c+n'!$Q112="N",'1a+c+n'!D112,0))</f>
        <v>0</v>
      </c>
      <c r="E112" s="40"/>
      <c r="F112" s="59"/>
      <c r="G112" s="106"/>
      <c r="H112" s="106">
        <f>IF($C$4="Neattiecināmās izmaksas",IF('1a+c+n'!$Q112="N",'1a+c+n'!H112,0))</f>
        <v>0</v>
      </c>
      <c r="I112" s="106"/>
      <c r="J112" s="106"/>
      <c r="K112" s="107">
        <f>IF($C$4="Neattiecināmās izmaksas",IF('1a+c+n'!$Q112="N",'1a+c+n'!K112,0))</f>
        <v>0</v>
      </c>
      <c r="L112" s="74">
        <f>IF($C$4="Neattiecināmās izmaksas",IF('1a+c+n'!$Q112="N",'1a+c+n'!L112,0))</f>
        <v>0</v>
      </c>
      <c r="M112" s="106">
        <f>IF($C$4="Neattiecināmās izmaksas",IF('1a+c+n'!$Q112="N",'1a+c+n'!M112,0))</f>
        <v>0</v>
      </c>
      <c r="N112" s="106">
        <f>IF($C$4="Neattiecināmās izmaksas",IF('1a+c+n'!$Q112="N",'1a+c+n'!N112,0))</f>
        <v>0</v>
      </c>
      <c r="O112" s="106">
        <f>IF($C$4="Neattiecināmās izmaksas",IF('1a+c+n'!$Q112="N",'1a+c+n'!O112,0))</f>
        <v>0</v>
      </c>
      <c r="P112" s="107">
        <f>IF($C$4="Neattiecināmās izmaksas",IF('1a+c+n'!$Q112="N",'1a+c+n'!P112,0))</f>
        <v>0</v>
      </c>
    </row>
    <row r="113" spans="1:16" x14ac:dyDescent="0.2">
      <c r="A113" s="45">
        <f>IF(P113=0,0,IF(COUNTBLANK(P113)=1,0,COUNTA($P$14:P113)))</f>
        <v>0</v>
      </c>
      <c r="B113" s="20">
        <f>IF($C$4="Neattiecināmās izmaksas",IF('1a+c+n'!$Q113="N",'1a+c+n'!B113,0))</f>
        <v>0</v>
      </c>
      <c r="C113" s="58">
        <f>IF($C$4="Neattiecināmās izmaksas",IF('1a+c+n'!$Q113="N",'1a+c+n'!C113,0))</f>
        <v>0</v>
      </c>
      <c r="D113" s="20">
        <f>IF($C$4="Neattiecināmās izmaksas",IF('1a+c+n'!$Q113="N",'1a+c+n'!D113,0))</f>
        <v>0</v>
      </c>
      <c r="E113" s="40"/>
      <c r="F113" s="59"/>
      <c r="G113" s="106"/>
      <c r="H113" s="106">
        <f>IF($C$4="Neattiecināmās izmaksas",IF('1a+c+n'!$Q113="N",'1a+c+n'!H113,0))</f>
        <v>0</v>
      </c>
      <c r="I113" s="106"/>
      <c r="J113" s="106"/>
      <c r="K113" s="107">
        <f>IF($C$4="Neattiecināmās izmaksas",IF('1a+c+n'!$Q113="N",'1a+c+n'!K113,0))</f>
        <v>0</v>
      </c>
      <c r="L113" s="74">
        <f>IF($C$4="Neattiecināmās izmaksas",IF('1a+c+n'!$Q113="N",'1a+c+n'!L113,0))</f>
        <v>0</v>
      </c>
      <c r="M113" s="106">
        <f>IF($C$4="Neattiecināmās izmaksas",IF('1a+c+n'!$Q113="N",'1a+c+n'!M113,0))</f>
        <v>0</v>
      </c>
      <c r="N113" s="106">
        <f>IF($C$4="Neattiecināmās izmaksas",IF('1a+c+n'!$Q113="N",'1a+c+n'!N113,0))</f>
        <v>0</v>
      </c>
      <c r="O113" s="106">
        <f>IF($C$4="Neattiecināmās izmaksas",IF('1a+c+n'!$Q113="N",'1a+c+n'!O113,0))</f>
        <v>0</v>
      </c>
      <c r="P113" s="107">
        <f>IF($C$4="Neattiecināmās izmaksas",IF('1a+c+n'!$Q113="N",'1a+c+n'!P113,0))</f>
        <v>0</v>
      </c>
    </row>
    <row r="114" spans="1:16" x14ac:dyDescent="0.2">
      <c r="A114" s="45">
        <f>IF(P114=0,0,IF(COUNTBLANK(P114)=1,0,COUNTA($P$14:P114)))</f>
        <v>0</v>
      </c>
      <c r="B114" s="20">
        <f>IF($C$4="Neattiecināmās izmaksas",IF('1a+c+n'!$Q114="N",'1a+c+n'!B114,0))</f>
        <v>0</v>
      </c>
      <c r="C114" s="58">
        <f>IF($C$4="Neattiecināmās izmaksas",IF('1a+c+n'!$Q114="N",'1a+c+n'!C114,0))</f>
        <v>0</v>
      </c>
      <c r="D114" s="20">
        <f>IF($C$4="Neattiecināmās izmaksas",IF('1a+c+n'!$Q114="N",'1a+c+n'!D114,0))</f>
        <v>0</v>
      </c>
      <c r="E114" s="40"/>
      <c r="F114" s="59"/>
      <c r="G114" s="106"/>
      <c r="H114" s="106">
        <f>IF($C$4="Neattiecināmās izmaksas",IF('1a+c+n'!$Q114="N",'1a+c+n'!H114,0))</f>
        <v>0</v>
      </c>
      <c r="I114" s="106"/>
      <c r="J114" s="106"/>
      <c r="K114" s="107">
        <f>IF($C$4="Neattiecināmās izmaksas",IF('1a+c+n'!$Q114="N",'1a+c+n'!K114,0))</f>
        <v>0</v>
      </c>
      <c r="L114" s="74">
        <f>IF($C$4="Neattiecināmās izmaksas",IF('1a+c+n'!$Q114="N",'1a+c+n'!L114,0))</f>
        <v>0</v>
      </c>
      <c r="M114" s="106">
        <f>IF($C$4="Neattiecināmās izmaksas",IF('1a+c+n'!$Q114="N",'1a+c+n'!M114,0))</f>
        <v>0</v>
      </c>
      <c r="N114" s="106">
        <f>IF($C$4="Neattiecināmās izmaksas",IF('1a+c+n'!$Q114="N",'1a+c+n'!N114,0))</f>
        <v>0</v>
      </c>
      <c r="O114" s="106">
        <f>IF($C$4="Neattiecināmās izmaksas",IF('1a+c+n'!$Q114="N",'1a+c+n'!O114,0))</f>
        <v>0</v>
      </c>
      <c r="P114" s="107">
        <f>IF($C$4="Neattiecināmās izmaksas",IF('1a+c+n'!$Q114="N",'1a+c+n'!P114,0))</f>
        <v>0</v>
      </c>
    </row>
    <row r="115" spans="1:16" x14ac:dyDescent="0.2">
      <c r="A115" s="45">
        <f>IF(P115=0,0,IF(COUNTBLANK(P115)=1,0,COUNTA($P$14:P115)))</f>
        <v>0</v>
      </c>
      <c r="B115" s="20">
        <f>IF($C$4="Neattiecināmās izmaksas",IF('1a+c+n'!$Q115="N",'1a+c+n'!B115,0))</f>
        <v>0</v>
      </c>
      <c r="C115" s="58">
        <f>IF($C$4="Neattiecināmās izmaksas",IF('1a+c+n'!$Q115="N",'1a+c+n'!C115,0))</f>
        <v>0</v>
      </c>
      <c r="D115" s="20">
        <f>IF($C$4="Neattiecināmās izmaksas",IF('1a+c+n'!$Q115="N",'1a+c+n'!D115,0))</f>
        <v>0</v>
      </c>
      <c r="E115" s="40"/>
      <c r="F115" s="59"/>
      <c r="G115" s="106"/>
      <c r="H115" s="106">
        <f>IF($C$4="Neattiecināmās izmaksas",IF('1a+c+n'!$Q115="N",'1a+c+n'!H115,0))</f>
        <v>0</v>
      </c>
      <c r="I115" s="106"/>
      <c r="J115" s="106"/>
      <c r="K115" s="107">
        <f>IF($C$4="Neattiecināmās izmaksas",IF('1a+c+n'!$Q115="N",'1a+c+n'!K115,0))</f>
        <v>0</v>
      </c>
      <c r="L115" s="74">
        <f>IF($C$4="Neattiecināmās izmaksas",IF('1a+c+n'!$Q115="N",'1a+c+n'!L115,0))</f>
        <v>0</v>
      </c>
      <c r="M115" s="106">
        <f>IF($C$4="Neattiecināmās izmaksas",IF('1a+c+n'!$Q115="N",'1a+c+n'!M115,0))</f>
        <v>0</v>
      </c>
      <c r="N115" s="106">
        <f>IF($C$4="Neattiecināmās izmaksas",IF('1a+c+n'!$Q115="N",'1a+c+n'!N115,0))</f>
        <v>0</v>
      </c>
      <c r="O115" s="106">
        <f>IF($C$4="Neattiecināmās izmaksas",IF('1a+c+n'!$Q115="N",'1a+c+n'!O115,0))</f>
        <v>0</v>
      </c>
      <c r="P115" s="107">
        <f>IF($C$4="Neattiecināmās izmaksas",IF('1a+c+n'!$Q115="N",'1a+c+n'!P115,0))</f>
        <v>0</v>
      </c>
    </row>
    <row r="116" spans="1:16" x14ac:dyDescent="0.2">
      <c r="A116" s="45">
        <f>IF(P116=0,0,IF(COUNTBLANK(P116)=1,0,COUNTA($P$14:P116)))</f>
        <v>0</v>
      </c>
      <c r="B116" s="20">
        <f>IF($C$4="Neattiecināmās izmaksas",IF('1a+c+n'!$Q116="N",'1a+c+n'!B116,0))</f>
        <v>0</v>
      </c>
      <c r="C116" s="58">
        <f>IF($C$4="Neattiecināmās izmaksas",IF('1a+c+n'!$Q116="N",'1a+c+n'!C116,0))</f>
        <v>0</v>
      </c>
      <c r="D116" s="20">
        <f>IF($C$4="Neattiecināmās izmaksas",IF('1a+c+n'!$Q116="N",'1a+c+n'!D116,0))</f>
        <v>0</v>
      </c>
      <c r="E116" s="40"/>
      <c r="F116" s="59"/>
      <c r="G116" s="106"/>
      <c r="H116" s="106">
        <f>IF($C$4="Neattiecināmās izmaksas",IF('1a+c+n'!$Q116="N",'1a+c+n'!H116,0))</f>
        <v>0</v>
      </c>
      <c r="I116" s="106"/>
      <c r="J116" s="106"/>
      <c r="K116" s="107">
        <f>IF($C$4="Neattiecināmās izmaksas",IF('1a+c+n'!$Q116="N",'1a+c+n'!K116,0))</f>
        <v>0</v>
      </c>
      <c r="L116" s="74">
        <f>IF($C$4="Neattiecināmās izmaksas",IF('1a+c+n'!$Q116="N",'1a+c+n'!L116,0))</f>
        <v>0</v>
      </c>
      <c r="M116" s="106">
        <f>IF($C$4="Neattiecināmās izmaksas",IF('1a+c+n'!$Q116="N",'1a+c+n'!M116,0))</f>
        <v>0</v>
      </c>
      <c r="N116" s="106">
        <f>IF($C$4="Neattiecināmās izmaksas",IF('1a+c+n'!$Q116="N",'1a+c+n'!N116,0))</f>
        <v>0</v>
      </c>
      <c r="O116" s="106">
        <f>IF($C$4="Neattiecināmās izmaksas",IF('1a+c+n'!$Q116="N",'1a+c+n'!O116,0))</f>
        <v>0</v>
      </c>
      <c r="P116" s="107">
        <f>IF($C$4="Neattiecināmās izmaksas",IF('1a+c+n'!$Q116="N",'1a+c+n'!P116,0))</f>
        <v>0</v>
      </c>
    </row>
    <row r="117" spans="1:16" x14ac:dyDescent="0.2">
      <c r="A117" s="45">
        <f>IF(P117=0,0,IF(COUNTBLANK(P117)=1,0,COUNTA($P$14:P117)))</f>
        <v>0</v>
      </c>
      <c r="B117" s="20">
        <f>IF($C$4="Neattiecināmās izmaksas",IF('1a+c+n'!$Q117="N",'1a+c+n'!B117,0))</f>
        <v>0</v>
      </c>
      <c r="C117" s="58">
        <f>IF($C$4="Neattiecināmās izmaksas",IF('1a+c+n'!$Q117="N",'1a+c+n'!C117,0))</f>
        <v>0</v>
      </c>
      <c r="D117" s="20">
        <f>IF($C$4="Neattiecināmās izmaksas",IF('1a+c+n'!$Q117="N",'1a+c+n'!D117,0))</f>
        <v>0</v>
      </c>
      <c r="E117" s="40"/>
      <c r="F117" s="59"/>
      <c r="G117" s="106"/>
      <c r="H117" s="106">
        <f>IF($C$4="Neattiecināmās izmaksas",IF('1a+c+n'!$Q117="N",'1a+c+n'!H117,0))</f>
        <v>0</v>
      </c>
      <c r="I117" s="106"/>
      <c r="J117" s="106"/>
      <c r="K117" s="107">
        <f>IF($C$4="Neattiecināmās izmaksas",IF('1a+c+n'!$Q117="N",'1a+c+n'!K117,0))</f>
        <v>0</v>
      </c>
      <c r="L117" s="74">
        <f>IF($C$4="Neattiecināmās izmaksas",IF('1a+c+n'!$Q117="N",'1a+c+n'!L117,0))</f>
        <v>0</v>
      </c>
      <c r="M117" s="106">
        <f>IF($C$4="Neattiecināmās izmaksas",IF('1a+c+n'!$Q117="N",'1a+c+n'!M117,0))</f>
        <v>0</v>
      </c>
      <c r="N117" s="106">
        <f>IF($C$4="Neattiecināmās izmaksas",IF('1a+c+n'!$Q117="N",'1a+c+n'!N117,0))</f>
        <v>0</v>
      </c>
      <c r="O117" s="106">
        <f>IF($C$4="Neattiecināmās izmaksas",IF('1a+c+n'!$Q117="N",'1a+c+n'!O117,0))</f>
        <v>0</v>
      </c>
      <c r="P117" s="107">
        <f>IF($C$4="Neattiecināmās izmaksas",IF('1a+c+n'!$Q117="N",'1a+c+n'!P117,0))</f>
        <v>0</v>
      </c>
    </row>
    <row r="118" spans="1:16" x14ac:dyDescent="0.2">
      <c r="A118" s="45">
        <f>IF(P118=0,0,IF(COUNTBLANK(P118)=1,0,COUNTA($P$14:P118)))</f>
        <v>0</v>
      </c>
      <c r="B118" s="20">
        <f>IF($C$4="Neattiecināmās izmaksas",IF('1a+c+n'!$Q118="N",'1a+c+n'!B118,0))</f>
        <v>0</v>
      </c>
      <c r="C118" s="58">
        <f>IF($C$4="Neattiecināmās izmaksas",IF('1a+c+n'!$Q118="N",'1a+c+n'!C118,0))</f>
        <v>0</v>
      </c>
      <c r="D118" s="20">
        <f>IF($C$4="Neattiecināmās izmaksas",IF('1a+c+n'!$Q118="N",'1a+c+n'!D118,0))</f>
        <v>0</v>
      </c>
      <c r="E118" s="40"/>
      <c r="F118" s="59"/>
      <c r="G118" s="106"/>
      <c r="H118" s="106">
        <f>IF($C$4="Neattiecināmās izmaksas",IF('1a+c+n'!$Q118="N",'1a+c+n'!H118,0))</f>
        <v>0</v>
      </c>
      <c r="I118" s="106"/>
      <c r="J118" s="106"/>
      <c r="K118" s="107">
        <f>IF($C$4="Neattiecināmās izmaksas",IF('1a+c+n'!$Q118="N",'1a+c+n'!K118,0))</f>
        <v>0</v>
      </c>
      <c r="L118" s="74">
        <f>IF($C$4="Neattiecināmās izmaksas",IF('1a+c+n'!$Q118="N",'1a+c+n'!L118,0))</f>
        <v>0</v>
      </c>
      <c r="M118" s="106">
        <f>IF($C$4="Neattiecināmās izmaksas",IF('1a+c+n'!$Q118="N",'1a+c+n'!M118,0))</f>
        <v>0</v>
      </c>
      <c r="N118" s="106">
        <f>IF($C$4="Neattiecināmās izmaksas",IF('1a+c+n'!$Q118="N",'1a+c+n'!N118,0))</f>
        <v>0</v>
      </c>
      <c r="O118" s="106">
        <f>IF($C$4="Neattiecināmās izmaksas",IF('1a+c+n'!$Q118="N",'1a+c+n'!O118,0))</f>
        <v>0</v>
      </c>
      <c r="P118" s="107">
        <f>IF($C$4="Neattiecināmās izmaksas",IF('1a+c+n'!$Q118="N",'1a+c+n'!P118,0))</f>
        <v>0</v>
      </c>
    </row>
    <row r="119" spans="1:16" x14ac:dyDescent="0.2">
      <c r="A119" s="45">
        <f>IF(P119=0,0,IF(COUNTBLANK(P119)=1,0,COUNTA($P$14:P119)))</f>
        <v>0</v>
      </c>
      <c r="B119" s="20">
        <f>IF($C$4="Neattiecināmās izmaksas",IF('1a+c+n'!$Q119="N",'1a+c+n'!B119,0))</f>
        <v>0</v>
      </c>
      <c r="C119" s="58">
        <f>IF($C$4="Neattiecināmās izmaksas",IF('1a+c+n'!$Q119="N",'1a+c+n'!C119,0))</f>
        <v>0</v>
      </c>
      <c r="D119" s="20">
        <f>IF($C$4="Neattiecināmās izmaksas",IF('1a+c+n'!$Q119="N",'1a+c+n'!D119,0))</f>
        <v>0</v>
      </c>
      <c r="E119" s="40"/>
      <c r="F119" s="59"/>
      <c r="G119" s="106"/>
      <c r="H119" s="106">
        <f>IF($C$4="Neattiecināmās izmaksas",IF('1a+c+n'!$Q119="N",'1a+c+n'!H119,0))</f>
        <v>0</v>
      </c>
      <c r="I119" s="106"/>
      <c r="J119" s="106"/>
      <c r="K119" s="107">
        <f>IF($C$4="Neattiecināmās izmaksas",IF('1a+c+n'!$Q119="N",'1a+c+n'!K119,0))</f>
        <v>0</v>
      </c>
      <c r="L119" s="74">
        <f>IF($C$4="Neattiecināmās izmaksas",IF('1a+c+n'!$Q119="N",'1a+c+n'!L119,0))</f>
        <v>0</v>
      </c>
      <c r="M119" s="106">
        <f>IF($C$4="Neattiecināmās izmaksas",IF('1a+c+n'!$Q119="N",'1a+c+n'!M119,0))</f>
        <v>0</v>
      </c>
      <c r="N119" s="106">
        <f>IF($C$4="Neattiecināmās izmaksas",IF('1a+c+n'!$Q119="N",'1a+c+n'!N119,0))</f>
        <v>0</v>
      </c>
      <c r="O119" s="106">
        <f>IF($C$4="Neattiecināmās izmaksas",IF('1a+c+n'!$Q119="N",'1a+c+n'!O119,0))</f>
        <v>0</v>
      </c>
      <c r="P119" s="107">
        <f>IF($C$4="Neattiecināmās izmaksas",IF('1a+c+n'!$Q119="N",'1a+c+n'!P119,0))</f>
        <v>0</v>
      </c>
    </row>
    <row r="120" spans="1:16" x14ac:dyDescent="0.2">
      <c r="A120" s="45">
        <f>IF(P120=0,0,IF(COUNTBLANK(P120)=1,0,COUNTA($P$14:P120)))</f>
        <v>0</v>
      </c>
      <c r="B120" s="20">
        <f>IF($C$4="Neattiecināmās izmaksas",IF('1a+c+n'!$Q120="N",'1a+c+n'!B120,0))</f>
        <v>0</v>
      </c>
      <c r="C120" s="58">
        <f>IF($C$4="Neattiecināmās izmaksas",IF('1a+c+n'!$Q120="N",'1a+c+n'!C120,0))</f>
        <v>0</v>
      </c>
      <c r="D120" s="20">
        <f>IF($C$4="Neattiecināmās izmaksas",IF('1a+c+n'!$Q120="N",'1a+c+n'!D120,0))</f>
        <v>0</v>
      </c>
      <c r="E120" s="40"/>
      <c r="F120" s="59"/>
      <c r="G120" s="106"/>
      <c r="H120" s="106">
        <f>IF($C$4="Neattiecināmās izmaksas",IF('1a+c+n'!$Q120="N",'1a+c+n'!H120,0))</f>
        <v>0</v>
      </c>
      <c r="I120" s="106"/>
      <c r="J120" s="106"/>
      <c r="K120" s="107">
        <f>IF($C$4="Neattiecināmās izmaksas",IF('1a+c+n'!$Q120="N",'1a+c+n'!K120,0))</f>
        <v>0</v>
      </c>
      <c r="L120" s="74">
        <f>IF($C$4="Neattiecināmās izmaksas",IF('1a+c+n'!$Q120="N",'1a+c+n'!L120,0))</f>
        <v>0</v>
      </c>
      <c r="M120" s="106">
        <f>IF($C$4="Neattiecināmās izmaksas",IF('1a+c+n'!$Q120="N",'1a+c+n'!M120,0))</f>
        <v>0</v>
      </c>
      <c r="N120" s="106">
        <f>IF($C$4="Neattiecināmās izmaksas",IF('1a+c+n'!$Q120="N",'1a+c+n'!N120,0))</f>
        <v>0</v>
      </c>
      <c r="O120" s="106">
        <f>IF($C$4="Neattiecināmās izmaksas",IF('1a+c+n'!$Q120="N",'1a+c+n'!O120,0))</f>
        <v>0</v>
      </c>
      <c r="P120" s="107">
        <f>IF($C$4="Neattiecināmās izmaksas",IF('1a+c+n'!$Q120="N",'1a+c+n'!P120,0))</f>
        <v>0</v>
      </c>
    </row>
    <row r="121" spans="1:16" x14ac:dyDescent="0.2">
      <c r="A121" s="45">
        <f>IF(P121=0,0,IF(COUNTBLANK(P121)=1,0,COUNTA($P$14:P121)))</f>
        <v>0</v>
      </c>
      <c r="B121" s="20">
        <f>IF($C$4="Neattiecināmās izmaksas",IF('1a+c+n'!$Q121="N",'1a+c+n'!B121,0))</f>
        <v>0</v>
      </c>
      <c r="C121" s="58">
        <f>IF($C$4="Neattiecināmās izmaksas",IF('1a+c+n'!$Q121="N",'1a+c+n'!C121,0))</f>
        <v>0</v>
      </c>
      <c r="D121" s="20">
        <f>IF($C$4="Neattiecināmās izmaksas",IF('1a+c+n'!$Q121="N",'1a+c+n'!D121,0))</f>
        <v>0</v>
      </c>
      <c r="E121" s="40"/>
      <c r="F121" s="59"/>
      <c r="G121" s="106"/>
      <c r="H121" s="106">
        <f>IF($C$4="Neattiecināmās izmaksas",IF('1a+c+n'!$Q121="N",'1a+c+n'!H121,0))</f>
        <v>0</v>
      </c>
      <c r="I121" s="106"/>
      <c r="J121" s="106"/>
      <c r="K121" s="107">
        <f>IF($C$4="Neattiecināmās izmaksas",IF('1a+c+n'!$Q121="N",'1a+c+n'!K121,0))</f>
        <v>0</v>
      </c>
      <c r="L121" s="74">
        <f>IF($C$4="Neattiecināmās izmaksas",IF('1a+c+n'!$Q121="N",'1a+c+n'!L121,0))</f>
        <v>0</v>
      </c>
      <c r="M121" s="106">
        <f>IF($C$4="Neattiecināmās izmaksas",IF('1a+c+n'!$Q121="N",'1a+c+n'!M121,0))</f>
        <v>0</v>
      </c>
      <c r="N121" s="106">
        <f>IF($C$4="Neattiecināmās izmaksas",IF('1a+c+n'!$Q121="N",'1a+c+n'!N121,0))</f>
        <v>0</v>
      </c>
      <c r="O121" s="106">
        <f>IF($C$4="Neattiecināmās izmaksas",IF('1a+c+n'!$Q121="N",'1a+c+n'!O121,0))</f>
        <v>0</v>
      </c>
      <c r="P121" s="107">
        <f>IF($C$4="Neattiecināmās izmaksas",IF('1a+c+n'!$Q121="N",'1a+c+n'!P121,0))</f>
        <v>0</v>
      </c>
    </row>
    <row r="122" spans="1:16" x14ac:dyDescent="0.2">
      <c r="A122" s="45">
        <f>IF(P122=0,0,IF(COUNTBLANK(P122)=1,0,COUNTA($P$14:P122)))</f>
        <v>0</v>
      </c>
      <c r="B122" s="20">
        <f>IF($C$4="Neattiecināmās izmaksas",IF('1a+c+n'!$Q122="N",'1a+c+n'!B122,0))</f>
        <v>0</v>
      </c>
      <c r="C122" s="58">
        <f>IF($C$4="Neattiecināmās izmaksas",IF('1a+c+n'!$Q122="N",'1a+c+n'!C122,0))</f>
        <v>0</v>
      </c>
      <c r="D122" s="20">
        <f>IF($C$4="Neattiecināmās izmaksas",IF('1a+c+n'!$Q122="N",'1a+c+n'!D122,0))</f>
        <v>0</v>
      </c>
      <c r="E122" s="40"/>
      <c r="F122" s="59"/>
      <c r="G122" s="106"/>
      <c r="H122" s="106">
        <f>IF($C$4="Neattiecināmās izmaksas",IF('1a+c+n'!$Q122="N",'1a+c+n'!H122,0))</f>
        <v>0</v>
      </c>
      <c r="I122" s="106"/>
      <c r="J122" s="106"/>
      <c r="K122" s="107">
        <f>IF($C$4="Neattiecināmās izmaksas",IF('1a+c+n'!$Q122="N",'1a+c+n'!K122,0))</f>
        <v>0</v>
      </c>
      <c r="L122" s="74">
        <f>IF($C$4="Neattiecināmās izmaksas",IF('1a+c+n'!$Q122="N",'1a+c+n'!L122,0))</f>
        <v>0</v>
      </c>
      <c r="M122" s="106">
        <f>IF($C$4="Neattiecināmās izmaksas",IF('1a+c+n'!$Q122="N",'1a+c+n'!M122,0))</f>
        <v>0</v>
      </c>
      <c r="N122" s="106">
        <f>IF($C$4="Neattiecināmās izmaksas",IF('1a+c+n'!$Q122="N",'1a+c+n'!N122,0))</f>
        <v>0</v>
      </c>
      <c r="O122" s="106">
        <f>IF($C$4="Neattiecināmās izmaksas",IF('1a+c+n'!$Q122="N",'1a+c+n'!O122,0))</f>
        <v>0</v>
      </c>
      <c r="P122" s="107">
        <f>IF($C$4="Neattiecināmās izmaksas",IF('1a+c+n'!$Q122="N",'1a+c+n'!P122,0))</f>
        <v>0</v>
      </c>
    </row>
    <row r="123" spans="1:16" x14ac:dyDescent="0.2">
      <c r="A123" s="45">
        <f>IF(P123=0,0,IF(COUNTBLANK(P123)=1,0,COUNTA($P$14:P123)))</f>
        <v>0</v>
      </c>
      <c r="B123" s="20">
        <f>IF($C$4="Neattiecināmās izmaksas",IF('1a+c+n'!$Q123="N",'1a+c+n'!B123,0))</f>
        <v>0</v>
      </c>
      <c r="C123" s="58">
        <f>IF($C$4="Neattiecināmās izmaksas",IF('1a+c+n'!$Q123="N",'1a+c+n'!C123,0))</f>
        <v>0</v>
      </c>
      <c r="D123" s="20">
        <f>IF($C$4="Neattiecināmās izmaksas",IF('1a+c+n'!$Q123="N",'1a+c+n'!D123,0))</f>
        <v>0</v>
      </c>
      <c r="E123" s="40"/>
      <c r="F123" s="59"/>
      <c r="G123" s="106"/>
      <c r="H123" s="106">
        <f>IF($C$4="Neattiecināmās izmaksas",IF('1a+c+n'!$Q123="N",'1a+c+n'!H123,0))</f>
        <v>0</v>
      </c>
      <c r="I123" s="106"/>
      <c r="J123" s="106"/>
      <c r="K123" s="107">
        <f>IF($C$4="Neattiecināmās izmaksas",IF('1a+c+n'!$Q123="N",'1a+c+n'!K123,0))</f>
        <v>0</v>
      </c>
      <c r="L123" s="74">
        <f>IF($C$4="Neattiecināmās izmaksas",IF('1a+c+n'!$Q123="N",'1a+c+n'!L123,0))</f>
        <v>0</v>
      </c>
      <c r="M123" s="106">
        <f>IF($C$4="Neattiecināmās izmaksas",IF('1a+c+n'!$Q123="N",'1a+c+n'!M123,0))</f>
        <v>0</v>
      </c>
      <c r="N123" s="106">
        <f>IF($C$4="Neattiecināmās izmaksas",IF('1a+c+n'!$Q123="N",'1a+c+n'!N123,0))</f>
        <v>0</v>
      </c>
      <c r="O123" s="106">
        <f>IF($C$4="Neattiecināmās izmaksas",IF('1a+c+n'!$Q123="N",'1a+c+n'!O123,0))</f>
        <v>0</v>
      </c>
      <c r="P123" s="107">
        <f>IF($C$4="Neattiecināmās izmaksas",IF('1a+c+n'!$Q123="N",'1a+c+n'!P123,0))</f>
        <v>0</v>
      </c>
    </row>
    <row r="124" spans="1:16" x14ac:dyDescent="0.2">
      <c r="A124" s="45">
        <f>IF(P124=0,0,IF(COUNTBLANK(P124)=1,0,COUNTA($P$14:P124)))</f>
        <v>0</v>
      </c>
      <c r="B124" s="20">
        <f>IF($C$4="Neattiecināmās izmaksas",IF('1a+c+n'!$Q124="N",'1a+c+n'!B124,0))</f>
        <v>0</v>
      </c>
      <c r="C124" s="58">
        <f>IF($C$4="Neattiecināmās izmaksas",IF('1a+c+n'!$Q124="N",'1a+c+n'!C124,0))</f>
        <v>0</v>
      </c>
      <c r="D124" s="20">
        <f>IF($C$4="Neattiecināmās izmaksas",IF('1a+c+n'!$Q124="N",'1a+c+n'!D124,0))</f>
        <v>0</v>
      </c>
      <c r="E124" s="40"/>
      <c r="F124" s="59"/>
      <c r="G124" s="106"/>
      <c r="H124" s="106">
        <f>IF($C$4="Neattiecināmās izmaksas",IF('1a+c+n'!$Q124="N",'1a+c+n'!H124,0))</f>
        <v>0</v>
      </c>
      <c r="I124" s="106"/>
      <c r="J124" s="106"/>
      <c r="K124" s="107">
        <f>IF($C$4="Neattiecināmās izmaksas",IF('1a+c+n'!$Q124="N",'1a+c+n'!K124,0))</f>
        <v>0</v>
      </c>
      <c r="L124" s="74">
        <f>IF($C$4="Neattiecināmās izmaksas",IF('1a+c+n'!$Q124="N",'1a+c+n'!L124,0))</f>
        <v>0</v>
      </c>
      <c r="M124" s="106">
        <f>IF($C$4="Neattiecināmās izmaksas",IF('1a+c+n'!$Q124="N",'1a+c+n'!M124,0))</f>
        <v>0</v>
      </c>
      <c r="N124" s="106">
        <f>IF($C$4="Neattiecināmās izmaksas",IF('1a+c+n'!$Q124="N",'1a+c+n'!N124,0))</f>
        <v>0</v>
      </c>
      <c r="O124" s="106">
        <f>IF($C$4="Neattiecināmās izmaksas",IF('1a+c+n'!$Q124="N",'1a+c+n'!O124,0))</f>
        <v>0</v>
      </c>
      <c r="P124" s="107">
        <f>IF($C$4="Neattiecināmās izmaksas",IF('1a+c+n'!$Q124="N",'1a+c+n'!P124,0))</f>
        <v>0</v>
      </c>
    </row>
    <row r="125" spans="1:16" x14ac:dyDescent="0.2">
      <c r="A125" s="45">
        <f>IF(P125=0,0,IF(COUNTBLANK(P125)=1,0,COUNTA($P$14:P125)))</f>
        <v>0</v>
      </c>
      <c r="B125" s="20">
        <f>IF($C$4="Neattiecināmās izmaksas",IF('1a+c+n'!$Q125="N",'1a+c+n'!B125,0))</f>
        <v>0</v>
      </c>
      <c r="C125" s="58">
        <f>IF($C$4="Neattiecināmās izmaksas",IF('1a+c+n'!$Q125="N",'1a+c+n'!C125,0))</f>
        <v>0</v>
      </c>
      <c r="D125" s="20">
        <f>IF($C$4="Neattiecināmās izmaksas",IF('1a+c+n'!$Q125="N",'1a+c+n'!D125,0))</f>
        <v>0</v>
      </c>
      <c r="E125" s="40"/>
      <c r="F125" s="59"/>
      <c r="G125" s="106"/>
      <c r="H125" s="106">
        <f>IF($C$4="Neattiecināmās izmaksas",IF('1a+c+n'!$Q125="N",'1a+c+n'!H125,0))</f>
        <v>0</v>
      </c>
      <c r="I125" s="106"/>
      <c r="J125" s="106"/>
      <c r="K125" s="107">
        <f>IF($C$4="Neattiecināmās izmaksas",IF('1a+c+n'!$Q125="N",'1a+c+n'!K125,0))</f>
        <v>0</v>
      </c>
      <c r="L125" s="74">
        <f>IF($C$4="Neattiecināmās izmaksas",IF('1a+c+n'!$Q125="N",'1a+c+n'!L125,0))</f>
        <v>0</v>
      </c>
      <c r="M125" s="106">
        <f>IF($C$4="Neattiecināmās izmaksas",IF('1a+c+n'!$Q125="N",'1a+c+n'!M125,0))</f>
        <v>0</v>
      </c>
      <c r="N125" s="106">
        <f>IF($C$4="Neattiecināmās izmaksas",IF('1a+c+n'!$Q125="N",'1a+c+n'!N125,0))</f>
        <v>0</v>
      </c>
      <c r="O125" s="106">
        <f>IF($C$4="Neattiecināmās izmaksas",IF('1a+c+n'!$Q125="N",'1a+c+n'!O125,0))</f>
        <v>0</v>
      </c>
      <c r="P125" s="107">
        <f>IF($C$4="Neattiecināmās izmaksas",IF('1a+c+n'!$Q125="N",'1a+c+n'!P125,0))</f>
        <v>0</v>
      </c>
    </row>
    <row r="126" spans="1:16" x14ac:dyDescent="0.2">
      <c r="A126" s="45">
        <f>IF(P126=0,0,IF(COUNTBLANK(P126)=1,0,COUNTA($P$14:P126)))</f>
        <v>0</v>
      </c>
      <c r="B126" s="20">
        <f>IF($C$4="Neattiecināmās izmaksas",IF('1a+c+n'!$Q126="N",'1a+c+n'!B126,0))</f>
        <v>0</v>
      </c>
      <c r="C126" s="58">
        <f>IF($C$4="Neattiecināmās izmaksas",IF('1a+c+n'!$Q126="N",'1a+c+n'!C126,0))</f>
        <v>0</v>
      </c>
      <c r="D126" s="20">
        <f>IF($C$4="Neattiecināmās izmaksas",IF('1a+c+n'!$Q126="N",'1a+c+n'!D126,0))</f>
        <v>0</v>
      </c>
      <c r="E126" s="40"/>
      <c r="F126" s="59"/>
      <c r="G126" s="106"/>
      <c r="H126" s="106">
        <f>IF($C$4="Neattiecināmās izmaksas",IF('1a+c+n'!$Q126="N",'1a+c+n'!H126,0))</f>
        <v>0</v>
      </c>
      <c r="I126" s="106"/>
      <c r="J126" s="106"/>
      <c r="K126" s="107">
        <f>IF($C$4="Neattiecināmās izmaksas",IF('1a+c+n'!$Q126="N",'1a+c+n'!K126,0))</f>
        <v>0</v>
      </c>
      <c r="L126" s="74">
        <f>IF($C$4="Neattiecināmās izmaksas",IF('1a+c+n'!$Q126="N",'1a+c+n'!L126,0))</f>
        <v>0</v>
      </c>
      <c r="M126" s="106">
        <f>IF($C$4="Neattiecināmās izmaksas",IF('1a+c+n'!$Q126="N",'1a+c+n'!M126,0))</f>
        <v>0</v>
      </c>
      <c r="N126" s="106">
        <f>IF($C$4="Neattiecināmās izmaksas",IF('1a+c+n'!$Q126="N",'1a+c+n'!N126,0))</f>
        <v>0</v>
      </c>
      <c r="O126" s="106">
        <f>IF($C$4="Neattiecināmās izmaksas",IF('1a+c+n'!$Q126="N",'1a+c+n'!O126,0))</f>
        <v>0</v>
      </c>
      <c r="P126" s="107">
        <f>IF($C$4="Neattiecināmās izmaksas",IF('1a+c+n'!$Q126="N",'1a+c+n'!P126,0))</f>
        <v>0</v>
      </c>
    </row>
    <row r="127" spans="1:16" ht="22.5" x14ac:dyDescent="0.2">
      <c r="A127" s="45">
        <f>IF(P127=0,0,IF(COUNTBLANK(P127)=1,0,COUNTA($P$14:P127)))</f>
        <v>0</v>
      </c>
      <c r="B127" s="20">
        <f>IF($C$4="Neattiecināmās izmaksas",IF('1a+c+n'!$Q127="N",'1a+c+n'!B127,0))</f>
        <v>0</v>
      </c>
      <c r="C127" s="58" t="str">
        <f>IF($C$4="Neattiecināmās izmaksas",IF('1a+c+n'!$Q127="N",'1a+c+n'!C127,0))</f>
        <v>Esošo kāpņu margu metāla konstrukciju remonts, attīrīšana, gruntēšana un krāsošana</v>
      </c>
      <c r="D127" s="20" t="str">
        <f>IF($C$4="Neattiecināmās izmaksas",IF('1a+c+n'!$Q127="N",'1a+c+n'!D127,0))</f>
        <v>m</v>
      </c>
      <c r="E127" s="40"/>
      <c r="F127" s="59"/>
      <c r="G127" s="106"/>
      <c r="H127" s="106">
        <f>IF($C$4="Neattiecināmās izmaksas",IF('1a+c+n'!$Q127="N",'1a+c+n'!H127,0))</f>
        <v>0</v>
      </c>
      <c r="I127" s="106"/>
      <c r="J127" s="106"/>
      <c r="K127" s="107">
        <f>IF($C$4="Neattiecināmās izmaksas",IF('1a+c+n'!$Q127="N",'1a+c+n'!K127,0))</f>
        <v>0</v>
      </c>
      <c r="L127" s="74">
        <f>IF($C$4="Neattiecināmās izmaksas",IF('1a+c+n'!$Q127="N",'1a+c+n'!L127,0))</f>
        <v>0</v>
      </c>
      <c r="M127" s="106">
        <f>IF($C$4="Neattiecināmās izmaksas",IF('1a+c+n'!$Q127="N",'1a+c+n'!M127,0))</f>
        <v>0</v>
      </c>
      <c r="N127" s="106">
        <f>IF($C$4="Neattiecināmās izmaksas",IF('1a+c+n'!$Q127="N",'1a+c+n'!N127,0))</f>
        <v>0</v>
      </c>
      <c r="O127" s="106">
        <f>IF($C$4="Neattiecināmās izmaksas",IF('1a+c+n'!$Q127="N",'1a+c+n'!O127,0))</f>
        <v>0</v>
      </c>
      <c r="P127" s="107">
        <f>IF($C$4="Neattiecināmās izmaksas",IF('1a+c+n'!$Q127="N",'1a+c+n'!P127,0))</f>
        <v>0</v>
      </c>
    </row>
    <row r="128" spans="1:16" x14ac:dyDescent="0.2">
      <c r="A128" s="45">
        <f>IF(P128=0,0,IF(COUNTBLANK(P128)=1,0,COUNTA($P$14:P128)))</f>
        <v>0</v>
      </c>
      <c r="B128" s="20">
        <f>IF($C$4="Neattiecināmās izmaksas",IF('1a+c+n'!$Q128="N",'1a+c+n'!B128,0))</f>
        <v>0</v>
      </c>
      <c r="C128" s="58" t="str">
        <f>IF($C$4="Neattiecināmās izmaksas",IF('1a+c+n'!$Q128="N",'1a+c+n'!C128,0))</f>
        <v>Margu gumijas lentera uz margu balsta nomaiņa</v>
      </c>
      <c r="D128" s="20" t="str">
        <f>IF($C$4="Neattiecināmās izmaksas",IF('1a+c+n'!$Q128="N",'1a+c+n'!D128,0))</f>
        <v>m</v>
      </c>
      <c r="E128" s="40"/>
      <c r="F128" s="59"/>
      <c r="G128" s="106"/>
      <c r="H128" s="106">
        <f>IF($C$4="Neattiecināmās izmaksas",IF('1a+c+n'!$Q128="N",'1a+c+n'!H128,0))</f>
        <v>0</v>
      </c>
      <c r="I128" s="106"/>
      <c r="J128" s="106"/>
      <c r="K128" s="107">
        <f>IF($C$4="Neattiecināmās izmaksas",IF('1a+c+n'!$Q128="N",'1a+c+n'!K128,0))</f>
        <v>0</v>
      </c>
      <c r="L128" s="74">
        <f>IF($C$4="Neattiecināmās izmaksas",IF('1a+c+n'!$Q128="N",'1a+c+n'!L128,0))</f>
        <v>0</v>
      </c>
      <c r="M128" s="106">
        <f>IF($C$4="Neattiecināmās izmaksas",IF('1a+c+n'!$Q128="N",'1a+c+n'!M128,0))</f>
        <v>0</v>
      </c>
      <c r="N128" s="106">
        <f>IF($C$4="Neattiecināmās izmaksas",IF('1a+c+n'!$Q128="N",'1a+c+n'!N128,0))</f>
        <v>0</v>
      </c>
      <c r="O128" s="106">
        <f>IF($C$4="Neattiecināmās izmaksas",IF('1a+c+n'!$Q128="N",'1a+c+n'!O128,0))</f>
        <v>0</v>
      </c>
      <c r="P128" s="107">
        <f>IF($C$4="Neattiecināmās izmaksas",IF('1a+c+n'!$Q128="N",'1a+c+n'!P128,0))</f>
        <v>0</v>
      </c>
    </row>
    <row r="129" spans="1:16" ht="12" thickBot="1" x14ac:dyDescent="0.25">
      <c r="A129" s="45">
        <f>IF(P129=0,0,IF(COUNTBLANK(P129)=1,0,COUNTA($P$14:P129)))</f>
        <v>0</v>
      </c>
      <c r="B129" s="20">
        <f>IF($C$4="Neattiecināmās izmaksas",IF('1a+c+n'!$Q130="N",'1a+c+n'!B130,0))</f>
        <v>0</v>
      </c>
      <c r="C129" s="58">
        <f>IF($C$4="Neattiecināmās izmaksas",IF('1a+c+n'!$Q130="N",'1a+c+n'!C130,0))</f>
        <v>0</v>
      </c>
      <c r="D129" s="20">
        <f>IF($C$4="Neattiecināmās izmaksas",IF('1a+c+n'!$Q130="N",'1a+c+n'!D130,0))</f>
        <v>0</v>
      </c>
      <c r="E129" s="40"/>
      <c r="F129" s="59"/>
      <c r="G129" s="106"/>
      <c r="H129" s="106">
        <f>IF($C$4="Neattiecināmās izmaksas",IF('1a+c+n'!$Q130="N",'1a+c+n'!H130,0))</f>
        <v>0</v>
      </c>
      <c r="I129" s="106"/>
      <c r="J129" s="106"/>
      <c r="K129" s="107">
        <f>IF($C$4="Neattiecināmās izmaksas",IF('1a+c+n'!$Q130="N",'1a+c+n'!K130,0))</f>
        <v>0</v>
      </c>
      <c r="L129" s="74">
        <f>IF($C$4="Neattiecināmās izmaksas",IF('1a+c+n'!$Q130="N",'1a+c+n'!L130,0))</f>
        <v>0</v>
      </c>
      <c r="M129" s="106">
        <f>IF($C$4="Neattiecināmās izmaksas",IF('1a+c+n'!$Q130="N",'1a+c+n'!M130,0))</f>
        <v>0</v>
      </c>
      <c r="N129" s="106">
        <f>IF($C$4="Neattiecināmās izmaksas",IF('1a+c+n'!$Q130="N",'1a+c+n'!N130,0))</f>
        <v>0</v>
      </c>
      <c r="O129" s="106">
        <f>IF($C$4="Neattiecināmās izmaksas",IF('1a+c+n'!$Q130="N",'1a+c+n'!O130,0))</f>
        <v>0</v>
      </c>
      <c r="P129" s="107">
        <f>IF($C$4="Neattiecināmās izmaksas",IF('1a+c+n'!$Q130="N",'1a+c+n'!P130,0))</f>
        <v>0</v>
      </c>
    </row>
    <row r="130" spans="1:16" ht="12" customHeight="1" thickBot="1" x14ac:dyDescent="0.25">
      <c r="A130" s="254" t="s">
        <v>62</v>
      </c>
      <c r="B130" s="255"/>
      <c r="C130" s="255"/>
      <c r="D130" s="255"/>
      <c r="E130" s="255"/>
      <c r="F130" s="255"/>
      <c r="G130" s="255"/>
      <c r="H130" s="255"/>
      <c r="I130" s="255"/>
      <c r="J130" s="255"/>
      <c r="K130" s="256"/>
      <c r="L130" s="121">
        <f>SUM(L14:L129)</f>
        <v>0</v>
      </c>
      <c r="M130" s="122">
        <f>SUM(M14:M129)</f>
        <v>0</v>
      </c>
      <c r="N130" s="122">
        <f>SUM(N14:N129)</f>
        <v>0</v>
      </c>
      <c r="O130" s="122">
        <f>SUM(O14:O129)</f>
        <v>0</v>
      </c>
      <c r="P130" s="123">
        <f>SUM(P14:P129)</f>
        <v>0</v>
      </c>
    </row>
    <row r="131" spans="1:16" x14ac:dyDescent="0.2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</row>
    <row r="132" spans="1:16" x14ac:dyDescent="0.2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</row>
    <row r="133" spans="1:16" x14ac:dyDescent="0.2">
      <c r="A133" s="1" t="s">
        <v>14</v>
      </c>
      <c r="B133" s="12"/>
      <c r="C133" s="257">
        <f>'Kops n'!C29:H29</f>
        <v>0</v>
      </c>
      <c r="D133" s="257"/>
      <c r="E133" s="257"/>
      <c r="F133" s="257"/>
      <c r="G133" s="257"/>
      <c r="H133" s="257"/>
      <c r="I133" s="12"/>
      <c r="J133" s="12"/>
      <c r="K133" s="12"/>
      <c r="L133" s="12"/>
      <c r="M133" s="12"/>
      <c r="N133" s="12"/>
      <c r="O133" s="12"/>
      <c r="P133" s="12"/>
    </row>
    <row r="134" spans="1:16" x14ac:dyDescent="0.2">
      <c r="A134" s="12"/>
      <c r="B134" s="12"/>
      <c r="C134" s="183" t="s">
        <v>15</v>
      </c>
      <c r="D134" s="183"/>
      <c r="E134" s="183"/>
      <c r="F134" s="183"/>
      <c r="G134" s="183"/>
      <c r="H134" s="183"/>
      <c r="I134" s="12"/>
      <c r="J134" s="12"/>
      <c r="K134" s="12"/>
      <c r="L134" s="12"/>
      <c r="M134" s="12"/>
      <c r="N134" s="12"/>
      <c r="O134" s="12"/>
      <c r="P134" s="12"/>
    </row>
    <row r="135" spans="1:16" x14ac:dyDescent="0.2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</row>
    <row r="136" spans="1:16" x14ac:dyDescent="0.2">
      <c r="A136" s="202" t="str">
        <f>'Kops n'!A32:D32</f>
        <v>Tāme sastādīta 2024. gada__. ________</v>
      </c>
      <c r="B136" s="203"/>
      <c r="C136" s="203"/>
      <c r="D136" s="203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</row>
    <row r="137" spans="1:16" x14ac:dyDescent="0.2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</row>
    <row r="138" spans="1:16" x14ac:dyDescent="0.2">
      <c r="A138" s="1" t="s">
        <v>41</v>
      </c>
      <c r="B138" s="12"/>
      <c r="C138" s="257">
        <f>'Kops n'!C34:H34</f>
        <v>0</v>
      </c>
      <c r="D138" s="257"/>
      <c r="E138" s="257"/>
      <c r="F138" s="257"/>
      <c r="G138" s="257"/>
      <c r="H138" s="257"/>
      <c r="I138" s="12"/>
      <c r="J138" s="12"/>
      <c r="K138" s="12"/>
      <c r="L138" s="12"/>
      <c r="M138" s="12"/>
      <c r="N138" s="12"/>
      <c r="O138" s="12"/>
      <c r="P138" s="12"/>
    </row>
    <row r="139" spans="1:16" x14ac:dyDescent="0.2">
      <c r="A139" s="12"/>
      <c r="B139" s="12"/>
      <c r="C139" s="183" t="s">
        <v>15</v>
      </c>
      <c r="D139" s="183"/>
      <c r="E139" s="183"/>
      <c r="F139" s="183"/>
      <c r="G139" s="183"/>
      <c r="H139" s="183"/>
      <c r="I139" s="12"/>
      <c r="J139" s="12"/>
      <c r="K139" s="12"/>
      <c r="L139" s="12"/>
      <c r="M139" s="12"/>
      <c r="N139" s="12"/>
      <c r="O139" s="12"/>
      <c r="P139" s="12"/>
    </row>
    <row r="140" spans="1:16" x14ac:dyDescent="0.2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</row>
    <row r="141" spans="1:16" x14ac:dyDescent="0.2">
      <c r="A141" s="70" t="s">
        <v>16</v>
      </c>
      <c r="B141" s="38"/>
      <c r="C141" s="75">
        <f>'Kops n'!C37</f>
        <v>0</v>
      </c>
      <c r="D141" s="38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</row>
    <row r="142" spans="1:16" x14ac:dyDescent="0.2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</row>
  </sheetData>
  <mergeCells count="23">
    <mergeCell ref="C2:I2"/>
    <mergeCell ref="C3:I3"/>
    <mergeCell ref="C4:I4"/>
    <mergeCell ref="D5:L5"/>
    <mergeCell ref="D6:L6"/>
    <mergeCell ref="D8:L8"/>
    <mergeCell ref="A9:F9"/>
    <mergeCell ref="J9:M9"/>
    <mergeCell ref="N9:O9"/>
    <mergeCell ref="D7:L7"/>
    <mergeCell ref="C139:H139"/>
    <mergeCell ref="L12:P12"/>
    <mergeCell ref="A130:K130"/>
    <mergeCell ref="C133:H133"/>
    <mergeCell ref="C134:H134"/>
    <mergeCell ref="A136:D136"/>
    <mergeCell ref="C138:H138"/>
    <mergeCell ref="A12:A13"/>
    <mergeCell ref="B12:B13"/>
    <mergeCell ref="C12:C13"/>
    <mergeCell ref="D12:D13"/>
    <mergeCell ref="E12:E13"/>
    <mergeCell ref="F12:K12"/>
  </mergeCells>
  <conditionalFormatting sqref="A130:K130">
    <cfRule type="containsText" dxfId="107" priority="3" operator="containsText" text="Tiešās izmaksas kopā, t. sk. darba devēja sociālais nodoklis __.__% ">
      <formula>NOT(ISERROR(SEARCH("Tiešās izmaksas kopā, t. sk. darba devēja sociālais nodoklis __.__% ",A130)))</formula>
    </cfRule>
  </conditionalFormatting>
  <conditionalFormatting sqref="C2:I2 D5:L8 N9:O9 A14:P129 L130:P130 C133:H133 C138:H138 C141">
    <cfRule type="cellIs" dxfId="106" priority="2" operator="equal">
      <formula>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>
    <tabColor rgb="FFFFC000"/>
  </sheetPr>
  <dimension ref="A1:Q140"/>
  <sheetViews>
    <sheetView topLeftCell="A118" workbookViewId="0">
      <selection activeCell="O123" sqref="O123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7" x14ac:dyDescent="0.2">
      <c r="A1" s="18"/>
      <c r="B1" s="18"/>
      <c r="C1" s="23" t="s">
        <v>44</v>
      </c>
      <c r="D1" s="72">
        <v>2</v>
      </c>
      <c r="E1" s="18"/>
      <c r="F1" s="18"/>
      <c r="G1" s="18"/>
      <c r="H1" s="18"/>
      <c r="I1" s="18"/>
      <c r="J1" s="18"/>
      <c r="N1" s="22"/>
      <c r="O1" s="23"/>
      <c r="P1" s="24"/>
    </row>
    <row r="2" spans="1:17" x14ac:dyDescent="0.2">
      <c r="A2" s="25"/>
      <c r="B2" s="25"/>
      <c r="C2" s="270" t="s">
        <v>280</v>
      </c>
      <c r="D2" s="270"/>
      <c r="E2" s="270"/>
      <c r="F2" s="270"/>
      <c r="G2" s="270"/>
      <c r="H2" s="270"/>
      <c r="I2" s="270"/>
      <c r="J2" s="25"/>
    </row>
    <row r="3" spans="1:17" x14ac:dyDescent="0.2">
      <c r="A3" s="26"/>
      <c r="B3" s="26"/>
      <c r="C3" s="244" t="s">
        <v>21</v>
      </c>
      <c r="D3" s="244"/>
      <c r="E3" s="244"/>
      <c r="F3" s="244"/>
      <c r="G3" s="244"/>
      <c r="H3" s="244"/>
      <c r="I3" s="244"/>
      <c r="J3" s="26"/>
    </row>
    <row r="4" spans="1:17" x14ac:dyDescent="0.2">
      <c r="A4" s="26"/>
      <c r="B4" s="26"/>
      <c r="C4" s="271" t="s">
        <v>63</v>
      </c>
      <c r="D4" s="271"/>
      <c r="E4" s="271"/>
      <c r="F4" s="271"/>
      <c r="G4" s="271"/>
      <c r="H4" s="271"/>
      <c r="I4" s="271"/>
      <c r="J4" s="26"/>
    </row>
    <row r="5" spans="1:17" x14ac:dyDescent="0.2">
      <c r="A5" s="18"/>
      <c r="B5" s="18"/>
      <c r="C5" s="23" t="s">
        <v>5</v>
      </c>
      <c r="D5" s="266" t="str">
        <f>'Kops a+c+n'!D6</f>
        <v>DZĪVOJAMĀS MĀJAS FASĀŽU VIENKĀRŠOTĀ ATJAUNOŠANA</v>
      </c>
      <c r="E5" s="266"/>
      <c r="F5" s="266"/>
      <c r="G5" s="266"/>
      <c r="H5" s="266"/>
      <c r="I5" s="266"/>
      <c r="J5" s="266"/>
      <c r="K5" s="266"/>
      <c r="L5" s="266"/>
      <c r="M5" s="12"/>
      <c r="N5" s="12"/>
      <c r="O5" s="12"/>
      <c r="P5" s="12"/>
    </row>
    <row r="6" spans="1:17" x14ac:dyDescent="0.2">
      <c r="A6" s="18"/>
      <c r="B6" s="18"/>
      <c r="C6" s="23" t="s">
        <v>6</v>
      </c>
      <c r="D6" s="266" t="str">
        <f>'Kops a+c+n'!D7</f>
        <v>DZĪVOJAMĀS MĀJAS FASĀŽU VIENKĀRŠOTĀ ATJAUNOŠANA</v>
      </c>
      <c r="E6" s="266"/>
      <c r="F6" s="266"/>
      <c r="G6" s="266"/>
      <c r="H6" s="266"/>
      <c r="I6" s="266"/>
      <c r="J6" s="266"/>
      <c r="K6" s="266"/>
      <c r="L6" s="266"/>
      <c r="M6" s="12"/>
      <c r="N6" s="12"/>
      <c r="O6" s="12"/>
      <c r="P6" s="12"/>
    </row>
    <row r="7" spans="1:17" x14ac:dyDescent="0.2">
      <c r="A7" s="18"/>
      <c r="B7" s="18"/>
      <c r="C7" s="23" t="s">
        <v>7</v>
      </c>
      <c r="D7" s="266" t="str">
        <f>'Kops a+c+n'!D8</f>
        <v>MEŽA IELA 8, JAUNOLAINE, OLAINES PAGASTS</v>
      </c>
      <c r="E7" s="266"/>
      <c r="F7" s="266"/>
      <c r="G7" s="266"/>
      <c r="H7" s="266"/>
      <c r="I7" s="266"/>
      <c r="J7" s="266"/>
      <c r="K7" s="266"/>
      <c r="L7" s="266"/>
      <c r="M7" s="12"/>
      <c r="N7" s="12"/>
      <c r="O7" s="12"/>
      <c r="P7" s="12"/>
    </row>
    <row r="8" spans="1:17" x14ac:dyDescent="0.2">
      <c r="A8" s="18"/>
      <c r="B8" s="18"/>
      <c r="C8" s="4" t="s">
        <v>24</v>
      </c>
      <c r="D8" s="266" t="str">
        <f>'Kops a+c+n'!D9</f>
        <v>Iepirkums Nr. AS OŪS 2024/02_E</v>
      </c>
      <c r="E8" s="266"/>
      <c r="F8" s="266"/>
      <c r="G8" s="266"/>
      <c r="H8" s="266"/>
      <c r="I8" s="266"/>
      <c r="J8" s="266"/>
      <c r="K8" s="266"/>
      <c r="L8" s="266"/>
      <c r="M8" s="12"/>
      <c r="N8" s="12"/>
      <c r="O8" s="12"/>
      <c r="P8" s="12"/>
    </row>
    <row r="9" spans="1:17" ht="11.25" customHeight="1" x14ac:dyDescent="0.2">
      <c r="A9" s="267" t="s">
        <v>281</v>
      </c>
      <c r="B9" s="267"/>
      <c r="C9" s="267"/>
      <c r="D9" s="267"/>
      <c r="E9" s="267"/>
      <c r="F9" s="267"/>
      <c r="G9" s="27"/>
      <c r="H9" s="27"/>
      <c r="I9" s="27"/>
      <c r="J9" s="268" t="s">
        <v>45</v>
      </c>
      <c r="K9" s="268"/>
      <c r="L9" s="268"/>
      <c r="M9" s="268"/>
      <c r="N9" s="269">
        <f>P128</f>
        <v>0</v>
      </c>
      <c r="O9" s="269"/>
      <c r="P9" s="27"/>
      <c r="Q9" s="79" t="str">
        <f>""</f>
        <v/>
      </c>
    </row>
    <row r="10" spans="1:17" ht="15" customHeight="1" x14ac:dyDescent="0.2">
      <c r="A10" s="28"/>
      <c r="B10" s="29"/>
      <c r="C10" s="4"/>
      <c r="D10" s="18"/>
      <c r="E10" s="18"/>
      <c r="F10" s="18"/>
      <c r="G10" s="18"/>
      <c r="H10" s="18"/>
      <c r="I10" s="18"/>
      <c r="J10" s="18"/>
      <c r="K10" s="18"/>
      <c r="L10" s="76"/>
      <c r="M10" s="76"/>
      <c r="N10" s="76"/>
      <c r="O10" s="76"/>
      <c r="P10" s="23" t="str">
        <f>'Kopt a+c+n'!A36</f>
        <v>Tāme sastādīta 2024. gada__. ________</v>
      </c>
      <c r="Q10" s="79" t="s">
        <v>46</v>
      </c>
    </row>
    <row r="11" spans="1:17" ht="12" thickBot="1" x14ac:dyDescent="0.25">
      <c r="A11" s="28"/>
      <c r="B11" s="29"/>
      <c r="C11" s="4"/>
      <c r="D11" s="18"/>
      <c r="E11" s="18"/>
      <c r="F11" s="18"/>
      <c r="G11" s="18"/>
      <c r="H11" s="18"/>
      <c r="I11" s="18"/>
      <c r="J11" s="18"/>
      <c r="K11" s="18"/>
      <c r="L11" s="30"/>
      <c r="M11" s="30"/>
      <c r="N11" s="31"/>
      <c r="O11" s="22"/>
      <c r="P11" s="18"/>
      <c r="Q11" s="79" t="s">
        <v>47</v>
      </c>
    </row>
    <row r="12" spans="1:17" ht="12" thickBot="1" x14ac:dyDescent="0.25">
      <c r="A12" s="235" t="s">
        <v>27</v>
      </c>
      <c r="B12" s="259" t="s">
        <v>48</v>
      </c>
      <c r="C12" s="252" t="s">
        <v>49</v>
      </c>
      <c r="D12" s="262" t="s">
        <v>50</v>
      </c>
      <c r="E12" s="264" t="s">
        <v>51</v>
      </c>
      <c r="F12" s="251" t="s">
        <v>52</v>
      </c>
      <c r="G12" s="252"/>
      <c r="H12" s="252"/>
      <c r="I12" s="252"/>
      <c r="J12" s="252"/>
      <c r="K12" s="253"/>
      <c r="L12" s="251" t="s">
        <v>53</v>
      </c>
      <c r="M12" s="252"/>
      <c r="N12" s="252"/>
      <c r="O12" s="252"/>
      <c r="P12" s="253"/>
      <c r="Q12" s="79" t="s">
        <v>54</v>
      </c>
    </row>
    <row r="13" spans="1:17" ht="126.75" customHeight="1" thickBot="1" x14ac:dyDescent="0.25">
      <c r="A13" s="258"/>
      <c r="B13" s="260"/>
      <c r="C13" s="261"/>
      <c r="D13" s="263"/>
      <c r="E13" s="265"/>
      <c r="F13" s="47" t="s">
        <v>55</v>
      </c>
      <c r="G13" s="50" t="s">
        <v>56</v>
      </c>
      <c r="H13" s="50" t="s">
        <v>57</v>
      </c>
      <c r="I13" s="50" t="s">
        <v>58</v>
      </c>
      <c r="J13" s="50" t="s">
        <v>59</v>
      </c>
      <c r="K13" s="52" t="s">
        <v>60</v>
      </c>
      <c r="L13" s="47" t="s">
        <v>55</v>
      </c>
      <c r="M13" s="50" t="s">
        <v>57</v>
      </c>
      <c r="N13" s="50" t="s">
        <v>58</v>
      </c>
      <c r="O13" s="50" t="s">
        <v>59</v>
      </c>
      <c r="P13" s="53" t="s">
        <v>60</v>
      </c>
      <c r="Q13" s="54" t="s">
        <v>61</v>
      </c>
    </row>
    <row r="14" spans="1:17" x14ac:dyDescent="0.2">
      <c r="A14" s="126"/>
      <c r="B14" s="127"/>
      <c r="C14" s="128" t="s">
        <v>484</v>
      </c>
      <c r="D14" s="129"/>
      <c r="E14" s="155"/>
      <c r="F14" s="64"/>
      <c r="G14" s="98"/>
      <c r="H14" s="98">
        <f>F14*G14</f>
        <v>0</v>
      </c>
      <c r="I14" s="98"/>
      <c r="J14" s="98"/>
      <c r="K14" s="102">
        <f>SUM(H14:J14)</f>
        <v>0</v>
      </c>
      <c r="L14" s="64">
        <f>E14*F14</f>
        <v>0</v>
      </c>
      <c r="M14" s="98">
        <f>H14*E14</f>
        <v>0</v>
      </c>
      <c r="N14" s="98">
        <f>I14*E14</f>
        <v>0</v>
      </c>
      <c r="O14" s="98">
        <f>J14*E14</f>
        <v>0</v>
      </c>
      <c r="P14" s="99">
        <f>SUM(M14:O14)</f>
        <v>0</v>
      </c>
      <c r="Q14" s="51"/>
    </row>
    <row r="15" spans="1:17" x14ac:dyDescent="0.2">
      <c r="A15" s="32">
        <v>1</v>
      </c>
      <c r="B15" s="131"/>
      <c r="C15" s="36" t="s">
        <v>282</v>
      </c>
      <c r="D15" s="20" t="s">
        <v>83</v>
      </c>
      <c r="E15" s="155">
        <v>40</v>
      </c>
      <c r="F15" s="37"/>
      <c r="G15" s="100"/>
      <c r="H15" s="100">
        <f>F15*G15</f>
        <v>0</v>
      </c>
      <c r="I15" s="100"/>
      <c r="J15" s="171"/>
      <c r="K15" s="103">
        <f t="shared" ref="K15:K113" si="0">SUM(H15:J15)</f>
        <v>0</v>
      </c>
      <c r="L15" s="37">
        <f t="shared" ref="L15:L113" si="1">E15*F15</f>
        <v>0</v>
      </c>
      <c r="M15" s="100">
        <f t="shared" ref="M15:M113" si="2">H15*E15</f>
        <v>0</v>
      </c>
      <c r="N15" s="100">
        <f t="shared" ref="N15:N113" si="3">I15*E15</f>
        <v>0</v>
      </c>
      <c r="O15" s="100">
        <f t="shared" ref="O15:O113" si="4">J15*E15</f>
        <v>0</v>
      </c>
      <c r="P15" s="101">
        <f t="shared" ref="P15:P113" si="5">SUM(M15:O15)</f>
        <v>0</v>
      </c>
      <c r="Q15" s="55" t="s">
        <v>47</v>
      </c>
    </row>
    <row r="16" spans="1:17" ht="22.5" x14ac:dyDescent="0.2">
      <c r="A16" s="32">
        <v>2</v>
      </c>
      <c r="B16" s="131"/>
      <c r="C16" s="36" t="s">
        <v>283</v>
      </c>
      <c r="D16" s="20" t="s">
        <v>83</v>
      </c>
      <c r="E16" s="155">
        <v>10</v>
      </c>
      <c r="F16" s="37"/>
      <c r="G16" s="100"/>
      <c r="H16" s="100">
        <f t="shared" ref="H16:H79" si="6">F16*G16</f>
        <v>0</v>
      </c>
      <c r="I16" s="100"/>
      <c r="J16" s="171"/>
      <c r="K16" s="103">
        <f t="shared" si="0"/>
        <v>0</v>
      </c>
      <c r="L16" s="37">
        <f t="shared" ref="L16:L79" si="7">E16*F16</f>
        <v>0</v>
      </c>
      <c r="M16" s="100">
        <f t="shared" ref="M16:M79" si="8">H16*E16</f>
        <v>0</v>
      </c>
      <c r="N16" s="100">
        <f t="shared" ref="N16:N79" si="9">I16*E16</f>
        <v>0</v>
      </c>
      <c r="O16" s="100">
        <f t="shared" ref="O16:O79" si="10">J16*E16</f>
        <v>0</v>
      </c>
      <c r="P16" s="101">
        <f t="shared" ref="P16:P79" si="11">SUM(M16:O16)</f>
        <v>0</v>
      </c>
      <c r="Q16" s="55" t="s">
        <v>47</v>
      </c>
    </row>
    <row r="17" spans="1:17" ht="22.5" x14ac:dyDescent="0.2">
      <c r="A17" s="32">
        <v>3</v>
      </c>
      <c r="B17" s="131"/>
      <c r="C17" s="36" t="s">
        <v>284</v>
      </c>
      <c r="D17" s="20" t="s">
        <v>83</v>
      </c>
      <c r="E17" s="155">
        <v>22</v>
      </c>
      <c r="F17" s="37"/>
      <c r="G17" s="100"/>
      <c r="H17" s="100">
        <f t="shared" si="6"/>
        <v>0</v>
      </c>
      <c r="I17" s="100"/>
      <c r="J17" s="171"/>
      <c r="K17" s="103">
        <f t="shared" si="0"/>
        <v>0</v>
      </c>
      <c r="L17" s="37">
        <f t="shared" si="7"/>
        <v>0</v>
      </c>
      <c r="M17" s="100">
        <f t="shared" si="8"/>
        <v>0</v>
      </c>
      <c r="N17" s="100">
        <f t="shared" si="9"/>
        <v>0</v>
      </c>
      <c r="O17" s="100">
        <f t="shared" si="10"/>
        <v>0</v>
      </c>
      <c r="P17" s="101">
        <f t="shared" si="11"/>
        <v>0</v>
      </c>
      <c r="Q17" s="55" t="s">
        <v>47</v>
      </c>
    </row>
    <row r="18" spans="1:17" ht="22.5" x14ac:dyDescent="0.2">
      <c r="A18" s="32">
        <v>4</v>
      </c>
      <c r="B18" s="131"/>
      <c r="C18" s="36" t="s">
        <v>285</v>
      </c>
      <c r="D18" s="20" t="s">
        <v>83</v>
      </c>
      <c r="E18" s="155">
        <v>44</v>
      </c>
      <c r="F18" s="37"/>
      <c r="G18" s="100"/>
      <c r="H18" s="100">
        <f t="shared" si="6"/>
        <v>0</v>
      </c>
      <c r="I18" s="100"/>
      <c r="J18" s="171"/>
      <c r="K18" s="103">
        <f t="shared" si="0"/>
        <v>0</v>
      </c>
      <c r="L18" s="37">
        <f t="shared" si="7"/>
        <v>0</v>
      </c>
      <c r="M18" s="100">
        <f t="shared" si="8"/>
        <v>0</v>
      </c>
      <c r="N18" s="100">
        <f t="shared" si="9"/>
        <v>0</v>
      </c>
      <c r="O18" s="100">
        <f t="shared" si="10"/>
        <v>0</v>
      </c>
      <c r="P18" s="101">
        <f t="shared" si="11"/>
        <v>0</v>
      </c>
      <c r="Q18" s="55" t="s">
        <v>47</v>
      </c>
    </row>
    <row r="19" spans="1:17" ht="22.5" x14ac:dyDescent="0.2">
      <c r="A19" s="32">
        <v>5</v>
      </c>
      <c r="B19" s="131"/>
      <c r="C19" s="36" t="s">
        <v>286</v>
      </c>
      <c r="D19" s="20" t="s">
        <v>83</v>
      </c>
      <c r="E19" s="155">
        <v>17</v>
      </c>
      <c r="F19" s="37"/>
      <c r="G19" s="100"/>
      <c r="H19" s="100">
        <f t="shared" si="6"/>
        <v>0</v>
      </c>
      <c r="I19" s="100"/>
      <c r="J19" s="171"/>
      <c r="K19" s="103">
        <f t="shared" si="0"/>
        <v>0</v>
      </c>
      <c r="L19" s="37">
        <f t="shared" si="7"/>
        <v>0</v>
      </c>
      <c r="M19" s="100">
        <f t="shared" si="8"/>
        <v>0</v>
      </c>
      <c r="N19" s="100">
        <f t="shared" si="9"/>
        <v>0</v>
      </c>
      <c r="O19" s="100">
        <f t="shared" si="10"/>
        <v>0</v>
      </c>
      <c r="P19" s="101">
        <f t="shared" si="11"/>
        <v>0</v>
      </c>
      <c r="Q19" s="55" t="s">
        <v>47</v>
      </c>
    </row>
    <row r="20" spans="1:17" ht="22.5" x14ac:dyDescent="0.2">
      <c r="A20" s="32">
        <v>6</v>
      </c>
      <c r="B20" s="131"/>
      <c r="C20" s="36" t="s">
        <v>287</v>
      </c>
      <c r="D20" s="20" t="s">
        <v>83</v>
      </c>
      <c r="E20" s="155">
        <v>5</v>
      </c>
      <c r="F20" s="37"/>
      <c r="G20" s="100"/>
      <c r="H20" s="100">
        <f t="shared" si="6"/>
        <v>0</v>
      </c>
      <c r="I20" s="100"/>
      <c r="J20" s="171"/>
      <c r="K20" s="103">
        <f t="shared" si="0"/>
        <v>0</v>
      </c>
      <c r="L20" s="37">
        <f t="shared" si="7"/>
        <v>0</v>
      </c>
      <c r="M20" s="100">
        <f t="shared" si="8"/>
        <v>0</v>
      </c>
      <c r="N20" s="100">
        <f t="shared" si="9"/>
        <v>0</v>
      </c>
      <c r="O20" s="100">
        <f t="shared" si="10"/>
        <v>0</v>
      </c>
      <c r="P20" s="101">
        <f t="shared" si="11"/>
        <v>0</v>
      </c>
      <c r="Q20" s="55" t="s">
        <v>47</v>
      </c>
    </row>
    <row r="21" spans="1:17" x14ac:dyDescent="0.2">
      <c r="A21" s="32">
        <v>7</v>
      </c>
      <c r="B21" s="131"/>
      <c r="C21" s="36" t="s">
        <v>350</v>
      </c>
      <c r="D21" s="20" t="s">
        <v>288</v>
      </c>
      <c r="E21" s="155">
        <v>3</v>
      </c>
      <c r="F21" s="37"/>
      <c r="G21" s="100"/>
      <c r="H21" s="100">
        <f t="shared" si="6"/>
        <v>0</v>
      </c>
      <c r="I21" s="100"/>
      <c r="J21" s="171"/>
      <c r="K21" s="103">
        <f t="shared" si="0"/>
        <v>0</v>
      </c>
      <c r="L21" s="37">
        <f t="shared" si="7"/>
        <v>0</v>
      </c>
      <c r="M21" s="100">
        <f t="shared" si="8"/>
        <v>0</v>
      </c>
      <c r="N21" s="100">
        <f t="shared" si="9"/>
        <v>0</v>
      </c>
      <c r="O21" s="100">
        <f t="shared" si="10"/>
        <v>0</v>
      </c>
      <c r="P21" s="101">
        <f t="shared" si="11"/>
        <v>0</v>
      </c>
      <c r="Q21" s="55" t="s">
        <v>47</v>
      </c>
    </row>
    <row r="22" spans="1:17" x14ac:dyDescent="0.2">
      <c r="A22" s="32">
        <v>8</v>
      </c>
      <c r="B22" s="131"/>
      <c r="C22" s="36" t="s">
        <v>351</v>
      </c>
      <c r="D22" s="20" t="s">
        <v>288</v>
      </c>
      <c r="E22" s="155">
        <v>2</v>
      </c>
      <c r="F22" s="37"/>
      <c r="G22" s="100"/>
      <c r="H22" s="100">
        <f t="shared" si="6"/>
        <v>0</v>
      </c>
      <c r="I22" s="100"/>
      <c r="J22" s="171"/>
      <c r="K22" s="103">
        <f t="shared" si="0"/>
        <v>0</v>
      </c>
      <c r="L22" s="37">
        <f t="shared" si="7"/>
        <v>0</v>
      </c>
      <c r="M22" s="100">
        <f t="shared" si="8"/>
        <v>0</v>
      </c>
      <c r="N22" s="100">
        <f t="shared" si="9"/>
        <v>0</v>
      </c>
      <c r="O22" s="100">
        <f t="shared" si="10"/>
        <v>0</v>
      </c>
      <c r="P22" s="101">
        <f t="shared" si="11"/>
        <v>0</v>
      </c>
      <c r="Q22" s="55" t="s">
        <v>47</v>
      </c>
    </row>
    <row r="23" spans="1:17" x14ac:dyDescent="0.2">
      <c r="A23" s="32">
        <v>9</v>
      </c>
      <c r="B23" s="131"/>
      <c r="C23" s="36" t="s">
        <v>352</v>
      </c>
      <c r="D23" s="20" t="s">
        <v>288</v>
      </c>
      <c r="E23" s="155">
        <v>4</v>
      </c>
      <c r="F23" s="37"/>
      <c r="G23" s="100"/>
      <c r="H23" s="100">
        <f t="shared" si="6"/>
        <v>0</v>
      </c>
      <c r="I23" s="100"/>
      <c r="J23" s="171"/>
      <c r="K23" s="103">
        <f t="shared" si="0"/>
        <v>0</v>
      </c>
      <c r="L23" s="37">
        <f t="shared" si="7"/>
        <v>0</v>
      </c>
      <c r="M23" s="100">
        <f t="shared" si="8"/>
        <v>0</v>
      </c>
      <c r="N23" s="100">
        <f t="shared" si="9"/>
        <v>0</v>
      </c>
      <c r="O23" s="100">
        <f t="shared" si="10"/>
        <v>0</v>
      </c>
      <c r="P23" s="101">
        <f t="shared" si="11"/>
        <v>0</v>
      </c>
      <c r="Q23" s="55" t="s">
        <v>47</v>
      </c>
    </row>
    <row r="24" spans="1:17" x14ac:dyDescent="0.2">
      <c r="A24" s="32">
        <v>10</v>
      </c>
      <c r="B24" s="131"/>
      <c r="C24" s="36" t="s">
        <v>353</v>
      </c>
      <c r="D24" s="20" t="s">
        <v>288</v>
      </c>
      <c r="E24" s="155">
        <v>5</v>
      </c>
      <c r="F24" s="37"/>
      <c r="G24" s="100"/>
      <c r="H24" s="100">
        <f t="shared" si="6"/>
        <v>0</v>
      </c>
      <c r="I24" s="100"/>
      <c r="J24" s="171"/>
      <c r="K24" s="103">
        <f t="shared" si="0"/>
        <v>0</v>
      </c>
      <c r="L24" s="37">
        <f t="shared" si="7"/>
        <v>0</v>
      </c>
      <c r="M24" s="100">
        <f t="shared" si="8"/>
        <v>0</v>
      </c>
      <c r="N24" s="100">
        <f t="shared" si="9"/>
        <v>0</v>
      </c>
      <c r="O24" s="100">
        <f t="shared" si="10"/>
        <v>0</v>
      </c>
      <c r="P24" s="101">
        <f t="shared" si="11"/>
        <v>0</v>
      </c>
      <c r="Q24" s="55" t="s">
        <v>47</v>
      </c>
    </row>
    <row r="25" spans="1:17" x14ac:dyDescent="0.2">
      <c r="A25" s="32">
        <v>11</v>
      </c>
      <c r="B25" s="131"/>
      <c r="C25" s="36" t="s">
        <v>354</v>
      </c>
      <c r="D25" s="20" t="s">
        <v>288</v>
      </c>
      <c r="E25" s="155">
        <v>1</v>
      </c>
      <c r="F25" s="37"/>
      <c r="G25" s="100"/>
      <c r="H25" s="100">
        <f t="shared" si="6"/>
        <v>0</v>
      </c>
      <c r="I25" s="100"/>
      <c r="J25" s="171"/>
      <c r="K25" s="103">
        <f t="shared" si="0"/>
        <v>0</v>
      </c>
      <c r="L25" s="37">
        <f t="shared" si="7"/>
        <v>0</v>
      </c>
      <c r="M25" s="100">
        <f t="shared" si="8"/>
        <v>0</v>
      </c>
      <c r="N25" s="100">
        <f t="shared" si="9"/>
        <v>0</v>
      </c>
      <c r="O25" s="100">
        <f t="shared" si="10"/>
        <v>0</v>
      </c>
      <c r="P25" s="101">
        <f t="shared" si="11"/>
        <v>0</v>
      </c>
      <c r="Q25" s="55" t="s">
        <v>47</v>
      </c>
    </row>
    <row r="26" spans="1:17" x14ac:dyDescent="0.2">
      <c r="A26" s="32">
        <v>12</v>
      </c>
      <c r="B26" s="131"/>
      <c r="C26" s="36" t="s">
        <v>355</v>
      </c>
      <c r="D26" s="20" t="s">
        <v>288</v>
      </c>
      <c r="E26" s="155">
        <v>2</v>
      </c>
      <c r="F26" s="37"/>
      <c r="G26" s="100"/>
      <c r="H26" s="100">
        <f t="shared" si="6"/>
        <v>0</v>
      </c>
      <c r="I26" s="100"/>
      <c r="J26" s="171"/>
      <c r="K26" s="103">
        <f t="shared" si="0"/>
        <v>0</v>
      </c>
      <c r="L26" s="37">
        <f t="shared" si="7"/>
        <v>0</v>
      </c>
      <c r="M26" s="100">
        <f t="shared" si="8"/>
        <v>0</v>
      </c>
      <c r="N26" s="100">
        <f t="shared" si="9"/>
        <v>0</v>
      </c>
      <c r="O26" s="100">
        <f t="shared" si="10"/>
        <v>0</v>
      </c>
      <c r="P26" s="101">
        <f t="shared" si="11"/>
        <v>0</v>
      </c>
      <c r="Q26" s="55" t="s">
        <v>47</v>
      </c>
    </row>
    <row r="27" spans="1:17" x14ac:dyDescent="0.2">
      <c r="A27" s="32">
        <v>13</v>
      </c>
      <c r="B27" s="131"/>
      <c r="C27" s="36" t="s">
        <v>356</v>
      </c>
      <c r="D27" s="20" t="s">
        <v>288</v>
      </c>
      <c r="E27" s="155">
        <v>1</v>
      </c>
      <c r="F27" s="37"/>
      <c r="G27" s="100"/>
      <c r="H27" s="100">
        <f t="shared" si="6"/>
        <v>0</v>
      </c>
      <c r="I27" s="100"/>
      <c r="J27" s="171"/>
      <c r="K27" s="103">
        <f t="shared" si="0"/>
        <v>0</v>
      </c>
      <c r="L27" s="37">
        <f t="shared" si="7"/>
        <v>0</v>
      </c>
      <c r="M27" s="100">
        <f t="shared" si="8"/>
        <v>0</v>
      </c>
      <c r="N27" s="100">
        <f t="shared" si="9"/>
        <v>0</v>
      </c>
      <c r="O27" s="100">
        <f t="shared" si="10"/>
        <v>0</v>
      </c>
      <c r="P27" s="101">
        <f t="shared" si="11"/>
        <v>0</v>
      </c>
      <c r="Q27" s="55" t="s">
        <v>47</v>
      </c>
    </row>
    <row r="28" spans="1:17" x14ac:dyDescent="0.2">
      <c r="A28" s="32">
        <v>14</v>
      </c>
      <c r="B28" s="131"/>
      <c r="C28" s="36" t="s">
        <v>357</v>
      </c>
      <c r="D28" s="20" t="s">
        <v>288</v>
      </c>
      <c r="E28" s="155">
        <v>1</v>
      </c>
      <c r="F28" s="37"/>
      <c r="G28" s="100"/>
      <c r="H28" s="100">
        <f t="shared" si="6"/>
        <v>0</v>
      </c>
      <c r="I28" s="100"/>
      <c r="J28" s="171"/>
      <c r="K28" s="103">
        <f t="shared" si="0"/>
        <v>0</v>
      </c>
      <c r="L28" s="37">
        <f t="shared" si="7"/>
        <v>0</v>
      </c>
      <c r="M28" s="100">
        <f t="shared" si="8"/>
        <v>0</v>
      </c>
      <c r="N28" s="100">
        <f t="shared" si="9"/>
        <v>0</v>
      </c>
      <c r="O28" s="100">
        <f t="shared" si="10"/>
        <v>0</v>
      </c>
      <c r="P28" s="101">
        <f t="shared" si="11"/>
        <v>0</v>
      </c>
      <c r="Q28" s="55" t="s">
        <v>47</v>
      </c>
    </row>
    <row r="29" spans="1:17" x14ac:dyDescent="0.2">
      <c r="A29" s="32">
        <v>15</v>
      </c>
      <c r="B29" s="131"/>
      <c r="C29" s="36" t="s">
        <v>289</v>
      </c>
      <c r="D29" s="20" t="s">
        <v>288</v>
      </c>
      <c r="E29" s="155">
        <v>1</v>
      </c>
      <c r="F29" s="37"/>
      <c r="G29" s="100"/>
      <c r="H29" s="100">
        <f t="shared" si="6"/>
        <v>0</v>
      </c>
      <c r="I29" s="100"/>
      <c r="J29" s="171"/>
      <c r="K29" s="103">
        <f t="shared" si="0"/>
        <v>0</v>
      </c>
      <c r="L29" s="37">
        <f t="shared" si="7"/>
        <v>0</v>
      </c>
      <c r="M29" s="100">
        <f t="shared" si="8"/>
        <v>0</v>
      </c>
      <c r="N29" s="100">
        <f t="shared" si="9"/>
        <v>0</v>
      </c>
      <c r="O29" s="100">
        <f t="shared" si="10"/>
        <v>0</v>
      </c>
      <c r="P29" s="101">
        <f t="shared" si="11"/>
        <v>0</v>
      </c>
      <c r="Q29" s="55" t="s">
        <v>47</v>
      </c>
    </row>
    <row r="30" spans="1:17" x14ac:dyDescent="0.2">
      <c r="A30" s="32">
        <v>16</v>
      </c>
      <c r="B30" s="131"/>
      <c r="C30" s="36" t="s">
        <v>290</v>
      </c>
      <c r="D30" s="20" t="s">
        <v>288</v>
      </c>
      <c r="E30" s="155">
        <v>2</v>
      </c>
      <c r="F30" s="37"/>
      <c r="G30" s="100"/>
      <c r="H30" s="100">
        <f t="shared" si="6"/>
        <v>0</v>
      </c>
      <c r="I30" s="100"/>
      <c r="J30" s="171"/>
      <c r="K30" s="103">
        <f t="shared" si="0"/>
        <v>0</v>
      </c>
      <c r="L30" s="37">
        <f t="shared" si="7"/>
        <v>0</v>
      </c>
      <c r="M30" s="100">
        <f t="shared" si="8"/>
        <v>0</v>
      </c>
      <c r="N30" s="100">
        <f t="shared" si="9"/>
        <v>0</v>
      </c>
      <c r="O30" s="100">
        <f t="shared" si="10"/>
        <v>0</v>
      </c>
      <c r="P30" s="101">
        <f t="shared" si="11"/>
        <v>0</v>
      </c>
      <c r="Q30" s="55" t="s">
        <v>47</v>
      </c>
    </row>
    <row r="31" spans="1:17" x14ac:dyDescent="0.2">
      <c r="A31" s="32">
        <v>17</v>
      </c>
      <c r="B31" s="131"/>
      <c r="C31" s="36" t="s">
        <v>291</v>
      </c>
      <c r="D31" s="20" t="s">
        <v>288</v>
      </c>
      <c r="E31" s="155">
        <v>1</v>
      </c>
      <c r="F31" s="37"/>
      <c r="G31" s="100"/>
      <c r="H31" s="100">
        <f t="shared" si="6"/>
        <v>0</v>
      </c>
      <c r="I31" s="100"/>
      <c r="J31" s="171"/>
      <c r="K31" s="103">
        <f t="shared" si="0"/>
        <v>0</v>
      </c>
      <c r="L31" s="37">
        <f t="shared" si="7"/>
        <v>0</v>
      </c>
      <c r="M31" s="100">
        <f t="shared" si="8"/>
        <v>0</v>
      </c>
      <c r="N31" s="100">
        <f t="shared" si="9"/>
        <v>0</v>
      </c>
      <c r="O31" s="100">
        <f t="shared" si="10"/>
        <v>0</v>
      </c>
      <c r="P31" s="101">
        <f t="shared" si="11"/>
        <v>0</v>
      </c>
      <c r="Q31" s="55" t="s">
        <v>47</v>
      </c>
    </row>
    <row r="32" spans="1:17" x14ac:dyDescent="0.2">
      <c r="A32" s="32">
        <v>18</v>
      </c>
      <c r="B32" s="131"/>
      <c r="C32" s="36" t="s">
        <v>292</v>
      </c>
      <c r="D32" s="20" t="s">
        <v>288</v>
      </c>
      <c r="E32" s="155">
        <v>6</v>
      </c>
      <c r="F32" s="37"/>
      <c r="G32" s="100"/>
      <c r="H32" s="100">
        <f t="shared" si="6"/>
        <v>0</v>
      </c>
      <c r="I32" s="100"/>
      <c r="J32" s="171"/>
      <c r="K32" s="103">
        <f t="shared" si="0"/>
        <v>0</v>
      </c>
      <c r="L32" s="37">
        <f t="shared" si="7"/>
        <v>0</v>
      </c>
      <c r="M32" s="100">
        <f t="shared" si="8"/>
        <v>0</v>
      </c>
      <c r="N32" s="100">
        <f t="shared" si="9"/>
        <v>0</v>
      </c>
      <c r="O32" s="100">
        <f t="shared" si="10"/>
        <v>0</v>
      </c>
      <c r="P32" s="101">
        <f t="shared" si="11"/>
        <v>0</v>
      </c>
      <c r="Q32" s="55" t="s">
        <v>47</v>
      </c>
    </row>
    <row r="33" spans="1:17" x14ac:dyDescent="0.2">
      <c r="A33" s="32">
        <v>19</v>
      </c>
      <c r="B33" s="131"/>
      <c r="C33" s="36" t="s">
        <v>293</v>
      </c>
      <c r="D33" s="20" t="s">
        <v>288</v>
      </c>
      <c r="E33" s="155">
        <v>4</v>
      </c>
      <c r="F33" s="37"/>
      <c r="G33" s="100"/>
      <c r="H33" s="100">
        <f t="shared" si="6"/>
        <v>0</v>
      </c>
      <c r="I33" s="100"/>
      <c r="J33" s="171"/>
      <c r="K33" s="103">
        <f t="shared" si="0"/>
        <v>0</v>
      </c>
      <c r="L33" s="37">
        <f t="shared" si="7"/>
        <v>0</v>
      </c>
      <c r="M33" s="100">
        <f t="shared" si="8"/>
        <v>0</v>
      </c>
      <c r="N33" s="100">
        <f t="shared" si="9"/>
        <v>0</v>
      </c>
      <c r="O33" s="100">
        <f t="shared" si="10"/>
        <v>0</v>
      </c>
      <c r="P33" s="101">
        <f t="shared" si="11"/>
        <v>0</v>
      </c>
      <c r="Q33" s="55" t="s">
        <v>47</v>
      </c>
    </row>
    <row r="34" spans="1:17" x14ac:dyDescent="0.2">
      <c r="A34" s="32">
        <v>20</v>
      </c>
      <c r="B34" s="131"/>
      <c r="C34" s="36" t="s">
        <v>294</v>
      </c>
      <c r="D34" s="20" t="s">
        <v>288</v>
      </c>
      <c r="E34" s="155">
        <v>1</v>
      </c>
      <c r="F34" s="37"/>
      <c r="G34" s="100"/>
      <c r="H34" s="100">
        <f t="shared" si="6"/>
        <v>0</v>
      </c>
      <c r="I34" s="100"/>
      <c r="J34" s="171"/>
      <c r="K34" s="103">
        <f t="shared" si="0"/>
        <v>0</v>
      </c>
      <c r="L34" s="37">
        <f t="shared" si="7"/>
        <v>0</v>
      </c>
      <c r="M34" s="100">
        <f t="shared" si="8"/>
        <v>0</v>
      </c>
      <c r="N34" s="100">
        <f t="shared" si="9"/>
        <v>0</v>
      </c>
      <c r="O34" s="100">
        <f t="shared" si="10"/>
        <v>0</v>
      </c>
      <c r="P34" s="101">
        <f t="shared" si="11"/>
        <v>0</v>
      </c>
      <c r="Q34" s="55" t="s">
        <v>47</v>
      </c>
    </row>
    <row r="35" spans="1:17" x14ac:dyDescent="0.2">
      <c r="A35" s="32">
        <v>21</v>
      </c>
      <c r="B35" s="131"/>
      <c r="C35" s="36" t="s">
        <v>295</v>
      </c>
      <c r="D35" s="20" t="s">
        <v>288</v>
      </c>
      <c r="E35" s="155">
        <v>2</v>
      </c>
      <c r="F35" s="37"/>
      <c r="G35" s="100"/>
      <c r="H35" s="100">
        <f t="shared" si="6"/>
        <v>0</v>
      </c>
      <c r="I35" s="100"/>
      <c r="J35" s="171"/>
      <c r="K35" s="103">
        <f t="shared" si="0"/>
        <v>0</v>
      </c>
      <c r="L35" s="37">
        <f t="shared" si="7"/>
        <v>0</v>
      </c>
      <c r="M35" s="100">
        <f t="shared" si="8"/>
        <v>0</v>
      </c>
      <c r="N35" s="100">
        <f t="shared" si="9"/>
        <v>0</v>
      </c>
      <c r="O35" s="100">
        <f t="shared" si="10"/>
        <v>0</v>
      </c>
      <c r="P35" s="101">
        <f t="shared" si="11"/>
        <v>0</v>
      </c>
      <c r="Q35" s="55" t="s">
        <v>47</v>
      </c>
    </row>
    <row r="36" spans="1:17" x14ac:dyDescent="0.2">
      <c r="A36" s="32">
        <v>22</v>
      </c>
      <c r="B36" s="131"/>
      <c r="C36" s="36" t="s">
        <v>296</v>
      </c>
      <c r="D36" s="20" t="s">
        <v>288</v>
      </c>
      <c r="E36" s="155">
        <v>1</v>
      </c>
      <c r="F36" s="37"/>
      <c r="G36" s="100"/>
      <c r="H36" s="100">
        <f t="shared" si="6"/>
        <v>0</v>
      </c>
      <c r="I36" s="100"/>
      <c r="J36" s="171"/>
      <c r="K36" s="103">
        <f t="shared" si="0"/>
        <v>0</v>
      </c>
      <c r="L36" s="37">
        <f t="shared" si="7"/>
        <v>0</v>
      </c>
      <c r="M36" s="100">
        <f t="shared" si="8"/>
        <v>0</v>
      </c>
      <c r="N36" s="100">
        <f t="shared" si="9"/>
        <v>0</v>
      </c>
      <c r="O36" s="100">
        <f t="shared" si="10"/>
        <v>0</v>
      </c>
      <c r="P36" s="101">
        <f t="shared" si="11"/>
        <v>0</v>
      </c>
      <c r="Q36" s="55" t="s">
        <v>47</v>
      </c>
    </row>
    <row r="37" spans="1:17" x14ac:dyDescent="0.2">
      <c r="A37" s="32">
        <v>23</v>
      </c>
      <c r="B37" s="131"/>
      <c r="C37" s="36" t="s">
        <v>297</v>
      </c>
      <c r="D37" s="20" t="s">
        <v>288</v>
      </c>
      <c r="E37" s="155">
        <v>1</v>
      </c>
      <c r="F37" s="37"/>
      <c r="G37" s="100"/>
      <c r="H37" s="100">
        <f t="shared" si="6"/>
        <v>0</v>
      </c>
      <c r="I37" s="100"/>
      <c r="J37" s="171"/>
      <c r="K37" s="103">
        <f t="shared" si="0"/>
        <v>0</v>
      </c>
      <c r="L37" s="37">
        <f t="shared" si="7"/>
        <v>0</v>
      </c>
      <c r="M37" s="100">
        <f t="shared" si="8"/>
        <v>0</v>
      </c>
      <c r="N37" s="100">
        <f t="shared" si="9"/>
        <v>0</v>
      </c>
      <c r="O37" s="100">
        <f t="shared" si="10"/>
        <v>0</v>
      </c>
      <c r="P37" s="101">
        <f t="shared" si="11"/>
        <v>0</v>
      </c>
      <c r="Q37" s="55" t="s">
        <v>47</v>
      </c>
    </row>
    <row r="38" spans="1:17" x14ac:dyDescent="0.2">
      <c r="A38" s="32">
        <v>24</v>
      </c>
      <c r="B38" s="131"/>
      <c r="C38" s="36" t="s">
        <v>298</v>
      </c>
      <c r="D38" s="20" t="s">
        <v>288</v>
      </c>
      <c r="E38" s="155">
        <v>1</v>
      </c>
      <c r="F38" s="37"/>
      <c r="G38" s="100"/>
      <c r="H38" s="100">
        <f t="shared" si="6"/>
        <v>0</v>
      </c>
      <c r="I38" s="100"/>
      <c r="J38" s="171"/>
      <c r="K38" s="103">
        <f t="shared" si="0"/>
        <v>0</v>
      </c>
      <c r="L38" s="37">
        <f t="shared" si="7"/>
        <v>0</v>
      </c>
      <c r="M38" s="100">
        <f t="shared" si="8"/>
        <v>0</v>
      </c>
      <c r="N38" s="100">
        <f t="shared" si="9"/>
        <v>0</v>
      </c>
      <c r="O38" s="100">
        <f t="shared" si="10"/>
        <v>0</v>
      </c>
      <c r="P38" s="101">
        <f t="shared" si="11"/>
        <v>0</v>
      </c>
      <c r="Q38" s="55" t="s">
        <v>47</v>
      </c>
    </row>
    <row r="39" spans="1:17" x14ac:dyDescent="0.2">
      <c r="A39" s="32">
        <v>25</v>
      </c>
      <c r="B39" s="131"/>
      <c r="C39" s="36" t="s">
        <v>299</v>
      </c>
      <c r="D39" s="20" t="s">
        <v>288</v>
      </c>
      <c r="E39" s="155">
        <v>2</v>
      </c>
      <c r="F39" s="37"/>
      <c r="G39" s="100"/>
      <c r="H39" s="100">
        <f t="shared" si="6"/>
        <v>0</v>
      </c>
      <c r="I39" s="100"/>
      <c r="J39" s="171"/>
      <c r="K39" s="103">
        <f t="shared" si="0"/>
        <v>0</v>
      </c>
      <c r="L39" s="37">
        <f t="shared" si="7"/>
        <v>0</v>
      </c>
      <c r="M39" s="100">
        <f t="shared" si="8"/>
        <v>0</v>
      </c>
      <c r="N39" s="100">
        <f t="shared" si="9"/>
        <v>0</v>
      </c>
      <c r="O39" s="100">
        <f t="shared" si="10"/>
        <v>0</v>
      </c>
      <c r="P39" s="101">
        <f t="shared" si="11"/>
        <v>0</v>
      </c>
      <c r="Q39" s="55" t="s">
        <v>47</v>
      </c>
    </row>
    <row r="40" spans="1:17" x14ac:dyDescent="0.2">
      <c r="A40" s="32">
        <v>26</v>
      </c>
      <c r="B40" s="131"/>
      <c r="C40" s="36" t="s">
        <v>300</v>
      </c>
      <c r="D40" s="20" t="s">
        <v>288</v>
      </c>
      <c r="E40" s="155">
        <v>4</v>
      </c>
      <c r="F40" s="37"/>
      <c r="G40" s="100"/>
      <c r="H40" s="100">
        <f t="shared" si="6"/>
        <v>0</v>
      </c>
      <c r="I40" s="100"/>
      <c r="J40" s="171"/>
      <c r="K40" s="103">
        <f t="shared" si="0"/>
        <v>0</v>
      </c>
      <c r="L40" s="37">
        <f t="shared" si="7"/>
        <v>0</v>
      </c>
      <c r="M40" s="100">
        <f t="shared" si="8"/>
        <v>0</v>
      </c>
      <c r="N40" s="100">
        <f t="shared" si="9"/>
        <v>0</v>
      </c>
      <c r="O40" s="100">
        <f t="shared" si="10"/>
        <v>0</v>
      </c>
      <c r="P40" s="101">
        <f t="shared" si="11"/>
        <v>0</v>
      </c>
      <c r="Q40" s="55" t="s">
        <v>47</v>
      </c>
    </row>
    <row r="41" spans="1:17" x14ac:dyDescent="0.2">
      <c r="A41" s="32">
        <v>27</v>
      </c>
      <c r="B41" s="131"/>
      <c r="C41" s="36" t="s">
        <v>301</v>
      </c>
      <c r="D41" s="20" t="s">
        <v>288</v>
      </c>
      <c r="E41" s="155">
        <v>4</v>
      </c>
      <c r="F41" s="37"/>
      <c r="G41" s="100"/>
      <c r="H41" s="100">
        <f t="shared" si="6"/>
        <v>0</v>
      </c>
      <c r="I41" s="100"/>
      <c r="J41" s="171"/>
      <c r="K41" s="103">
        <f t="shared" si="0"/>
        <v>0</v>
      </c>
      <c r="L41" s="37">
        <f t="shared" si="7"/>
        <v>0</v>
      </c>
      <c r="M41" s="100">
        <f t="shared" si="8"/>
        <v>0</v>
      </c>
      <c r="N41" s="100">
        <f t="shared" si="9"/>
        <v>0</v>
      </c>
      <c r="O41" s="100">
        <f t="shared" si="10"/>
        <v>0</v>
      </c>
      <c r="P41" s="101">
        <f t="shared" si="11"/>
        <v>0</v>
      </c>
      <c r="Q41" s="55" t="s">
        <v>47</v>
      </c>
    </row>
    <row r="42" spans="1:17" x14ac:dyDescent="0.2">
      <c r="A42" s="32">
        <v>28</v>
      </c>
      <c r="B42" s="131"/>
      <c r="C42" s="36" t="s">
        <v>302</v>
      </c>
      <c r="D42" s="20" t="s">
        <v>288</v>
      </c>
      <c r="E42" s="155">
        <v>2</v>
      </c>
      <c r="F42" s="37"/>
      <c r="G42" s="100"/>
      <c r="H42" s="100">
        <f t="shared" si="6"/>
        <v>0</v>
      </c>
      <c r="I42" s="100"/>
      <c r="J42" s="171"/>
      <c r="K42" s="103">
        <f t="shared" si="0"/>
        <v>0</v>
      </c>
      <c r="L42" s="37">
        <f t="shared" si="7"/>
        <v>0</v>
      </c>
      <c r="M42" s="100">
        <f t="shared" si="8"/>
        <v>0</v>
      </c>
      <c r="N42" s="100">
        <f t="shared" si="9"/>
        <v>0</v>
      </c>
      <c r="O42" s="100">
        <f t="shared" si="10"/>
        <v>0</v>
      </c>
      <c r="P42" s="101">
        <f t="shared" si="11"/>
        <v>0</v>
      </c>
      <c r="Q42" s="55" t="s">
        <v>47</v>
      </c>
    </row>
    <row r="43" spans="1:17" x14ac:dyDescent="0.2">
      <c r="A43" s="32">
        <v>29</v>
      </c>
      <c r="B43" s="131"/>
      <c r="C43" s="36" t="s">
        <v>303</v>
      </c>
      <c r="D43" s="20" t="s">
        <v>304</v>
      </c>
      <c r="E43" s="155">
        <v>1</v>
      </c>
      <c r="F43" s="37"/>
      <c r="G43" s="100"/>
      <c r="H43" s="100">
        <f t="shared" si="6"/>
        <v>0</v>
      </c>
      <c r="I43" s="100"/>
      <c r="J43" s="171"/>
      <c r="K43" s="103">
        <f t="shared" si="0"/>
        <v>0</v>
      </c>
      <c r="L43" s="37">
        <f t="shared" si="7"/>
        <v>0</v>
      </c>
      <c r="M43" s="100">
        <f t="shared" si="8"/>
        <v>0</v>
      </c>
      <c r="N43" s="100">
        <f t="shared" si="9"/>
        <v>0</v>
      </c>
      <c r="O43" s="100">
        <f t="shared" si="10"/>
        <v>0</v>
      </c>
      <c r="P43" s="101">
        <f t="shared" si="11"/>
        <v>0</v>
      </c>
      <c r="Q43" s="55" t="s">
        <v>47</v>
      </c>
    </row>
    <row r="44" spans="1:17" x14ac:dyDescent="0.2">
      <c r="A44" s="32">
        <v>30</v>
      </c>
      <c r="B44" s="131"/>
      <c r="C44" s="36" t="s">
        <v>305</v>
      </c>
      <c r="D44" s="20" t="s">
        <v>83</v>
      </c>
      <c r="E44" s="155">
        <v>40</v>
      </c>
      <c r="F44" s="37"/>
      <c r="G44" s="100"/>
      <c r="H44" s="100">
        <f t="shared" si="6"/>
        <v>0</v>
      </c>
      <c r="I44" s="100"/>
      <c r="J44" s="171"/>
      <c r="K44" s="103">
        <f t="shared" si="0"/>
        <v>0</v>
      </c>
      <c r="L44" s="37">
        <f t="shared" si="7"/>
        <v>0</v>
      </c>
      <c r="M44" s="100">
        <f t="shared" si="8"/>
        <v>0</v>
      </c>
      <c r="N44" s="100">
        <f t="shared" si="9"/>
        <v>0</v>
      </c>
      <c r="O44" s="100">
        <f t="shared" si="10"/>
        <v>0</v>
      </c>
      <c r="P44" s="101">
        <f t="shared" si="11"/>
        <v>0</v>
      </c>
      <c r="Q44" s="55" t="s">
        <v>47</v>
      </c>
    </row>
    <row r="45" spans="1:17" x14ac:dyDescent="0.2">
      <c r="A45" s="32">
        <v>31</v>
      </c>
      <c r="B45" s="131"/>
      <c r="C45" s="36" t="s">
        <v>306</v>
      </c>
      <c r="D45" s="20" t="s">
        <v>83</v>
      </c>
      <c r="E45" s="155">
        <v>10</v>
      </c>
      <c r="F45" s="37"/>
      <c r="G45" s="100"/>
      <c r="H45" s="100">
        <f t="shared" si="6"/>
        <v>0</v>
      </c>
      <c r="I45" s="100"/>
      <c r="J45" s="171"/>
      <c r="K45" s="103">
        <f t="shared" si="0"/>
        <v>0</v>
      </c>
      <c r="L45" s="37">
        <f t="shared" si="7"/>
        <v>0</v>
      </c>
      <c r="M45" s="100">
        <f t="shared" si="8"/>
        <v>0</v>
      </c>
      <c r="N45" s="100">
        <f t="shared" si="9"/>
        <v>0</v>
      </c>
      <c r="O45" s="100">
        <f t="shared" si="10"/>
        <v>0</v>
      </c>
      <c r="P45" s="101">
        <f t="shared" si="11"/>
        <v>0</v>
      </c>
      <c r="Q45" s="55" t="s">
        <v>47</v>
      </c>
    </row>
    <row r="46" spans="1:17" x14ac:dyDescent="0.2">
      <c r="A46" s="32">
        <v>32</v>
      </c>
      <c r="B46" s="131"/>
      <c r="C46" s="36" t="s">
        <v>307</v>
      </c>
      <c r="D46" s="20" t="s">
        <v>83</v>
      </c>
      <c r="E46" s="155">
        <v>22</v>
      </c>
      <c r="F46" s="37"/>
      <c r="G46" s="100"/>
      <c r="H46" s="100">
        <f t="shared" si="6"/>
        <v>0</v>
      </c>
      <c r="I46" s="100"/>
      <c r="J46" s="171"/>
      <c r="K46" s="103">
        <f t="shared" si="0"/>
        <v>0</v>
      </c>
      <c r="L46" s="37">
        <f t="shared" si="7"/>
        <v>0</v>
      </c>
      <c r="M46" s="100">
        <f t="shared" si="8"/>
        <v>0</v>
      </c>
      <c r="N46" s="100">
        <f t="shared" si="9"/>
        <v>0</v>
      </c>
      <c r="O46" s="100">
        <f t="shared" si="10"/>
        <v>0</v>
      </c>
      <c r="P46" s="101">
        <f t="shared" si="11"/>
        <v>0</v>
      </c>
      <c r="Q46" s="55" t="s">
        <v>47</v>
      </c>
    </row>
    <row r="47" spans="1:17" x14ac:dyDescent="0.2">
      <c r="A47" s="32">
        <v>33</v>
      </c>
      <c r="B47" s="131"/>
      <c r="C47" s="36" t="s">
        <v>308</v>
      </c>
      <c r="D47" s="20" t="s">
        <v>83</v>
      </c>
      <c r="E47" s="155">
        <v>44</v>
      </c>
      <c r="F47" s="37"/>
      <c r="G47" s="100"/>
      <c r="H47" s="100">
        <f t="shared" si="6"/>
        <v>0</v>
      </c>
      <c r="I47" s="100"/>
      <c r="J47" s="171"/>
      <c r="K47" s="103">
        <f t="shared" si="0"/>
        <v>0</v>
      </c>
      <c r="L47" s="37">
        <f t="shared" si="7"/>
        <v>0</v>
      </c>
      <c r="M47" s="100">
        <f t="shared" si="8"/>
        <v>0</v>
      </c>
      <c r="N47" s="100">
        <f t="shared" si="9"/>
        <v>0</v>
      </c>
      <c r="O47" s="100">
        <f t="shared" si="10"/>
        <v>0</v>
      </c>
      <c r="P47" s="101">
        <f t="shared" si="11"/>
        <v>0</v>
      </c>
      <c r="Q47" s="55" t="s">
        <v>47</v>
      </c>
    </row>
    <row r="48" spans="1:17" x14ac:dyDescent="0.2">
      <c r="A48" s="32">
        <v>34</v>
      </c>
      <c r="B48" s="131"/>
      <c r="C48" s="36" t="s">
        <v>309</v>
      </c>
      <c r="D48" s="20" t="s">
        <v>83</v>
      </c>
      <c r="E48" s="155">
        <v>17</v>
      </c>
      <c r="F48" s="37"/>
      <c r="G48" s="100"/>
      <c r="H48" s="100">
        <f t="shared" si="6"/>
        <v>0</v>
      </c>
      <c r="I48" s="100"/>
      <c r="J48" s="171"/>
      <c r="K48" s="103">
        <f t="shared" si="0"/>
        <v>0</v>
      </c>
      <c r="L48" s="37">
        <f t="shared" si="7"/>
        <v>0</v>
      </c>
      <c r="M48" s="100">
        <f t="shared" si="8"/>
        <v>0</v>
      </c>
      <c r="N48" s="100">
        <f t="shared" si="9"/>
        <v>0</v>
      </c>
      <c r="O48" s="100">
        <f t="shared" si="10"/>
        <v>0</v>
      </c>
      <c r="P48" s="101">
        <f t="shared" si="11"/>
        <v>0</v>
      </c>
      <c r="Q48" s="55" t="s">
        <v>47</v>
      </c>
    </row>
    <row r="49" spans="1:17" x14ac:dyDescent="0.2">
      <c r="A49" s="32">
        <v>35</v>
      </c>
      <c r="B49" s="131"/>
      <c r="C49" s="36" t="s">
        <v>310</v>
      </c>
      <c r="D49" s="20" t="s">
        <v>83</v>
      </c>
      <c r="E49" s="155">
        <v>5</v>
      </c>
      <c r="F49" s="37"/>
      <c r="G49" s="100"/>
      <c r="H49" s="100">
        <f t="shared" si="6"/>
        <v>0</v>
      </c>
      <c r="I49" s="100"/>
      <c r="J49" s="171"/>
      <c r="K49" s="103">
        <f t="shared" si="0"/>
        <v>0</v>
      </c>
      <c r="L49" s="37">
        <f t="shared" si="7"/>
        <v>0</v>
      </c>
      <c r="M49" s="100">
        <f t="shared" si="8"/>
        <v>0</v>
      </c>
      <c r="N49" s="100">
        <f t="shared" si="9"/>
        <v>0</v>
      </c>
      <c r="O49" s="100">
        <f t="shared" si="10"/>
        <v>0</v>
      </c>
      <c r="P49" s="101">
        <f t="shared" si="11"/>
        <v>0</v>
      </c>
      <c r="Q49" s="55" t="s">
        <v>47</v>
      </c>
    </row>
    <row r="50" spans="1:17" x14ac:dyDescent="0.2">
      <c r="A50" s="32">
        <v>36</v>
      </c>
      <c r="B50" s="131"/>
      <c r="C50" s="36" t="s">
        <v>316</v>
      </c>
      <c r="D50" s="20" t="s">
        <v>288</v>
      </c>
      <c r="E50" s="155">
        <v>6</v>
      </c>
      <c r="F50" s="37"/>
      <c r="G50" s="100"/>
      <c r="H50" s="100">
        <f t="shared" si="6"/>
        <v>0</v>
      </c>
      <c r="I50" s="100"/>
      <c r="J50" s="171"/>
      <c r="K50" s="103">
        <f t="shared" ref="K50:K55" si="12">SUM(H50:J50)</f>
        <v>0</v>
      </c>
      <c r="L50" s="37">
        <f t="shared" si="7"/>
        <v>0</v>
      </c>
      <c r="M50" s="100">
        <f t="shared" si="8"/>
        <v>0</v>
      </c>
      <c r="N50" s="100">
        <f t="shared" si="9"/>
        <v>0</v>
      </c>
      <c r="O50" s="100">
        <f t="shared" si="10"/>
        <v>0</v>
      </c>
      <c r="P50" s="101">
        <f t="shared" si="11"/>
        <v>0</v>
      </c>
      <c r="Q50" s="55" t="s">
        <v>47</v>
      </c>
    </row>
    <row r="51" spans="1:17" x14ac:dyDescent="0.2">
      <c r="A51" s="32">
        <v>37</v>
      </c>
      <c r="B51" s="131"/>
      <c r="C51" s="36" t="s">
        <v>311</v>
      </c>
      <c r="D51" s="20" t="s">
        <v>288</v>
      </c>
      <c r="E51" s="155">
        <v>5</v>
      </c>
      <c r="F51" s="37"/>
      <c r="G51" s="100"/>
      <c r="H51" s="100">
        <f t="shared" si="6"/>
        <v>0</v>
      </c>
      <c r="I51" s="100"/>
      <c r="J51" s="171"/>
      <c r="K51" s="103">
        <f t="shared" si="12"/>
        <v>0</v>
      </c>
      <c r="L51" s="37">
        <f t="shared" si="7"/>
        <v>0</v>
      </c>
      <c r="M51" s="100">
        <f t="shared" si="8"/>
        <v>0</v>
      </c>
      <c r="N51" s="100">
        <f t="shared" si="9"/>
        <v>0</v>
      </c>
      <c r="O51" s="100">
        <f t="shared" si="10"/>
        <v>0</v>
      </c>
      <c r="P51" s="101">
        <f t="shared" si="11"/>
        <v>0</v>
      </c>
      <c r="Q51" s="55" t="s">
        <v>47</v>
      </c>
    </row>
    <row r="52" spans="1:17" x14ac:dyDescent="0.2">
      <c r="A52" s="32">
        <v>38</v>
      </c>
      <c r="B52" s="131"/>
      <c r="C52" s="36" t="s">
        <v>312</v>
      </c>
      <c r="D52" s="20" t="s">
        <v>288</v>
      </c>
      <c r="E52" s="155">
        <v>11</v>
      </c>
      <c r="F52" s="37"/>
      <c r="G52" s="100"/>
      <c r="H52" s="100">
        <f t="shared" si="6"/>
        <v>0</v>
      </c>
      <c r="I52" s="100"/>
      <c r="J52" s="171"/>
      <c r="K52" s="103">
        <f t="shared" si="12"/>
        <v>0</v>
      </c>
      <c r="L52" s="37">
        <f t="shared" si="7"/>
        <v>0</v>
      </c>
      <c r="M52" s="100">
        <f t="shared" si="8"/>
        <v>0</v>
      </c>
      <c r="N52" s="100">
        <f t="shared" si="9"/>
        <v>0</v>
      </c>
      <c r="O52" s="100">
        <f t="shared" si="10"/>
        <v>0</v>
      </c>
      <c r="P52" s="101">
        <f t="shared" si="11"/>
        <v>0</v>
      </c>
      <c r="Q52" s="55" t="s">
        <v>47</v>
      </c>
    </row>
    <row r="53" spans="1:17" x14ac:dyDescent="0.2">
      <c r="A53" s="32">
        <v>39</v>
      </c>
      <c r="B53" s="131"/>
      <c r="C53" s="36" t="s">
        <v>313</v>
      </c>
      <c r="D53" s="20" t="s">
        <v>288</v>
      </c>
      <c r="E53" s="155">
        <v>4</v>
      </c>
      <c r="F53" s="37"/>
      <c r="G53" s="100"/>
      <c r="H53" s="100">
        <f t="shared" si="6"/>
        <v>0</v>
      </c>
      <c r="I53" s="100"/>
      <c r="J53" s="171"/>
      <c r="K53" s="103">
        <f t="shared" si="12"/>
        <v>0</v>
      </c>
      <c r="L53" s="37">
        <f t="shared" si="7"/>
        <v>0</v>
      </c>
      <c r="M53" s="100">
        <f t="shared" si="8"/>
        <v>0</v>
      </c>
      <c r="N53" s="100">
        <f t="shared" si="9"/>
        <v>0</v>
      </c>
      <c r="O53" s="100">
        <f t="shared" si="10"/>
        <v>0</v>
      </c>
      <c r="P53" s="101">
        <f t="shared" si="11"/>
        <v>0</v>
      </c>
      <c r="Q53" s="55" t="s">
        <v>47</v>
      </c>
    </row>
    <row r="54" spans="1:17" x14ac:dyDescent="0.2">
      <c r="A54" s="32">
        <v>40</v>
      </c>
      <c r="B54" s="131"/>
      <c r="C54" s="36" t="s">
        <v>314</v>
      </c>
      <c r="D54" s="20" t="s">
        <v>288</v>
      </c>
      <c r="E54" s="155">
        <v>1</v>
      </c>
      <c r="F54" s="37"/>
      <c r="G54" s="100"/>
      <c r="H54" s="100">
        <f t="shared" si="6"/>
        <v>0</v>
      </c>
      <c r="I54" s="100"/>
      <c r="J54" s="171"/>
      <c r="K54" s="103">
        <f t="shared" si="12"/>
        <v>0</v>
      </c>
      <c r="L54" s="37">
        <f t="shared" si="7"/>
        <v>0</v>
      </c>
      <c r="M54" s="100">
        <f t="shared" si="8"/>
        <v>0</v>
      </c>
      <c r="N54" s="100">
        <f t="shared" si="9"/>
        <v>0</v>
      </c>
      <c r="O54" s="100">
        <f t="shared" si="10"/>
        <v>0</v>
      </c>
      <c r="P54" s="101">
        <f t="shared" si="11"/>
        <v>0</v>
      </c>
      <c r="Q54" s="55" t="s">
        <v>47</v>
      </c>
    </row>
    <row r="55" spans="1:17" x14ac:dyDescent="0.2">
      <c r="A55" s="32">
        <v>41</v>
      </c>
      <c r="B55" s="131"/>
      <c r="C55" s="36" t="s">
        <v>315</v>
      </c>
      <c r="D55" s="20" t="s">
        <v>288</v>
      </c>
      <c r="E55" s="155">
        <v>1</v>
      </c>
      <c r="F55" s="37"/>
      <c r="G55" s="100"/>
      <c r="H55" s="100">
        <f t="shared" si="6"/>
        <v>0</v>
      </c>
      <c r="I55" s="100"/>
      <c r="J55" s="171"/>
      <c r="K55" s="103">
        <f t="shared" si="12"/>
        <v>0</v>
      </c>
      <c r="L55" s="37">
        <f t="shared" si="7"/>
        <v>0</v>
      </c>
      <c r="M55" s="100">
        <f t="shared" si="8"/>
        <v>0</v>
      </c>
      <c r="N55" s="100">
        <f t="shared" si="9"/>
        <v>0</v>
      </c>
      <c r="O55" s="100">
        <f t="shared" si="10"/>
        <v>0</v>
      </c>
      <c r="P55" s="101">
        <f t="shared" si="11"/>
        <v>0</v>
      </c>
      <c r="Q55" s="55" t="s">
        <v>47</v>
      </c>
    </row>
    <row r="56" spans="1:17" ht="23.25" thickBot="1" x14ac:dyDescent="0.25">
      <c r="A56" s="32">
        <v>42</v>
      </c>
      <c r="B56" s="131"/>
      <c r="C56" s="36" t="s">
        <v>318</v>
      </c>
      <c r="D56" s="20" t="s">
        <v>319</v>
      </c>
      <c r="E56" s="155">
        <v>12</v>
      </c>
      <c r="F56" s="37"/>
      <c r="G56" s="100"/>
      <c r="H56" s="100">
        <f t="shared" si="6"/>
        <v>0</v>
      </c>
      <c r="I56" s="100"/>
      <c r="J56" s="171"/>
      <c r="K56" s="103">
        <f t="shared" si="0"/>
        <v>0</v>
      </c>
      <c r="L56" s="37">
        <f t="shared" si="7"/>
        <v>0</v>
      </c>
      <c r="M56" s="100">
        <f t="shared" si="8"/>
        <v>0</v>
      </c>
      <c r="N56" s="100">
        <f t="shared" si="9"/>
        <v>0</v>
      </c>
      <c r="O56" s="100">
        <f t="shared" si="10"/>
        <v>0</v>
      </c>
      <c r="P56" s="101">
        <f t="shared" si="11"/>
        <v>0</v>
      </c>
      <c r="Q56" s="55" t="s">
        <v>47</v>
      </c>
    </row>
    <row r="57" spans="1:17" x14ac:dyDescent="0.2">
      <c r="A57" s="126"/>
      <c r="B57" s="127"/>
      <c r="C57" s="128" t="s">
        <v>485</v>
      </c>
      <c r="D57" s="129"/>
      <c r="E57" s="155"/>
      <c r="F57" s="64"/>
      <c r="G57" s="98"/>
      <c r="H57" s="100">
        <f t="shared" si="6"/>
        <v>0</v>
      </c>
      <c r="I57" s="98"/>
      <c r="J57" s="98"/>
      <c r="K57" s="102">
        <f>SUM(H57:J57)</f>
        <v>0</v>
      </c>
      <c r="L57" s="37">
        <f t="shared" si="7"/>
        <v>0</v>
      </c>
      <c r="M57" s="100">
        <f t="shared" si="8"/>
        <v>0</v>
      </c>
      <c r="N57" s="100">
        <f t="shared" si="9"/>
        <v>0</v>
      </c>
      <c r="O57" s="100">
        <f t="shared" si="10"/>
        <v>0</v>
      </c>
      <c r="P57" s="101">
        <f t="shared" si="11"/>
        <v>0</v>
      </c>
      <c r="Q57" s="51"/>
    </row>
    <row r="58" spans="1:17" ht="22.5" x14ac:dyDescent="0.2">
      <c r="A58" s="32">
        <v>43</v>
      </c>
      <c r="B58" s="131"/>
      <c r="C58" s="36" t="s">
        <v>283</v>
      </c>
      <c r="D58" s="20" t="s">
        <v>83</v>
      </c>
      <c r="E58" s="155">
        <v>122</v>
      </c>
      <c r="F58" s="37"/>
      <c r="G58" s="100"/>
      <c r="H58" s="100">
        <f t="shared" si="6"/>
        <v>0</v>
      </c>
      <c r="I58" s="100"/>
      <c r="J58" s="171"/>
      <c r="K58" s="103">
        <f t="shared" ref="K58:K100" si="13">SUM(H58:J58)</f>
        <v>0</v>
      </c>
      <c r="L58" s="37">
        <f t="shared" si="7"/>
        <v>0</v>
      </c>
      <c r="M58" s="100">
        <f t="shared" si="8"/>
        <v>0</v>
      </c>
      <c r="N58" s="100">
        <f t="shared" si="9"/>
        <v>0</v>
      </c>
      <c r="O58" s="100">
        <f t="shared" si="10"/>
        <v>0</v>
      </c>
      <c r="P58" s="101">
        <f t="shared" si="11"/>
        <v>0</v>
      </c>
      <c r="Q58" s="55" t="s">
        <v>46</v>
      </c>
    </row>
    <row r="59" spans="1:17" ht="22.5" x14ac:dyDescent="0.2">
      <c r="A59" s="32">
        <v>44</v>
      </c>
      <c r="B59" s="131"/>
      <c r="C59" s="36" t="s">
        <v>284</v>
      </c>
      <c r="D59" s="20" t="s">
        <v>83</v>
      </c>
      <c r="E59" s="155">
        <v>24</v>
      </c>
      <c r="F59" s="37"/>
      <c r="G59" s="100"/>
      <c r="H59" s="100">
        <f t="shared" si="6"/>
        <v>0</v>
      </c>
      <c r="I59" s="100"/>
      <c r="J59" s="171"/>
      <c r="K59" s="103">
        <f t="shared" si="13"/>
        <v>0</v>
      </c>
      <c r="L59" s="37">
        <f t="shared" si="7"/>
        <v>0</v>
      </c>
      <c r="M59" s="100">
        <f t="shared" si="8"/>
        <v>0</v>
      </c>
      <c r="N59" s="100">
        <f t="shared" si="9"/>
        <v>0</v>
      </c>
      <c r="O59" s="100">
        <f t="shared" si="10"/>
        <v>0</v>
      </c>
      <c r="P59" s="101">
        <f t="shared" si="11"/>
        <v>0</v>
      </c>
      <c r="Q59" s="55" t="s">
        <v>46</v>
      </c>
    </row>
    <row r="60" spans="1:17" ht="22.5" x14ac:dyDescent="0.2">
      <c r="A60" s="32">
        <v>45</v>
      </c>
      <c r="B60" s="131"/>
      <c r="C60" s="36" t="s">
        <v>285</v>
      </c>
      <c r="D60" s="20" t="s">
        <v>83</v>
      </c>
      <c r="E60" s="155">
        <v>44</v>
      </c>
      <c r="F60" s="37"/>
      <c r="G60" s="100"/>
      <c r="H60" s="100">
        <f t="shared" si="6"/>
        <v>0</v>
      </c>
      <c r="I60" s="100"/>
      <c r="J60" s="171"/>
      <c r="K60" s="103">
        <f t="shared" si="13"/>
        <v>0</v>
      </c>
      <c r="L60" s="37">
        <f t="shared" si="7"/>
        <v>0</v>
      </c>
      <c r="M60" s="100">
        <f t="shared" si="8"/>
        <v>0</v>
      </c>
      <c r="N60" s="100">
        <f t="shared" si="9"/>
        <v>0</v>
      </c>
      <c r="O60" s="100">
        <f t="shared" si="10"/>
        <v>0</v>
      </c>
      <c r="P60" s="101">
        <f t="shared" si="11"/>
        <v>0</v>
      </c>
      <c r="Q60" s="55" t="s">
        <v>46</v>
      </c>
    </row>
    <row r="61" spans="1:17" ht="22.5" x14ac:dyDescent="0.2">
      <c r="A61" s="32">
        <v>46</v>
      </c>
      <c r="B61" s="131"/>
      <c r="C61" s="36" t="s">
        <v>286</v>
      </c>
      <c r="D61" s="20" t="s">
        <v>83</v>
      </c>
      <c r="E61" s="155">
        <v>16</v>
      </c>
      <c r="F61" s="37"/>
      <c r="G61" s="100"/>
      <c r="H61" s="100">
        <f t="shared" si="6"/>
        <v>0</v>
      </c>
      <c r="I61" s="100"/>
      <c r="J61" s="171"/>
      <c r="K61" s="103">
        <f t="shared" si="13"/>
        <v>0</v>
      </c>
      <c r="L61" s="37">
        <f t="shared" si="7"/>
        <v>0</v>
      </c>
      <c r="M61" s="100">
        <f t="shared" si="8"/>
        <v>0</v>
      </c>
      <c r="N61" s="100">
        <f t="shared" si="9"/>
        <v>0</v>
      </c>
      <c r="O61" s="100">
        <f t="shared" si="10"/>
        <v>0</v>
      </c>
      <c r="P61" s="101">
        <f t="shared" si="11"/>
        <v>0</v>
      </c>
      <c r="Q61" s="55" t="s">
        <v>46</v>
      </c>
    </row>
    <row r="62" spans="1:17" ht="22.5" x14ac:dyDescent="0.2">
      <c r="A62" s="32">
        <v>47</v>
      </c>
      <c r="B62" s="131"/>
      <c r="C62" s="36" t="s">
        <v>287</v>
      </c>
      <c r="D62" s="20" t="s">
        <v>83</v>
      </c>
      <c r="E62" s="155">
        <v>5</v>
      </c>
      <c r="F62" s="37"/>
      <c r="G62" s="100"/>
      <c r="H62" s="100">
        <f t="shared" si="6"/>
        <v>0</v>
      </c>
      <c r="I62" s="100"/>
      <c r="J62" s="171"/>
      <c r="K62" s="103">
        <f t="shared" si="13"/>
        <v>0</v>
      </c>
      <c r="L62" s="37">
        <f t="shared" si="7"/>
        <v>0</v>
      </c>
      <c r="M62" s="100">
        <f t="shared" si="8"/>
        <v>0</v>
      </c>
      <c r="N62" s="100">
        <f t="shared" si="9"/>
        <v>0</v>
      </c>
      <c r="O62" s="100">
        <f t="shared" si="10"/>
        <v>0</v>
      </c>
      <c r="P62" s="101">
        <f t="shared" si="11"/>
        <v>0</v>
      </c>
      <c r="Q62" s="55" t="s">
        <v>46</v>
      </c>
    </row>
    <row r="63" spans="1:17" x14ac:dyDescent="0.2">
      <c r="A63" s="32">
        <v>48</v>
      </c>
      <c r="B63" s="131"/>
      <c r="C63" s="36" t="s">
        <v>351</v>
      </c>
      <c r="D63" s="20" t="s">
        <v>288</v>
      </c>
      <c r="E63" s="155">
        <v>50</v>
      </c>
      <c r="F63" s="37"/>
      <c r="G63" s="100"/>
      <c r="H63" s="100">
        <f t="shared" si="6"/>
        <v>0</v>
      </c>
      <c r="I63" s="100"/>
      <c r="J63" s="171"/>
      <c r="K63" s="103">
        <f t="shared" si="13"/>
        <v>0</v>
      </c>
      <c r="L63" s="37">
        <f t="shared" si="7"/>
        <v>0</v>
      </c>
      <c r="M63" s="100">
        <f t="shared" si="8"/>
        <v>0</v>
      </c>
      <c r="N63" s="100">
        <f t="shared" si="9"/>
        <v>0</v>
      </c>
      <c r="O63" s="100">
        <f t="shared" si="10"/>
        <v>0</v>
      </c>
      <c r="P63" s="101">
        <f t="shared" si="11"/>
        <v>0</v>
      </c>
      <c r="Q63" s="55" t="s">
        <v>46</v>
      </c>
    </row>
    <row r="64" spans="1:17" x14ac:dyDescent="0.2">
      <c r="A64" s="32">
        <v>49</v>
      </c>
      <c r="B64" s="131"/>
      <c r="C64" s="36" t="s">
        <v>352</v>
      </c>
      <c r="D64" s="20" t="s">
        <v>288</v>
      </c>
      <c r="E64" s="155">
        <v>6</v>
      </c>
      <c r="F64" s="37"/>
      <c r="G64" s="100"/>
      <c r="H64" s="100">
        <f t="shared" si="6"/>
        <v>0</v>
      </c>
      <c r="I64" s="100"/>
      <c r="J64" s="171"/>
      <c r="K64" s="103">
        <f t="shared" si="13"/>
        <v>0</v>
      </c>
      <c r="L64" s="37">
        <f t="shared" si="7"/>
        <v>0</v>
      </c>
      <c r="M64" s="100">
        <f t="shared" si="8"/>
        <v>0</v>
      </c>
      <c r="N64" s="100">
        <f t="shared" si="9"/>
        <v>0</v>
      </c>
      <c r="O64" s="100">
        <f t="shared" si="10"/>
        <v>0</v>
      </c>
      <c r="P64" s="101">
        <f t="shared" si="11"/>
        <v>0</v>
      </c>
      <c r="Q64" s="55" t="s">
        <v>46</v>
      </c>
    </row>
    <row r="65" spans="1:17" x14ac:dyDescent="0.2">
      <c r="A65" s="32">
        <v>50</v>
      </c>
      <c r="B65" s="131"/>
      <c r="C65" s="36" t="s">
        <v>353</v>
      </c>
      <c r="D65" s="20" t="s">
        <v>288</v>
      </c>
      <c r="E65" s="155">
        <v>5</v>
      </c>
      <c r="F65" s="37"/>
      <c r="G65" s="100"/>
      <c r="H65" s="100">
        <f t="shared" si="6"/>
        <v>0</v>
      </c>
      <c r="I65" s="100"/>
      <c r="J65" s="171"/>
      <c r="K65" s="103">
        <f t="shared" si="13"/>
        <v>0</v>
      </c>
      <c r="L65" s="37">
        <f t="shared" si="7"/>
        <v>0</v>
      </c>
      <c r="M65" s="100">
        <f t="shared" si="8"/>
        <v>0</v>
      </c>
      <c r="N65" s="100">
        <f t="shared" si="9"/>
        <v>0</v>
      </c>
      <c r="O65" s="100">
        <f t="shared" si="10"/>
        <v>0</v>
      </c>
      <c r="P65" s="101">
        <f t="shared" si="11"/>
        <v>0</v>
      </c>
      <c r="Q65" s="55" t="s">
        <v>46</v>
      </c>
    </row>
    <row r="66" spans="1:17" x14ac:dyDescent="0.2">
      <c r="A66" s="32">
        <v>51</v>
      </c>
      <c r="B66" s="131"/>
      <c r="C66" s="36" t="s">
        <v>354</v>
      </c>
      <c r="D66" s="20" t="s">
        <v>288</v>
      </c>
      <c r="E66" s="155">
        <v>1</v>
      </c>
      <c r="F66" s="37"/>
      <c r="G66" s="100"/>
      <c r="H66" s="100">
        <f t="shared" si="6"/>
        <v>0</v>
      </c>
      <c r="I66" s="100"/>
      <c r="J66" s="171"/>
      <c r="K66" s="103">
        <f t="shared" si="13"/>
        <v>0</v>
      </c>
      <c r="L66" s="37">
        <f t="shared" si="7"/>
        <v>0</v>
      </c>
      <c r="M66" s="100">
        <f t="shared" si="8"/>
        <v>0</v>
      </c>
      <c r="N66" s="100">
        <f t="shared" si="9"/>
        <v>0</v>
      </c>
      <c r="O66" s="100">
        <f t="shared" si="10"/>
        <v>0</v>
      </c>
      <c r="P66" s="101">
        <f t="shared" si="11"/>
        <v>0</v>
      </c>
      <c r="Q66" s="55" t="s">
        <v>46</v>
      </c>
    </row>
    <row r="67" spans="1:17" x14ac:dyDescent="0.2">
      <c r="A67" s="32">
        <v>52</v>
      </c>
      <c r="B67" s="131"/>
      <c r="C67" s="36" t="s">
        <v>355</v>
      </c>
      <c r="D67" s="20" t="s">
        <v>288</v>
      </c>
      <c r="E67" s="155">
        <v>3</v>
      </c>
      <c r="F67" s="37"/>
      <c r="G67" s="100"/>
      <c r="H67" s="100">
        <f t="shared" si="6"/>
        <v>0</v>
      </c>
      <c r="I67" s="100"/>
      <c r="J67" s="171"/>
      <c r="K67" s="103">
        <f t="shared" si="13"/>
        <v>0</v>
      </c>
      <c r="L67" s="37">
        <f t="shared" si="7"/>
        <v>0</v>
      </c>
      <c r="M67" s="100">
        <f t="shared" si="8"/>
        <v>0</v>
      </c>
      <c r="N67" s="100">
        <f t="shared" si="9"/>
        <v>0</v>
      </c>
      <c r="O67" s="100">
        <f t="shared" si="10"/>
        <v>0</v>
      </c>
      <c r="P67" s="101">
        <f t="shared" si="11"/>
        <v>0</v>
      </c>
      <c r="Q67" s="55" t="s">
        <v>46</v>
      </c>
    </row>
    <row r="68" spans="1:17" x14ac:dyDescent="0.2">
      <c r="A68" s="32">
        <v>53</v>
      </c>
      <c r="B68" s="131"/>
      <c r="C68" s="36" t="s">
        <v>357</v>
      </c>
      <c r="D68" s="20" t="s">
        <v>288</v>
      </c>
      <c r="E68" s="155">
        <v>21</v>
      </c>
      <c r="F68" s="37"/>
      <c r="G68" s="100"/>
      <c r="H68" s="100">
        <f t="shared" si="6"/>
        <v>0</v>
      </c>
      <c r="I68" s="100"/>
      <c r="J68" s="171"/>
      <c r="K68" s="103">
        <f t="shared" si="13"/>
        <v>0</v>
      </c>
      <c r="L68" s="37">
        <f t="shared" si="7"/>
        <v>0</v>
      </c>
      <c r="M68" s="100">
        <f t="shared" si="8"/>
        <v>0</v>
      </c>
      <c r="N68" s="100">
        <f t="shared" si="9"/>
        <v>0</v>
      </c>
      <c r="O68" s="100">
        <f t="shared" si="10"/>
        <v>0</v>
      </c>
      <c r="P68" s="101">
        <f t="shared" si="11"/>
        <v>0</v>
      </c>
      <c r="Q68" s="55" t="s">
        <v>46</v>
      </c>
    </row>
    <row r="69" spans="1:17" x14ac:dyDescent="0.2">
      <c r="A69" s="32">
        <v>54</v>
      </c>
      <c r="B69" s="131"/>
      <c r="C69" s="36" t="s">
        <v>358</v>
      </c>
      <c r="D69" s="20" t="s">
        <v>288</v>
      </c>
      <c r="E69" s="155">
        <v>1</v>
      </c>
      <c r="F69" s="37"/>
      <c r="G69" s="100"/>
      <c r="H69" s="100">
        <f t="shared" si="6"/>
        <v>0</v>
      </c>
      <c r="I69" s="100"/>
      <c r="J69" s="171"/>
      <c r="K69" s="103">
        <f t="shared" si="13"/>
        <v>0</v>
      </c>
      <c r="L69" s="37">
        <f t="shared" si="7"/>
        <v>0</v>
      </c>
      <c r="M69" s="100">
        <f t="shared" si="8"/>
        <v>0</v>
      </c>
      <c r="N69" s="100">
        <f t="shared" si="9"/>
        <v>0</v>
      </c>
      <c r="O69" s="100">
        <f t="shared" si="10"/>
        <v>0</v>
      </c>
      <c r="P69" s="101">
        <f t="shared" si="11"/>
        <v>0</v>
      </c>
      <c r="Q69" s="55" t="s">
        <v>46</v>
      </c>
    </row>
    <row r="70" spans="1:17" x14ac:dyDescent="0.2">
      <c r="A70" s="32">
        <v>55</v>
      </c>
      <c r="B70" s="131"/>
      <c r="C70" s="36" t="s">
        <v>289</v>
      </c>
      <c r="D70" s="20" t="s">
        <v>288</v>
      </c>
      <c r="E70" s="155">
        <v>12</v>
      </c>
      <c r="F70" s="37"/>
      <c r="G70" s="100"/>
      <c r="H70" s="100">
        <f t="shared" si="6"/>
        <v>0</v>
      </c>
      <c r="I70" s="100"/>
      <c r="J70" s="171"/>
      <c r="K70" s="103">
        <f t="shared" si="13"/>
        <v>0</v>
      </c>
      <c r="L70" s="37">
        <f t="shared" si="7"/>
        <v>0</v>
      </c>
      <c r="M70" s="100">
        <f t="shared" si="8"/>
        <v>0</v>
      </c>
      <c r="N70" s="100">
        <f t="shared" si="9"/>
        <v>0</v>
      </c>
      <c r="O70" s="100">
        <f t="shared" si="10"/>
        <v>0</v>
      </c>
      <c r="P70" s="101">
        <f t="shared" si="11"/>
        <v>0</v>
      </c>
      <c r="Q70" s="55" t="s">
        <v>46</v>
      </c>
    </row>
    <row r="71" spans="1:17" x14ac:dyDescent="0.2">
      <c r="A71" s="32">
        <v>56</v>
      </c>
      <c r="B71" s="131"/>
      <c r="C71" s="36" t="s">
        <v>290</v>
      </c>
      <c r="D71" s="20" t="s">
        <v>288</v>
      </c>
      <c r="E71" s="155">
        <v>1</v>
      </c>
      <c r="F71" s="37"/>
      <c r="G71" s="100"/>
      <c r="H71" s="100">
        <f t="shared" si="6"/>
        <v>0</v>
      </c>
      <c r="I71" s="100"/>
      <c r="J71" s="171"/>
      <c r="K71" s="103">
        <f t="shared" si="13"/>
        <v>0</v>
      </c>
      <c r="L71" s="37">
        <f t="shared" si="7"/>
        <v>0</v>
      </c>
      <c r="M71" s="100">
        <f t="shared" si="8"/>
        <v>0</v>
      </c>
      <c r="N71" s="100">
        <f t="shared" si="9"/>
        <v>0</v>
      </c>
      <c r="O71" s="100">
        <f t="shared" si="10"/>
        <v>0</v>
      </c>
      <c r="P71" s="101">
        <f t="shared" si="11"/>
        <v>0</v>
      </c>
      <c r="Q71" s="55" t="s">
        <v>46</v>
      </c>
    </row>
    <row r="72" spans="1:17" x14ac:dyDescent="0.2">
      <c r="A72" s="32">
        <v>57</v>
      </c>
      <c r="B72" s="131"/>
      <c r="C72" s="36" t="s">
        <v>291</v>
      </c>
      <c r="D72" s="20" t="s">
        <v>288</v>
      </c>
      <c r="E72" s="155">
        <v>1</v>
      </c>
      <c r="F72" s="37"/>
      <c r="G72" s="100"/>
      <c r="H72" s="100">
        <f t="shared" si="6"/>
        <v>0</v>
      </c>
      <c r="I72" s="100"/>
      <c r="J72" s="171"/>
      <c r="K72" s="103">
        <f t="shared" si="13"/>
        <v>0</v>
      </c>
      <c r="L72" s="37">
        <f t="shared" si="7"/>
        <v>0</v>
      </c>
      <c r="M72" s="100">
        <f t="shared" si="8"/>
        <v>0</v>
      </c>
      <c r="N72" s="100">
        <f t="shared" si="9"/>
        <v>0</v>
      </c>
      <c r="O72" s="100">
        <f t="shared" si="10"/>
        <v>0</v>
      </c>
      <c r="P72" s="101">
        <f t="shared" si="11"/>
        <v>0</v>
      </c>
      <c r="Q72" s="55" t="s">
        <v>46</v>
      </c>
    </row>
    <row r="73" spans="1:17" x14ac:dyDescent="0.2">
      <c r="A73" s="32">
        <v>58</v>
      </c>
      <c r="B73" s="131"/>
      <c r="C73" s="36" t="s">
        <v>292</v>
      </c>
      <c r="D73" s="20" t="s">
        <v>288</v>
      </c>
      <c r="E73" s="155">
        <v>6</v>
      </c>
      <c r="F73" s="37"/>
      <c r="G73" s="100"/>
      <c r="H73" s="100">
        <f t="shared" si="6"/>
        <v>0</v>
      </c>
      <c r="I73" s="100"/>
      <c r="J73" s="171"/>
      <c r="K73" s="103">
        <f t="shared" si="13"/>
        <v>0</v>
      </c>
      <c r="L73" s="37">
        <f t="shared" si="7"/>
        <v>0</v>
      </c>
      <c r="M73" s="100">
        <f t="shared" si="8"/>
        <v>0</v>
      </c>
      <c r="N73" s="100">
        <f t="shared" si="9"/>
        <v>0</v>
      </c>
      <c r="O73" s="100">
        <f t="shared" si="10"/>
        <v>0</v>
      </c>
      <c r="P73" s="101">
        <f t="shared" si="11"/>
        <v>0</v>
      </c>
      <c r="Q73" s="55" t="s">
        <v>46</v>
      </c>
    </row>
    <row r="74" spans="1:17" x14ac:dyDescent="0.2">
      <c r="A74" s="32">
        <v>59</v>
      </c>
      <c r="B74" s="131"/>
      <c r="C74" s="36" t="s">
        <v>293</v>
      </c>
      <c r="D74" s="20" t="s">
        <v>288</v>
      </c>
      <c r="E74" s="155">
        <v>4</v>
      </c>
      <c r="F74" s="37"/>
      <c r="G74" s="100"/>
      <c r="H74" s="100">
        <f t="shared" si="6"/>
        <v>0</v>
      </c>
      <c r="I74" s="100"/>
      <c r="J74" s="171"/>
      <c r="K74" s="103">
        <f t="shared" si="13"/>
        <v>0</v>
      </c>
      <c r="L74" s="37">
        <f t="shared" si="7"/>
        <v>0</v>
      </c>
      <c r="M74" s="100">
        <f t="shared" si="8"/>
        <v>0</v>
      </c>
      <c r="N74" s="100">
        <f t="shared" si="9"/>
        <v>0</v>
      </c>
      <c r="O74" s="100">
        <f t="shared" si="10"/>
        <v>0</v>
      </c>
      <c r="P74" s="101">
        <f t="shared" si="11"/>
        <v>0</v>
      </c>
      <c r="Q74" s="55" t="s">
        <v>46</v>
      </c>
    </row>
    <row r="75" spans="1:17" x14ac:dyDescent="0.2">
      <c r="A75" s="32">
        <v>60</v>
      </c>
      <c r="B75" s="131"/>
      <c r="C75" s="36" t="s">
        <v>294</v>
      </c>
      <c r="D75" s="20" t="s">
        <v>288</v>
      </c>
      <c r="E75" s="155">
        <v>1</v>
      </c>
      <c r="F75" s="37"/>
      <c r="G75" s="100"/>
      <c r="H75" s="100">
        <f t="shared" si="6"/>
        <v>0</v>
      </c>
      <c r="I75" s="100"/>
      <c r="J75" s="171"/>
      <c r="K75" s="103">
        <f t="shared" si="13"/>
        <v>0</v>
      </c>
      <c r="L75" s="37">
        <f t="shared" si="7"/>
        <v>0</v>
      </c>
      <c r="M75" s="100">
        <f t="shared" si="8"/>
        <v>0</v>
      </c>
      <c r="N75" s="100">
        <f t="shared" si="9"/>
        <v>0</v>
      </c>
      <c r="O75" s="100">
        <f t="shared" si="10"/>
        <v>0</v>
      </c>
      <c r="P75" s="101">
        <f t="shared" si="11"/>
        <v>0</v>
      </c>
      <c r="Q75" s="55" t="s">
        <v>46</v>
      </c>
    </row>
    <row r="76" spans="1:17" x14ac:dyDescent="0.2">
      <c r="A76" s="32">
        <v>61</v>
      </c>
      <c r="B76" s="131"/>
      <c r="C76" s="36" t="s">
        <v>295</v>
      </c>
      <c r="D76" s="20" t="s">
        <v>288</v>
      </c>
      <c r="E76" s="155">
        <v>2</v>
      </c>
      <c r="F76" s="37"/>
      <c r="G76" s="100"/>
      <c r="H76" s="100">
        <f t="shared" si="6"/>
        <v>0</v>
      </c>
      <c r="I76" s="100"/>
      <c r="J76" s="171"/>
      <c r="K76" s="103">
        <f t="shared" si="13"/>
        <v>0</v>
      </c>
      <c r="L76" s="37">
        <f t="shared" si="7"/>
        <v>0</v>
      </c>
      <c r="M76" s="100">
        <f t="shared" si="8"/>
        <v>0</v>
      </c>
      <c r="N76" s="100">
        <f t="shared" si="9"/>
        <v>0</v>
      </c>
      <c r="O76" s="100">
        <f t="shared" si="10"/>
        <v>0</v>
      </c>
      <c r="P76" s="101">
        <f t="shared" si="11"/>
        <v>0</v>
      </c>
      <c r="Q76" s="55" t="s">
        <v>46</v>
      </c>
    </row>
    <row r="77" spans="1:17" x14ac:dyDescent="0.2">
      <c r="A77" s="32">
        <v>62</v>
      </c>
      <c r="B77" s="131"/>
      <c r="C77" s="36" t="s">
        <v>296</v>
      </c>
      <c r="D77" s="20" t="s">
        <v>288</v>
      </c>
      <c r="E77" s="155">
        <v>1</v>
      </c>
      <c r="F77" s="37"/>
      <c r="G77" s="100"/>
      <c r="H77" s="100">
        <f t="shared" si="6"/>
        <v>0</v>
      </c>
      <c r="I77" s="100"/>
      <c r="J77" s="171"/>
      <c r="K77" s="103">
        <f t="shared" si="13"/>
        <v>0</v>
      </c>
      <c r="L77" s="37">
        <f t="shared" si="7"/>
        <v>0</v>
      </c>
      <c r="M77" s="100">
        <f t="shared" si="8"/>
        <v>0</v>
      </c>
      <c r="N77" s="100">
        <f t="shared" si="9"/>
        <v>0</v>
      </c>
      <c r="O77" s="100">
        <f t="shared" si="10"/>
        <v>0</v>
      </c>
      <c r="P77" s="101">
        <f t="shared" si="11"/>
        <v>0</v>
      </c>
      <c r="Q77" s="55" t="s">
        <v>46</v>
      </c>
    </row>
    <row r="78" spans="1:17" x14ac:dyDescent="0.2">
      <c r="A78" s="32">
        <v>63</v>
      </c>
      <c r="B78" s="131"/>
      <c r="C78" s="36" t="s">
        <v>297</v>
      </c>
      <c r="D78" s="20" t="s">
        <v>288</v>
      </c>
      <c r="E78" s="155">
        <v>1</v>
      </c>
      <c r="F78" s="37"/>
      <c r="G78" s="100"/>
      <c r="H78" s="100">
        <f t="shared" si="6"/>
        <v>0</v>
      </c>
      <c r="I78" s="100"/>
      <c r="J78" s="171"/>
      <c r="K78" s="103">
        <f t="shared" si="13"/>
        <v>0</v>
      </c>
      <c r="L78" s="37">
        <f t="shared" si="7"/>
        <v>0</v>
      </c>
      <c r="M78" s="100">
        <f t="shared" si="8"/>
        <v>0</v>
      </c>
      <c r="N78" s="100">
        <f t="shared" si="9"/>
        <v>0</v>
      </c>
      <c r="O78" s="100">
        <f t="shared" si="10"/>
        <v>0</v>
      </c>
      <c r="P78" s="101">
        <f t="shared" si="11"/>
        <v>0</v>
      </c>
      <c r="Q78" s="55" t="s">
        <v>46</v>
      </c>
    </row>
    <row r="79" spans="1:17" x14ac:dyDescent="0.2">
      <c r="A79" s="32">
        <v>64</v>
      </c>
      <c r="B79" s="131"/>
      <c r="C79" s="36" t="s">
        <v>299</v>
      </c>
      <c r="D79" s="20" t="s">
        <v>288</v>
      </c>
      <c r="E79" s="155">
        <v>3</v>
      </c>
      <c r="F79" s="37"/>
      <c r="G79" s="100"/>
      <c r="H79" s="100">
        <f t="shared" si="6"/>
        <v>0</v>
      </c>
      <c r="I79" s="100"/>
      <c r="J79" s="171"/>
      <c r="K79" s="103">
        <f t="shared" si="13"/>
        <v>0</v>
      </c>
      <c r="L79" s="37">
        <f t="shared" si="7"/>
        <v>0</v>
      </c>
      <c r="M79" s="100">
        <f t="shared" si="8"/>
        <v>0</v>
      </c>
      <c r="N79" s="100">
        <f t="shared" si="9"/>
        <v>0</v>
      </c>
      <c r="O79" s="100">
        <f t="shared" si="10"/>
        <v>0</v>
      </c>
      <c r="P79" s="101">
        <f t="shared" si="11"/>
        <v>0</v>
      </c>
      <c r="Q79" s="55" t="s">
        <v>46</v>
      </c>
    </row>
    <row r="80" spans="1:17" x14ac:dyDescent="0.2">
      <c r="A80" s="32">
        <v>65</v>
      </c>
      <c r="B80" s="131"/>
      <c r="C80" s="36" t="s">
        <v>300</v>
      </c>
      <c r="D80" s="20" t="s">
        <v>288</v>
      </c>
      <c r="E80" s="155">
        <v>4</v>
      </c>
      <c r="F80" s="37"/>
      <c r="G80" s="100"/>
      <c r="H80" s="100">
        <f t="shared" ref="H80:H127" si="14">F80*G80</f>
        <v>0</v>
      </c>
      <c r="I80" s="100"/>
      <c r="J80" s="171"/>
      <c r="K80" s="103">
        <f t="shared" si="13"/>
        <v>0</v>
      </c>
      <c r="L80" s="37">
        <f t="shared" ref="L80:L127" si="15">E80*F80</f>
        <v>0</v>
      </c>
      <c r="M80" s="100">
        <f t="shared" ref="M80:M127" si="16">H80*E80</f>
        <v>0</v>
      </c>
      <c r="N80" s="100">
        <f t="shared" ref="N80:N127" si="17">I80*E80</f>
        <v>0</v>
      </c>
      <c r="O80" s="100">
        <f t="shared" ref="O80:O127" si="18">J80*E80</f>
        <v>0</v>
      </c>
      <c r="P80" s="101">
        <f t="shared" ref="P80:P127" si="19">SUM(M80:O80)</f>
        <v>0</v>
      </c>
      <c r="Q80" s="55" t="s">
        <v>46</v>
      </c>
    </row>
    <row r="81" spans="1:17" x14ac:dyDescent="0.2">
      <c r="A81" s="32">
        <v>66</v>
      </c>
      <c r="B81" s="131"/>
      <c r="C81" s="36" t="s">
        <v>301</v>
      </c>
      <c r="D81" s="20" t="s">
        <v>288</v>
      </c>
      <c r="E81" s="155">
        <v>4</v>
      </c>
      <c r="F81" s="37"/>
      <c r="G81" s="100"/>
      <c r="H81" s="100">
        <f t="shared" si="14"/>
        <v>0</v>
      </c>
      <c r="I81" s="100"/>
      <c r="J81" s="171"/>
      <c r="K81" s="103">
        <f t="shared" si="13"/>
        <v>0</v>
      </c>
      <c r="L81" s="37">
        <f t="shared" si="15"/>
        <v>0</v>
      </c>
      <c r="M81" s="100">
        <f t="shared" si="16"/>
        <v>0</v>
      </c>
      <c r="N81" s="100">
        <f t="shared" si="17"/>
        <v>0</v>
      </c>
      <c r="O81" s="100">
        <f t="shared" si="18"/>
        <v>0</v>
      </c>
      <c r="P81" s="101">
        <f t="shared" si="19"/>
        <v>0</v>
      </c>
      <c r="Q81" s="55" t="s">
        <v>46</v>
      </c>
    </row>
    <row r="82" spans="1:17" x14ac:dyDescent="0.2">
      <c r="A82" s="32">
        <v>67</v>
      </c>
      <c r="B82" s="131"/>
      <c r="C82" s="36" t="s">
        <v>302</v>
      </c>
      <c r="D82" s="20" t="s">
        <v>288</v>
      </c>
      <c r="E82" s="155">
        <v>2</v>
      </c>
      <c r="F82" s="37"/>
      <c r="G82" s="100"/>
      <c r="H82" s="100">
        <f t="shared" si="14"/>
        <v>0</v>
      </c>
      <c r="I82" s="100"/>
      <c r="J82" s="171"/>
      <c r="K82" s="103">
        <f t="shared" si="13"/>
        <v>0</v>
      </c>
      <c r="L82" s="37">
        <f t="shared" si="15"/>
        <v>0</v>
      </c>
      <c r="M82" s="100">
        <f t="shared" si="16"/>
        <v>0</v>
      </c>
      <c r="N82" s="100">
        <f t="shared" si="17"/>
        <v>0</v>
      </c>
      <c r="O82" s="100">
        <f t="shared" si="18"/>
        <v>0</v>
      </c>
      <c r="P82" s="101">
        <f t="shared" si="19"/>
        <v>0</v>
      </c>
      <c r="Q82" s="55" t="s">
        <v>46</v>
      </c>
    </row>
    <row r="83" spans="1:17" x14ac:dyDescent="0.2">
      <c r="A83" s="32">
        <v>68</v>
      </c>
      <c r="B83" s="131"/>
      <c r="C83" s="36" t="s">
        <v>316</v>
      </c>
      <c r="D83" s="20" t="s">
        <v>288</v>
      </c>
      <c r="E83" s="155">
        <v>12</v>
      </c>
      <c r="F83" s="37"/>
      <c r="G83" s="100"/>
      <c r="H83" s="100">
        <f t="shared" si="14"/>
        <v>0</v>
      </c>
      <c r="I83" s="100"/>
      <c r="J83" s="171"/>
      <c r="K83" s="103">
        <f t="shared" ref="K83:K89" si="20">SUM(H83:J83)</f>
        <v>0</v>
      </c>
      <c r="L83" s="37">
        <f t="shared" si="15"/>
        <v>0</v>
      </c>
      <c r="M83" s="100">
        <f t="shared" si="16"/>
        <v>0</v>
      </c>
      <c r="N83" s="100">
        <f t="shared" si="17"/>
        <v>0</v>
      </c>
      <c r="O83" s="100">
        <f t="shared" si="18"/>
        <v>0</v>
      </c>
      <c r="P83" s="101">
        <f t="shared" si="19"/>
        <v>0</v>
      </c>
      <c r="Q83" s="55" t="s">
        <v>46</v>
      </c>
    </row>
    <row r="84" spans="1:17" x14ac:dyDescent="0.2">
      <c r="A84" s="32">
        <v>69</v>
      </c>
      <c r="B84" s="131"/>
      <c r="C84" s="36" t="s">
        <v>317</v>
      </c>
      <c r="D84" s="20" t="s">
        <v>288</v>
      </c>
      <c r="E84" s="155">
        <v>5</v>
      </c>
      <c r="F84" s="37"/>
      <c r="G84" s="100"/>
      <c r="H84" s="100">
        <f t="shared" si="14"/>
        <v>0</v>
      </c>
      <c r="I84" s="100"/>
      <c r="J84" s="171"/>
      <c r="K84" s="103">
        <f t="shared" si="20"/>
        <v>0</v>
      </c>
      <c r="L84" s="37">
        <f t="shared" si="15"/>
        <v>0</v>
      </c>
      <c r="M84" s="100">
        <f t="shared" si="16"/>
        <v>0</v>
      </c>
      <c r="N84" s="100">
        <f t="shared" si="17"/>
        <v>0</v>
      </c>
      <c r="O84" s="100">
        <f t="shared" si="18"/>
        <v>0</v>
      </c>
      <c r="P84" s="101">
        <f t="shared" si="19"/>
        <v>0</v>
      </c>
      <c r="Q84" s="55" t="s">
        <v>46</v>
      </c>
    </row>
    <row r="85" spans="1:17" x14ac:dyDescent="0.2">
      <c r="A85" s="32">
        <v>70</v>
      </c>
      <c r="B85" s="131"/>
      <c r="C85" s="36" t="s">
        <v>311</v>
      </c>
      <c r="D85" s="20" t="s">
        <v>288</v>
      </c>
      <c r="E85" s="155">
        <v>11</v>
      </c>
      <c r="F85" s="37"/>
      <c r="G85" s="100"/>
      <c r="H85" s="100">
        <f t="shared" si="14"/>
        <v>0</v>
      </c>
      <c r="I85" s="100"/>
      <c r="J85" s="171"/>
      <c r="K85" s="103">
        <f t="shared" si="20"/>
        <v>0</v>
      </c>
      <c r="L85" s="37">
        <f t="shared" si="15"/>
        <v>0</v>
      </c>
      <c r="M85" s="100">
        <f t="shared" si="16"/>
        <v>0</v>
      </c>
      <c r="N85" s="100">
        <f t="shared" si="17"/>
        <v>0</v>
      </c>
      <c r="O85" s="100">
        <f t="shared" si="18"/>
        <v>0</v>
      </c>
      <c r="P85" s="101">
        <f t="shared" si="19"/>
        <v>0</v>
      </c>
      <c r="Q85" s="55" t="s">
        <v>46</v>
      </c>
    </row>
    <row r="86" spans="1:17" x14ac:dyDescent="0.2">
      <c r="A86" s="32">
        <v>71</v>
      </c>
      <c r="B86" s="131"/>
      <c r="C86" s="36" t="s">
        <v>312</v>
      </c>
      <c r="D86" s="20" t="s">
        <v>288</v>
      </c>
      <c r="E86" s="155">
        <v>11</v>
      </c>
      <c r="F86" s="37"/>
      <c r="G86" s="100"/>
      <c r="H86" s="100">
        <f t="shared" si="14"/>
        <v>0</v>
      </c>
      <c r="I86" s="100"/>
      <c r="J86" s="171"/>
      <c r="K86" s="103">
        <f t="shared" si="20"/>
        <v>0</v>
      </c>
      <c r="L86" s="37">
        <f t="shared" si="15"/>
        <v>0</v>
      </c>
      <c r="M86" s="100">
        <f t="shared" si="16"/>
        <v>0</v>
      </c>
      <c r="N86" s="100">
        <f t="shared" si="17"/>
        <v>0</v>
      </c>
      <c r="O86" s="100">
        <f t="shared" si="18"/>
        <v>0</v>
      </c>
      <c r="P86" s="101">
        <f t="shared" si="19"/>
        <v>0</v>
      </c>
      <c r="Q86" s="55" t="s">
        <v>46</v>
      </c>
    </row>
    <row r="87" spans="1:17" x14ac:dyDescent="0.2">
      <c r="A87" s="32">
        <v>72</v>
      </c>
      <c r="B87" s="131"/>
      <c r="C87" s="36" t="s">
        <v>313</v>
      </c>
      <c r="D87" s="20" t="s">
        <v>288</v>
      </c>
      <c r="E87" s="155">
        <v>4</v>
      </c>
      <c r="F87" s="37"/>
      <c r="G87" s="100"/>
      <c r="H87" s="100">
        <f t="shared" si="14"/>
        <v>0</v>
      </c>
      <c r="I87" s="100"/>
      <c r="J87" s="171"/>
      <c r="K87" s="103">
        <f t="shared" si="20"/>
        <v>0</v>
      </c>
      <c r="L87" s="37">
        <f t="shared" si="15"/>
        <v>0</v>
      </c>
      <c r="M87" s="100">
        <f t="shared" si="16"/>
        <v>0</v>
      </c>
      <c r="N87" s="100">
        <f t="shared" si="17"/>
        <v>0</v>
      </c>
      <c r="O87" s="100">
        <f t="shared" si="18"/>
        <v>0</v>
      </c>
      <c r="P87" s="101">
        <f t="shared" si="19"/>
        <v>0</v>
      </c>
      <c r="Q87" s="55" t="s">
        <v>46</v>
      </c>
    </row>
    <row r="88" spans="1:17" x14ac:dyDescent="0.2">
      <c r="A88" s="32">
        <v>73</v>
      </c>
      <c r="B88" s="131"/>
      <c r="C88" s="36" t="s">
        <v>314</v>
      </c>
      <c r="D88" s="20" t="s">
        <v>288</v>
      </c>
      <c r="E88" s="155">
        <v>1</v>
      </c>
      <c r="F88" s="37"/>
      <c r="G88" s="100"/>
      <c r="H88" s="100">
        <f t="shared" si="14"/>
        <v>0</v>
      </c>
      <c r="I88" s="100"/>
      <c r="J88" s="171"/>
      <c r="K88" s="103">
        <f t="shared" si="20"/>
        <v>0</v>
      </c>
      <c r="L88" s="37">
        <f t="shared" si="15"/>
        <v>0</v>
      </c>
      <c r="M88" s="100">
        <f t="shared" si="16"/>
        <v>0</v>
      </c>
      <c r="N88" s="100">
        <f t="shared" si="17"/>
        <v>0</v>
      </c>
      <c r="O88" s="100">
        <f t="shared" si="18"/>
        <v>0</v>
      </c>
      <c r="P88" s="101">
        <f t="shared" si="19"/>
        <v>0</v>
      </c>
      <c r="Q88" s="55" t="s">
        <v>46</v>
      </c>
    </row>
    <row r="89" spans="1:17" x14ac:dyDescent="0.2">
      <c r="A89" s="32">
        <v>74</v>
      </c>
      <c r="B89" s="131"/>
      <c r="C89" s="36" t="s">
        <v>320</v>
      </c>
      <c r="D89" s="20" t="s">
        <v>288</v>
      </c>
      <c r="E89" s="155">
        <v>12</v>
      </c>
      <c r="F89" s="37"/>
      <c r="G89" s="100"/>
      <c r="H89" s="100">
        <f t="shared" si="14"/>
        <v>0</v>
      </c>
      <c r="I89" s="100"/>
      <c r="J89" s="171"/>
      <c r="K89" s="103">
        <f t="shared" si="20"/>
        <v>0</v>
      </c>
      <c r="L89" s="37">
        <f t="shared" si="15"/>
        <v>0</v>
      </c>
      <c r="M89" s="100">
        <f t="shared" si="16"/>
        <v>0</v>
      </c>
      <c r="N89" s="100">
        <f t="shared" si="17"/>
        <v>0</v>
      </c>
      <c r="O89" s="100">
        <f t="shared" si="18"/>
        <v>0</v>
      </c>
      <c r="P89" s="101">
        <f t="shared" si="19"/>
        <v>0</v>
      </c>
      <c r="Q89" s="55" t="s">
        <v>46</v>
      </c>
    </row>
    <row r="90" spans="1:17" x14ac:dyDescent="0.2">
      <c r="A90" s="32">
        <v>75</v>
      </c>
      <c r="B90" s="131"/>
      <c r="C90" s="36" t="s">
        <v>303</v>
      </c>
      <c r="D90" s="20" t="s">
        <v>304</v>
      </c>
      <c r="E90" s="155">
        <v>1</v>
      </c>
      <c r="F90" s="37"/>
      <c r="G90" s="100"/>
      <c r="H90" s="100">
        <f t="shared" si="14"/>
        <v>0</v>
      </c>
      <c r="I90" s="100"/>
      <c r="J90" s="171"/>
      <c r="K90" s="103">
        <f t="shared" si="13"/>
        <v>0</v>
      </c>
      <c r="L90" s="37">
        <f t="shared" si="15"/>
        <v>0</v>
      </c>
      <c r="M90" s="100">
        <f t="shared" si="16"/>
        <v>0</v>
      </c>
      <c r="N90" s="100">
        <f t="shared" si="17"/>
        <v>0</v>
      </c>
      <c r="O90" s="100">
        <f t="shared" si="18"/>
        <v>0</v>
      </c>
      <c r="P90" s="101">
        <f t="shared" si="19"/>
        <v>0</v>
      </c>
      <c r="Q90" s="55" t="s">
        <v>46</v>
      </c>
    </row>
    <row r="91" spans="1:17" ht="45" x14ac:dyDescent="0.2">
      <c r="A91" s="32">
        <v>76</v>
      </c>
      <c r="B91" s="131"/>
      <c r="C91" s="36" t="s">
        <v>486</v>
      </c>
      <c r="D91" s="20" t="s">
        <v>83</v>
      </c>
      <c r="E91" s="155">
        <v>75</v>
      </c>
      <c r="F91" s="37"/>
      <c r="G91" s="100"/>
      <c r="H91" s="100">
        <f t="shared" si="14"/>
        <v>0</v>
      </c>
      <c r="I91" s="100"/>
      <c r="J91" s="171"/>
      <c r="K91" s="103">
        <f>SUM(H91:J91)</f>
        <v>0</v>
      </c>
      <c r="L91" s="37">
        <f t="shared" si="15"/>
        <v>0</v>
      </c>
      <c r="M91" s="100">
        <f t="shared" si="16"/>
        <v>0</v>
      </c>
      <c r="N91" s="100">
        <f t="shared" si="17"/>
        <v>0</v>
      </c>
      <c r="O91" s="100">
        <f t="shared" si="18"/>
        <v>0</v>
      </c>
      <c r="P91" s="101">
        <f t="shared" si="19"/>
        <v>0</v>
      </c>
      <c r="Q91" s="55" t="s">
        <v>46</v>
      </c>
    </row>
    <row r="92" spans="1:17" ht="45" x14ac:dyDescent="0.2">
      <c r="A92" s="32">
        <v>77</v>
      </c>
      <c r="B92" s="131"/>
      <c r="C92" s="36" t="s">
        <v>487</v>
      </c>
      <c r="D92" s="20" t="s">
        <v>83</v>
      </c>
      <c r="E92" s="155">
        <v>17</v>
      </c>
      <c r="F92" s="37"/>
      <c r="G92" s="100"/>
      <c r="H92" s="100">
        <f t="shared" si="14"/>
        <v>0</v>
      </c>
      <c r="I92" s="100"/>
      <c r="J92" s="171"/>
      <c r="K92" s="103">
        <f>SUM(H92:J92)</f>
        <v>0</v>
      </c>
      <c r="L92" s="37">
        <f t="shared" si="15"/>
        <v>0</v>
      </c>
      <c r="M92" s="100">
        <f t="shared" si="16"/>
        <v>0</v>
      </c>
      <c r="N92" s="100">
        <f t="shared" si="17"/>
        <v>0</v>
      </c>
      <c r="O92" s="100">
        <f t="shared" si="18"/>
        <v>0</v>
      </c>
      <c r="P92" s="101">
        <f t="shared" si="19"/>
        <v>0</v>
      </c>
      <c r="Q92" s="55" t="s">
        <v>46</v>
      </c>
    </row>
    <row r="93" spans="1:17" ht="45" x14ac:dyDescent="0.2">
      <c r="A93" s="32">
        <v>78</v>
      </c>
      <c r="B93" s="131"/>
      <c r="C93" s="36" t="s">
        <v>488</v>
      </c>
      <c r="D93" s="20" t="s">
        <v>83</v>
      </c>
      <c r="E93" s="155">
        <v>15</v>
      </c>
      <c r="F93" s="37"/>
      <c r="G93" s="100"/>
      <c r="H93" s="100">
        <f t="shared" si="14"/>
        <v>0</v>
      </c>
      <c r="I93" s="100"/>
      <c r="J93" s="171"/>
      <c r="K93" s="103">
        <f>SUM(H93:J93)</f>
        <v>0</v>
      </c>
      <c r="L93" s="37">
        <f t="shared" si="15"/>
        <v>0</v>
      </c>
      <c r="M93" s="100">
        <f t="shared" si="16"/>
        <v>0</v>
      </c>
      <c r="N93" s="100">
        <f t="shared" si="17"/>
        <v>0</v>
      </c>
      <c r="O93" s="100">
        <f t="shared" si="18"/>
        <v>0</v>
      </c>
      <c r="P93" s="101">
        <f t="shared" si="19"/>
        <v>0</v>
      </c>
      <c r="Q93" s="55" t="s">
        <v>46</v>
      </c>
    </row>
    <row r="94" spans="1:17" ht="45" x14ac:dyDescent="0.2">
      <c r="A94" s="32">
        <v>79</v>
      </c>
      <c r="B94" s="131"/>
      <c r="C94" s="36" t="s">
        <v>479</v>
      </c>
      <c r="D94" s="20" t="s">
        <v>83</v>
      </c>
      <c r="E94" s="155">
        <v>47</v>
      </c>
      <c r="F94" s="37"/>
      <c r="G94" s="100"/>
      <c r="H94" s="100">
        <f t="shared" si="14"/>
        <v>0</v>
      </c>
      <c r="I94" s="100"/>
      <c r="J94" s="171"/>
      <c r="K94" s="103">
        <f>SUM(H94:J94)</f>
        <v>0</v>
      </c>
      <c r="L94" s="37">
        <f t="shared" si="15"/>
        <v>0</v>
      </c>
      <c r="M94" s="100">
        <f t="shared" si="16"/>
        <v>0</v>
      </c>
      <c r="N94" s="100">
        <f t="shared" si="17"/>
        <v>0</v>
      </c>
      <c r="O94" s="100">
        <f t="shared" si="18"/>
        <v>0</v>
      </c>
      <c r="P94" s="101">
        <f t="shared" si="19"/>
        <v>0</v>
      </c>
      <c r="Q94" s="55" t="s">
        <v>46</v>
      </c>
    </row>
    <row r="95" spans="1:17" ht="45" x14ac:dyDescent="0.2">
      <c r="A95" s="32">
        <v>80</v>
      </c>
      <c r="B95" s="131"/>
      <c r="C95" s="36" t="s">
        <v>480</v>
      </c>
      <c r="D95" s="20" t="s">
        <v>83</v>
      </c>
      <c r="E95" s="155">
        <v>7</v>
      </c>
      <c r="F95" s="37"/>
      <c r="G95" s="100"/>
      <c r="H95" s="100">
        <f t="shared" si="14"/>
        <v>0</v>
      </c>
      <c r="I95" s="100"/>
      <c r="J95" s="171"/>
      <c r="K95" s="103">
        <f t="shared" si="13"/>
        <v>0</v>
      </c>
      <c r="L95" s="37">
        <f t="shared" si="15"/>
        <v>0</v>
      </c>
      <c r="M95" s="100">
        <f t="shared" si="16"/>
        <v>0</v>
      </c>
      <c r="N95" s="100">
        <f t="shared" si="17"/>
        <v>0</v>
      </c>
      <c r="O95" s="100">
        <f t="shared" si="18"/>
        <v>0</v>
      </c>
      <c r="P95" s="101">
        <f t="shared" si="19"/>
        <v>0</v>
      </c>
      <c r="Q95" s="55" t="s">
        <v>46</v>
      </c>
    </row>
    <row r="96" spans="1:17" ht="45" x14ac:dyDescent="0.2">
      <c r="A96" s="32">
        <v>81</v>
      </c>
      <c r="B96" s="131"/>
      <c r="C96" s="36" t="s">
        <v>481</v>
      </c>
      <c r="D96" s="20" t="s">
        <v>83</v>
      </c>
      <c r="E96" s="155">
        <v>29</v>
      </c>
      <c r="F96" s="37"/>
      <c r="G96" s="100"/>
      <c r="H96" s="100">
        <f t="shared" si="14"/>
        <v>0</v>
      </c>
      <c r="I96" s="100"/>
      <c r="J96" s="171"/>
      <c r="K96" s="103">
        <f t="shared" si="13"/>
        <v>0</v>
      </c>
      <c r="L96" s="37">
        <f t="shared" si="15"/>
        <v>0</v>
      </c>
      <c r="M96" s="100">
        <f t="shared" si="16"/>
        <v>0</v>
      </c>
      <c r="N96" s="100">
        <f t="shared" si="17"/>
        <v>0</v>
      </c>
      <c r="O96" s="100">
        <f t="shared" si="18"/>
        <v>0</v>
      </c>
      <c r="P96" s="101">
        <f t="shared" si="19"/>
        <v>0</v>
      </c>
      <c r="Q96" s="55" t="s">
        <v>46</v>
      </c>
    </row>
    <row r="97" spans="1:17" ht="45" x14ac:dyDescent="0.2">
      <c r="A97" s="32">
        <v>82</v>
      </c>
      <c r="B97" s="131"/>
      <c r="C97" s="36" t="s">
        <v>482</v>
      </c>
      <c r="D97" s="20" t="s">
        <v>83</v>
      </c>
      <c r="E97" s="155">
        <v>16</v>
      </c>
      <c r="F97" s="37"/>
      <c r="G97" s="100"/>
      <c r="H97" s="100">
        <f t="shared" si="14"/>
        <v>0</v>
      </c>
      <c r="I97" s="100"/>
      <c r="J97" s="171"/>
      <c r="K97" s="103">
        <f t="shared" si="13"/>
        <v>0</v>
      </c>
      <c r="L97" s="37">
        <f t="shared" si="15"/>
        <v>0</v>
      </c>
      <c r="M97" s="100">
        <f t="shared" si="16"/>
        <v>0</v>
      </c>
      <c r="N97" s="100">
        <f t="shared" si="17"/>
        <v>0</v>
      </c>
      <c r="O97" s="100">
        <f t="shared" si="18"/>
        <v>0</v>
      </c>
      <c r="P97" s="101">
        <f t="shared" si="19"/>
        <v>0</v>
      </c>
      <c r="Q97" s="55" t="s">
        <v>46</v>
      </c>
    </row>
    <row r="98" spans="1:17" ht="45" x14ac:dyDescent="0.2">
      <c r="A98" s="32">
        <v>83</v>
      </c>
      <c r="B98" s="131"/>
      <c r="C98" s="36" t="s">
        <v>483</v>
      </c>
      <c r="D98" s="20" t="s">
        <v>83</v>
      </c>
      <c r="E98" s="155">
        <v>5</v>
      </c>
      <c r="F98" s="37"/>
      <c r="G98" s="100"/>
      <c r="H98" s="100">
        <f t="shared" si="14"/>
        <v>0</v>
      </c>
      <c r="I98" s="100"/>
      <c r="J98" s="171"/>
      <c r="K98" s="103">
        <f t="shared" si="13"/>
        <v>0</v>
      </c>
      <c r="L98" s="37">
        <f t="shared" si="15"/>
        <v>0</v>
      </c>
      <c r="M98" s="100">
        <f t="shared" si="16"/>
        <v>0</v>
      </c>
      <c r="N98" s="100">
        <f t="shared" si="17"/>
        <v>0</v>
      </c>
      <c r="O98" s="100">
        <f t="shared" si="18"/>
        <v>0</v>
      </c>
      <c r="P98" s="101">
        <f t="shared" si="19"/>
        <v>0</v>
      </c>
      <c r="Q98" s="55" t="s">
        <v>46</v>
      </c>
    </row>
    <row r="99" spans="1:17" x14ac:dyDescent="0.2">
      <c r="A99" s="32">
        <v>84</v>
      </c>
      <c r="B99" s="131"/>
      <c r="C99" s="36" t="s">
        <v>321</v>
      </c>
      <c r="D99" s="20" t="s">
        <v>144</v>
      </c>
      <c r="E99" s="155">
        <v>12</v>
      </c>
      <c r="F99" s="37"/>
      <c r="G99" s="100"/>
      <c r="H99" s="100">
        <f t="shared" si="14"/>
        <v>0</v>
      </c>
      <c r="I99" s="100"/>
      <c r="J99" s="171"/>
      <c r="K99" s="103">
        <f>SUM(H99:J99)</f>
        <v>0</v>
      </c>
      <c r="L99" s="37">
        <f t="shared" si="15"/>
        <v>0</v>
      </c>
      <c r="M99" s="100">
        <f t="shared" si="16"/>
        <v>0</v>
      </c>
      <c r="N99" s="100">
        <f t="shared" si="17"/>
        <v>0</v>
      </c>
      <c r="O99" s="100">
        <f t="shared" si="18"/>
        <v>0</v>
      </c>
      <c r="P99" s="101">
        <f t="shared" si="19"/>
        <v>0</v>
      </c>
      <c r="Q99" s="55" t="s">
        <v>46</v>
      </c>
    </row>
    <row r="100" spans="1:17" x14ac:dyDescent="0.2">
      <c r="A100" s="32">
        <v>85</v>
      </c>
      <c r="B100" s="131"/>
      <c r="C100" s="36" t="s">
        <v>318</v>
      </c>
      <c r="D100" s="20" t="s">
        <v>144</v>
      </c>
      <c r="E100" s="155">
        <v>12</v>
      </c>
      <c r="F100" s="37"/>
      <c r="G100" s="100"/>
      <c r="H100" s="100">
        <f t="shared" si="14"/>
        <v>0</v>
      </c>
      <c r="I100" s="100"/>
      <c r="J100" s="171"/>
      <c r="K100" s="103">
        <f t="shared" si="13"/>
        <v>0</v>
      </c>
      <c r="L100" s="37">
        <f t="shared" si="15"/>
        <v>0</v>
      </c>
      <c r="M100" s="100">
        <f t="shared" si="16"/>
        <v>0</v>
      </c>
      <c r="N100" s="100">
        <f t="shared" si="17"/>
        <v>0</v>
      </c>
      <c r="O100" s="100">
        <f t="shared" si="18"/>
        <v>0</v>
      </c>
      <c r="P100" s="101">
        <f t="shared" si="19"/>
        <v>0</v>
      </c>
      <c r="Q100" s="55" t="s">
        <v>46</v>
      </c>
    </row>
    <row r="101" spans="1:17" x14ac:dyDescent="0.2">
      <c r="A101" s="32"/>
      <c r="B101" s="131"/>
      <c r="C101" s="132" t="s">
        <v>322</v>
      </c>
      <c r="D101" s="20"/>
      <c r="E101" s="155"/>
      <c r="F101" s="37"/>
      <c r="G101" s="100"/>
      <c r="H101" s="100">
        <f t="shared" si="14"/>
        <v>0</v>
      </c>
      <c r="I101" s="100"/>
      <c r="J101" s="171"/>
      <c r="K101" s="103">
        <f t="shared" si="0"/>
        <v>0</v>
      </c>
      <c r="L101" s="37">
        <f t="shared" si="15"/>
        <v>0</v>
      </c>
      <c r="M101" s="100">
        <f t="shared" si="16"/>
        <v>0</v>
      </c>
      <c r="N101" s="100">
        <f t="shared" si="17"/>
        <v>0</v>
      </c>
      <c r="O101" s="100">
        <f t="shared" si="18"/>
        <v>0</v>
      </c>
      <c r="P101" s="101">
        <f t="shared" si="19"/>
        <v>0</v>
      </c>
      <c r="Q101" s="55"/>
    </row>
    <row r="102" spans="1:17" ht="22.5" x14ac:dyDescent="0.2">
      <c r="A102" s="32">
        <v>86</v>
      </c>
      <c r="B102" s="131"/>
      <c r="C102" s="36" t="s">
        <v>323</v>
      </c>
      <c r="D102" s="20" t="s">
        <v>83</v>
      </c>
      <c r="E102" s="155">
        <v>20</v>
      </c>
      <c r="F102" s="37"/>
      <c r="G102" s="100"/>
      <c r="H102" s="100">
        <f t="shared" si="14"/>
        <v>0</v>
      </c>
      <c r="I102" s="100"/>
      <c r="J102" s="171"/>
      <c r="K102" s="103">
        <f t="shared" si="0"/>
        <v>0</v>
      </c>
      <c r="L102" s="37">
        <f t="shared" si="15"/>
        <v>0</v>
      </c>
      <c r="M102" s="100">
        <f t="shared" si="16"/>
        <v>0</v>
      </c>
      <c r="N102" s="100">
        <f t="shared" si="17"/>
        <v>0</v>
      </c>
      <c r="O102" s="100">
        <f t="shared" si="18"/>
        <v>0</v>
      </c>
      <c r="P102" s="101">
        <f t="shared" si="19"/>
        <v>0</v>
      </c>
      <c r="Q102" s="55" t="s">
        <v>47</v>
      </c>
    </row>
    <row r="103" spans="1:17" ht="22.5" x14ac:dyDescent="0.2">
      <c r="A103" s="32">
        <v>87</v>
      </c>
      <c r="B103" s="131"/>
      <c r="C103" s="36" t="s">
        <v>324</v>
      </c>
      <c r="D103" s="20" t="s">
        <v>83</v>
      </c>
      <c r="E103" s="155">
        <v>85</v>
      </c>
      <c r="F103" s="37"/>
      <c r="G103" s="100"/>
      <c r="H103" s="100">
        <f t="shared" si="14"/>
        <v>0</v>
      </c>
      <c r="I103" s="100"/>
      <c r="J103" s="171"/>
      <c r="K103" s="103">
        <f t="shared" si="0"/>
        <v>0</v>
      </c>
      <c r="L103" s="37">
        <f t="shared" si="15"/>
        <v>0</v>
      </c>
      <c r="M103" s="100">
        <f t="shared" si="16"/>
        <v>0</v>
      </c>
      <c r="N103" s="100">
        <f t="shared" si="17"/>
        <v>0</v>
      </c>
      <c r="O103" s="100">
        <f t="shared" si="18"/>
        <v>0</v>
      </c>
      <c r="P103" s="101">
        <f t="shared" si="19"/>
        <v>0</v>
      </c>
      <c r="Q103" s="55" t="s">
        <v>47</v>
      </c>
    </row>
    <row r="104" spans="1:17" x14ac:dyDescent="0.2">
      <c r="A104" s="32">
        <v>88</v>
      </c>
      <c r="B104" s="131"/>
      <c r="C104" s="36" t="s">
        <v>325</v>
      </c>
      <c r="D104" s="20" t="s">
        <v>288</v>
      </c>
      <c r="E104" s="155">
        <v>7</v>
      </c>
      <c r="F104" s="37"/>
      <c r="G104" s="100"/>
      <c r="H104" s="100">
        <f t="shared" si="14"/>
        <v>0</v>
      </c>
      <c r="I104" s="100"/>
      <c r="J104" s="171"/>
      <c r="K104" s="103">
        <f t="shared" si="0"/>
        <v>0</v>
      </c>
      <c r="L104" s="37">
        <f t="shared" si="15"/>
        <v>0</v>
      </c>
      <c r="M104" s="100">
        <f t="shared" si="16"/>
        <v>0</v>
      </c>
      <c r="N104" s="100">
        <f t="shared" si="17"/>
        <v>0</v>
      </c>
      <c r="O104" s="100">
        <f t="shared" si="18"/>
        <v>0</v>
      </c>
      <c r="P104" s="101">
        <f t="shared" si="19"/>
        <v>0</v>
      </c>
      <c r="Q104" s="55" t="s">
        <v>47</v>
      </c>
    </row>
    <row r="105" spans="1:17" x14ac:dyDescent="0.2">
      <c r="A105" s="32">
        <v>89</v>
      </c>
      <c r="B105" s="131"/>
      <c r="C105" s="36" t="s">
        <v>326</v>
      </c>
      <c r="D105" s="20" t="s">
        <v>288</v>
      </c>
      <c r="E105" s="155">
        <v>13</v>
      </c>
      <c r="F105" s="37"/>
      <c r="G105" s="100"/>
      <c r="H105" s="100">
        <f t="shared" si="14"/>
        <v>0</v>
      </c>
      <c r="I105" s="100"/>
      <c r="J105" s="171"/>
      <c r="K105" s="103">
        <f t="shared" si="0"/>
        <v>0</v>
      </c>
      <c r="L105" s="37">
        <f t="shared" si="15"/>
        <v>0</v>
      </c>
      <c r="M105" s="100">
        <f t="shared" si="16"/>
        <v>0</v>
      </c>
      <c r="N105" s="100">
        <f t="shared" si="17"/>
        <v>0</v>
      </c>
      <c r="O105" s="100">
        <f t="shared" si="18"/>
        <v>0</v>
      </c>
      <c r="P105" s="101">
        <f t="shared" si="19"/>
        <v>0</v>
      </c>
      <c r="Q105" s="55" t="s">
        <v>47</v>
      </c>
    </row>
    <row r="106" spans="1:17" x14ac:dyDescent="0.2">
      <c r="A106" s="32">
        <v>90</v>
      </c>
      <c r="B106" s="131"/>
      <c r="C106" s="36" t="s">
        <v>327</v>
      </c>
      <c r="D106" s="20" t="s">
        <v>288</v>
      </c>
      <c r="E106" s="155">
        <v>4</v>
      </c>
      <c r="F106" s="37"/>
      <c r="G106" s="100"/>
      <c r="H106" s="100">
        <f t="shared" si="14"/>
        <v>0</v>
      </c>
      <c r="I106" s="100"/>
      <c r="J106" s="171"/>
      <c r="K106" s="103">
        <f t="shared" si="0"/>
        <v>0</v>
      </c>
      <c r="L106" s="37">
        <f t="shared" si="15"/>
        <v>0</v>
      </c>
      <c r="M106" s="100">
        <f t="shared" si="16"/>
        <v>0</v>
      </c>
      <c r="N106" s="100">
        <f t="shared" si="17"/>
        <v>0</v>
      </c>
      <c r="O106" s="100">
        <f t="shared" si="18"/>
        <v>0</v>
      </c>
      <c r="P106" s="101">
        <f t="shared" si="19"/>
        <v>0</v>
      </c>
      <c r="Q106" s="55" t="s">
        <v>47</v>
      </c>
    </row>
    <row r="107" spans="1:17" x14ac:dyDescent="0.2">
      <c r="A107" s="32">
        <v>91</v>
      </c>
      <c r="B107" s="131"/>
      <c r="C107" s="36" t="s">
        <v>328</v>
      </c>
      <c r="D107" s="20" t="s">
        <v>288</v>
      </c>
      <c r="E107" s="155">
        <v>17</v>
      </c>
      <c r="F107" s="37"/>
      <c r="G107" s="100"/>
      <c r="H107" s="100">
        <f t="shared" si="14"/>
        <v>0</v>
      </c>
      <c r="I107" s="100"/>
      <c r="J107" s="171"/>
      <c r="K107" s="103">
        <f t="shared" si="0"/>
        <v>0</v>
      </c>
      <c r="L107" s="37">
        <f t="shared" si="15"/>
        <v>0</v>
      </c>
      <c r="M107" s="100">
        <f t="shared" si="16"/>
        <v>0</v>
      </c>
      <c r="N107" s="100">
        <f t="shared" si="17"/>
        <v>0</v>
      </c>
      <c r="O107" s="100">
        <f t="shared" si="18"/>
        <v>0</v>
      </c>
      <c r="P107" s="101">
        <f t="shared" si="19"/>
        <v>0</v>
      </c>
      <c r="Q107" s="55" t="s">
        <v>47</v>
      </c>
    </row>
    <row r="108" spans="1:17" x14ac:dyDescent="0.2">
      <c r="A108" s="32">
        <v>92</v>
      </c>
      <c r="B108" s="131"/>
      <c r="C108" s="36" t="s">
        <v>329</v>
      </c>
      <c r="D108" s="20" t="s">
        <v>288</v>
      </c>
      <c r="E108" s="155">
        <v>1</v>
      </c>
      <c r="F108" s="37"/>
      <c r="G108" s="100"/>
      <c r="H108" s="100">
        <f t="shared" si="14"/>
        <v>0</v>
      </c>
      <c r="I108" s="100"/>
      <c r="J108" s="171"/>
      <c r="K108" s="103">
        <f t="shared" si="0"/>
        <v>0</v>
      </c>
      <c r="L108" s="37">
        <f t="shared" si="15"/>
        <v>0</v>
      </c>
      <c r="M108" s="100">
        <f t="shared" si="16"/>
        <v>0</v>
      </c>
      <c r="N108" s="100">
        <f t="shared" si="17"/>
        <v>0</v>
      </c>
      <c r="O108" s="100">
        <f t="shared" si="18"/>
        <v>0</v>
      </c>
      <c r="P108" s="101">
        <f t="shared" si="19"/>
        <v>0</v>
      </c>
      <c r="Q108" s="55" t="s">
        <v>47</v>
      </c>
    </row>
    <row r="109" spans="1:17" x14ac:dyDescent="0.2">
      <c r="A109" s="32">
        <v>93</v>
      </c>
      <c r="B109" s="131"/>
      <c r="C109" s="36" t="s">
        <v>303</v>
      </c>
      <c r="D109" s="20" t="s">
        <v>304</v>
      </c>
      <c r="E109" s="155">
        <v>1</v>
      </c>
      <c r="F109" s="37"/>
      <c r="G109" s="100"/>
      <c r="H109" s="100">
        <f t="shared" si="14"/>
        <v>0</v>
      </c>
      <c r="I109" s="100"/>
      <c r="J109" s="171"/>
      <c r="K109" s="103">
        <f t="shared" si="0"/>
        <v>0</v>
      </c>
      <c r="L109" s="37">
        <f t="shared" si="15"/>
        <v>0</v>
      </c>
      <c r="M109" s="100">
        <f t="shared" si="16"/>
        <v>0</v>
      </c>
      <c r="N109" s="100">
        <f t="shared" si="17"/>
        <v>0</v>
      </c>
      <c r="O109" s="100">
        <f t="shared" si="18"/>
        <v>0</v>
      </c>
      <c r="P109" s="101">
        <f t="shared" si="19"/>
        <v>0</v>
      </c>
      <c r="Q109" s="55" t="s">
        <v>47</v>
      </c>
    </row>
    <row r="110" spans="1:17" x14ac:dyDescent="0.2">
      <c r="A110" s="32">
        <v>94</v>
      </c>
      <c r="B110" s="131"/>
      <c r="C110" s="36" t="s">
        <v>330</v>
      </c>
      <c r="D110" s="20" t="s">
        <v>288</v>
      </c>
      <c r="E110" s="155">
        <v>2</v>
      </c>
      <c r="F110" s="37"/>
      <c r="G110" s="100"/>
      <c r="H110" s="100">
        <f t="shared" si="14"/>
        <v>0</v>
      </c>
      <c r="I110" s="100"/>
      <c r="J110" s="171"/>
      <c r="K110" s="103">
        <f t="shared" si="0"/>
        <v>0</v>
      </c>
      <c r="L110" s="37">
        <f t="shared" si="15"/>
        <v>0</v>
      </c>
      <c r="M110" s="100">
        <f t="shared" si="16"/>
        <v>0</v>
      </c>
      <c r="N110" s="100">
        <f t="shared" si="17"/>
        <v>0</v>
      </c>
      <c r="O110" s="100">
        <f t="shared" si="18"/>
        <v>0</v>
      </c>
      <c r="P110" s="101">
        <f t="shared" si="19"/>
        <v>0</v>
      </c>
      <c r="Q110" s="55" t="s">
        <v>47</v>
      </c>
    </row>
    <row r="111" spans="1:17" x14ac:dyDescent="0.2">
      <c r="A111" s="32">
        <v>95</v>
      </c>
      <c r="B111" s="131"/>
      <c r="C111" s="36" t="s">
        <v>331</v>
      </c>
      <c r="D111" s="20" t="s">
        <v>288</v>
      </c>
      <c r="E111" s="155">
        <v>10</v>
      </c>
      <c r="F111" s="37"/>
      <c r="G111" s="100"/>
      <c r="H111" s="100">
        <f t="shared" si="14"/>
        <v>0</v>
      </c>
      <c r="I111" s="100"/>
      <c r="J111" s="171"/>
      <c r="K111" s="103">
        <f t="shared" si="0"/>
        <v>0</v>
      </c>
      <c r="L111" s="37">
        <f t="shared" si="15"/>
        <v>0</v>
      </c>
      <c r="M111" s="100">
        <f t="shared" si="16"/>
        <v>0</v>
      </c>
      <c r="N111" s="100">
        <f t="shared" si="17"/>
        <v>0</v>
      </c>
      <c r="O111" s="100">
        <f t="shared" si="18"/>
        <v>0</v>
      </c>
      <c r="P111" s="101">
        <f t="shared" si="19"/>
        <v>0</v>
      </c>
      <c r="Q111" s="55" t="s">
        <v>47</v>
      </c>
    </row>
    <row r="112" spans="1:17" x14ac:dyDescent="0.2">
      <c r="A112" s="32">
        <v>96</v>
      </c>
      <c r="B112" s="131"/>
      <c r="C112" s="36" t="s">
        <v>332</v>
      </c>
      <c r="D112" s="20" t="s">
        <v>288</v>
      </c>
      <c r="E112" s="155">
        <v>3</v>
      </c>
      <c r="F112" s="37"/>
      <c r="G112" s="100"/>
      <c r="H112" s="100">
        <f t="shared" si="14"/>
        <v>0</v>
      </c>
      <c r="I112" s="100"/>
      <c r="J112" s="171"/>
      <c r="K112" s="103">
        <f t="shared" si="0"/>
        <v>0</v>
      </c>
      <c r="L112" s="37">
        <f t="shared" si="15"/>
        <v>0</v>
      </c>
      <c r="M112" s="100">
        <f t="shared" si="16"/>
        <v>0</v>
      </c>
      <c r="N112" s="100">
        <f t="shared" si="17"/>
        <v>0</v>
      </c>
      <c r="O112" s="100">
        <f t="shared" si="18"/>
        <v>0</v>
      </c>
      <c r="P112" s="101">
        <f t="shared" si="19"/>
        <v>0</v>
      </c>
      <c r="Q112" s="55" t="s">
        <v>47</v>
      </c>
    </row>
    <row r="113" spans="1:17" x14ac:dyDescent="0.2">
      <c r="A113" s="32">
        <v>97</v>
      </c>
      <c r="B113" s="131"/>
      <c r="C113" s="36" t="s">
        <v>333</v>
      </c>
      <c r="D113" s="20" t="s">
        <v>288</v>
      </c>
      <c r="E113" s="155">
        <v>1</v>
      </c>
      <c r="F113" s="37"/>
      <c r="G113" s="100"/>
      <c r="H113" s="100">
        <f t="shared" si="14"/>
        <v>0</v>
      </c>
      <c r="I113" s="100"/>
      <c r="J113" s="171"/>
      <c r="K113" s="103">
        <f t="shared" si="0"/>
        <v>0</v>
      </c>
      <c r="L113" s="37">
        <f t="shared" si="15"/>
        <v>0</v>
      </c>
      <c r="M113" s="100">
        <f t="shared" si="16"/>
        <v>0</v>
      </c>
      <c r="N113" s="100">
        <f t="shared" si="17"/>
        <v>0</v>
      </c>
      <c r="O113" s="100">
        <f t="shared" si="18"/>
        <v>0</v>
      </c>
      <c r="P113" s="101">
        <f t="shared" si="19"/>
        <v>0</v>
      </c>
      <c r="Q113" s="55" t="s">
        <v>47</v>
      </c>
    </row>
    <row r="114" spans="1:17" x14ac:dyDescent="0.2">
      <c r="A114" s="32">
        <v>98</v>
      </c>
      <c r="B114" s="131"/>
      <c r="C114" s="36" t="s">
        <v>334</v>
      </c>
      <c r="D114" s="20" t="s">
        <v>335</v>
      </c>
      <c r="E114" s="155">
        <v>2</v>
      </c>
      <c r="F114" s="37"/>
      <c r="G114" s="100"/>
      <c r="H114" s="100">
        <f t="shared" si="14"/>
        <v>0</v>
      </c>
      <c r="I114" s="100"/>
      <c r="J114" s="171"/>
      <c r="K114" s="103">
        <f t="shared" ref="K114:K127" si="21">SUM(H114:J114)</f>
        <v>0</v>
      </c>
      <c r="L114" s="37">
        <f t="shared" si="15"/>
        <v>0</v>
      </c>
      <c r="M114" s="100">
        <f t="shared" si="16"/>
        <v>0</v>
      </c>
      <c r="N114" s="100">
        <f t="shared" si="17"/>
        <v>0</v>
      </c>
      <c r="O114" s="100">
        <f t="shared" si="18"/>
        <v>0</v>
      </c>
      <c r="P114" s="101">
        <f t="shared" si="19"/>
        <v>0</v>
      </c>
      <c r="Q114" s="55" t="s">
        <v>47</v>
      </c>
    </row>
    <row r="115" spans="1:17" x14ac:dyDescent="0.2">
      <c r="A115" s="32">
        <v>99</v>
      </c>
      <c r="B115" s="131"/>
      <c r="C115" s="36" t="s">
        <v>336</v>
      </c>
      <c r="D115" s="20" t="s">
        <v>71</v>
      </c>
      <c r="E115" s="155">
        <v>12</v>
      </c>
      <c r="F115" s="37"/>
      <c r="G115" s="100"/>
      <c r="H115" s="100">
        <f t="shared" si="14"/>
        <v>0</v>
      </c>
      <c r="I115" s="100"/>
      <c r="J115" s="171"/>
      <c r="K115" s="103">
        <f t="shared" si="21"/>
        <v>0</v>
      </c>
      <c r="L115" s="37">
        <f t="shared" si="15"/>
        <v>0</v>
      </c>
      <c r="M115" s="100">
        <f t="shared" si="16"/>
        <v>0</v>
      </c>
      <c r="N115" s="100">
        <f t="shared" si="17"/>
        <v>0</v>
      </c>
      <c r="O115" s="100">
        <f t="shared" si="18"/>
        <v>0</v>
      </c>
      <c r="P115" s="101">
        <f t="shared" si="19"/>
        <v>0</v>
      </c>
      <c r="Q115" s="55" t="s">
        <v>47</v>
      </c>
    </row>
    <row r="116" spans="1:17" x14ac:dyDescent="0.2">
      <c r="A116" s="32">
        <v>100</v>
      </c>
      <c r="B116" s="131"/>
      <c r="C116" s="36" t="s">
        <v>337</v>
      </c>
      <c r="D116" s="20" t="s">
        <v>71</v>
      </c>
      <c r="E116" s="155">
        <v>4</v>
      </c>
      <c r="F116" s="37"/>
      <c r="G116" s="100"/>
      <c r="H116" s="100">
        <f t="shared" si="14"/>
        <v>0</v>
      </c>
      <c r="I116" s="100"/>
      <c r="J116" s="171"/>
      <c r="K116" s="103">
        <f t="shared" si="21"/>
        <v>0</v>
      </c>
      <c r="L116" s="37">
        <f t="shared" si="15"/>
        <v>0</v>
      </c>
      <c r="M116" s="100">
        <f t="shared" si="16"/>
        <v>0</v>
      </c>
      <c r="N116" s="100">
        <f t="shared" si="17"/>
        <v>0</v>
      </c>
      <c r="O116" s="100">
        <f t="shared" si="18"/>
        <v>0</v>
      </c>
      <c r="P116" s="101">
        <f t="shared" si="19"/>
        <v>0</v>
      </c>
      <c r="Q116" s="55" t="s">
        <v>47</v>
      </c>
    </row>
    <row r="117" spans="1:17" x14ac:dyDescent="0.2">
      <c r="A117" s="32">
        <v>101</v>
      </c>
      <c r="B117" s="131"/>
      <c r="C117" s="36" t="s">
        <v>338</v>
      </c>
      <c r="D117" s="20" t="s">
        <v>339</v>
      </c>
      <c r="E117" s="155">
        <v>12</v>
      </c>
      <c r="F117" s="37"/>
      <c r="G117" s="100"/>
      <c r="H117" s="100">
        <f t="shared" si="14"/>
        <v>0</v>
      </c>
      <c r="I117" s="100"/>
      <c r="J117" s="171"/>
      <c r="K117" s="103">
        <f t="shared" si="21"/>
        <v>0</v>
      </c>
      <c r="L117" s="37">
        <f t="shared" si="15"/>
        <v>0</v>
      </c>
      <c r="M117" s="100">
        <f t="shared" si="16"/>
        <v>0</v>
      </c>
      <c r="N117" s="100">
        <f t="shared" si="17"/>
        <v>0</v>
      </c>
      <c r="O117" s="100">
        <f t="shared" si="18"/>
        <v>0</v>
      </c>
      <c r="P117" s="101">
        <f t="shared" si="19"/>
        <v>0</v>
      </c>
      <c r="Q117" s="55" t="s">
        <v>47</v>
      </c>
    </row>
    <row r="118" spans="1:17" x14ac:dyDescent="0.2">
      <c r="A118" s="32">
        <v>102</v>
      </c>
      <c r="B118" s="131"/>
      <c r="C118" s="36" t="s">
        <v>340</v>
      </c>
      <c r="D118" s="20" t="s">
        <v>339</v>
      </c>
      <c r="E118" s="155">
        <v>16</v>
      </c>
      <c r="F118" s="37"/>
      <c r="G118" s="100"/>
      <c r="H118" s="100">
        <f t="shared" si="14"/>
        <v>0</v>
      </c>
      <c r="I118" s="100"/>
      <c r="J118" s="171"/>
      <c r="K118" s="103">
        <f t="shared" si="21"/>
        <v>0</v>
      </c>
      <c r="L118" s="37">
        <f t="shared" si="15"/>
        <v>0</v>
      </c>
      <c r="M118" s="100">
        <f t="shared" si="16"/>
        <v>0</v>
      </c>
      <c r="N118" s="100">
        <f t="shared" si="17"/>
        <v>0</v>
      </c>
      <c r="O118" s="100">
        <f t="shared" si="18"/>
        <v>0</v>
      </c>
      <c r="P118" s="101">
        <f t="shared" si="19"/>
        <v>0</v>
      </c>
      <c r="Q118" s="55" t="s">
        <v>47</v>
      </c>
    </row>
    <row r="119" spans="1:17" x14ac:dyDescent="0.2">
      <c r="A119" s="32">
        <v>103</v>
      </c>
      <c r="B119" s="131"/>
      <c r="C119" s="36" t="s">
        <v>341</v>
      </c>
      <c r="D119" s="20" t="s">
        <v>83</v>
      </c>
      <c r="E119" s="155">
        <v>20</v>
      </c>
      <c r="F119" s="37"/>
      <c r="G119" s="100"/>
      <c r="H119" s="100">
        <f t="shared" si="14"/>
        <v>0</v>
      </c>
      <c r="I119" s="100"/>
      <c r="J119" s="171"/>
      <c r="K119" s="103">
        <f t="shared" si="21"/>
        <v>0</v>
      </c>
      <c r="L119" s="37">
        <f t="shared" si="15"/>
        <v>0</v>
      </c>
      <c r="M119" s="100">
        <f t="shared" si="16"/>
        <v>0</v>
      </c>
      <c r="N119" s="100">
        <f t="shared" si="17"/>
        <v>0</v>
      </c>
      <c r="O119" s="100">
        <f t="shared" si="18"/>
        <v>0</v>
      </c>
      <c r="P119" s="101">
        <f t="shared" si="19"/>
        <v>0</v>
      </c>
      <c r="Q119" s="55" t="s">
        <v>47</v>
      </c>
    </row>
    <row r="120" spans="1:17" x14ac:dyDescent="0.2">
      <c r="A120" s="32">
        <v>104</v>
      </c>
      <c r="B120" s="131"/>
      <c r="C120" s="36" t="s">
        <v>342</v>
      </c>
      <c r="D120" s="20" t="s">
        <v>83</v>
      </c>
      <c r="E120" s="155">
        <v>85</v>
      </c>
      <c r="F120" s="37"/>
      <c r="G120" s="100"/>
      <c r="H120" s="100">
        <f t="shared" si="14"/>
        <v>0</v>
      </c>
      <c r="I120" s="100"/>
      <c r="J120" s="171"/>
      <c r="K120" s="103">
        <f t="shared" si="21"/>
        <v>0</v>
      </c>
      <c r="L120" s="37">
        <f t="shared" si="15"/>
        <v>0</v>
      </c>
      <c r="M120" s="100">
        <f t="shared" si="16"/>
        <v>0</v>
      </c>
      <c r="N120" s="100">
        <f t="shared" si="17"/>
        <v>0</v>
      </c>
      <c r="O120" s="100">
        <f t="shared" si="18"/>
        <v>0</v>
      </c>
      <c r="P120" s="101">
        <f t="shared" si="19"/>
        <v>0</v>
      </c>
      <c r="Q120" s="55" t="s">
        <v>47</v>
      </c>
    </row>
    <row r="121" spans="1:17" x14ac:dyDescent="0.2">
      <c r="A121" s="32">
        <v>105</v>
      </c>
      <c r="B121" s="131"/>
      <c r="C121" s="36" t="s">
        <v>343</v>
      </c>
      <c r="D121" s="20" t="s">
        <v>339</v>
      </c>
      <c r="E121" s="155">
        <v>4</v>
      </c>
      <c r="F121" s="37"/>
      <c r="G121" s="100"/>
      <c r="H121" s="100">
        <f t="shared" si="14"/>
        <v>0</v>
      </c>
      <c r="I121" s="100"/>
      <c r="J121" s="171"/>
      <c r="K121" s="103">
        <f t="shared" si="21"/>
        <v>0</v>
      </c>
      <c r="L121" s="37">
        <f t="shared" si="15"/>
        <v>0</v>
      </c>
      <c r="M121" s="100">
        <f t="shared" si="16"/>
        <v>0</v>
      </c>
      <c r="N121" s="100">
        <f t="shared" si="17"/>
        <v>0</v>
      </c>
      <c r="O121" s="100">
        <f t="shared" si="18"/>
        <v>0</v>
      </c>
      <c r="P121" s="101">
        <f t="shared" si="19"/>
        <v>0</v>
      </c>
      <c r="Q121" s="55" t="s">
        <v>47</v>
      </c>
    </row>
    <row r="122" spans="1:17" x14ac:dyDescent="0.2">
      <c r="A122" s="32">
        <v>106</v>
      </c>
      <c r="B122" s="131"/>
      <c r="C122" s="36" t="s">
        <v>344</v>
      </c>
      <c r="D122" s="20" t="s">
        <v>339</v>
      </c>
      <c r="E122" s="155">
        <v>16</v>
      </c>
      <c r="F122" s="37"/>
      <c r="G122" s="100"/>
      <c r="H122" s="100">
        <f t="shared" si="14"/>
        <v>0</v>
      </c>
      <c r="I122" s="100"/>
      <c r="J122" s="171"/>
      <c r="K122" s="103">
        <f t="shared" si="21"/>
        <v>0</v>
      </c>
      <c r="L122" s="37">
        <f t="shared" si="15"/>
        <v>0</v>
      </c>
      <c r="M122" s="100">
        <f t="shared" si="16"/>
        <v>0</v>
      </c>
      <c r="N122" s="100">
        <f t="shared" si="17"/>
        <v>0</v>
      </c>
      <c r="O122" s="100">
        <f t="shared" si="18"/>
        <v>0</v>
      </c>
      <c r="P122" s="101">
        <f t="shared" si="19"/>
        <v>0</v>
      </c>
      <c r="Q122" s="55" t="s">
        <v>47</v>
      </c>
    </row>
    <row r="123" spans="1:17" x14ac:dyDescent="0.2">
      <c r="A123" s="32"/>
      <c r="B123" s="131"/>
      <c r="C123" s="132" t="s">
        <v>345</v>
      </c>
      <c r="D123" s="20"/>
      <c r="E123" s="155"/>
      <c r="F123" s="37"/>
      <c r="G123" s="100"/>
      <c r="H123" s="100">
        <f t="shared" si="14"/>
        <v>0</v>
      </c>
      <c r="I123" s="100"/>
      <c r="J123" s="171"/>
      <c r="K123" s="103">
        <f t="shared" si="21"/>
        <v>0</v>
      </c>
      <c r="L123" s="37">
        <f t="shared" si="15"/>
        <v>0</v>
      </c>
      <c r="M123" s="100">
        <f t="shared" si="16"/>
        <v>0</v>
      </c>
      <c r="N123" s="100">
        <f t="shared" si="17"/>
        <v>0</v>
      </c>
      <c r="O123" s="100">
        <f t="shared" si="18"/>
        <v>0</v>
      </c>
      <c r="P123" s="101">
        <f t="shared" si="19"/>
        <v>0</v>
      </c>
      <c r="Q123" s="55"/>
    </row>
    <row r="124" spans="1:17" x14ac:dyDescent="0.2">
      <c r="A124" s="32">
        <v>107</v>
      </c>
      <c r="B124" s="131"/>
      <c r="C124" s="36" t="s">
        <v>346</v>
      </c>
      <c r="D124" s="20" t="s">
        <v>144</v>
      </c>
      <c r="E124" s="155">
        <v>1</v>
      </c>
      <c r="F124" s="37"/>
      <c r="G124" s="100"/>
      <c r="H124" s="100">
        <f t="shared" si="14"/>
        <v>0</v>
      </c>
      <c r="I124" s="100"/>
      <c r="J124" s="171"/>
      <c r="K124" s="103">
        <f t="shared" si="21"/>
        <v>0</v>
      </c>
      <c r="L124" s="37">
        <f t="shared" si="15"/>
        <v>0</v>
      </c>
      <c r="M124" s="100">
        <f t="shared" si="16"/>
        <v>0</v>
      </c>
      <c r="N124" s="100">
        <f t="shared" si="17"/>
        <v>0</v>
      </c>
      <c r="O124" s="100">
        <f t="shared" si="18"/>
        <v>0</v>
      </c>
      <c r="P124" s="101">
        <f t="shared" si="19"/>
        <v>0</v>
      </c>
      <c r="Q124" s="55" t="s">
        <v>47</v>
      </c>
    </row>
    <row r="125" spans="1:17" x14ac:dyDescent="0.2">
      <c r="A125" s="32">
        <v>108</v>
      </c>
      <c r="B125" s="131"/>
      <c r="C125" s="36" t="s">
        <v>347</v>
      </c>
      <c r="D125" s="20" t="s">
        <v>144</v>
      </c>
      <c r="E125" s="155">
        <v>1</v>
      </c>
      <c r="F125" s="37"/>
      <c r="G125" s="100"/>
      <c r="H125" s="100">
        <f t="shared" si="14"/>
        <v>0</v>
      </c>
      <c r="I125" s="100"/>
      <c r="J125" s="171"/>
      <c r="K125" s="103">
        <f t="shared" si="21"/>
        <v>0</v>
      </c>
      <c r="L125" s="37">
        <f t="shared" si="15"/>
        <v>0</v>
      </c>
      <c r="M125" s="100">
        <f t="shared" si="16"/>
        <v>0</v>
      </c>
      <c r="N125" s="100">
        <f t="shared" si="17"/>
        <v>0</v>
      </c>
      <c r="O125" s="100">
        <f t="shared" si="18"/>
        <v>0</v>
      </c>
      <c r="P125" s="101">
        <f t="shared" si="19"/>
        <v>0</v>
      </c>
      <c r="Q125" s="55" t="s">
        <v>47</v>
      </c>
    </row>
    <row r="126" spans="1:17" ht="33.75" x14ac:dyDescent="0.2">
      <c r="A126" s="32">
        <v>109</v>
      </c>
      <c r="B126" s="131"/>
      <c r="C126" s="36" t="s">
        <v>348</v>
      </c>
      <c r="D126" s="20" t="s">
        <v>144</v>
      </c>
      <c r="E126" s="155">
        <v>1</v>
      </c>
      <c r="F126" s="37"/>
      <c r="G126" s="100"/>
      <c r="H126" s="100">
        <f t="shared" si="14"/>
        <v>0</v>
      </c>
      <c r="I126" s="100"/>
      <c r="J126" s="171"/>
      <c r="K126" s="103">
        <f t="shared" si="21"/>
        <v>0</v>
      </c>
      <c r="L126" s="37">
        <f t="shared" si="15"/>
        <v>0</v>
      </c>
      <c r="M126" s="100">
        <f t="shared" si="16"/>
        <v>0</v>
      </c>
      <c r="N126" s="100">
        <f t="shared" si="17"/>
        <v>0</v>
      </c>
      <c r="O126" s="100">
        <f t="shared" si="18"/>
        <v>0</v>
      </c>
      <c r="P126" s="101">
        <f t="shared" si="19"/>
        <v>0</v>
      </c>
      <c r="Q126" s="55" t="s">
        <v>46</v>
      </c>
    </row>
    <row r="127" spans="1:17" x14ac:dyDescent="0.2">
      <c r="A127" s="32">
        <v>110</v>
      </c>
      <c r="B127" s="131"/>
      <c r="C127" s="36" t="s">
        <v>349</v>
      </c>
      <c r="D127" s="20" t="s">
        <v>144</v>
      </c>
      <c r="E127" s="155">
        <v>1</v>
      </c>
      <c r="F127" s="37"/>
      <c r="G127" s="100"/>
      <c r="H127" s="100">
        <f t="shared" si="14"/>
        <v>0</v>
      </c>
      <c r="I127" s="100"/>
      <c r="J127" s="171"/>
      <c r="K127" s="103">
        <f t="shared" si="21"/>
        <v>0</v>
      </c>
      <c r="L127" s="37">
        <f t="shared" si="15"/>
        <v>0</v>
      </c>
      <c r="M127" s="100">
        <f t="shared" si="16"/>
        <v>0</v>
      </c>
      <c r="N127" s="100">
        <f t="shared" si="17"/>
        <v>0</v>
      </c>
      <c r="O127" s="100">
        <f t="shared" si="18"/>
        <v>0</v>
      </c>
      <c r="P127" s="101">
        <f t="shared" si="19"/>
        <v>0</v>
      </c>
      <c r="Q127" s="55" t="s">
        <v>47</v>
      </c>
    </row>
    <row r="128" spans="1:17" ht="12" customHeight="1" thickBot="1" x14ac:dyDescent="0.25">
      <c r="A128" s="254" t="s">
        <v>62</v>
      </c>
      <c r="B128" s="255"/>
      <c r="C128" s="255"/>
      <c r="D128" s="255"/>
      <c r="E128" s="255"/>
      <c r="F128" s="255"/>
      <c r="G128" s="255"/>
      <c r="H128" s="255"/>
      <c r="I128" s="255"/>
      <c r="J128" s="255"/>
      <c r="K128" s="256"/>
      <c r="L128" s="118">
        <f>SUM(L14:L127)</f>
        <v>0</v>
      </c>
      <c r="M128" s="119">
        <f>SUM(M14:M127)</f>
        <v>0</v>
      </c>
      <c r="N128" s="119">
        <f>SUM(N14:N127)</f>
        <v>0</v>
      </c>
      <c r="O128" s="119">
        <f>SUM(O14:O127)</f>
        <v>0</v>
      </c>
      <c r="P128" s="120">
        <f>SUM(P14:P127)</f>
        <v>0</v>
      </c>
    </row>
    <row r="129" spans="1:16" x14ac:dyDescent="0.2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</row>
    <row r="130" spans="1:16" x14ac:dyDescent="0.2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</row>
    <row r="131" spans="1:16" x14ac:dyDescent="0.2">
      <c r="A131" s="1" t="s">
        <v>14</v>
      </c>
      <c r="B131" s="12"/>
      <c r="C131" s="257">
        <f>'Kops n'!C29:H29</f>
        <v>0</v>
      </c>
      <c r="D131" s="257"/>
      <c r="E131" s="257"/>
      <c r="F131" s="257"/>
      <c r="G131" s="257"/>
      <c r="H131" s="257"/>
      <c r="I131" s="12"/>
      <c r="J131" s="12"/>
      <c r="K131" s="12"/>
      <c r="L131" s="12"/>
      <c r="M131" s="12"/>
      <c r="N131" s="12"/>
      <c r="O131" s="12"/>
      <c r="P131" s="12"/>
    </row>
    <row r="132" spans="1:16" x14ac:dyDescent="0.2">
      <c r="A132" s="12"/>
      <c r="B132" s="12"/>
      <c r="C132" s="183" t="s">
        <v>15</v>
      </c>
      <c r="D132" s="183"/>
      <c r="E132" s="183"/>
      <c r="F132" s="183"/>
      <c r="G132" s="183"/>
      <c r="H132" s="183"/>
      <c r="I132" s="12"/>
      <c r="J132" s="12"/>
      <c r="K132" s="12"/>
      <c r="L132" s="12"/>
      <c r="M132" s="12"/>
      <c r="N132" s="12"/>
      <c r="O132" s="12"/>
      <c r="P132" s="12"/>
    </row>
    <row r="133" spans="1:16" x14ac:dyDescent="0.2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</row>
    <row r="134" spans="1:16" x14ac:dyDescent="0.2">
      <c r="A134" s="202" t="str">
        <f>'Kops n'!A32:D32</f>
        <v>Tāme sastādīta 2024. gada__. ________</v>
      </c>
      <c r="B134" s="203"/>
      <c r="C134" s="203"/>
      <c r="D134" s="203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</row>
    <row r="135" spans="1:16" x14ac:dyDescent="0.2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</row>
    <row r="136" spans="1:16" x14ac:dyDescent="0.2">
      <c r="A136" s="1" t="s">
        <v>41</v>
      </c>
      <c r="B136" s="12"/>
      <c r="C136" s="257">
        <f>'Kops n'!C34:H34</f>
        <v>0</v>
      </c>
      <c r="D136" s="257"/>
      <c r="E136" s="257"/>
      <c r="F136" s="257"/>
      <c r="G136" s="257"/>
      <c r="H136" s="257"/>
      <c r="I136" s="12"/>
      <c r="J136" s="12"/>
      <c r="K136" s="12"/>
      <c r="L136" s="12"/>
      <c r="M136" s="12"/>
      <c r="N136" s="12"/>
      <c r="O136" s="12"/>
      <c r="P136" s="12"/>
    </row>
    <row r="137" spans="1:16" x14ac:dyDescent="0.2">
      <c r="A137" s="12"/>
      <c r="B137" s="12"/>
      <c r="C137" s="183" t="s">
        <v>15</v>
      </c>
      <c r="D137" s="183"/>
      <c r="E137" s="183"/>
      <c r="F137" s="183"/>
      <c r="G137" s="183"/>
      <c r="H137" s="183"/>
      <c r="I137" s="12"/>
      <c r="J137" s="12"/>
      <c r="K137" s="12"/>
      <c r="L137" s="12"/>
      <c r="M137" s="12"/>
      <c r="N137" s="12"/>
      <c r="O137" s="12"/>
      <c r="P137" s="12"/>
    </row>
    <row r="138" spans="1:16" x14ac:dyDescent="0.2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</row>
    <row r="139" spans="1:16" x14ac:dyDescent="0.2">
      <c r="A139" s="70" t="s">
        <v>16</v>
      </c>
      <c r="B139" s="38"/>
      <c r="C139" s="75">
        <f>'Kops n'!C37</f>
        <v>0</v>
      </c>
      <c r="D139" s="38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</row>
    <row r="140" spans="1:16" x14ac:dyDescent="0.2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</row>
  </sheetData>
  <mergeCells count="23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137:H137"/>
    <mergeCell ref="C4:I4"/>
    <mergeCell ref="F12:K12"/>
    <mergeCell ref="A9:F9"/>
    <mergeCell ref="J9:M9"/>
    <mergeCell ref="D8:L8"/>
    <mergeCell ref="A128:K128"/>
    <mergeCell ref="C131:H131"/>
    <mergeCell ref="C132:H132"/>
    <mergeCell ref="A134:D134"/>
    <mergeCell ref="C136:H136"/>
  </mergeCells>
  <phoneticPr fontId="11" type="noConversion"/>
  <conditionalFormatting sqref="A9:F9">
    <cfRule type="containsText" dxfId="103" priority="3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14:G127 I14:J127 Q14:Q127">
    <cfRule type="cellIs" dxfId="102" priority="3" operator="equal">
      <formula>0</formula>
    </cfRule>
  </conditionalFormatting>
  <conditionalFormatting sqref="A128:K128">
    <cfRule type="containsText" dxfId="101" priority="17" operator="containsText" text="Tiešās izmaksas kopā, t. sk. darba devēja sociālais nodoklis __.__% ">
      <formula>NOT(ISERROR(SEARCH("Tiešās izmaksas kopā, t. sk. darba devēja sociālais nodoklis __.__% ",A128)))</formula>
    </cfRule>
  </conditionalFormatting>
  <conditionalFormatting sqref="C131:H131">
    <cfRule type="cellIs" dxfId="100" priority="24" operator="equal">
      <formula>0</formula>
    </cfRule>
  </conditionalFormatting>
  <conditionalFormatting sqref="C136:H136">
    <cfRule type="cellIs" dxfId="99" priority="25" operator="equal">
      <formula>0</formula>
    </cfRule>
  </conditionalFormatting>
  <conditionalFormatting sqref="C2:I2">
    <cfRule type="cellIs" dxfId="98" priority="30" operator="equal">
      <formula>0</formula>
    </cfRule>
  </conditionalFormatting>
  <conditionalFormatting sqref="C4:I4">
    <cfRule type="cellIs" dxfId="97" priority="22" operator="equal">
      <formula>0</formula>
    </cfRule>
  </conditionalFormatting>
  <conditionalFormatting sqref="D1">
    <cfRule type="cellIs" dxfId="96" priority="19" operator="equal">
      <formula>0</formula>
    </cfRule>
  </conditionalFormatting>
  <conditionalFormatting sqref="D5:L8 K14:P127 H14:H127">
    <cfRule type="cellIs" dxfId="95" priority="20" operator="equal">
      <formula>0</formula>
    </cfRule>
  </conditionalFormatting>
  <conditionalFormatting sqref="L128:P128">
    <cfRule type="cellIs" dxfId="94" priority="23" operator="equal">
      <formula>0</formula>
    </cfRule>
  </conditionalFormatting>
  <conditionalFormatting sqref="N9:O9">
    <cfRule type="cellIs" dxfId="93" priority="33" operator="equal">
      <formula>0</formula>
    </cfRule>
  </conditionalFormatting>
  <dataValidations count="1">
    <dataValidation type="list" allowBlank="1" showInputMessage="1" showErrorMessage="1" sqref="Q14:Q127" xr:uid="{00000000-0002-0000-0C00-000000000000}">
      <formula1>$Q$9:$Q$12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7" operator="containsText" id="{4A26336A-A6BB-4BBC-8F54-3EBA6F169318}">
            <xm:f>NOT(ISERROR(SEARCH("Tāme sastādīta ____. gada ___. ______________",A134)))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A134</xm:sqref>
        </x14:conditionalFormatting>
        <x14:conditionalFormatting xmlns:xm="http://schemas.microsoft.com/office/excel/2006/main">
          <x14:cfRule type="containsText" priority="26" operator="containsText" id="{629E41BF-123B-4A16-9AC7-46F3B9A418A1}">
            <xm:f>NOT(ISERROR(SEARCH("Sertifikāta Nr. _________________________________",A139)))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A139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tabColor rgb="FFFFC000"/>
  </sheetPr>
  <dimension ref="A1:P96"/>
  <sheetViews>
    <sheetView topLeftCell="A71" workbookViewId="0">
      <selection activeCell="V14" sqref="V14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18"/>
      <c r="B1" s="18"/>
      <c r="C1" s="23" t="s">
        <v>44</v>
      </c>
      <c r="D1" s="72">
        <f>'2a+c+n'!D1</f>
        <v>2</v>
      </c>
      <c r="E1" s="18"/>
      <c r="F1" s="18"/>
      <c r="G1" s="18"/>
      <c r="H1" s="18"/>
      <c r="I1" s="18"/>
      <c r="J1" s="18"/>
      <c r="N1" s="22"/>
      <c r="O1" s="23"/>
      <c r="P1" s="24"/>
    </row>
    <row r="2" spans="1:16" x14ac:dyDescent="0.2">
      <c r="A2" s="25"/>
      <c r="B2" s="25"/>
      <c r="C2" s="270" t="str">
        <f>'2a+c+n'!C2:I2</f>
        <v>ŪDENSAPGĀDE UN KANALIZĀCIJA</v>
      </c>
      <c r="D2" s="270"/>
      <c r="E2" s="270"/>
      <c r="F2" s="270"/>
      <c r="G2" s="270"/>
      <c r="H2" s="270"/>
      <c r="I2" s="270"/>
      <c r="J2" s="25"/>
    </row>
    <row r="3" spans="1:16" x14ac:dyDescent="0.2">
      <c r="A3" s="26"/>
      <c r="B3" s="26"/>
      <c r="C3" s="244" t="s">
        <v>21</v>
      </c>
      <c r="D3" s="244"/>
      <c r="E3" s="244"/>
      <c r="F3" s="244"/>
      <c r="G3" s="244"/>
      <c r="H3" s="244"/>
      <c r="I3" s="244"/>
      <c r="J3" s="26"/>
    </row>
    <row r="4" spans="1:16" x14ac:dyDescent="0.2">
      <c r="A4" s="26"/>
      <c r="B4" s="26"/>
      <c r="C4" s="271" t="s">
        <v>17</v>
      </c>
      <c r="D4" s="271"/>
      <c r="E4" s="271"/>
      <c r="F4" s="271"/>
      <c r="G4" s="271"/>
      <c r="H4" s="271"/>
      <c r="I4" s="271"/>
      <c r="J4" s="26"/>
    </row>
    <row r="5" spans="1:16" ht="15" customHeight="1" x14ac:dyDescent="0.2">
      <c r="A5" s="18"/>
      <c r="B5" s="18"/>
      <c r="C5" s="23" t="s">
        <v>5</v>
      </c>
      <c r="D5" s="266" t="str">
        <f>'Kops a+c+n'!D6</f>
        <v>DZĪVOJAMĀS MĀJAS FASĀŽU VIENKĀRŠOTĀ ATJAUNOŠANA</v>
      </c>
      <c r="E5" s="266"/>
      <c r="F5" s="266"/>
      <c r="G5" s="266"/>
      <c r="H5" s="266"/>
      <c r="I5" s="266"/>
      <c r="J5" s="266"/>
      <c r="K5" s="266"/>
      <c r="L5" s="266"/>
      <c r="M5" s="12"/>
      <c r="N5" s="12"/>
      <c r="O5" s="12"/>
      <c r="P5" s="12"/>
    </row>
    <row r="6" spans="1:16" x14ac:dyDescent="0.2">
      <c r="A6" s="18"/>
      <c r="B6" s="18"/>
      <c r="C6" s="23" t="s">
        <v>6</v>
      </c>
      <c r="D6" s="266" t="str">
        <f>'Kops a+c+n'!D7</f>
        <v>DZĪVOJAMĀS MĀJAS FASĀŽU VIENKĀRŠOTĀ ATJAUNOŠANA</v>
      </c>
      <c r="E6" s="266"/>
      <c r="F6" s="266"/>
      <c r="G6" s="266"/>
      <c r="H6" s="266"/>
      <c r="I6" s="266"/>
      <c r="J6" s="266"/>
      <c r="K6" s="266"/>
      <c r="L6" s="266"/>
      <c r="M6" s="12"/>
      <c r="N6" s="12"/>
      <c r="O6" s="12"/>
      <c r="P6" s="12"/>
    </row>
    <row r="7" spans="1:16" x14ac:dyDescent="0.2">
      <c r="A7" s="18"/>
      <c r="B7" s="18"/>
      <c r="C7" s="23" t="s">
        <v>7</v>
      </c>
      <c r="D7" s="266" t="str">
        <f>'Kops a+c+n'!D8</f>
        <v>MEŽA IELA 8, JAUNOLAINE, OLAINES PAGASTS</v>
      </c>
      <c r="E7" s="266"/>
      <c r="F7" s="266"/>
      <c r="G7" s="266"/>
      <c r="H7" s="266"/>
      <c r="I7" s="266"/>
      <c r="J7" s="266"/>
      <c r="K7" s="266"/>
      <c r="L7" s="266"/>
      <c r="M7" s="12"/>
      <c r="N7" s="12"/>
      <c r="O7" s="12"/>
      <c r="P7" s="12"/>
    </row>
    <row r="8" spans="1:16" x14ac:dyDescent="0.2">
      <c r="A8" s="18"/>
      <c r="B8" s="18"/>
      <c r="C8" s="4" t="s">
        <v>24</v>
      </c>
      <c r="D8" s="266" t="str">
        <f>'Kops a+c+n'!D9</f>
        <v>Iepirkums Nr. AS OŪS 2024/02_E</v>
      </c>
      <c r="E8" s="266"/>
      <c r="F8" s="266"/>
      <c r="G8" s="266"/>
      <c r="H8" s="266"/>
      <c r="I8" s="266"/>
      <c r="J8" s="266"/>
      <c r="K8" s="266"/>
      <c r="L8" s="266"/>
      <c r="M8" s="12"/>
      <c r="N8" s="12"/>
      <c r="O8" s="12"/>
      <c r="P8" s="12"/>
    </row>
    <row r="9" spans="1:16" ht="11.25" customHeight="1" x14ac:dyDescent="0.2">
      <c r="A9" s="267" t="str">
        <f>'2a+c+n'!A9</f>
        <v>Tāme sastādīta  2023. gada tirgus cenās, pamatojoties uz UK daļas rasējumiem</v>
      </c>
      <c r="B9" s="267"/>
      <c r="C9" s="267"/>
      <c r="D9" s="267"/>
      <c r="E9" s="267"/>
      <c r="F9" s="267"/>
      <c r="G9" s="27"/>
      <c r="H9" s="27"/>
      <c r="I9" s="27"/>
      <c r="J9" s="268" t="s">
        <v>45</v>
      </c>
      <c r="K9" s="268"/>
      <c r="L9" s="268"/>
      <c r="M9" s="268"/>
      <c r="N9" s="269">
        <f>P84</f>
        <v>0</v>
      </c>
      <c r="O9" s="269"/>
      <c r="P9" s="27"/>
    </row>
    <row r="10" spans="1:16" ht="15" customHeight="1" x14ac:dyDescent="0.2">
      <c r="A10" s="28"/>
      <c r="B10" s="29"/>
      <c r="C10" s="4"/>
      <c r="D10" s="18"/>
      <c r="E10" s="18"/>
      <c r="F10" s="18"/>
      <c r="G10" s="18"/>
      <c r="H10" s="18"/>
      <c r="I10" s="18"/>
      <c r="J10" s="18"/>
      <c r="K10" s="18"/>
      <c r="L10" s="76"/>
      <c r="M10" s="76"/>
      <c r="N10" s="76"/>
      <c r="O10" s="76"/>
      <c r="P10" s="23" t="str">
        <f>'Kopt a+c+n'!A36</f>
        <v>Tāme sastādīta 2024. gada__. ________</v>
      </c>
    </row>
    <row r="11" spans="1:16" ht="12" thickBot="1" x14ac:dyDescent="0.25">
      <c r="A11" s="28"/>
      <c r="B11" s="29"/>
      <c r="C11" s="4"/>
      <c r="D11" s="18"/>
      <c r="E11" s="18"/>
      <c r="F11" s="18"/>
      <c r="G11" s="18"/>
      <c r="H11" s="18"/>
      <c r="I11" s="18"/>
      <c r="J11" s="18"/>
      <c r="K11" s="18"/>
      <c r="L11" s="30"/>
      <c r="M11" s="30"/>
      <c r="N11" s="31"/>
      <c r="O11" s="22"/>
      <c r="P11" s="18"/>
    </row>
    <row r="12" spans="1:16" x14ac:dyDescent="0.2">
      <c r="A12" s="235" t="s">
        <v>27</v>
      </c>
      <c r="B12" s="259" t="s">
        <v>48</v>
      </c>
      <c r="C12" s="252" t="s">
        <v>49</v>
      </c>
      <c r="D12" s="262" t="s">
        <v>50</v>
      </c>
      <c r="E12" s="264" t="s">
        <v>51</v>
      </c>
      <c r="F12" s="251" t="s">
        <v>52</v>
      </c>
      <c r="G12" s="252"/>
      <c r="H12" s="252"/>
      <c r="I12" s="252"/>
      <c r="J12" s="252"/>
      <c r="K12" s="253"/>
      <c r="L12" s="251" t="s">
        <v>53</v>
      </c>
      <c r="M12" s="252"/>
      <c r="N12" s="252"/>
      <c r="O12" s="252"/>
      <c r="P12" s="253"/>
    </row>
    <row r="13" spans="1:16" ht="126.75" customHeight="1" thickBot="1" x14ac:dyDescent="0.25">
      <c r="A13" s="236"/>
      <c r="B13" s="272"/>
      <c r="C13" s="273"/>
      <c r="D13" s="274"/>
      <c r="E13" s="275"/>
      <c r="F13" s="47" t="s">
        <v>55</v>
      </c>
      <c r="G13" s="50" t="s">
        <v>56</v>
      </c>
      <c r="H13" s="50" t="s">
        <v>57</v>
      </c>
      <c r="I13" s="50" t="s">
        <v>58</v>
      </c>
      <c r="J13" s="50" t="s">
        <v>59</v>
      </c>
      <c r="K13" s="52" t="s">
        <v>60</v>
      </c>
      <c r="L13" s="47" t="s">
        <v>55</v>
      </c>
      <c r="M13" s="50" t="s">
        <v>57</v>
      </c>
      <c r="N13" s="50" t="s">
        <v>58</v>
      </c>
      <c r="O13" s="50" t="s">
        <v>59</v>
      </c>
      <c r="P13" s="80" t="s">
        <v>60</v>
      </c>
    </row>
    <row r="14" spans="1:16" ht="22.5" x14ac:dyDescent="0.2">
      <c r="A14" s="45">
        <f>IF(P14=0,0,IF(COUNTBLANK(P14)=1,0,COUNTA($P$14:P14)))</f>
        <v>0</v>
      </c>
      <c r="B14" s="20">
        <f>IF($C$4="Attiecināmās izmaksas",IF('2a+c+n'!$Q58="A",'2a+c+n'!B58,0),0)</f>
        <v>0</v>
      </c>
      <c r="C14" s="20" t="str">
        <f>IF($C$4="Attiecināmās izmaksas",IF('2a+c+n'!$Q58="A",'2a+c+n'!C58,0),0)</f>
        <v>PP-R caurule  ūdensapgādei ar stiklšķiedras slāni, SDR6, PN20 PIPELIFE ∅20x3.4</v>
      </c>
      <c r="D14" s="20" t="str">
        <f>IF($C$4="Attiecināmās izmaksas",IF('2a+c+n'!$Q58="A",'2a+c+n'!D58,0),0)</f>
        <v>m</v>
      </c>
      <c r="E14" s="40"/>
      <c r="F14" s="59"/>
      <c r="G14" s="106"/>
      <c r="H14" s="106">
        <f>IF($C$4="Attiecināmās izmaksas",IF('2a+c+n'!$Q58="A",'2a+c+n'!H58,0),0)</f>
        <v>0</v>
      </c>
      <c r="I14" s="106"/>
      <c r="J14" s="106"/>
      <c r="K14" s="107">
        <f>IF($C$4="Attiecināmās izmaksas",IF('2a+c+n'!$Q58="A",'2a+c+n'!K58,0),0)</f>
        <v>0</v>
      </c>
      <c r="L14" s="59">
        <f>IF($C$4="Attiecināmās izmaksas",IF('2a+c+n'!$Q58="A",'2a+c+n'!L58,0),0)</f>
        <v>0</v>
      </c>
      <c r="M14" s="106">
        <f>IF($C$4="Attiecināmās izmaksas",IF('2a+c+n'!$Q58="A",'2a+c+n'!M58,0),0)</f>
        <v>0</v>
      </c>
      <c r="N14" s="106">
        <f>IF($C$4="Attiecināmās izmaksas",IF('2a+c+n'!$Q58="A",'2a+c+n'!N58,0),0)</f>
        <v>0</v>
      </c>
      <c r="O14" s="106">
        <f>IF($C$4="Attiecināmās izmaksas",IF('2a+c+n'!$Q58="A",'2a+c+n'!O58,0),0)</f>
        <v>0</v>
      </c>
      <c r="P14" s="107">
        <f>IF($C$4="Attiecināmās izmaksas",IF('2a+c+n'!$Q58="A",'2a+c+n'!P58,0),0)</f>
        <v>0</v>
      </c>
    </row>
    <row r="15" spans="1:16" ht="22.5" x14ac:dyDescent="0.2">
      <c r="A15" s="45">
        <f>IF(P15=0,0,IF(COUNTBLANK(P15)=1,0,COUNTA($P$14:P15)))</f>
        <v>0</v>
      </c>
      <c r="B15" s="20">
        <f>IF($C$4="Attiecināmās izmaksas",IF('2a+c+n'!$Q59="A",'2a+c+n'!B59,0),0)</f>
        <v>0</v>
      </c>
      <c r="C15" s="20" t="str">
        <f>IF($C$4="Attiecināmās izmaksas",IF('2a+c+n'!$Q59="A",'2a+c+n'!C59,0),0)</f>
        <v>PP-R caurule  ūdensapgādei ar stiklšķiedras slāni, SDR6, PN20 PIPELIFE ∅25x4.2</v>
      </c>
      <c r="D15" s="20" t="str">
        <f>IF($C$4="Attiecināmās izmaksas",IF('2a+c+n'!$Q59="A",'2a+c+n'!D59,0),0)</f>
        <v>m</v>
      </c>
      <c r="E15" s="40"/>
      <c r="F15" s="59"/>
      <c r="G15" s="106"/>
      <c r="H15" s="106">
        <f>IF($C$4="Attiecināmās izmaksas",IF('2a+c+n'!$Q59="A",'2a+c+n'!H59,0),0)</f>
        <v>0</v>
      </c>
      <c r="I15" s="106"/>
      <c r="J15" s="106"/>
      <c r="K15" s="107">
        <f>IF($C$4="Attiecināmās izmaksas",IF('2a+c+n'!$Q59="A",'2a+c+n'!K59,0),0)</f>
        <v>0</v>
      </c>
      <c r="L15" s="59">
        <f>IF($C$4="Attiecināmās izmaksas",IF('2a+c+n'!$Q59="A",'2a+c+n'!L59,0),0)</f>
        <v>0</v>
      </c>
      <c r="M15" s="106">
        <f>IF($C$4="Attiecināmās izmaksas",IF('2a+c+n'!$Q59="A",'2a+c+n'!M59,0),0)</f>
        <v>0</v>
      </c>
      <c r="N15" s="106">
        <f>IF($C$4="Attiecināmās izmaksas",IF('2a+c+n'!$Q59="A",'2a+c+n'!N59,0),0)</f>
        <v>0</v>
      </c>
      <c r="O15" s="106">
        <f>IF($C$4="Attiecināmās izmaksas",IF('2a+c+n'!$Q59="A",'2a+c+n'!O59,0),0)</f>
        <v>0</v>
      </c>
      <c r="P15" s="107">
        <f>IF($C$4="Attiecināmās izmaksas",IF('2a+c+n'!$Q59="A",'2a+c+n'!P59,0),0)</f>
        <v>0</v>
      </c>
    </row>
    <row r="16" spans="1:16" ht="22.5" x14ac:dyDescent="0.2">
      <c r="A16" s="45">
        <f>IF(P16=0,0,IF(COUNTBLANK(P16)=1,0,COUNTA($P$14:P16)))</f>
        <v>0</v>
      </c>
      <c r="B16" s="20">
        <f>IF($C$4="Attiecināmās izmaksas",IF('2a+c+n'!$Q60="A",'2a+c+n'!B60,0),0)</f>
        <v>0</v>
      </c>
      <c r="C16" s="20" t="str">
        <f>IF($C$4="Attiecināmās izmaksas",IF('2a+c+n'!$Q60="A",'2a+c+n'!C60,0),0)</f>
        <v>PP-R caurule  ūdensapgādei ar stiklšķiedras slāni, SDR6, PN20 PIPELIFE ∅32x5.4</v>
      </c>
      <c r="D16" s="20" t="str">
        <f>IF($C$4="Attiecināmās izmaksas",IF('2a+c+n'!$Q60="A",'2a+c+n'!D60,0),0)</f>
        <v>m</v>
      </c>
      <c r="E16" s="40"/>
      <c r="F16" s="59"/>
      <c r="G16" s="106"/>
      <c r="H16" s="106">
        <f>IF($C$4="Attiecināmās izmaksas",IF('2a+c+n'!$Q60="A",'2a+c+n'!H60,0),0)</f>
        <v>0</v>
      </c>
      <c r="I16" s="106"/>
      <c r="J16" s="106"/>
      <c r="K16" s="107">
        <f>IF($C$4="Attiecināmās izmaksas",IF('2a+c+n'!$Q60="A",'2a+c+n'!K60,0),0)</f>
        <v>0</v>
      </c>
      <c r="L16" s="59">
        <f>IF($C$4="Attiecināmās izmaksas",IF('2a+c+n'!$Q60="A",'2a+c+n'!L60,0),0)</f>
        <v>0</v>
      </c>
      <c r="M16" s="106">
        <f>IF($C$4="Attiecināmās izmaksas",IF('2a+c+n'!$Q60="A",'2a+c+n'!M60,0),0)</f>
        <v>0</v>
      </c>
      <c r="N16" s="106">
        <f>IF($C$4="Attiecināmās izmaksas",IF('2a+c+n'!$Q60="A",'2a+c+n'!N60,0),0)</f>
        <v>0</v>
      </c>
      <c r="O16" s="106">
        <f>IF($C$4="Attiecināmās izmaksas",IF('2a+c+n'!$Q60="A",'2a+c+n'!O60,0),0)</f>
        <v>0</v>
      </c>
      <c r="P16" s="107">
        <f>IF($C$4="Attiecināmās izmaksas",IF('2a+c+n'!$Q60="A",'2a+c+n'!P60,0),0)</f>
        <v>0</v>
      </c>
    </row>
    <row r="17" spans="1:16" ht="22.5" x14ac:dyDescent="0.2">
      <c r="A17" s="45">
        <f>IF(P17=0,0,IF(COUNTBLANK(P17)=1,0,COUNTA($P$14:P17)))</f>
        <v>0</v>
      </c>
      <c r="B17" s="20">
        <f>IF($C$4="Attiecināmās izmaksas",IF('2a+c+n'!$Q61="A",'2a+c+n'!B61,0),0)</f>
        <v>0</v>
      </c>
      <c r="C17" s="20" t="str">
        <f>IF($C$4="Attiecināmās izmaksas",IF('2a+c+n'!$Q61="A",'2a+c+n'!C61,0),0)</f>
        <v>PP-R caurule  ūdensapgādei ar stiklšķiedras slāni, SDR6, PN20 PIPELIFE ∅40x6,7</v>
      </c>
      <c r="D17" s="20" t="str">
        <f>IF($C$4="Attiecināmās izmaksas",IF('2a+c+n'!$Q61="A",'2a+c+n'!D61,0),0)</f>
        <v>m</v>
      </c>
      <c r="E17" s="40"/>
      <c r="F17" s="59"/>
      <c r="G17" s="106"/>
      <c r="H17" s="106">
        <f>IF($C$4="Attiecināmās izmaksas",IF('2a+c+n'!$Q61="A",'2a+c+n'!H61,0),0)</f>
        <v>0</v>
      </c>
      <c r="I17" s="106"/>
      <c r="J17" s="106"/>
      <c r="K17" s="107">
        <f>IF($C$4="Attiecināmās izmaksas",IF('2a+c+n'!$Q61="A",'2a+c+n'!K61,0),0)</f>
        <v>0</v>
      </c>
      <c r="L17" s="59">
        <f>IF($C$4="Attiecināmās izmaksas",IF('2a+c+n'!$Q61="A",'2a+c+n'!L61,0),0)</f>
        <v>0</v>
      </c>
      <c r="M17" s="106">
        <f>IF($C$4="Attiecināmās izmaksas",IF('2a+c+n'!$Q61="A",'2a+c+n'!M61,0),0)</f>
        <v>0</v>
      </c>
      <c r="N17" s="106">
        <f>IF($C$4="Attiecināmās izmaksas",IF('2a+c+n'!$Q61="A",'2a+c+n'!N61,0),0)</f>
        <v>0</v>
      </c>
      <c r="O17" s="106">
        <f>IF($C$4="Attiecināmās izmaksas",IF('2a+c+n'!$Q61="A",'2a+c+n'!O61,0),0)</f>
        <v>0</v>
      </c>
      <c r="P17" s="107">
        <f>IF($C$4="Attiecināmās izmaksas",IF('2a+c+n'!$Q61="A",'2a+c+n'!P61,0),0)</f>
        <v>0</v>
      </c>
    </row>
    <row r="18" spans="1:16" ht="22.5" x14ac:dyDescent="0.2">
      <c r="A18" s="45">
        <f>IF(P18=0,0,IF(COUNTBLANK(P18)=1,0,COUNTA($P$14:P18)))</f>
        <v>0</v>
      </c>
      <c r="B18" s="20">
        <f>IF($C$4="Attiecināmās izmaksas",IF('2a+c+n'!$Q62="A",'2a+c+n'!B62,0),0)</f>
        <v>0</v>
      </c>
      <c r="C18" s="20" t="str">
        <f>IF($C$4="Attiecināmās izmaksas",IF('2a+c+n'!$Q62="A",'2a+c+n'!C62,0),0)</f>
        <v>PP-R caurule  ūdensapgādei ar stiklšķiedras slāni, SDR6, PN20 PIPELIFE ∅50x8,3</v>
      </c>
      <c r="D18" s="20" t="str">
        <f>IF($C$4="Attiecināmās izmaksas",IF('2a+c+n'!$Q62="A",'2a+c+n'!D62,0),0)</f>
        <v>m</v>
      </c>
      <c r="E18" s="40"/>
      <c r="F18" s="59"/>
      <c r="G18" s="106"/>
      <c r="H18" s="106">
        <f>IF($C$4="Attiecināmās izmaksas",IF('2a+c+n'!$Q62="A",'2a+c+n'!H62,0),0)</f>
        <v>0</v>
      </c>
      <c r="I18" s="106"/>
      <c r="J18" s="106"/>
      <c r="K18" s="107">
        <f>IF($C$4="Attiecināmās izmaksas",IF('2a+c+n'!$Q62="A",'2a+c+n'!K62,0),0)</f>
        <v>0</v>
      </c>
      <c r="L18" s="59">
        <f>IF($C$4="Attiecināmās izmaksas",IF('2a+c+n'!$Q62="A",'2a+c+n'!L62,0),0)</f>
        <v>0</v>
      </c>
      <c r="M18" s="106">
        <f>IF($C$4="Attiecināmās izmaksas",IF('2a+c+n'!$Q62="A",'2a+c+n'!M62,0),0)</f>
        <v>0</v>
      </c>
      <c r="N18" s="106">
        <f>IF($C$4="Attiecināmās izmaksas",IF('2a+c+n'!$Q62="A",'2a+c+n'!N62,0),0)</f>
        <v>0</v>
      </c>
      <c r="O18" s="106">
        <f>IF($C$4="Attiecināmās izmaksas",IF('2a+c+n'!$Q62="A",'2a+c+n'!O62,0),0)</f>
        <v>0</v>
      </c>
      <c r="P18" s="107">
        <f>IF($C$4="Attiecināmās izmaksas",IF('2a+c+n'!$Q62="A",'2a+c+n'!P62,0),0)</f>
        <v>0</v>
      </c>
    </row>
    <row r="19" spans="1:16" x14ac:dyDescent="0.2">
      <c r="A19" s="45">
        <f>IF(P19=0,0,IF(COUNTBLANK(P19)=1,0,COUNTA($P$14:P19)))</f>
        <v>0</v>
      </c>
      <c r="B19" s="20">
        <f>IF($C$4="Attiecināmās izmaksas",IF('2a+c+n'!$Q63="A",'2a+c+n'!B63,0),0)</f>
        <v>0</v>
      </c>
      <c r="C19" s="20" t="str">
        <f>IF($C$4="Attiecināmās izmaksas",IF('2a+c+n'!$Q63="A",'2a+c+n'!C63,0),0)</f>
        <v>Līkums 90o 20</v>
      </c>
      <c r="D19" s="20" t="str">
        <f>IF($C$4="Attiecināmās izmaksas",IF('2a+c+n'!$Q63="A",'2a+c+n'!D63,0),0)</f>
        <v>gab</v>
      </c>
      <c r="E19" s="40"/>
      <c r="F19" s="59"/>
      <c r="G19" s="106"/>
      <c r="H19" s="106">
        <f>IF($C$4="Attiecināmās izmaksas",IF('2a+c+n'!$Q63="A",'2a+c+n'!H63,0),0)</f>
        <v>0</v>
      </c>
      <c r="I19" s="106"/>
      <c r="J19" s="106"/>
      <c r="K19" s="107">
        <f>IF($C$4="Attiecināmās izmaksas",IF('2a+c+n'!$Q63="A",'2a+c+n'!K63,0),0)</f>
        <v>0</v>
      </c>
      <c r="L19" s="59">
        <f>IF($C$4="Attiecināmās izmaksas",IF('2a+c+n'!$Q63="A",'2a+c+n'!L63,0),0)</f>
        <v>0</v>
      </c>
      <c r="M19" s="106">
        <f>IF($C$4="Attiecināmās izmaksas",IF('2a+c+n'!$Q63="A",'2a+c+n'!M63,0),0)</f>
        <v>0</v>
      </c>
      <c r="N19" s="106">
        <f>IF($C$4="Attiecināmās izmaksas",IF('2a+c+n'!$Q63="A",'2a+c+n'!N63,0),0)</f>
        <v>0</v>
      </c>
      <c r="O19" s="106">
        <f>IF($C$4="Attiecināmās izmaksas",IF('2a+c+n'!$Q63="A",'2a+c+n'!O63,0),0)</f>
        <v>0</v>
      </c>
      <c r="P19" s="107">
        <f>IF($C$4="Attiecināmās izmaksas",IF('2a+c+n'!$Q63="A",'2a+c+n'!P63,0),0)</f>
        <v>0</v>
      </c>
    </row>
    <row r="20" spans="1:16" x14ac:dyDescent="0.2">
      <c r="A20" s="45">
        <f>IF(P20=0,0,IF(COUNTBLANK(P20)=1,0,COUNTA($P$14:P20)))</f>
        <v>0</v>
      </c>
      <c r="B20" s="20">
        <f>IF($C$4="Attiecināmās izmaksas",IF('2a+c+n'!$Q64="A",'2a+c+n'!B64,0),0)</f>
        <v>0</v>
      </c>
      <c r="C20" s="20" t="str">
        <f>IF($C$4="Attiecināmās izmaksas",IF('2a+c+n'!$Q64="A",'2a+c+n'!C64,0),0)</f>
        <v>Līkums 90o 25</v>
      </c>
      <c r="D20" s="20" t="str">
        <f>IF($C$4="Attiecināmās izmaksas",IF('2a+c+n'!$Q64="A",'2a+c+n'!D64,0),0)</f>
        <v>gab</v>
      </c>
      <c r="E20" s="40"/>
      <c r="F20" s="59"/>
      <c r="G20" s="106"/>
      <c r="H20" s="106">
        <f>IF($C$4="Attiecināmās izmaksas",IF('2a+c+n'!$Q64="A",'2a+c+n'!H64,0),0)</f>
        <v>0</v>
      </c>
      <c r="I20" s="106"/>
      <c r="J20" s="106"/>
      <c r="K20" s="107">
        <f>IF($C$4="Attiecināmās izmaksas",IF('2a+c+n'!$Q64="A",'2a+c+n'!K64,0),0)</f>
        <v>0</v>
      </c>
      <c r="L20" s="59">
        <f>IF($C$4="Attiecināmās izmaksas",IF('2a+c+n'!$Q64="A",'2a+c+n'!L64,0),0)</f>
        <v>0</v>
      </c>
      <c r="M20" s="106">
        <f>IF($C$4="Attiecināmās izmaksas",IF('2a+c+n'!$Q64="A",'2a+c+n'!M64,0),0)</f>
        <v>0</v>
      </c>
      <c r="N20" s="106">
        <f>IF($C$4="Attiecināmās izmaksas",IF('2a+c+n'!$Q64="A",'2a+c+n'!N64,0),0)</f>
        <v>0</v>
      </c>
      <c r="O20" s="106">
        <f>IF($C$4="Attiecināmās izmaksas",IF('2a+c+n'!$Q64="A",'2a+c+n'!O64,0),0)</f>
        <v>0</v>
      </c>
      <c r="P20" s="107">
        <f>IF($C$4="Attiecināmās izmaksas",IF('2a+c+n'!$Q64="A",'2a+c+n'!P64,0),0)</f>
        <v>0</v>
      </c>
    </row>
    <row r="21" spans="1:16" x14ac:dyDescent="0.2">
      <c r="A21" s="45">
        <f>IF(P21=0,0,IF(COUNTBLANK(P21)=1,0,COUNTA($P$14:P21)))</f>
        <v>0</v>
      </c>
      <c r="B21" s="20">
        <f>IF($C$4="Attiecināmās izmaksas",IF('2a+c+n'!$Q65="A",'2a+c+n'!B65,0),0)</f>
        <v>0</v>
      </c>
      <c r="C21" s="20" t="str">
        <f>IF($C$4="Attiecināmās izmaksas",IF('2a+c+n'!$Q65="A",'2a+c+n'!C65,0),0)</f>
        <v>Līkums 90o 32</v>
      </c>
      <c r="D21" s="20" t="str">
        <f>IF($C$4="Attiecināmās izmaksas",IF('2a+c+n'!$Q65="A",'2a+c+n'!D65,0),0)</f>
        <v>gab</v>
      </c>
      <c r="E21" s="40"/>
      <c r="F21" s="59"/>
      <c r="G21" s="106"/>
      <c r="H21" s="106">
        <f>IF($C$4="Attiecināmās izmaksas",IF('2a+c+n'!$Q65="A",'2a+c+n'!H65,0),0)</f>
        <v>0</v>
      </c>
      <c r="I21" s="106"/>
      <c r="J21" s="106"/>
      <c r="K21" s="107">
        <f>IF($C$4="Attiecināmās izmaksas",IF('2a+c+n'!$Q65="A",'2a+c+n'!K65,0),0)</f>
        <v>0</v>
      </c>
      <c r="L21" s="59">
        <f>IF($C$4="Attiecināmās izmaksas",IF('2a+c+n'!$Q65="A",'2a+c+n'!L65,0),0)</f>
        <v>0</v>
      </c>
      <c r="M21" s="106">
        <f>IF($C$4="Attiecināmās izmaksas",IF('2a+c+n'!$Q65="A",'2a+c+n'!M65,0),0)</f>
        <v>0</v>
      </c>
      <c r="N21" s="106">
        <f>IF($C$4="Attiecināmās izmaksas",IF('2a+c+n'!$Q65="A",'2a+c+n'!N65,0),0)</f>
        <v>0</v>
      </c>
      <c r="O21" s="106">
        <f>IF($C$4="Attiecināmās izmaksas",IF('2a+c+n'!$Q65="A",'2a+c+n'!O65,0),0)</f>
        <v>0</v>
      </c>
      <c r="P21" s="107">
        <f>IF($C$4="Attiecināmās izmaksas",IF('2a+c+n'!$Q65="A",'2a+c+n'!P65,0),0)</f>
        <v>0</v>
      </c>
    </row>
    <row r="22" spans="1:16" x14ac:dyDescent="0.2">
      <c r="A22" s="45">
        <f>IF(P22=0,0,IF(COUNTBLANK(P22)=1,0,COUNTA($P$14:P22)))</f>
        <v>0</v>
      </c>
      <c r="B22" s="20">
        <f>IF($C$4="Attiecināmās izmaksas",IF('2a+c+n'!$Q66="A",'2a+c+n'!B66,0),0)</f>
        <v>0</v>
      </c>
      <c r="C22" s="20" t="str">
        <f>IF($C$4="Attiecināmās izmaksas",IF('2a+c+n'!$Q66="A",'2a+c+n'!C66,0),0)</f>
        <v>Līkums 90o 40</v>
      </c>
      <c r="D22" s="20" t="str">
        <f>IF($C$4="Attiecināmās izmaksas",IF('2a+c+n'!$Q66="A",'2a+c+n'!D66,0),0)</f>
        <v>gab</v>
      </c>
      <c r="E22" s="40"/>
      <c r="F22" s="59"/>
      <c r="G22" s="106"/>
      <c r="H22" s="106">
        <f>IF($C$4="Attiecināmās izmaksas",IF('2a+c+n'!$Q66="A",'2a+c+n'!H66,0),0)</f>
        <v>0</v>
      </c>
      <c r="I22" s="106"/>
      <c r="J22" s="106"/>
      <c r="K22" s="107">
        <f>IF($C$4="Attiecināmās izmaksas",IF('2a+c+n'!$Q66="A",'2a+c+n'!K66,0),0)</f>
        <v>0</v>
      </c>
      <c r="L22" s="59">
        <f>IF($C$4="Attiecināmās izmaksas",IF('2a+c+n'!$Q66="A",'2a+c+n'!L66,0),0)</f>
        <v>0</v>
      </c>
      <c r="M22" s="106">
        <f>IF($C$4="Attiecināmās izmaksas",IF('2a+c+n'!$Q66="A",'2a+c+n'!M66,0),0)</f>
        <v>0</v>
      </c>
      <c r="N22" s="106">
        <f>IF($C$4="Attiecināmās izmaksas",IF('2a+c+n'!$Q66="A",'2a+c+n'!N66,0),0)</f>
        <v>0</v>
      </c>
      <c r="O22" s="106">
        <f>IF($C$4="Attiecināmās izmaksas",IF('2a+c+n'!$Q66="A",'2a+c+n'!O66,0),0)</f>
        <v>0</v>
      </c>
      <c r="P22" s="107">
        <f>IF($C$4="Attiecināmās izmaksas",IF('2a+c+n'!$Q66="A",'2a+c+n'!P66,0),0)</f>
        <v>0</v>
      </c>
    </row>
    <row r="23" spans="1:16" x14ac:dyDescent="0.2">
      <c r="A23" s="45">
        <f>IF(P23=0,0,IF(COUNTBLANK(P23)=1,0,COUNTA($P$14:P23)))</f>
        <v>0</v>
      </c>
      <c r="B23" s="20">
        <f>IF($C$4="Attiecināmās izmaksas",IF('2a+c+n'!$Q67="A",'2a+c+n'!B67,0),0)</f>
        <v>0</v>
      </c>
      <c r="C23" s="20" t="str">
        <f>IF($C$4="Attiecināmās izmaksas",IF('2a+c+n'!$Q67="A",'2a+c+n'!C67,0),0)</f>
        <v>Līkums 90o 50</v>
      </c>
      <c r="D23" s="20" t="str">
        <f>IF($C$4="Attiecināmās izmaksas",IF('2a+c+n'!$Q67="A",'2a+c+n'!D67,0),0)</f>
        <v>gab</v>
      </c>
      <c r="E23" s="40"/>
      <c r="F23" s="59"/>
      <c r="G23" s="106"/>
      <c r="H23" s="106">
        <f>IF($C$4="Attiecināmās izmaksas",IF('2a+c+n'!$Q67="A",'2a+c+n'!H67,0),0)</f>
        <v>0</v>
      </c>
      <c r="I23" s="106"/>
      <c r="J23" s="106"/>
      <c r="K23" s="107">
        <f>IF($C$4="Attiecināmās izmaksas",IF('2a+c+n'!$Q67="A",'2a+c+n'!K67,0),0)</f>
        <v>0</v>
      </c>
      <c r="L23" s="59">
        <f>IF($C$4="Attiecināmās izmaksas",IF('2a+c+n'!$Q67="A",'2a+c+n'!L67,0),0)</f>
        <v>0</v>
      </c>
      <c r="M23" s="106">
        <f>IF($C$4="Attiecināmās izmaksas",IF('2a+c+n'!$Q67="A",'2a+c+n'!M67,0),0)</f>
        <v>0</v>
      </c>
      <c r="N23" s="106">
        <f>IF($C$4="Attiecināmās izmaksas",IF('2a+c+n'!$Q67="A",'2a+c+n'!N67,0),0)</f>
        <v>0</v>
      </c>
      <c r="O23" s="106">
        <f>IF($C$4="Attiecināmās izmaksas",IF('2a+c+n'!$Q67="A",'2a+c+n'!O67,0),0)</f>
        <v>0</v>
      </c>
      <c r="P23" s="107">
        <f>IF($C$4="Attiecināmās izmaksas",IF('2a+c+n'!$Q67="A",'2a+c+n'!P67,0),0)</f>
        <v>0</v>
      </c>
    </row>
    <row r="24" spans="1:16" x14ac:dyDescent="0.2">
      <c r="A24" s="45">
        <f>IF(P24=0,0,IF(COUNTBLANK(P24)=1,0,COUNTA($P$14:P24)))</f>
        <v>0</v>
      </c>
      <c r="B24" s="20">
        <f>IF($C$4="Attiecināmās izmaksas",IF('2a+c+n'!$Q68="A",'2a+c+n'!B68,0),0)</f>
        <v>0</v>
      </c>
      <c r="C24" s="20" t="str">
        <f>IF($C$4="Attiecināmās izmaksas",IF('2a+c+n'!$Q68="A",'2a+c+n'!C68,0),0)</f>
        <v>T gabals 90o 20/20</v>
      </c>
      <c r="D24" s="20" t="str">
        <f>IF($C$4="Attiecināmās izmaksas",IF('2a+c+n'!$Q68="A",'2a+c+n'!D68,0),0)</f>
        <v>gab</v>
      </c>
      <c r="E24" s="40"/>
      <c r="F24" s="59"/>
      <c r="G24" s="106"/>
      <c r="H24" s="106">
        <f>IF($C$4="Attiecināmās izmaksas",IF('2a+c+n'!$Q68="A",'2a+c+n'!H68,0),0)</f>
        <v>0</v>
      </c>
      <c r="I24" s="106"/>
      <c r="J24" s="106"/>
      <c r="K24" s="107">
        <f>IF($C$4="Attiecināmās izmaksas",IF('2a+c+n'!$Q68="A",'2a+c+n'!K68,0),0)</f>
        <v>0</v>
      </c>
      <c r="L24" s="59">
        <f>IF($C$4="Attiecināmās izmaksas",IF('2a+c+n'!$Q68="A",'2a+c+n'!L68,0),0)</f>
        <v>0</v>
      </c>
      <c r="M24" s="106">
        <f>IF($C$4="Attiecināmās izmaksas",IF('2a+c+n'!$Q68="A",'2a+c+n'!M68,0),0)</f>
        <v>0</v>
      </c>
      <c r="N24" s="106">
        <f>IF($C$4="Attiecināmās izmaksas",IF('2a+c+n'!$Q68="A",'2a+c+n'!N68,0),0)</f>
        <v>0</v>
      </c>
      <c r="O24" s="106">
        <f>IF($C$4="Attiecināmās izmaksas",IF('2a+c+n'!$Q68="A",'2a+c+n'!O68,0),0)</f>
        <v>0</v>
      </c>
      <c r="P24" s="107">
        <f>IF($C$4="Attiecināmās izmaksas",IF('2a+c+n'!$Q68="A",'2a+c+n'!P68,0),0)</f>
        <v>0</v>
      </c>
    </row>
    <row r="25" spans="1:16" x14ac:dyDescent="0.2">
      <c r="A25" s="45">
        <f>IF(P25=0,0,IF(COUNTBLANK(P25)=1,0,COUNTA($P$14:P25)))</f>
        <v>0</v>
      </c>
      <c r="B25" s="20">
        <f>IF($C$4="Attiecināmās izmaksas",IF('2a+c+n'!$Q69="A",'2a+c+n'!B69,0),0)</f>
        <v>0</v>
      </c>
      <c r="C25" s="20" t="str">
        <f>IF($C$4="Attiecināmās izmaksas",IF('2a+c+n'!$Q69="A",'2a+c+n'!C69,0),0)</f>
        <v>T gabals 90o 20/20/25</v>
      </c>
      <c r="D25" s="20" t="str">
        <f>IF($C$4="Attiecināmās izmaksas",IF('2a+c+n'!$Q69="A",'2a+c+n'!D69,0),0)</f>
        <v>gab</v>
      </c>
      <c r="E25" s="40"/>
      <c r="F25" s="59"/>
      <c r="G25" s="106"/>
      <c r="H25" s="106">
        <f>IF($C$4="Attiecināmās izmaksas",IF('2a+c+n'!$Q69="A",'2a+c+n'!H69,0),0)</f>
        <v>0</v>
      </c>
      <c r="I25" s="106"/>
      <c r="J25" s="106"/>
      <c r="K25" s="107">
        <f>IF($C$4="Attiecināmās izmaksas",IF('2a+c+n'!$Q69="A",'2a+c+n'!K69,0),0)</f>
        <v>0</v>
      </c>
      <c r="L25" s="59">
        <f>IF($C$4="Attiecināmās izmaksas",IF('2a+c+n'!$Q69="A",'2a+c+n'!L69,0),0)</f>
        <v>0</v>
      </c>
      <c r="M25" s="106">
        <f>IF($C$4="Attiecināmās izmaksas",IF('2a+c+n'!$Q69="A",'2a+c+n'!M69,0),0)</f>
        <v>0</v>
      </c>
      <c r="N25" s="106">
        <f>IF($C$4="Attiecināmās izmaksas",IF('2a+c+n'!$Q69="A",'2a+c+n'!N69,0),0)</f>
        <v>0</v>
      </c>
      <c r="O25" s="106">
        <f>IF($C$4="Attiecināmās izmaksas",IF('2a+c+n'!$Q69="A",'2a+c+n'!O69,0),0)</f>
        <v>0</v>
      </c>
      <c r="P25" s="107">
        <f>IF($C$4="Attiecināmās izmaksas",IF('2a+c+n'!$Q69="A",'2a+c+n'!P69,0),0)</f>
        <v>0</v>
      </c>
    </row>
    <row r="26" spans="1:16" x14ac:dyDescent="0.2">
      <c r="A26" s="45">
        <f>IF(P26=0,0,IF(COUNTBLANK(P26)=1,0,COUNTA($P$14:P26)))</f>
        <v>0</v>
      </c>
      <c r="B26" s="20">
        <f>IF($C$4="Attiecināmās izmaksas",IF('2a+c+n'!$Q70="A",'2a+c+n'!B70,0),0)</f>
        <v>0</v>
      </c>
      <c r="C26" s="20" t="str">
        <f>IF($C$4="Attiecināmās izmaksas",IF('2a+c+n'!$Q70="A",'2a+c+n'!C70,0),0)</f>
        <v>T gabals 900 25/25/20</v>
      </c>
      <c r="D26" s="20" t="str">
        <f>IF($C$4="Attiecināmās izmaksas",IF('2a+c+n'!$Q70="A",'2a+c+n'!D70,0),0)</f>
        <v>gab</v>
      </c>
      <c r="E26" s="40"/>
      <c r="F26" s="59"/>
      <c r="G26" s="106"/>
      <c r="H26" s="106">
        <f>IF($C$4="Attiecināmās izmaksas",IF('2a+c+n'!$Q70="A",'2a+c+n'!H70,0),0)</f>
        <v>0</v>
      </c>
      <c r="I26" s="106"/>
      <c r="J26" s="106"/>
      <c r="K26" s="107">
        <f>IF($C$4="Attiecināmās izmaksas",IF('2a+c+n'!$Q70="A",'2a+c+n'!K70,0),0)</f>
        <v>0</v>
      </c>
      <c r="L26" s="59">
        <f>IF($C$4="Attiecināmās izmaksas",IF('2a+c+n'!$Q70="A",'2a+c+n'!L70,0),0)</f>
        <v>0</v>
      </c>
      <c r="M26" s="106">
        <f>IF($C$4="Attiecināmās izmaksas",IF('2a+c+n'!$Q70="A",'2a+c+n'!M70,0),0)</f>
        <v>0</v>
      </c>
      <c r="N26" s="106">
        <f>IF($C$4="Attiecināmās izmaksas",IF('2a+c+n'!$Q70="A",'2a+c+n'!N70,0),0)</f>
        <v>0</v>
      </c>
      <c r="O26" s="106">
        <f>IF($C$4="Attiecināmās izmaksas",IF('2a+c+n'!$Q70="A",'2a+c+n'!O70,0),0)</f>
        <v>0</v>
      </c>
      <c r="P26" s="107">
        <f>IF($C$4="Attiecināmās izmaksas",IF('2a+c+n'!$Q70="A",'2a+c+n'!P70,0),0)</f>
        <v>0</v>
      </c>
    </row>
    <row r="27" spans="1:16" x14ac:dyDescent="0.2">
      <c r="A27" s="45">
        <f>IF(P27=0,0,IF(COUNTBLANK(P27)=1,0,COUNTA($P$14:P27)))</f>
        <v>0</v>
      </c>
      <c r="B27" s="20">
        <f>IF($C$4="Attiecināmās izmaksas",IF('2a+c+n'!$Q71="A",'2a+c+n'!B71,0),0)</f>
        <v>0</v>
      </c>
      <c r="C27" s="20" t="str">
        <f>IF($C$4="Attiecināmās izmaksas",IF('2a+c+n'!$Q71="A",'2a+c+n'!C71,0),0)</f>
        <v>T gabals 900 25/25</v>
      </c>
      <c r="D27" s="20" t="str">
        <f>IF($C$4="Attiecināmās izmaksas",IF('2a+c+n'!$Q71="A",'2a+c+n'!D71,0),0)</f>
        <v>gab</v>
      </c>
      <c r="E27" s="40"/>
      <c r="F27" s="59"/>
      <c r="G27" s="106"/>
      <c r="H27" s="106">
        <f>IF($C$4="Attiecināmās izmaksas",IF('2a+c+n'!$Q71="A",'2a+c+n'!H71,0),0)</f>
        <v>0</v>
      </c>
      <c r="I27" s="106"/>
      <c r="J27" s="106"/>
      <c r="K27" s="107">
        <f>IF($C$4="Attiecināmās izmaksas",IF('2a+c+n'!$Q71="A",'2a+c+n'!K71,0),0)</f>
        <v>0</v>
      </c>
      <c r="L27" s="59">
        <f>IF($C$4="Attiecināmās izmaksas",IF('2a+c+n'!$Q71="A",'2a+c+n'!L71,0),0)</f>
        <v>0</v>
      </c>
      <c r="M27" s="106">
        <f>IF($C$4="Attiecināmās izmaksas",IF('2a+c+n'!$Q71="A",'2a+c+n'!M71,0),0)</f>
        <v>0</v>
      </c>
      <c r="N27" s="106">
        <f>IF($C$4="Attiecināmās izmaksas",IF('2a+c+n'!$Q71="A",'2a+c+n'!N71,0),0)</f>
        <v>0</v>
      </c>
      <c r="O27" s="106">
        <f>IF($C$4="Attiecināmās izmaksas",IF('2a+c+n'!$Q71="A",'2a+c+n'!O71,0),0)</f>
        <v>0</v>
      </c>
      <c r="P27" s="107">
        <f>IF($C$4="Attiecināmās izmaksas",IF('2a+c+n'!$Q71="A",'2a+c+n'!P71,0),0)</f>
        <v>0</v>
      </c>
    </row>
    <row r="28" spans="1:16" x14ac:dyDescent="0.2">
      <c r="A28" s="45">
        <f>IF(P28=0,0,IF(COUNTBLANK(P28)=1,0,COUNTA($P$14:P28)))</f>
        <v>0</v>
      </c>
      <c r="B28" s="20">
        <f>IF($C$4="Attiecināmās izmaksas",IF('2a+c+n'!$Q72="A",'2a+c+n'!B72,0),0)</f>
        <v>0</v>
      </c>
      <c r="C28" s="20" t="str">
        <f>IF($C$4="Attiecināmās izmaksas",IF('2a+c+n'!$Q72="A",'2a+c+n'!C72,0),0)</f>
        <v>T gabals 900 32/32/20</v>
      </c>
      <c r="D28" s="20" t="str">
        <f>IF($C$4="Attiecināmās izmaksas",IF('2a+c+n'!$Q72="A",'2a+c+n'!D72,0),0)</f>
        <v>gab</v>
      </c>
      <c r="E28" s="40"/>
      <c r="F28" s="59"/>
      <c r="G28" s="106"/>
      <c r="H28" s="106">
        <f>IF($C$4="Attiecināmās izmaksas",IF('2a+c+n'!$Q72="A",'2a+c+n'!H72,0),0)</f>
        <v>0</v>
      </c>
      <c r="I28" s="106"/>
      <c r="J28" s="106"/>
      <c r="K28" s="107">
        <f>IF($C$4="Attiecināmās izmaksas",IF('2a+c+n'!$Q72="A",'2a+c+n'!K72,0),0)</f>
        <v>0</v>
      </c>
      <c r="L28" s="59">
        <f>IF($C$4="Attiecināmās izmaksas",IF('2a+c+n'!$Q72="A",'2a+c+n'!L72,0),0)</f>
        <v>0</v>
      </c>
      <c r="M28" s="106">
        <f>IF($C$4="Attiecināmās izmaksas",IF('2a+c+n'!$Q72="A",'2a+c+n'!M72,0),0)</f>
        <v>0</v>
      </c>
      <c r="N28" s="106">
        <f>IF($C$4="Attiecināmās izmaksas",IF('2a+c+n'!$Q72="A",'2a+c+n'!N72,0),0)</f>
        <v>0</v>
      </c>
      <c r="O28" s="106">
        <f>IF($C$4="Attiecināmās izmaksas",IF('2a+c+n'!$Q72="A",'2a+c+n'!O72,0),0)</f>
        <v>0</v>
      </c>
      <c r="P28" s="107">
        <f>IF($C$4="Attiecināmās izmaksas",IF('2a+c+n'!$Q72="A",'2a+c+n'!P72,0),0)</f>
        <v>0</v>
      </c>
    </row>
    <row r="29" spans="1:16" x14ac:dyDescent="0.2">
      <c r="A29" s="45">
        <f>IF(P29=0,0,IF(COUNTBLANK(P29)=1,0,COUNTA($P$14:P29)))</f>
        <v>0</v>
      </c>
      <c r="B29" s="20">
        <f>IF($C$4="Attiecināmās izmaksas",IF('2a+c+n'!$Q73="A",'2a+c+n'!B73,0),0)</f>
        <v>0</v>
      </c>
      <c r="C29" s="20" t="str">
        <f>IF($C$4="Attiecināmās izmaksas",IF('2a+c+n'!$Q73="A",'2a+c+n'!C73,0),0)</f>
        <v>T gabals 900 32/32/25</v>
      </c>
      <c r="D29" s="20" t="str">
        <f>IF($C$4="Attiecināmās izmaksas",IF('2a+c+n'!$Q73="A",'2a+c+n'!D73,0),0)</f>
        <v>gab</v>
      </c>
      <c r="E29" s="40"/>
      <c r="F29" s="59"/>
      <c r="G29" s="106"/>
      <c r="H29" s="106">
        <f>IF($C$4="Attiecināmās izmaksas",IF('2a+c+n'!$Q73="A",'2a+c+n'!H73,0),0)</f>
        <v>0</v>
      </c>
      <c r="I29" s="106"/>
      <c r="J29" s="106"/>
      <c r="K29" s="107">
        <f>IF($C$4="Attiecināmās izmaksas",IF('2a+c+n'!$Q73="A",'2a+c+n'!K73,0),0)</f>
        <v>0</v>
      </c>
      <c r="L29" s="59">
        <f>IF($C$4="Attiecināmās izmaksas",IF('2a+c+n'!$Q73="A",'2a+c+n'!L73,0),0)</f>
        <v>0</v>
      </c>
      <c r="M29" s="106">
        <f>IF($C$4="Attiecināmās izmaksas",IF('2a+c+n'!$Q73="A",'2a+c+n'!M73,0),0)</f>
        <v>0</v>
      </c>
      <c r="N29" s="106">
        <f>IF($C$4="Attiecināmās izmaksas",IF('2a+c+n'!$Q73="A",'2a+c+n'!N73,0),0)</f>
        <v>0</v>
      </c>
      <c r="O29" s="106">
        <f>IF($C$4="Attiecināmās izmaksas",IF('2a+c+n'!$Q73="A",'2a+c+n'!O73,0),0)</f>
        <v>0</v>
      </c>
      <c r="P29" s="107">
        <f>IF($C$4="Attiecināmās izmaksas",IF('2a+c+n'!$Q73="A",'2a+c+n'!P73,0),0)</f>
        <v>0</v>
      </c>
    </row>
    <row r="30" spans="1:16" x14ac:dyDescent="0.2">
      <c r="A30" s="45">
        <f>IF(P30=0,0,IF(COUNTBLANK(P30)=1,0,COUNTA($P$14:P30)))</f>
        <v>0</v>
      </c>
      <c r="B30" s="20">
        <f>IF($C$4="Attiecināmās izmaksas",IF('2a+c+n'!$Q74="A",'2a+c+n'!B74,0),0)</f>
        <v>0</v>
      </c>
      <c r="C30" s="20" t="str">
        <f>IF($C$4="Attiecināmās izmaksas",IF('2a+c+n'!$Q74="A",'2a+c+n'!C74,0),0)</f>
        <v>T gabals 900 32/32</v>
      </c>
      <c r="D30" s="20" t="str">
        <f>IF($C$4="Attiecināmās izmaksas",IF('2a+c+n'!$Q74="A",'2a+c+n'!D74,0),0)</f>
        <v>gab</v>
      </c>
      <c r="E30" s="40"/>
      <c r="F30" s="59"/>
      <c r="G30" s="106"/>
      <c r="H30" s="106">
        <f>IF($C$4="Attiecināmās izmaksas",IF('2a+c+n'!$Q74="A",'2a+c+n'!H74,0),0)</f>
        <v>0</v>
      </c>
      <c r="I30" s="106"/>
      <c r="J30" s="106"/>
      <c r="K30" s="107">
        <f>IF($C$4="Attiecināmās izmaksas",IF('2a+c+n'!$Q74="A",'2a+c+n'!K74,0),0)</f>
        <v>0</v>
      </c>
      <c r="L30" s="59">
        <f>IF($C$4="Attiecināmās izmaksas",IF('2a+c+n'!$Q74="A",'2a+c+n'!L74,0),0)</f>
        <v>0</v>
      </c>
      <c r="M30" s="106">
        <f>IF($C$4="Attiecināmās izmaksas",IF('2a+c+n'!$Q74="A",'2a+c+n'!M74,0),0)</f>
        <v>0</v>
      </c>
      <c r="N30" s="106">
        <f>IF($C$4="Attiecināmās izmaksas",IF('2a+c+n'!$Q74="A",'2a+c+n'!N74,0),0)</f>
        <v>0</v>
      </c>
      <c r="O30" s="106">
        <f>IF($C$4="Attiecināmās izmaksas",IF('2a+c+n'!$Q74="A",'2a+c+n'!O74,0),0)</f>
        <v>0</v>
      </c>
      <c r="P30" s="107">
        <f>IF($C$4="Attiecināmās izmaksas",IF('2a+c+n'!$Q74="A",'2a+c+n'!P74,0),0)</f>
        <v>0</v>
      </c>
    </row>
    <row r="31" spans="1:16" x14ac:dyDescent="0.2">
      <c r="A31" s="45">
        <f>IF(P31=0,0,IF(COUNTBLANK(P31)=1,0,COUNTA($P$14:P31)))</f>
        <v>0</v>
      </c>
      <c r="B31" s="20">
        <f>IF($C$4="Attiecināmās izmaksas",IF('2a+c+n'!$Q75="A",'2a+c+n'!B75,0),0)</f>
        <v>0</v>
      </c>
      <c r="C31" s="20" t="str">
        <f>IF($C$4="Attiecināmās izmaksas",IF('2a+c+n'!$Q75="A",'2a+c+n'!C75,0),0)</f>
        <v>T gabals 900 40/40/25</v>
      </c>
      <c r="D31" s="20" t="str">
        <f>IF($C$4="Attiecināmās izmaksas",IF('2a+c+n'!$Q75="A",'2a+c+n'!D75,0),0)</f>
        <v>gab</v>
      </c>
      <c r="E31" s="40"/>
      <c r="F31" s="59"/>
      <c r="G31" s="106"/>
      <c r="H31" s="106">
        <f>IF($C$4="Attiecināmās izmaksas",IF('2a+c+n'!$Q75="A",'2a+c+n'!H75,0),0)</f>
        <v>0</v>
      </c>
      <c r="I31" s="106"/>
      <c r="J31" s="106"/>
      <c r="K31" s="107">
        <f>IF($C$4="Attiecināmās izmaksas",IF('2a+c+n'!$Q75="A",'2a+c+n'!K75,0),0)</f>
        <v>0</v>
      </c>
      <c r="L31" s="59">
        <f>IF($C$4="Attiecināmās izmaksas",IF('2a+c+n'!$Q75="A",'2a+c+n'!L75,0),0)</f>
        <v>0</v>
      </c>
      <c r="M31" s="106">
        <f>IF($C$4="Attiecināmās izmaksas",IF('2a+c+n'!$Q75="A",'2a+c+n'!M75,0),0)</f>
        <v>0</v>
      </c>
      <c r="N31" s="106">
        <f>IF($C$4="Attiecināmās izmaksas",IF('2a+c+n'!$Q75="A",'2a+c+n'!N75,0),0)</f>
        <v>0</v>
      </c>
      <c r="O31" s="106">
        <f>IF($C$4="Attiecināmās izmaksas",IF('2a+c+n'!$Q75="A",'2a+c+n'!O75,0),0)</f>
        <v>0</v>
      </c>
      <c r="P31" s="107">
        <f>IF($C$4="Attiecināmās izmaksas",IF('2a+c+n'!$Q75="A",'2a+c+n'!P75,0),0)</f>
        <v>0</v>
      </c>
    </row>
    <row r="32" spans="1:16" x14ac:dyDescent="0.2">
      <c r="A32" s="45">
        <f>IF(P32=0,0,IF(COUNTBLANK(P32)=1,0,COUNTA($P$14:P32)))</f>
        <v>0</v>
      </c>
      <c r="B32" s="20">
        <f>IF($C$4="Attiecināmās izmaksas",IF('2a+c+n'!$Q76="A",'2a+c+n'!B76,0),0)</f>
        <v>0</v>
      </c>
      <c r="C32" s="20" t="str">
        <f>IF($C$4="Attiecināmās izmaksas",IF('2a+c+n'!$Q76="A",'2a+c+n'!C76,0),0)</f>
        <v>T gabals 900 40/40/32</v>
      </c>
      <c r="D32" s="20" t="str">
        <f>IF($C$4="Attiecināmās izmaksas",IF('2a+c+n'!$Q76="A",'2a+c+n'!D76,0),0)</f>
        <v>gab</v>
      </c>
      <c r="E32" s="40"/>
      <c r="F32" s="59"/>
      <c r="G32" s="106"/>
      <c r="H32" s="106">
        <f>IF($C$4="Attiecināmās izmaksas",IF('2a+c+n'!$Q76="A",'2a+c+n'!H76,0),0)</f>
        <v>0</v>
      </c>
      <c r="I32" s="106"/>
      <c r="J32" s="106"/>
      <c r="K32" s="107">
        <f>IF($C$4="Attiecināmās izmaksas",IF('2a+c+n'!$Q76="A",'2a+c+n'!K76,0),0)</f>
        <v>0</v>
      </c>
      <c r="L32" s="59">
        <f>IF($C$4="Attiecināmās izmaksas",IF('2a+c+n'!$Q76="A",'2a+c+n'!L76,0),0)</f>
        <v>0</v>
      </c>
      <c r="M32" s="106">
        <f>IF($C$4="Attiecināmās izmaksas",IF('2a+c+n'!$Q76="A",'2a+c+n'!M76,0),0)</f>
        <v>0</v>
      </c>
      <c r="N32" s="106">
        <f>IF($C$4="Attiecināmās izmaksas",IF('2a+c+n'!$Q76="A",'2a+c+n'!N76,0),0)</f>
        <v>0</v>
      </c>
      <c r="O32" s="106">
        <f>IF($C$4="Attiecināmās izmaksas",IF('2a+c+n'!$Q76="A",'2a+c+n'!O76,0),0)</f>
        <v>0</v>
      </c>
      <c r="P32" s="107">
        <f>IF($C$4="Attiecināmās izmaksas",IF('2a+c+n'!$Q76="A",'2a+c+n'!P76,0),0)</f>
        <v>0</v>
      </c>
    </row>
    <row r="33" spans="1:16" x14ac:dyDescent="0.2">
      <c r="A33" s="45">
        <f>IF(P33=0,0,IF(COUNTBLANK(P33)=1,0,COUNTA($P$14:P33)))</f>
        <v>0</v>
      </c>
      <c r="B33" s="20">
        <f>IF($C$4="Attiecināmās izmaksas",IF('2a+c+n'!$Q77="A",'2a+c+n'!B77,0),0)</f>
        <v>0</v>
      </c>
      <c r="C33" s="20" t="str">
        <f>IF($C$4="Attiecināmās izmaksas",IF('2a+c+n'!$Q77="A",'2a+c+n'!C77,0),0)</f>
        <v>T gabals 900 40/40/50</v>
      </c>
      <c r="D33" s="20" t="str">
        <f>IF($C$4="Attiecināmās izmaksas",IF('2a+c+n'!$Q77="A",'2a+c+n'!D77,0),0)</f>
        <v>gab</v>
      </c>
      <c r="E33" s="40"/>
      <c r="F33" s="59"/>
      <c r="G33" s="106"/>
      <c r="H33" s="106">
        <f>IF($C$4="Attiecināmās izmaksas",IF('2a+c+n'!$Q77="A",'2a+c+n'!H77,0),0)</f>
        <v>0</v>
      </c>
      <c r="I33" s="106"/>
      <c r="J33" s="106"/>
      <c r="K33" s="107">
        <f>IF($C$4="Attiecināmās izmaksas",IF('2a+c+n'!$Q77="A",'2a+c+n'!K77,0),0)</f>
        <v>0</v>
      </c>
      <c r="L33" s="59">
        <f>IF($C$4="Attiecināmās izmaksas",IF('2a+c+n'!$Q77="A",'2a+c+n'!L77,0),0)</f>
        <v>0</v>
      </c>
      <c r="M33" s="106">
        <f>IF($C$4="Attiecināmās izmaksas",IF('2a+c+n'!$Q77="A",'2a+c+n'!M77,0),0)</f>
        <v>0</v>
      </c>
      <c r="N33" s="106">
        <f>IF($C$4="Attiecināmās izmaksas",IF('2a+c+n'!$Q77="A",'2a+c+n'!N77,0),0)</f>
        <v>0</v>
      </c>
      <c r="O33" s="106">
        <f>IF($C$4="Attiecināmās izmaksas",IF('2a+c+n'!$Q77="A",'2a+c+n'!O77,0),0)</f>
        <v>0</v>
      </c>
      <c r="P33" s="107">
        <f>IF($C$4="Attiecināmās izmaksas",IF('2a+c+n'!$Q77="A",'2a+c+n'!P77,0),0)</f>
        <v>0</v>
      </c>
    </row>
    <row r="34" spans="1:16" x14ac:dyDescent="0.2">
      <c r="A34" s="45">
        <f>IF(P34=0,0,IF(COUNTBLANK(P34)=1,0,COUNTA($P$14:P34)))</f>
        <v>0</v>
      </c>
      <c r="B34" s="20">
        <f>IF($C$4="Attiecināmās izmaksas",IF('2a+c+n'!$Q78="A",'2a+c+n'!B78,0),0)</f>
        <v>0</v>
      </c>
      <c r="C34" s="20" t="str">
        <f>IF($C$4="Attiecināmās izmaksas",IF('2a+c+n'!$Q78="A",'2a+c+n'!C78,0),0)</f>
        <v>T gabals 900 50/50/20</v>
      </c>
      <c r="D34" s="20" t="str">
        <f>IF($C$4="Attiecināmās izmaksas",IF('2a+c+n'!$Q78="A",'2a+c+n'!D78,0),0)</f>
        <v>gab</v>
      </c>
      <c r="E34" s="40"/>
      <c r="F34" s="59"/>
      <c r="G34" s="106"/>
      <c r="H34" s="106">
        <f>IF($C$4="Attiecināmās izmaksas",IF('2a+c+n'!$Q78="A",'2a+c+n'!H78,0),0)</f>
        <v>0</v>
      </c>
      <c r="I34" s="106"/>
      <c r="J34" s="106"/>
      <c r="K34" s="107">
        <f>IF($C$4="Attiecināmās izmaksas",IF('2a+c+n'!$Q78="A",'2a+c+n'!K78,0),0)</f>
        <v>0</v>
      </c>
      <c r="L34" s="59">
        <f>IF($C$4="Attiecināmās izmaksas",IF('2a+c+n'!$Q78="A",'2a+c+n'!L78,0),0)</f>
        <v>0</v>
      </c>
      <c r="M34" s="106">
        <f>IF($C$4="Attiecināmās izmaksas",IF('2a+c+n'!$Q78="A",'2a+c+n'!M78,0),0)</f>
        <v>0</v>
      </c>
      <c r="N34" s="106">
        <f>IF($C$4="Attiecināmās izmaksas",IF('2a+c+n'!$Q78="A",'2a+c+n'!N78,0),0)</f>
        <v>0</v>
      </c>
      <c r="O34" s="106">
        <f>IF($C$4="Attiecināmās izmaksas",IF('2a+c+n'!$Q78="A",'2a+c+n'!O78,0),0)</f>
        <v>0</v>
      </c>
      <c r="P34" s="107">
        <f>IF($C$4="Attiecināmās izmaksas",IF('2a+c+n'!$Q78="A",'2a+c+n'!P78,0),0)</f>
        <v>0</v>
      </c>
    </row>
    <row r="35" spans="1:16" x14ac:dyDescent="0.2">
      <c r="A35" s="45">
        <f>IF(P35=0,0,IF(COUNTBLANK(P35)=1,0,COUNTA($P$14:P35)))</f>
        <v>0</v>
      </c>
      <c r="B35" s="20">
        <f>IF($C$4="Attiecināmās izmaksas",IF('2a+c+n'!$Q79="A",'2a+c+n'!B79,0),0)</f>
        <v>0</v>
      </c>
      <c r="C35" s="20" t="str">
        <f>IF($C$4="Attiecināmās izmaksas",IF('2a+c+n'!$Q79="A",'2a+c+n'!C79,0),0)</f>
        <v>Pāreja 25/20</v>
      </c>
      <c r="D35" s="20" t="str">
        <f>IF($C$4="Attiecināmās izmaksas",IF('2a+c+n'!$Q79="A",'2a+c+n'!D79,0),0)</f>
        <v>gab</v>
      </c>
      <c r="E35" s="40"/>
      <c r="F35" s="59"/>
      <c r="G35" s="106"/>
      <c r="H35" s="106">
        <f>IF($C$4="Attiecināmās izmaksas",IF('2a+c+n'!$Q79="A",'2a+c+n'!H79,0),0)</f>
        <v>0</v>
      </c>
      <c r="I35" s="106"/>
      <c r="J35" s="106"/>
      <c r="K35" s="107">
        <f>IF($C$4="Attiecināmās izmaksas",IF('2a+c+n'!$Q79="A",'2a+c+n'!K79,0),0)</f>
        <v>0</v>
      </c>
      <c r="L35" s="59">
        <f>IF($C$4="Attiecināmās izmaksas",IF('2a+c+n'!$Q79="A",'2a+c+n'!L79,0),0)</f>
        <v>0</v>
      </c>
      <c r="M35" s="106">
        <f>IF($C$4="Attiecināmās izmaksas",IF('2a+c+n'!$Q79="A",'2a+c+n'!M79,0),0)</f>
        <v>0</v>
      </c>
      <c r="N35" s="106">
        <f>IF($C$4="Attiecināmās izmaksas",IF('2a+c+n'!$Q79="A",'2a+c+n'!N79,0),0)</f>
        <v>0</v>
      </c>
      <c r="O35" s="106">
        <f>IF($C$4="Attiecināmās izmaksas",IF('2a+c+n'!$Q79="A",'2a+c+n'!O79,0),0)</f>
        <v>0</v>
      </c>
      <c r="P35" s="107">
        <f>IF($C$4="Attiecināmās izmaksas",IF('2a+c+n'!$Q79="A",'2a+c+n'!P79,0),0)</f>
        <v>0</v>
      </c>
    </row>
    <row r="36" spans="1:16" x14ac:dyDescent="0.2">
      <c r="A36" s="45">
        <f>IF(P36=0,0,IF(COUNTBLANK(P36)=1,0,COUNTA($P$14:P36)))</f>
        <v>0</v>
      </c>
      <c r="B36" s="20">
        <f>IF($C$4="Attiecināmās izmaksas",IF('2a+c+n'!$Q80="A",'2a+c+n'!B80,0),0)</f>
        <v>0</v>
      </c>
      <c r="C36" s="20" t="str">
        <f>IF($C$4="Attiecināmās izmaksas",IF('2a+c+n'!$Q80="A",'2a+c+n'!C80,0),0)</f>
        <v>Pāreja 32/20</v>
      </c>
      <c r="D36" s="20" t="str">
        <f>IF($C$4="Attiecināmās izmaksas",IF('2a+c+n'!$Q80="A",'2a+c+n'!D80,0),0)</f>
        <v>gab</v>
      </c>
      <c r="E36" s="40"/>
      <c r="F36" s="59"/>
      <c r="G36" s="106"/>
      <c r="H36" s="106">
        <f>IF($C$4="Attiecināmās izmaksas",IF('2a+c+n'!$Q80="A",'2a+c+n'!H80,0),0)</f>
        <v>0</v>
      </c>
      <c r="I36" s="106"/>
      <c r="J36" s="106"/>
      <c r="K36" s="107">
        <f>IF($C$4="Attiecināmās izmaksas",IF('2a+c+n'!$Q80="A",'2a+c+n'!K80,0),0)</f>
        <v>0</v>
      </c>
      <c r="L36" s="59">
        <f>IF($C$4="Attiecināmās izmaksas",IF('2a+c+n'!$Q80="A",'2a+c+n'!L80,0),0)</f>
        <v>0</v>
      </c>
      <c r="M36" s="106">
        <f>IF($C$4="Attiecināmās izmaksas",IF('2a+c+n'!$Q80="A",'2a+c+n'!M80,0),0)</f>
        <v>0</v>
      </c>
      <c r="N36" s="106">
        <f>IF($C$4="Attiecināmās izmaksas",IF('2a+c+n'!$Q80="A",'2a+c+n'!N80,0),0)</f>
        <v>0</v>
      </c>
      <c r="O36" s="106">
        <f>IF($C$4="Attiecināmās izmaksas",IF('2a+c+n'!$Q80="A",'2a+c+n'!O80,0),0)</f>
        <v>0</v>
      </c>
      <c r="P36" s="107">
        <f>IF($C$4="Attiecināmās izmaksas",IF('2a+c+n'!$Q80="A",'2a+c+n'!P80,0),0)</f>
        <v>0</v>
      </c>
    </row>
    <row r="37" spans="1:16" x14ac:dyDescent="0.2">
      <c r="A37" s="45">
        <f>IF(P37=0,0,IF(COUNTBLANK(P37)=1,0,COUNTA($P$14:P37)))</f>
        <v>0</v>
      </c>
      <c r="B37" s="20">
        <f>IF($C$4="Attiecināmās izmaksas",IF('2a+c+n'!$Q81="A",'2a+c+n'!B81,0),0)</f>
        <v>0</v>
      </c>
      <c r="C37" s="20" t="str">
        <f>IF($C$4="Attiecināmās izmaksas",IF('2a+c+n'!$Q81="A",'2a+c+n'!C81,0),0)</f>
        <v>Pāreja 32/25</v>
      </c>
      <c r="D37" s="20" t="str">
        <f>IF($C$4="Attiecināmās izmaksas",IF('2a+c+n'!$Q81="A",'2a+c+n'!D81,0),0)</f>
        <v>gab</v>
      </c>
      <c r="E37" s="40"/>
      <c r="F37" s="59"/>
      <c r="G37" s="106"/>
      <c r="H37" s="106">
        <f>IF($C$4="Attiecināmās izmaksas",IF('2a+c+n'!$Q81="A",'2a+c+n'!H81,0),0)</f>
        <v>0</v>
      </c>
      <c r="I37" s="106"/>
      <c r="J37" s="106"/>
      <c r="K37" s="107">
        <f>IF($C$4="Attiecināmās izmaksas",IF('2a+c+n'!$Q81="A",'2a+c+n'!K81,0),0)</f>
        <v>0</v>
      </c>
      <c r="L37" s="59">
        <f>IF($C$4="Attiecināmās izmaksas",IF('2a+c+n'!$Q81="A",'2a+c+n'!L81,0),0)</f>
        <v>0</v>
      </c>
      <c r="M37" s="106">
        <f>IF($C$4="Attiecināmās izmaksas",IF('2a+c+n'!$Q81="A",'2a+c+n'!M81,0),0)</f>
        <v>0</v>
      </c>
      <c r="N37" s="106">
        <f>IF($C$4="Attiecināmās izmaksas",IF('2a+c+n'!$Q81="A",'2a+c+n'!N81,0),0)</f>
        <v>0</v>
      </c>
      <c r="O37" s="106">
        <f>IF($C$4="Attiecināmās izmaksas",IF('2a+c+n'!$Q81="A",'2a+c+n'!O81,0),0)</f>
        <v>0</v>
      </c>
      <c r="P37" s="107">
        <f>IF($C$4="Attiecināmās izmaksas",IF('2a+c+n'!$Q81="A",'2a+c+n'!P81,0),0)</f>
        <v>0</v>
      </c>
    </row>
    <row r="38" spans="1:16" x14ac:dyDescent="0.2">
      <c r="A38" s="45">
        <f>IF(P38=0,0,IF(COUNTBLANK(P38)=1,0,COUNTA($P$14:P38)))</f>
        <v>0</v>
      </c>
      <c r="B38" s="20">
        <f>IF($C$4="Attiecināmās izmaksas",IF('2a+c+n'!$Q82="A",'2a+c+n'!B82,0),0)</f>
        <v>0</v>
      </c>
      <c r="C38" s="20" t="str">
        <f>IF($C$4="Attiecināmās izmaksas",IF('2a+c+n'!$Q82="A",'2a+c+n'!C82,0),0)</f>
        <v>Pāreja 40/32</v>
      </c>
      <c r="D38" s="20" t="str">
        <f>IF($C$4="Attiecināmās izmaksas",IF('2a+c+n'!$Q82="A",'2a+c+n'!D82,0),0)</f>
        <v>gab</v>
      </c>
      <c r="E38" s="40"/>
      <c r="F38" s="59"/>
      <c r="G38" s="106"/>
      <c r="H38" s="106">
        <f>IF($C$4="Attiecināmās izmaksas",IF('2a+c+n'!$Q82="A",'2a+c+n'!H82,0),0)</f>
        <v>0</v>
      </c>
      <c r="I38" s="106"/>
      <c r="J38" s="106"/>
      <c r="K38" s="107">
        <f>IF($C$4="Attiecināmās izmaksas",IF('2a+c+n'!$Q82="A",'2a+c+n'!K82,0),0)</f>
        <v>0</v>
      </c>
      <c r="L38" s="59">
        <f>IF($C$4="Attiecināmās izmaksas",IF('2a+c+n'!$Q82="A",'2a+c+n'!L82,0),0)</f>
        <v>0</v>
      </c>
      <c r="M38" s="106">
        <f>IF($C$4="Attiecināmās izmaksas",IF('2a+c+n'!$Q82="A",'2a+c+n'!M82,0),0)</f>
        <v>0</v>
      </c>
      <c r="N38" s="106">
        <f>IF($C$4="Attiecināmās izmaksas",IF('2a+c+n'!$Q82="A",'2a+c+n'!N82,0),0)</f>
        <v>0</v>
      </c>
      <c r="O38" s="106">
        <f>IF($C$4="Attiecināmās izmaksas",IF('2a+c+n'!$Q82="A",'2a+c+n'!O82,0),0)</f>
        <v>0</v>
      </c>
      <c r="P38" s="107">
        <f>IF($C$4="Attiecināmās izmaksas",IF('2a+c+n'!$Q82="A",'2a+c+n'!P82,0),0)</f>
        <v>0</v>
      </c>
    </row>
    <row r="39" spans="1:16" x14ac:dyDescent="0.2">
      <c r="A39" s="45">
        <f>IF(P39=0,0,IF(COUNTBLANK(P39)=1,0,COUNTA($P$14:P39)))</f>
        <v>0</v>
      </c>
      <c r="B39" s="20">
        <f>IF($C$4="Attiecināmās izmaksas",IF('2a+c+n'!$Q83="A",'2a+c+n'!B83,0),0)</f>
        <v>0</v>
      </c>
      <c r="C39" s="20" t="str">
        <f>IF($C$4="Attiecināmās izmaksas",IF('2a+c+n'!$Q83="A",'2a+c+n'!C83,0),0)</f>
        <v>Izlaides vārsts DN15</v>
      </c>
      <c r="D39" s="20" t="str">
        <f>IF($C$4="Attiecināmās izmaksas",IF('2a+c+n'!$Q83="A",'2a+c+n'!D83,0),0)</f>
        <v>gab</v>
      </c>
      <c r="E39" s="40"/>
      <c r="F39" s="59"/>
      <c r="G39" s="106"/>
      <c r="H39" s="106">
        <f>IF($C$4="Attiecināmās izmaksas",IF('2a+c+n'!$Q83="A",'2a+c+n'!H83,0),0)</f>
        <v>0</v>
      </c>
      <c r="I39" s="106"/>
      <c r="J39" s="106"/>
      <c r="K39" s="107">
        <f>IF($C$4="Attiecināmās izmaksas",IF('2a+c+n'!$Q83="A",'2a+c+n'!K83,0),0)</f>
        <v>0</v>
      </c>
      <c r="L39" s="59">
        <f>IF($C$4="Attiecināmās izmaksas",IF('2a+c+n'!$Q83="A",'2a+c+n'!L83,0),0)</f>
        <v>0</v>
      </c>
      <c r="M39" s="106">
        <f>IF($C$4="Attiecināmās izmaksas",IF('2a+c+n'!$Q83="A",'2a+c+n'!M83,0),0)</f>
        <v>0</v>
      </c>
      <c r="N39" s="106">
        <f>IF($C$4="Attiecināmās izmaksas",IF('2a+c+n'!$Q83="A",'2a+c+n'!N83,0),0)</f>
        <v>0</v>
      </c>
      <c r="O39" s="106">
        <f>IF($C$4="Attiecināmās izmaksas",IF('2a+c+n'!$Q83="A",'2a+c+n'!O83,0),0)</f>
        <v>0</v>
      </c>
      <c r="P39" s="107">
        <f>IF($C$4="Attiecināmās izmaksas",IF('2a+c+n'!$Q83="A",'2a+c+n'!P83,0),0)</f>
        <v>0</v>
      </c>
    </row>
    <row r="40" spans="1:16" x14ac:dyDescent="0.2">
      <c r="A40" s="45">
        <f>IF(P40=0,0,IF(COUNTBLANK(P40)=1,0,COUNTA($P$14:P40)))</f>
        <v>0</v>
      </c>
      <c r="B40" s="20">
        <f>IF($C$4="Attiecināmās izmaksas",IF('2a+c+n'!$Q84="A",'2a+c+n'!B84,0),0)</f>
        <v>0</v>
      </c>
      <c r="C40" s="20" t="str">
        <f>IF($C$4="Attiecināmās izmaksas",IF('2a+c+n'!$Q84="A",'2a+c+n'!C84,0),0)</f>
        <v>Balansēšanas vārsts, t=110˚; P=8 bar DN15</v>
      </c>
      <c r="D40" s="20" t="str">
        <f>IF($C$4="Attiecināmās izmaksas",IF('2a+c+n'!$Q84="A",'2a+c+n'!D84,0),0)</f>
        <v>gab</v>
      </c>
      <c r="E40" s="40"/>
      <c r="F40" s="59"/>
      <c r="G40" s="106"/>
      <c r="H40" s="106">
        <f>IF($C$4="Attiecināmās izmaksas",IF('2a+c+n'!$Q84="A",'2a+c+n'!H84,0),0)</f>
        <v>0</v>
      </c>
      <c r="I40" s="106"/>
      <c r="J40" s="106"/>
      <c r="K40" s="107">
        <f>IF($C$4="Attiecināmās izmaksas",IF('2a+c+n'!$Q84="A",'2a+c+n'!K84,0),0)</f>
        <v>0</v>
      </c>
      <c r="L40" s="59">
        <f>IF($C$4="Attiecināmās izmaksas",IF('2a+c+n'!$Q84="A",'2a+c+n'!L84,0),0)</f>
        <v>0</v>
      </c>
      <c r="M40" s="106">
        <f>IF($C$4="Attiecināmās izmaksas",IF('2a+c+n'!$Q84="A",'2a+c+n'!M84,0),0)</f>
        <v>0</v>
      </c>
      <c r="N40" s="106">
        <f>IF($C$4="Attiecināmās izmaksas",IF('2a+c+n'!$Q84="A",'2a+c+n'!N84,0),0)</f>
        <v>0</v>
      </c>
      <c r="O40" s="106">
        <f>IF($C$4="Attiecināmās izmaksas",IF('2a+c+n'!$Q84="A",'2a+c+n'!O84,0),0)</f>
        <v>0</v>
      </c>
      <c r="P40" s="107">
        <f>IF($C$4="Attiecināmās izmaksas",IF('2a+c+n'!$Q84="A",'2a+c+n'!P84,0),0)</f>
        <v>0</v>
      </c>
    </row>
    <row r="41" spans="1:16" x14ac:dyDescent="0.2">
      <c r="A41" s="45">
        <f>IF(P41=0,0,IF(COUNTBLANK(P41)=1,0,COUNTA($P$14:P41)))</f>
        <v>0</v>
      </c>
      <c r="B41" s="20">
        <f>IF($C$4="Attiecināmās izmaksas",IF('2a+c+n'!$Q85="A",'2a+c+n'!B85,0),0)</f>
        <v>0</v>
      </c>
      <c r="C41" s="20" t="str">
        <f>IF($C$4="Attiecināmās izmaksas",IF('2a+c+n'!$Q85="A",'2a+c+n'!C85,0),0)</f>
        <v>Lodveida ventilis t=110˚; P=8 bar DN15</v>
      </c>
      <c r="D41" s="20" t="str">
        <f>IF($C$4="Attiecināmās izmaksas",IF('2a+c+n'!$Q85="A",'2a+c+n'!D85,0),0)</f>
        <v>gab</v>
      </c>
      <c r="E41" s="40"/>
      <c r="F41" s="59"/>
      <c r="G41" s="106"/>
      <c r="H41" s="106">
        <f>IF($C$4="Attiecināmās izmaksas",IF('2a+c+n'!$Q85="A",'2a+c+n'!H85,0),0)</f>
        <v>0</v>
      </c>
      <c r="I41" s="106"/>
      <c r="J41" s="106"/>
      <c r="K41" s="107">
        <f>IF($C$4="Attiecināmās izmaksas",IF('2a+c+n'!$Q85="A",'2a+c+n'!K85,0),0)</f>
        <v>0</v>
      </c>
      <c r="L41" s="59">
        <f>IF($C$4="Attiecināmās izmaksas",IF('2a+c+n'!$Q85="A",'2a+c+n'!L85,0),0)</f>
        <v>0</v>
      </c>
      <c r="M41" s="106">
        <f>IF($C$4="Attiecināmās izmaksas",IF('2a+c+n'!$Q85="A",'2a+c+n'!M85,0),0)</f>
        <v>0</v>
      </c>
      <c r="N41" s="106">
        <f>IF($C$4="Attiecināmās izmaksas",IF('2a+c+n'!$Q85="A",'2a+c+n'!N85,0),0)</f>
        <v>0</v>
      </c>
      <c r="O41" s="106">
        <f>IF($C$4="Attiecināmās izmaksas",IF('2a+c+n'!$Q85="A",'2a+c+n'!O85,0),0)</f>
        <v>0</v>
      </c>
      <c r="P41" s="107">
        <f>IF($C$4="Attiecināmās izmaksas",IF('2a+c+n'!$Q85="A",'2a+c+n'!P85,0),0)</f>
        <v>0</v>
      </c>
    </row>
    <row r="42" spans="1:16" x14ac:dyDescent="0.2">
      <c r="A42" s="45">
        <f>IF(P42=0,0,IF(COUNTBLANK(P42)=1,0,COUNTA($P$14:P42)))</f>
        <v>0</v>
      </c>
      <c r="B42" s="20">
        <f>IF($C$4="Attiecināmās izmaksas",IF('2a+c+n'!$Q86="A",'2a+c+n'!B86,0),0)</f>
        <v>0</v>
      </c>
      <c r="C42" s="20" t="str">
        <f>IF($C$4="Attiecināmās izmaksas",IF('2a+c+n'!$Q86="A",'2a+c+n'!C86,0),0)</f>
        <v>Lodveida ventilis t=110˚; P=8 bar DN20</v>
      </c>
      <c r="D42" s="20" t="str">
        <f>IF($C$4="Attiecināmās izmaksas",IF('2a+c+n'!$Q86="A",'2a+c+n'!D86,0),0)</f>
        <v>gab</v>
      </c>
      <c r="E42" s="40"/>
      <c r="F42" s="59"/>
      <c r="G42" s="106"/>
      <c r="H42" s="106">
        <f>IF($C$4="Attiecināmās izmaksas",IF('2a+c+n'!$Q86="A",'2a+c+n'!H86,0),0)</f>
        <v>0</v>
      </c>
      <c r="I42" s="106"/>
      <c r="J42" s="106"/>
      <c r="K42" s="107">
        <f>IF($C$4="Attiecināmās izmaksas",IF('2a+c+n'!$Q86="A",'2a+c+n'!K86,0),0)</f>
        <v>0</v>
      </c>
      <c r="L42" s="59">
        <f>IF($C$4="Attiecināmās izmaksas",IF('2a+c+n'!$Q86="A",'2a+c+n'!L86,0),0)</f>
        <v>0</v>
      </c>
      <c r="M42" s="106">
        <f>IF($C$4="Attiecināmās izmaksas",IF('2a+c+n'!$Q86="A",'2a+c+n'!M86,0),0)</f>
        <v>0</v>
      </c>
      <c r="N42" s="106">
        <f>IF($C$4="Attiecināmās izmaksas",IF('2a+c+n'!$Q86="A",'2a+c+n'!N86,0),0)</f>
        <v>0</v>
      </c>
      <c r="O42" s="106">
        <f>IF($C$4="Attiecināmās izmaksas",IF('2a+c+n'!$Q86="A",'2a+c+n'!O86,0),0)</f>
        <v>0</v>
      </c>
      <c r="P42" s="107">
        <f>IF($C$4="Attiecināmās izmaksas",IF('2a+c+n'!$Q86="A",'2a+c+n'!P86,0),0)</f>
        <v>0</v>
      </c>
    </row>
    <row r="43" spans="1:16" x14ac:dyDescent="0.2">
      <c r="A43" s="45">
        <f>IF(P43=0,0,IF(COUNTBLANK(P43)=1,0,COUNTA($P$14:P43)))</f>
        <v>0</v>
      </c>
      <c r="B43" s="20">
        <f>IF($C$4="Attiecināmās izmaksas",IF('2a+c+n'!$Q87="A",'2a+c+n'!B87,0),0)</f>
        <v>0</v>
      </c>
      <c r="C43" s="20" t="str">
        <f>IF($C$4="Attiecināmās izmaksas",IF('2a+c+n'!$Q87="A",'2a+c+n'!C87,0),0)</f>
        <v>Lodveida ventilis t=110˚; P=8 bar DN25</v>
      </c>
      <c r="D43" s="20" t="str">
        <f>IF($C$4="Attiecināmās izmaksas",IF('2a+c+n'!$Q87="A",'2a+c+n'!D87,0),0)</f>
        <v>gab</v>
      </c>
      <c r="E43" s="40"/>
      <c r="F43" s="59"/>
      <c r="G43" s="106"/>
      <c r="H43" s="106">
        <f>IF($C$4="Attiecināmās izmaksas",IF('2a+c+n'!$Q87="A",'2a+c+n'!H87,0),0)</f>
        <v>0</v>
      </c>
      <c r="I43" s="106"/>
      <c r="J43" s="106"/>
      <c r="K43" s="107">
        <f>IF($C$4="Attiecināmās izmaksas",IF('2a+c+n'!$Q87="A",'2a+c+n'!K87,0),0)</f>
        <v>0</v>
      </c>
      <c r="L43" s="59">
        <f>IF($C$4="Attiecināmās izmaksas",IF('2a+c+n'!$Q87="A",'2a+c+n'!L87,0),0)</f>
        <v>0</v>
      </c>
      <c r="M43" s="106">
        <f>IF($C$4="Attiecināmās izmaksas",IF('2a+c+n'!$Q87="A",'2a+c+n'!M87,0),0)</f>
        <v>0</v>
      </c>
      <c r="N43" s="106">
        <f>IF($C$4="Attiecināmās izmaksas",IF('2a+c+n'!$Q87="A",'2a+c+n'!N87,0),0)</f>
        <v>0</v>
      </c>
      <c r="O43" s="106">
        <f>IF($C$4="Attiecināmās izmaksas",IF('2a+c+n'!$Q87="A",'2a+c+n'!O87,0),0)</f>
        <v>0</v>
      </c>
      <c r="P43" s="107">
        <f>IF($C$4="Attiecināmās izmaksas",IF('2a+c+n'!$Q87="A",'2a+c+n'!P87,0),0)</f>
        <v>0</v>
      </c>
    </row>
    <row r="44" spans="1:16" x14ac:dyDescent="0.2">
      <c r="A44" s="45">
        <f>IF(P44=0,0,IF(COUNTBLANK(P44)=1,0,COUNTA($P$14:P44)))</f>
        <v>0</v>
      </c>
      <c r="B44" s="20">
        <f>IF($C$4="Attiecināmās izmaksas",IF('2a+c+n'!$Q88="A",'2a+c+n'!B88,0),0)</f>
        <v>0</v>
      </c>
      <c r="C44" s="20" t="str">
        <f>IF($C$4="Attiecināmās izmaksas",IF('2a+c+n'!$Q88="A",'2a+c+n'!C88,0),0)</f>
        <v>Lodveida ventilis t=110˚; P=8 bar DN40</v>
      </c>
      <c r="D44" s="20" t="str">
        <f>IF($C$4="Attiecināmās izmaksas",IF('2a+c+n'!$Q88="A",'2a+c+n'!D88,0),0)</f>
        <v>gab</v>
      </c>
      <c r="E44" s="40"/>
      <c r="F44" s="59"/>
      <c r="G44" s="106"/>
      <c r="H44" s="106">
        <f>IF($C$4="Attiecināmās izmaksas",IF('2a+c+n'!$Q88="A",'2a+c+n'!H88,0),0)</f>
        <v>0</v>
      </c>
      <c r="I44" s="106"/>
      <c r="J44" s="106"/>
      <c r="K44" s="107">
        <f>IF($C$4="Attiecināmās izmaksas",IF('2a+c+n'!$Q88="A",'2a+c+n'!K88,0),0)</f>
        <v>0</v>
      </c>
      <c r="L44" s="59">
        <f>IF($C$4="Attiecināmās izmaksas",IF('2a+c+n'!$Q88="A",'2a+c+n'!L88,0),0)</f>
        <v>0</v>
      </c>
      <c r="M44" s="106">
        <f>IF($C$4="Attiecināmās izmaksas",IF('2a+c+n'!$Q88="A",'2a+c+n'!M88,0),0)</f>
        <v>0</v>
      </c>
      <c r="N44" s="106">
        <f>IF($C$4="Attiecināmās izmaksas",IF('2a+c+n'!$Q88="A",'2a+c+n'!N88,0),0)</f>
        <v>0</v>
      </c>
      <c r="O44" s="106">
        <f>IF($C$4="Attiecināmās izmaksas",IF('2a+c+n'!$Q88="A",'2a+c+n'!O88,0),0)</f>
        <v>0</v>
      </c>
      <c r="P44" s="107">
        <f>IF($C$4="Attiecināmās izmaksas",IF('2a+c+n'!$Q88="A",'2a+c+n'!P88,0),0)</f>
        <v>0</v>
      </c>
    </row>
    <row r="45" spans="1:16" x14ac:dyDescent="0.2">
      <c r="A45" s="45">
        <f>IF(P45=0,0,IF(COUNTBLANK(P45)=1,0,COUNTA($P$14:P45)))</f>
        <v>0</v>
      </c>
      <c r="B45" s="20">
        <f>IF($C$4="Attiecināmās izmaksas",IF('2a+c+n'!$Q89="A",'2a+c+n'!B89,0),0)</f>
        <v>0</v>
      </c>
      <c r="C45" s="20" t="str">
        <f>IF($C$4="Attiecināmās izmaksas",IF('2a+c+n'!$Q89="A",'2a+c+n'!C89,0),0)</f>
        <v>Dvieļu žāvētājs  U veida 250x700</v>
      </c>
      <c r="D45" s="20" t="str">
        <f>IF($C$4="Attiecināmās izmaksas",IF('2a+c+n'!$Q89="A",'2a+c+n'!D89,0),0)</f>
        <v>gab</v>
      </c>
      <c r="E45" s="40"/>
      <c r="F45" s="59"/>
      <c r="G45" s="106"/>
      <c r="H45" s="106">
        <f>IF($C$4="Attiecināmās izmaksas",IF('2a+c+n'!$Q89="A",'2a+c+n'!H89,0),0)</f>
        <v>0</v>
      </c>
      <c r="I45" s="106"/>
      <c r="J45" s="106"/>
      <c r="K45" s="107">
        <f>IF($C$4="Attiecināmās izmaksas",IF('2a+c+n'!$Q89="A",'2a+c+n'!K89,0),0)</f>
        <v>0</v>
      </c>
      <c r="L45" s="59">
        <f>IF($C$4="Attiecināmās izmaksas",IF('2a+c+n'!$Q89="A",'2a+c+n'!L89,0),0)</f>
        <v>0</v>
      </c>
      <c r="M45" s="106">
        <f>IF($C$4="Attiecināmās izmaksas",IF('2a+c+n'!$Q89="A",'2a+c+n'!M89,0),0)</f>
        <v>0</v>
      </c>
      <c r="N45" s="106">
        <f>IF($C$4="Attiecināmās izmaksas",IF('2a+c+n'!$Q89="A",'2a+c+n'!N89,0),0)</f>
        <v>0</v>
      </c>
      <c r="O45" s="106">
        <f>IF($C$4="Attiecināmās izmaksas",IF('2a+c+n'!$Q89="A",'2a+c+n'!O89,0),0)</f>
        <v>0</v>
      </c>
      <c r="P45" s="107">
        <f>IF($C$4="Attiecināmās izmaksas",IF('2a+c+n'!$Q89="A",'2a+c+n'!P89,0),0)</f>
        <v>0</v>
      </c>
    </row>
    <row r="46" spans="1:16" x14ac:dyDescent="0.2">
      <c r="A46" s="45">
        <f>IF(P46=0,0,IF(COUNTBLANK(P46)=1,0,COUNTA($P$14:P46)))</f>
        <v>0</v>
      </c>
      <c r="B46" s="20">
        <f>IF($C$4="Attiecināmās izmaksas",IF('2a+c+n'!$Q90="A",'2a+c+n'!B90,0),0)</f>
        <v>0</v>
      </c>
      <c r="C46" s="20" t="str">
        <f>IF($C$4="Attiecināmās izmaksas",IF('2a+c+n'!$Q90="A",'2a+c+n'!C90,0),0)</f>
        <v>Cauruļu armatūra, veidgabali, stiprinājumi</v>
      </c>
      <c r="D46" s="20" t="str">
        <f>IF($C$4="Attiecināmās izmaksas",IF('2a+c+n'!$Q90="A",'2a+c+n'!D90,0),0)</f>
        <v>kompl</v>
      </c>
      <c r="E46" s="40"/>
      <c r="F46" s="59"/>
      <c r="G46" s="106"/>
      <c r="H46" s="106">
        <f>IF($C$4="Attiecināmās izmaksas",IF('2a+c+n'!$Q90="A",'2a+c+n'!H90,0),0)</f>
        <v>0</v>
      </c>
      <c r="I46" s="106"/>
      <c r="J46" s="106"/>
      <c r="K46" s="107">
        <f>IF($C$4="Attiecināmās izmaksas",IF('2a+c+n'!$Q90="A",'2a+c+n'!K90,0),0)</f>
        <v>0</v>
      </c>
      <c r="L46" s="59">
        <f>IF($C$4="Attiecināmās izmaksas",IF('2a+c+n'!$Q90="A",'2a+c+n'!L90,0),0)</f>
        <v>0</v>
      </c>
      <c r="M46" s="106">
        <f>IF($C$4="Attiecināmās izmaksas",IF('2a+c+n'!$Q90="A",'2a+c+n'!M90,0),0)</f>
        <v>0</v>
      </c>
      <c r="N46" s="106">
        <f>IF($C$4="Attiecināmās izmaksas",IF('2a+c+n'!$Q90="A",'2a+c+n'!N90,0),0)</f>
        <v>0</v>
      </c>
      <c r="O46" s="106">
        <f>IF($C$4="Attiecināmās izmaksas",IF('2a+c+n'!$Q90="A",'2a+c+n'!O90,0),0)</f>
        <v>0</v>
      </c>
      <c r="P46" s="107">
        <f>IF($C$4="Attiecināmās izmaksas",IF('2a+c+n'!$Q90="A",'2a+c+n'!P90,0),0)</f>
        <v>0</v>
      </c>
    </row>
    <row r="47" spans="1:16" ht="45" x14ac:dyDescent="0.2">
      <c r="A47" s="45">
        <f>IF(P47=0,0,IF(COUNTBLANK(P47)=1,0,COUNTA($P$14:P47)))</f>
        <v>0</v>
      </c>
      <c r="B47" s="20">
        <f>IF($C$4="Attiecināmās izmaksas",IF('2a+c+n'!$Q91="A",'2a+c+n'!B91,0),0)</f>
        <v>0</v>
      </c>
      <c r="C47" s="20" t="str">
        <f>IF($C$4="Attiecināmās izmaksas",IF('2a+c+n'!$Q91="A",'2a+c+n'!C91,0),0)</f>
        <v>Akmensvates izolācijas čaula, ar alum. atstarojošo slāni; b=30mm PAROC Hvac Section AluCoat T 22/30, (siltumizolācijas materiāla siltumvadītspējas koeficients pie 50 oC ≤ 0,039 W/mK)</v>
      </c>
      <c r="D47" s="20" t="str">
        <f>IF($C$4="Attiecināmās izmaksas",IF('2a+c+n'!$Q91="A",'2a+c+n'!D91,0),0)</f>
        <v>m</v>
      </c>
      <c r="E47" s="40"/>
      <c r="F47" s="59"/>
      <c r="G47" s="106"/>
      <c r="H47" s="106">
        <f>IF($C$4="Attiecināmās izmaksas",IF('2a+c+n'!$Q91="A",'2a+c+n'!H91,0),0)</f>
        <v>0</v>
      </c>
      <c r="I47" s="106"/>
      <c r="J47" s="106"/>
      <c r="K47" s="107">
        <f>IF($C$4="Attiecināmās izmaksas",IF('2a+c+n'!$Q91="A",'2a+c+n'!K91,0),0)</f>
        <v>0</v>
      </c>
      <c r="L47" s="59">
        <f>IF($C$4="Attiecināmās izmaksas",IF('2a+c+n'!$Q91="A",'2a+c+n'!L91,0),0)</f>
        <v>0</v>
      </c>
      <c r="M47" s="106">
        <f>IF($C$4="Attiecināmās izmaksas",IF('2a+c+n'!$Q91="A",'2a+c+n'!M91,0),0)</f>
        <v>0</v>
      </c>
      <c r="N47" s="106">
        <f>IF($C$4="Attiecināmās izmaksas",IF('2a+c+n'!$Q91="A",'2a+c+n'!N91,0),0)</f>
        <v>0</v>
      </c>
      <c r="O47" s="106">
        <f>IF($C$4="Attiecināmās izmaksas",IF('2a+c+n'!$Q91="A",'2a+c+n'!O91,0),0)</f>
        <v>0</v>
      </c>
      <c r="P47" s="107">
        <f>IF($C$4="Attiecināmās izmaksas",IF('2a+c+n'!$Q91="A",'2a+c+n'!P91,0),0)</f>
        <v>0</v>
      </c>
    </row>
    <row r="48" spans="1:16" ht="45" x14ac:dyDescent="0.2">
      <c r="A48" s="45">
        <f>IF(P48=0,0,IF(COUNTBLANK(P48)=1,0,COUNTA($P$14:P48)))</f>
        <v>0</v>
      </c>
      <c r="B48" s="20">
        <f>IF($C$4="Attiecināmās izmaksas",IF('2a+c+n'!$Q92="A",'2a+c+n'!B92,0),0)</f>
        <v>0</v>
      </c>
      <c r="C48" s="20" t="str">
        <f>IF($C$4="Attiecināmās izmaksas",IF('2a+c+n'!$Q92="A",'2a+c+n'!C92,0),0)</f>
        <v>Akmensvates izolācijas čaula, ar alum. atstarojošo slāni; b=30mm PAROC Hvac Section AluCoat T 28/30, (siltumizolācijas materiāla siltumvadītspējas koeficients pie 50 oC ≤ 0,039 W/mK)</v>
      </c>
      <c r="D48" s="20" t="str">
        <f>IF($C$4="Attiecināmās izmaksas",IF('2a+c+n'!$Q92="A",'2a+c+n'!D92,0),0)</f>
        <v>m</v>
      </c>
      <c r="E48" s="40"/>
      <c r="F48" s="59"/>
      <c r="G48" s="106"/>
      <c r="H48" s="106">
        <f>IF($C$4="Attiecināmās izmaksas",IF('2a+c+n'!$Q92="A",'2a+c+n'!H92,0),0)</f>
        <v>0</v>
      </c>
      <c r="I48" s="106"/>
      <c r="J48" s="106"/>
      <c r="K48" s="107">
        <f>IF($C$4="Attiecināmās izmaksas",IF('2a+c+n'!$Q92="A",'2a+c+n'!K92,0),0)</f>
        <v>0</v>
      </c>
      <c r="L48" s="59">
        <f>IF($C$4="Attiecināmās izmaksas",IF('2a+c+n'!$Q92="A",'2a+c+n'!L92,0),0)</f>
        <v>0</v>
      </c>
      <c r="M48" s="106">
        <f>IF($C$4="Attiecināmās izmaksas",IF('2a+c+n'!$Q92="A",'2a+c+n'!M92,0),0)</f>
        <v>0</v>
      </c>
      <c r="N48" s="106">
        <f>IF($C$4="Attiecināmās izmaksas",IF('2a+c+n'!$Q92="A",'2a+c+n'!N92,0),0)</f>
        <v>0</v>
      </c>
      <c r="O48" s="106">
        <f>IF($C$4="Attiecināmās izmaksas",IF('2a+c+n'!$Q92="A",'2a+c+n'!O92,0),0)</f>
        <v>0</v>
      </c>
      <c r="P48" s="107">
        <f>IF($C$4="Attiecināmās izmaksas",IF('2a+c+n'!$Q92="A",'2a+c+n'!P92,0),0)</f>
        <v>0</v>
      </c>
    </row>
    <row r="49" spans="1:16" ht="45" x14ac:dyDescent="0.2">
      <c r="A49" s="45">
        <f>IF(P49=0,0,IF(COUNTBLANK(P49)=1,0,COUNTA($P$14:P49)))</f>
        <v>0</v>
      </c>
      <c r="B49" s="20">
        <f>IF($C$4="Attiecināmās izmaksas",IF('2a+c+n'!$Q93="A",'2a+c+n'!B93,0),0)</f>
        <v>0</v>
      </c>
      <c r="C49" s="20" t="str">
        <f>IF($C$4="Attiecināmās izmaksas",IF('2a+c+n'!$Q93="A",'2a+c+n'!C93,0),0)</f>
        <v>Akmensvates izolācijas čaula, ar alum. atstarojošo slāni; b=30mm PAROC Hvac Section AluCoat T 34/30, (siltumizolācijas materiāla siltumvadītspējas koeficients pie 50 oC ≤ 0,039 W/mK)</v>
      </c>
      <c r="D49" s="20" t="str">
        <f>IF($C$4="Attiecināmās izmaksas",IF('2a+c+n'!$Q93="A",'2a+c+n'!D93,0),0)</f>
        <v>m</v>
      </c>
      <c r="E49" s="40"/>
      <c r="F49" s="59"/>
      <c r="G49" s="106"/>
      <c r="H49" s="106">
        <f>IF($C$4="Attiecināmās izmaksas",IF('2a+c+n'!$Q93="A",'2a+c+n'!H93,0),0)</f>
        <v>0</v>
      </c>
      <c r="I49" s="106"/>
      <c r="J49" s="106"/>
      <c r="K49" s="107">
        <f>IF($C$4="Attiecināmās izmaksas",IF('2a+c+n'!$Q93="A",'2a+c+n'!K93,0),0)</f>
        <v>0</v>
      </c>
      <c r="L49" s="59">
        <f>IF($C$4="Attiecināmās izmaksas",IF('2a+c+n'!$Q93="A",'2a+c+n'!L93,0),0)</f>
        <v>0</v>
      </c>
      <c r="M49" s="106">
        <f>IF($C$4="Attiecināmās izmaksas",IF('2a+c+n'!$Q93="A",'2a+c+n'!M93,0),0)</f>
        <v>0</v>
      </c>
      <c r="N49" s="106">
        <f>IF($C$4="Attiecināmās izmaksas",IF('2a+c+n'!$Q93="A",'2a+c+n'!N93,0),0)</f>
        <v>0</v>
      </c>
      <c r="O49" s="106">
        <f>IF($C$4="Attiecināmās izmaksas",IF('2a+c+n'!$Q93="A",'2a+c+n'!O93,0),0)</f>
        <v>0</v>
      </c>
      <c r="P49" s="107">
        <f>IF($C$4="Attiecināmās izmaksas",IF('2a+c+n'!$Q93="A",'2a+c+n'!P93,0),0)</f>
        <v>0</v>
      </c>
    </row>
    <row r="50" spans="1:16" ht="45" x14ac:dyDescent="0.2">
      <c r="A50" s="45">
        <f>IF(P50=0,0,IF(COUNTBLANK(P50)=1,0,COUNTA($P$14:P50)))</f>
        <v>0</v>
      </c>
      <c r="B50" s="20">
        <f>IF($C$4="Attiecināmās izmaksas",IF('2a+c+n'!$Q94="A",'2a+c+n'!B94,0),0)</f>
        <v>0</v>
      </c>
      <c r="C50" s="20" t="str">
        <f>IF($C$4="Attiecināmās izmaksas",IF('2a+c+n'!$Q94="A",'2a+c+n'!C94,0),0)</f>
        <v>Akmensvates izolācijas čaula, ar alum. atstarojošo slāni; b=50mm PAROC Hvac Section AluCoat T 22/50, (siltumizolācijas materiāla siltumvadītspējas koeficients pie 50 oC ≤ 0,039 W/mK)</v>
      </c>
      <c r="D50" s="20" t="str">
        <f>IF($C$4="Attiecināmās izmaksas",IF('2a+c+n'!$Q94="A",'2a+c+n'!D94,0),0)</f>
        <v>m</v>
      </c>
      <c r="E50" s="40"/>
      <c r="F50" s="59"/>
      <c r="G50" s="106"/>
      <c r="H50" s="106">
        <f>IF($C$4="Attiecināmās izmaksas",IF('2a+c+n'!$Q94="A",'2a+c+n'!H94,0),0)</f>
        <v>0</v>
      </c>
      <c r="I50" s="106"/>
      <c r="J50" s="106"/>
      <c r="K50" s="107">
        <f>IF($C$4="Attiecināmās izmaksas",IF('2a+c+n'!$Q94="A",'2a+c+n'!K94,0),0)</f>
        <v>0</v>
      </c>
      <c r="L50" s="59">
        <f>IF($C$4="Attiecināmās izmaksas",IF('2a+c+n'!$Q94="A",'2a+c+n'!L94,0),0)</f>
        <v>0</v>
      </c>
      <c r="M50" s="106">
        <f>IF($C$4="Attiecināmās izmaksas",IF('2a+c+n'!$Q94="A",'2a+c+n'!M94,0),0)</f>
        <v>0</v>
      </c>
      <c r="N50" s="106">
        <f>IF($C$4="Attiecināmās izmaksas",IF('2a+c+n'!$Q94="A",'2a+c+n'!N94,0),0)</f>
        <v>0</v>
      </c>
      <c r="O50" s="106">
        <f>IF($C$4="Attiecināmās izmaksas",IF('2a+c+n'!$Q94="A",'2a+c+n'!O94,0),0)</f>
        <v>0</v>
      </c>
      <c r="P50" s="107">
        <f>IF($C$4="Attiecināmās izmaksas",IF('2a+c+n'!$Q94="A",'2a+c+n'!P94,0),0)</f>
        <v>0</v>
      </c>
    </row>
    <row r="51" spans="1:16" ht="45" x14ac:dyDescent="0.2">
      <c r="A51" s="45">
        <f>IF(P51=0,0,IF(COUNTBLANK(P51)=1,0,COUNTA($P$14:P51)))</f>
        <v>0</v>
      </c>
      <c r="B51" s="20">
        <f>IF($C$4="Attiecināmās izmaksas",IF('2a+c+n'!$Q95="A",'2a+c+n'!B95,0),0)</f>
        <v>0</v>
      </c>
      <c r="C51" s="20" t="str">
        <f>IF($C$4="Attiecināmās izmaksas",IF('2a+c+n'!$Q95="A",'2a+c+n'!C95,0),0)</f>
        <v>Akmensvates izolācijas čaula, ar alum. atstarojošo slāni; b=50mm PAROC Hvac Section AluCoat T 28/50, (siltumizolācijas materiāla siltumvadītspējas koeficients pie 50 oC ≤ 0,039 W/mK)</v>
      </c>
      <c r="D51" s="20" t="str">
        <f>IF($C$4="Attiecināmās izmaksas",IF('2a+c+n'!$Q95="A",'2a+c+n'!D95,0),0)</f>
        <v>m</v>
      </c>
      <c r="E51" s="40"/>
      <c r="F51" s="59"/>
      <c r="G51" s="106"/>
      <c r="H51" s="106">
        <f>IF($C$4="Attiecināmās izmaksas",IF('2a+c+n'!$Q95="A",'2a+c+n'!H95,0),0)</f>
        <v>0</v>
      </c>
      <c r="I51" s="106"/>
      <c r="J51" s="106"/>
      <c r="K51" s="107">
        <f>IF($C$4="Attiecināmās izmaksas",IF('2a+c+n'!$Q95="A",'2a+c+n'!K95,0),0)</f>
        <v>0</v>
      </c>
      <c r="L51" s="59">
        <f>IF($C$4="Attiecināmās izmaksas",IF('2a+c+n'!$Q95="A",'2a+c+n'!L95,0),0)</f>
        <v>0</v>
      </c>
      <c r="M51" s="106">
        <f>IF($C$4="Attiecināmās izmaksas",IF('2a+c+n'!$Q95="A",'2a+c+n'!M95,0),0)</f>
        <v>0</v>
      </c>
      <c r="N51" s="106">
        <f>IF($C$4="Attiecināmās izmaksas",IF('2a+c+n'!$Q95="A",'2a+c+n'!N95,0),0)</f>
        <v>0</v>
      </c>
      <c r="O51" s="106">
        <f>IF($C$4="Attiecināmās izmaksas",IF('2a+c+n'!$Q95="A",'2a+c+n'!O95,0),0)</f>
        <v>0</v>
      </c>
      <c r="P51" s="107">
        <f>IF($C$4="Attiecināmās izmaksas",IF('2a+c+n'!$Q95="A",'2a+c+n'!P95,0),0)</f>
        <v>0</v>
      </c>
    </row>
    <row r="52" spans="1:16" ht="45" x14ac:dyDescent="0.2">
      <c r="A52" s="45">
        <f>IF(P52=0,0,IF(COUNTBLANK(P52)=1,0,COUNTA($P$14:P52)))</f>
        <v>0</v>
      </c>
      <c r="B52" s="20">
        <f>IF($C$4="Attiecināmās izmaksas",IF('2a+c+n'!$Q96="A",'2a+c+n'!B96,0),0)</f>
        <v>0</v>
      </c>
      <c r="C52" s="20" t="str">
        <f>IF($C$4="Attiecināmās izmaksas",IF('2a+c+n'!$Q96="A",'2a+c+n'!C96,0),0)</f>
        <v>Akmensvates izolācijas čaula, ar alum. atstarojošo slāni; b=50mm PAROC Hvac Section AluCoat T 35/50, (siltumizolācijas materiāla siltumvadītspējas koeficients pie 50 oC ≤ 0,039 W/mK)</v>
      </c>
      <c r="D52" s="20" t="str">
        <f>IF($C$4="Attiecināmās izmaksas",IF('2a+c+n'!$Q96="A",'2a+c+n'!D96,0),0)</f>
        <v>m</v>
      </c>
      <c r="E52" s="40"/>
      <c r="F52" s="59"/>
      <c r="G52" s="106"/>
      <c r="H52" s="106">
        <f>IF($C$4="Attiecināmās izmaksas",IF('2a+c+n'!$Q96="A",'2a+c+n'!H96,0),0)</f>
        <v>0</v>
      </c>
      <c r="I52" s="106"/>
      <c r="J52" s="106"/>
      <c r="K52" s="107">
        <f>IF($C$4="Attiecināmās izmaksas",IF('2a+c+n'!$Q96="A",'2a+c+n'!K96,0),0)</f>
        <v>0</v>
      </c>
      <c r="L52" s="59">
        <f>IF($C$4="Attiecināmās izmaksas",IF('2a+c+n'!$Q96="A",'2a+c+n'!L96,0),0)</f>
        <v>0</v>
      </c>
      <c r="M52" s="106">
        <f>IF($C$4="Attiecināmās izmaksas",IF('2a+c+n'!$Q96="A",'2a+c+n'!M96,0),0)</f>
        <v>0</v>
      </c>
      <c r="N52" s="106">
        <f>IF($C$4="Attiecināmās izmaksas",IF('2a+c+n'!$Q96="A",'2a+c+n'!N96,0),0)</f>
        <v>0</v>
      </c>
      <c r="O52" s="106">
        <f>IF($C$4="Attiecināmās izmaksas",IF('2a+c+n'!$Q96="A",'2a+c+n'!O96,0),0)</f>
        <v>0</v>
      </c>
      <c r="P52" s="107">
        <f>IF($C$4="Attiecināmās izmaksas",IF('2a+c+n'!$Q96="A",'2a+c+n'!P96,0),0)</f>
        <v>0</v>
      </c>
    </row>
    <row r="53" spans="1:16" ht="45" x14ac:dyDescent="0.2">
      <c r="A53" s="45">
        <f>IF(P53=0,0,IF(COUNTBLANK(P53)=1,0,COUNTA($P$14:P53)))</f>
        <v>0</v>
      </c>
      <c r="B53" s="20">
        <f>IF($C$4="Attiecināmās izmaksas",IF('2a+c+n'!$Q97="A",'2a+c+n'!B97,0),0)</f>
        <v>0</v>
      </c>
      <c r="C53" s="20" t="str">
        <f>IF($C$4="Attiecināmās izmaksas",IF('2a+c+n'!$Q97="A",'2a+c+n'!C97,0),0)</f>
        <v>Akmensvates izolācijas čaula, ar alum. atstarojošo slāni; b=50mm PAROC Hvac Section AluCoat T 42/50, (siltumizolācijas materiāla siltumvadītspējas koeficients pie 50 oC ≤ 0,039 W/mK)</v>
      </c>
      <c r="D53" s="20" t="str">
        <f>IF($C$4="Attiecināmās izmaksas",IF('2a+c+n'!$Q97="A",'2a+c+n'!D97,0),0)</f>
        <v>m</v>
      </c>
      <c r="E53" s="40"/>
      <c r="F53" s="59"/>
      <c r="G53" s="106"/>
      <c r="H53" s="106">
        <f>IF($C$4="Attiecināmās izmaksas",IF('2a+c+n'!$Q97="A",'2a+c+n'!H97,0),0)</f>
        <v>0</v>
      </c>
      <c r="I53" s="106"/>
      <c r="J53" s="106"/>
      <c r="K53" s="107">
        <f>IF($C$4="Attiecināmās izmaksas",IF('2a+c+n'!$Q97="A",'2a+c+n'!K97,0),0)</f>
        <v>0</v>
      </c>
      <c r="L53" s="59">
        <f>IF($C$4="Attiecināmās izmaksas",IF('2a+c+n'!$Q97="A",'2a+c+n'!L97,0),0)</f>
        <v>0</v>
      </c>
      <c r="M53" s="106">
        <f>IF($C$4="Attiecināmās izmaksas",IF('2a+c+n'!$Q97="A",'2a+c+n'!M97,0),0)</f>
        <v>0</v>
      </c>
      <c r="N53" s="106">
        <f>IF($C$4="Attiecināmās izmaksas",IF('2a+c+n'!$Q97="A",'2a+c+n'!N97,0),0)</f>
        <v>0</v>
      </c>
      <c r="O53" s="106">
        <f>IF($C$4="Attiecināmās izmaksas",IF('2a+c+n'!$Q97="A",'2a+c+n'!O97,0),0)</f>
        <v>0</v>
      </c>
      <c r="P53" s="107">
        <f>IF($C$4="Attiecināmās izmaksas",IF('2a+c+n'!$Q97="A",'2a+c+n'!P97,0),0)</f>
        <v>0</v>
      </c>
    </row>
    <row r="54" spans="1:16" ht="45" x14ac:dyDescent="0.2">
      <c r="A54" s="45">
        <f>IF(P54=0,0,IF(COUNTBLANK(P54)=1,0,COUNTA($P$14:P54)))</f>
        <v>0</v>
      </c>
      <c r="B54" s="20">
        <f>IF($C$4="Attiecināmās izmaksas",IF('2a+c+n'!$Q98="A",'2a+c+n'!B98,0),0)</f>
        <v>0</v>
      </c>
      <c r="C54" s="20" t="str">
        <f>IF($C$4="Attiecināmās izmaksas",IF('2a+c+n'!$Q98="A",'2a+c+n'!C98,0),0)</f>
        <v>Akmensvates izolācijas čaula, ar alum. atstarojošo slāni; b=50mm PAROC Hvac Section AluCoat T 54/50, (siltumizolācijas materiāla siltumvadītspējas koeficients pie 50 oC ≤ 0,039 W/mK)</v>
      </c>
      <c r="D54" s="20" t="str">
        <f>IF($C$4="Attiecināmās izmaksas",IF('2a+c+n'!$Q98="A",'2a+c+n'!D98,0),0)</f>
        <v>m</v>
      </c>
      <c r="E54" s="40"/>
      <c r="F54" s="59"/>
      <c r="G54" s="106"/>
      <c r="H54" s="106">
        <f>IF($C$4="Attiecināmās izmaksas",IF('2a+c+n'!$Q98="A",'2a+c+n'!H98,0),0)</f>
        <v>0</v>
      </c>
      <c r="I54" s="106"/>
      <c r="J54" s="106"/>
      <c r="K54" s="107">
        <f>IF($C$4="Attiecināmās izmaksas",IF('2a+c+n'!$Q98="A",'2a+c+n'!K98,0),0)</f>
        <v>0</v>
      </c>
      <c r="L54" s="59">
        <f>IF($C$4="Attiecināmās izmaksas",IF('2a+c+n'!$Q98="A",'2a+c+n'!L98,0),0)</f>
        <v>0</v>
      </c>
      <c r="M54" s="106">
        <f>IF($C$4="Attiecināmās izmaksas",IF('2a+c+n'!$Q98="A",'2a+c+n'!M98,0),0)</f>
        <v>0</v>
      </c>
      <c r="N54" s="106">
        <f>IF($C$4="Attiecināmās izmaksas",IF('2a+c+n'!$Q98="A",'2a+c+n'!N98,0),0)</f>
        <v>0</v>
      </c>
      <c r="O54" s="106">
        <f>IF($C$4="Attiecināmās izmaksas",IF('2a+c+n'!$Q98="A",'2a+c+n'!O98,0),0)</f>
        <v>0</v>
      </c>
      <c r="P54" s="107">
        <f>IF($C$4="Attiecināmās izmaksas",IF('2a+c+n'!$Q98="A",'2a+c+n'!P98,0),0)</f>
        <v>0</v>
      </c>
    </row>
    <row r="55" spans="1:16" x14ac:dyDescent="0.2">
      <c r="A55" s="45">
        <f>IF(P55=0,0,IF(COUNTBLANK(P55)=1,0,COUNTA($P$14:P55)))</f>
        <v>0</v>
      </c>
      <c r="B55" s="20">
        <f>IF($C$4="Attiecināmās izmaksas",IF('2a+c+n'!$Q99="A",'2a+c+n'!B99,0),0)</f>
        <v>0</v>
      </c>
      <c r="C55" s="20" t="str">
        <f>IF($C$4="Attiecināmās izmaksas",IF('2a+c+n'!$Q99="A",'2a+c+n'!C99,0),0)</f>
        <v>Pieslēgums pie dvieļu žāvētāja DN 25</v>
      </c>
      <c r="D55" s="20" t="str">
        <f>IF($C$4="Attiecināmās izmaksas",IF('2a+c+n'!$Q99="A",'2a+c+n'!D99,0),0)</f>
        <v>kpl.</v>
      </c>
      <c r="E55" s="40"/>
      <c r="F55" s="59"/>
      <c r="G55" s="106"/>
      <c r="H55" s="106">
        <f>IF($C$4="Attiecināmās izmaksas",IF('2a+c+n'!$Q99="A",'2a+c+n'!H99,0),0)</f>
        <v>0</v>
      </c>
      <c r="I55" s="106"/>
      <c r="J55" s="106"/>
      <c r="K55" s="107">
        <f>IF($C$4="Attiecināmās izmaksas",IF('2a+c+n'!$Q99="A",'2a+c+n'!K99,0),0)</f>
        <v>0</v>
      </c>
      <c r="L55" s="59">
        <f>IF($C$4="Attiecināmās izmaksas",IF('2a+c+n'!$Q99="A",'2a+c+n'!L99,0),0)</f>
        <v>0</v>
      </c>
      <c r="M55" s="106">
        <f>IF($C$4="Attiecināmās izmaksas",IF('2a+c+n'!$Q99="A",'2a+c+n'!M99,0),0)</f>
        <v>0</v>
      </c>
      <c r="N55" s="106">
        <f>IF($C$4="Attiecināmās izmaksas",IF('2a+c+n'!$Q99="A",'2a+c+n'!N99,0),0)</f>
        <v>0</v>
      </c>
      <c r="O55" s="106">
        <f>IF($C$4="Attiecināmās izmaksas",IF('2a+c+n'!$Q99="A",'2a+c+n'!O99,0),0)</f>
        <v>0</v>
      </c>
      <c r="P55" s="107">
        <f>IF($C$4="Attiecināmās izmaksas",IF('2a+c+n'!$Q99="A",'2a+c+n'!P99,0),0)</f>
        <v>0</v>
      </c>
    </row>
    <row r="56" spans="1:16" x14ac:dyDescent="0.2">
      <c r="A56" s="45">
        <f>IF(P56=0,0,IF(COUNTBLANK(P56)=1,0,COUNTA($P$14:P56)))</f>
        <v>0</v>
      </c>
      <c r="B56" s="20">
        <f>IF($C$4="Attiecināmās izmaksas",IF('2a+c+n'!$Q100="A",'2a+c+n'!B100,0),0)</f>
        <v>0</v>
      </c>
      <c r="C56" s="20" t="str">
        <f>IF($C$4="Attiecināmās izmaksas",IF('2a+c+n'!$Q100="A",'2a+c+n'!C100,0),0)</f>
        <v>Pieslēgums pie dzīvokļa ūdensapgādes</v>
      </c>
      <c r="D56" s="20" t="str">
        <f>IF($C$4="Attiecināmās izmaksas",IF('2a+c+n'!$Q100="A",'2a+c+n'!D100,0),0)</f>
        <v>kpl.</v>
      </c>
      <c r="E56" s="40"/>
      <c r="F56" s="59"/>
      <c r="G56" s="106"/>
      <c r="H56" s="106">
        <f>IF($C$4="Attiecināmās izmaksas",IF('2a+c+n'!$Q100="A",'2a+c+n'!H100,0),0)</f>
        <v>0</v>
      </c>
      <c r="I56" s="106"/>
      <c r="J56" s="106"/>
      <c r="K56" s="107">
        <f>IF($C$4="Attiecināmās izmaksas",IF('2a+c+n'!$Q100="A",'2a+c+n'!K100,0),0)</f>
        <v>0</v>
      </c>
      <c r="L56" s="59">
        <f>IF($C$4="Attiecināmās izmaksas",IF('2a+c+n'!$Q100="A",'2a+c+n'!L100,0),0)</f>
        <v>0</v>
      </c>
      <c r="M56" s="106">
        <f>IF($C$4="Attiecināmās izmaksas",IF('2a+c+n'!$Q100="A",'2a+c+n'!M100,0),0)</f>
        <v>0</v>
      </c>
      <c r="N56" s="106">
        <f>IF($C$4="Attiecināmās izmaksas",IF('2a+c+n'!$Q100="A",'2a+c+n'!N100,0),0)</f>
        <v>0</v>
      </c>
      <c r="O56" s="106">
        <f>IF($C$4="Attiecināmās izmaksas",IF('2a+c+n'!$Q100="A",'2a+c+n'!O100,0),0)</f>
        <v>0</v>
      </c>
      <c r="P56" s="107">
        <f>IF($C$4="Attiecināmās izmaksas",IF('2a+c+n'!$Q100="A",'2a+c+n'!P100,0),0)</f>
        <v>0</v>
      </c>
    </row>
    <row r="57" spans="1:16" x14ac:dyDescent="0.2">
      <c r="A57" s="45">
        <f>IF(P57=0,0,IF(COUNTBLANK(P57)=1,0,COUNTA($P$14:P57)))</f>
        <v>0</v>
      </c>
      <c r="B57" s="20">
        <f>IF($C$4="Attiecināmās izmaksas",IF('2a+c+n'!$Q101="A",'2a+c+n'!B101,0),0)</f>
        <v>0</v>
      </c>
      <c r="C57" s="20">
        <f>IF($C$4="Attiecināmās izmaksas",IF('2a+c+n'!$Q101="A",'2a+c+n'!C101,0),0)</f>
        <v>0</v>
      </c>
      <c r="D57" s="20">
        <f>IF($C$4="Attiecināmās izmaksas",IF('2a+c+n'!$Q101="A",'2a+c+n'!D101,0),0)</f>
        <v>0</v>
      </c>
      <c r="E57" s="40"/>
      <c r="F57" s="59"/>
      <c r="G57" s="106"/>
      <c r="H57" s="106">
        <f>IF($C$4="Attiecināmās izmaksas",IF('2a+c+n'!$Q101="A",'2a+c+n'!H101,0),0)</f>
        <v>0</v>
      </c>
      <c r="I57" s="106"/>
      <c r="J57" s="106"/>
      <c r="K57" s="107">
        <f>IF($C$4="Attiecināmās izmaksas",IF('2a+c+n'!$Q101="A",'2a+c+n'!K101,0),0)</f>
        <v>0</v>
      </c>
      <c r="L57" s="59">
        <f>IF($C$4="Attiecināmās izmaksas",IF('2a+c+n'!$Q101="A",'2a+c+n'!L101,0),0)</f>
        <v>0</v>
      </c>
      <c r="M57" s="106">
        <f>IF($C$4="Attiecināmās izmaksas",IF('2a+c+n'!$Q101="A",'2a+c+n'!M101,0),0)</f>
        <v>0</v>
      </c>
      <c r="N57" s="106">
        <f>IF($C$4="Attiecināmās izmaksas",IF('2a+c+n'!$Q101="A",'2a+c+n'!N101,0),0)</f>
        <v>0</v>
      </c>
      <c r="O57" s="106">
        <f>IF($C$4="Attiecināmās izmaksas",IF('2a+c+n'!$Q101="A",'2a+c+n'!O101,0),0)</f>
        <v>0</v>
      </c>
      <c r="P57" s="107">
        <f>IF($C$4="Attiecināmās izmaksas",IF('2a+c+n'!$Q101="A",'2a+c+n'!P101,0),0)</f>
        <v>0</v>
      </c>
    </row>
    <row r="58" spans="1:16" x14ac:dyDescent="0.2">
      <c r="A58" s="45">
        <f>IF(P58=0,0,IF(COUNTBLANK(P58)=1,0,COUNTA($P$14:P58)))</f>
        <v>0</v>
      </c>
      <c r="B58" s="20">
        <f>IF($C$4="Attiecināmās izmaksas",IF('2a+c+n'!$Q102="A",'2a+c+n'!B102,0),0)</f>
        <v>0</v>
      </c>
      <c r="C58" s="20">
        <f>IF($C$4="Attiecināmās izmaksas",IF('2a+c+n'!$Q102="A",'2a+c+n'!C102,0),0)</f>
        <v>0</v>
      </c>
      <c r="D58" s="20">
        <f>IF($C$4="Attiecināmās izmaksas",IF('2a+c+n'!$Q102="A",'2a+c+n'!D102,0),0)</f>
        <v>0</v>
      </c>
      <c r="E58" s="40"/>
      <c r="F58" s="59"/>
      <c r="G58" s="106"/>
      <c r="H58" s="106">
        <f>IF($C$4="Attiecināmās izmaksas",IF('2a+c+n'!$Q102="A",'2a+c+n'!H102,0),0)</f>
        <v>0</v>
      </c>
      <c r="I58" s="106"/>
      <c r="J58" s="106"/>
      <c r="K58" s="107">
        <f>IF($C$4="Attiecināmās izmaksas",IF('2a+c+n'!$Q102="A",'2a+c+n'!K102,0),0)</f>
        <v>0</v>
      </c>
      <c r="L58" s="59">
        <f>IF($C$4="Attiecināmās izmaksas",IF('2a+c+n'!$Q102="A",'2a+c+n'!L102,0),0)</f>
        <v>0</v>
      </c>
      <c r="M58" s="106">
        <f>IF($C$4="Attiecināmās izmaksas",IF('2a+c+n'!$Q102="A",'2a+c+n'!M102,0),0)</f>
        <v>0</v>
      </c>
      <c r="N58" s="106">
        <f>IF($C$4="Attiecināmās izmaksas",IF('2a+c+n'!$Q102="A",'2a+c+n'!N102,0),0)</f>
        <v>0</v>
      </c>
      <c r="O58" s="106">
        <f>IF($C$4="Attiecināmās izmaksas",IF('2a+c+n'!$Q102="A",'2a+c+n'!O102,0),0)</f>
        <v>0</v>
      </c>
      <c r="P58" s="107">
        <f>IF($C$4="Attiecināmās izmaksas",IF('2a+c+n'!$Q102="A",'2a+c+n'!P102,0),0)</f>
        <v>0</v>
      </c>
    </row>
    <row r="59" spans="1:16" x14ac:dyDescent="0.2">
      <c r="A59" s="45">
        <f>IF(P59=0,0,IF(COUNTBLANK(P59)=1,0,COUNTA($P$14:P59)))</f>
        <v>0</v>
      </c>
      <c r="B59" s="20">
        <f>IF($C$4="Attiecināmās izmaksas",IF('2a+c+n'!$Q103="A",'2a+c+n'!B103,0),0)</f>
        <v>0</v>
      </c>
      <c r="C59" s="20">
        <f>IF($C$4="Attiecināmās izmaksas",IF('2a+c+n'!$Q103="A",'2a+c+n'!C103,0),0)</f>
        <v>0</v>
      </c>
      <c r="D59" s="20">
        <f>IF($C$4="Attiecināmās izmaksas",IF('2a+c+n'!$Q103="A",'2a+c+n'!D103,0),0)</f>
        <v>0</v>
      </c>
      <c r="E59" s="40"/>
      <c r="F59" s="59"/>
      <c r="G59" s="106"/>
      <c r="H59" s="106">
        <f>IF($C$4="Attiecināmās izmaksas",IF('2a+c+n'!$Q103="A",'2a+c+n'!H103,0),0)</f>
        <v>0</v>
      </c>
      <c r="I59" s="106"/>
      <c r="J59" s="106"/>
      <c r="K59" s="107">
        <f>IF($C$4="Attiecināmās izmaksas",IF('2a+c+n'!$Q103="A",'2a+c+n'!K103,0),0)</f>
        <v>0</v>
      </c>
      <c r="L59" s="59">
        <f>IF($C$4="Attiecināmās izmaksas",IF('2a+c+n'!$Q103="A",'2a+c+n'!L103,0),0)</f>
        <v>0</v>
      </c>
      <c r="M59" s="106">
        <f>IF($C$4="Attiecināmās izmaksas",IF('2a+c+n'!$Q103="A",'2a+c+n'!M103,0),0)</f>
        <v>0</v>
      </c>
      <c r="N59" s="106">
        <f>IF($C$4="Attiecināmās izmaksas",IF('2a+c+n'!$Q103="A",'2a+c+n'!N103,0),0)</f>
        <v>0</v>
      </c>
      <c r="O59" s="106">
        <f>IF($C$4="Attiecināmās izmaksas",IF('2a+c+n'!$Q103="A",'2a+c+n'!O103,0),0)</f>
        <v>0</v>
      </c>
      <c r="P59" s="107">
        <f>IF($C$4="Attiecināmās izmaksas",IF('2a+c+n'!$Q103="A",'2a+c+n'!P103,0),0)</f>
        <v>0</v>
      </c>
    </row>
    <row r="60" spans="1:16" x14ac:dyDescent="0.2">
      <c r="A60" s="45">
        <f>IF(P60=0,0,IF(COUNTBLANK(P60)=1,0,COUNTA($P$14:P60)))</f>
        <v>0</v>
      </c>
      <c r="B60" s="20">
        <f>IF($C$4="Attiecināmās izmaksas",IF('2a+c+n'!$Q104="A",'2a+c+n'!B104,0),0)</f>
        <v>0</v>
      </c>
      <c r="C60" s="20">
        <f>IF($C$4="Attiecināmās izmaksas",IF('2a+c+n'!$Q104="A",'2a+c+n'!C104,0),0)</f>
        <v>0</v>
      </c>
      <c r="D60" s="20">
        <f>IF($C$4="Attiecināmās izmaksas",IF('2a+c+n'!$Q104="A",'2a+c+n'!D104,0),0)</f>
        <v>0</v>
      </c>
      <c r="E60" s="40"/>
      <c r="F60" s="59"/>
      <c r="G60" s="106"/>
      <c r="H60" s="106">
        <f>IF($C$4="Attiecināmās izmaksas",IF('2a+c+n'!$Q104="A",'2a+c+n'!H104,0),0)</f>
        <v>0</v>
      </c>
      <c r="I60" s="106"/>
      <c r="J60" s="106"/>
      <c r="K60" s="107">
        <f>IF($C$4="Attiecināmās izmaksas",IF('2a+c+n'!$Q104="A",'2a+c+n'!K104,0),0)</f>
        <v>0</v>
      </c>
      <c r="L60" s="59">
        <f>IF($C$4="Attiecināmās izmaksas",IF('2a+c+n'!$Q104="A",'2a+c+n'!L104,0),0)</f>
        <v>0</v>
      </c>
      <c r="M60" s="106">
        <f>IF($C$4="Attiecināmās izmaksas",IF('2a+c+n'!$Q104="A",'2a+c+n'!M104,0),0)</f>
        <v>0</v>
      </c>
      <c r="N60" s="106">
        <f>IF($C$4="Attiecināmās izmaksas",IF('2a+c+n'!$Q104="A",'2a+c+n'!N104,0),0)</f>
        <v>0</v>
      </c>
      <c r="O60" s="106">
        <f>IF($C$4="Attiecināmās izmaksas",IF('2a+c+n'!$Q104="A",'2a+c+n'!O104,0),0)</f>
        <v>0</v>
      </c>
      <c r="P60" s="107">
        <f>IF($C$4="Attiecināmās izmaksas",IF('2a+c+n'!$Q104="A",'2a+c+n'!P104,0),0)</f>
        <v>0</v>
      </c>
    </row>
    <row r="61" spans="1:16" x14ac:dyDescent="0.2">
      <c r="A61" s="45">
        <f>IF(P61=0,0,IF(COUNTBLANK(P61)=1,0,COUNTA($P$14:P61)))</f>
        <v>0</v>
      </c>
      <c r="B61" s="20">
        <f>IF($C$4="Attiecināmās izmaksas",IF('2a+c+n'!$Q105="A",'2a+c+n'!B105,0),0)</f>
        <v>0</v>
      </c>
      <c r="C61" s="20">
        <f>IF($C$4="Attiecināmās izmaksas",IF('2a+c+n'!$Q105="A",'2a+c+n'!C105,0),0)</f>
        <v>0</v>
      </c>
      <c r="D61" s="20">
        <f>IF($C$4="Attiecināmās izmaksas",IF('2a+c+n'!$Q105="A",'2a+c+n'!D105,0),0)</f>
        <v>0</v>
      </c>
      <c r="E61" s="40"/>
      <c r="F61" s="59"/>
      <c r="G61" s="106"/>
      <c r="H61" s="106">
        <f>IF($C$4="Attiecināmās izmaksas",IF('2a+c+n'!$Q105="A",'2a+c+n'!H105,0),0)</f>
        <v>0</v>
      </c>
      <c r="I61" s="106"/>
      <c r="J61" s="106"/>
      <c r="K61" s="107">
        <f>IF($C$4="Attiecināmās izmaksas",IF('2a+c+n'!$Q105="A",'2a+c+n'!K105,0),0)</f>
        <v>0</v>
      </c>
      <c r="L61" s="59">
        <f>IF($C$4="Attiecināmās izmaksas",IF('2a+c+n'!$Q105="A",'2a+c+n'!L105,0),0)</f>
        <v>0</v>
      </c>
      <c r="M61" s="106">
        <f>IF($C$4="Attiecināmās izmaksas",IF('2a+c+n'!$Q105="A",'2a+c+n'!M105,0),0)</f>
        <v>0</v>
      </c>
      <c r="N61" s="106">
        <f>IF($C$4="Attiecināmās izmaksas",IF('2a+c+n'!$Q105="A",'2a+c+n'!N105,0),0)</f>
        <v>0</v>
      </c>
      <c r="O61" s="106">
        <f>IF($C$4="Attiecināmās izmaksas",IF('2a+c+n'!$Q105="A",'2a+c+n'!O105,0),0)</f>
        <v>0</v>
      </c>
      <c r="P61" s="107">
        <f>IF($C$4="Attiecināmās izmaksas",IF('2a+c+n'!$Q105="A",'2a+c+n'!P105,0),0)</f>
        <v>0</v>
      </c>
    </row>
    <row r="62" spans="1:16" x14ac:dyDescent="0.2">
      <c r="A62" s="45">
        <f>IF(P62=0,0,IF(COUNTBLANK(P62)=1,0,COUNTA($P$14:P62)))</f>
        <v>0</v>
      </c>
      <c r="B62" s="20">
        <f>IF($C$4="Attiecināmās izmaksas",IF('2a+c+n'!$Q106="A",'2a+c+n'!B106,0),0)</f>
        <v>0</v>
      </c>
      <c r="C62" s="20">
        <f>IF($C$4="Attiecināmās izmaksas",IF('2a+c+n'!$Q106="A",'2a+c+n'!C106,0),0)</f>
        <v>0</v>
      </c>
      <c r="D62" s="20">
        <f>IF($C$4="Attiecināmās izmaksas",IF('2a+c+n'!$Q106="A",'2a+c+n'!D106,0),0)</f>
        <v>0</v>
      </c>
      <c r="E62" s="40"/>
      <c r="F62" s="59"/>
      <c r="G62" s="106"/>
      <c r="H62" s="106">
        <f>IF($C$4="Attiecināmās izmaksas",IF('2a+c+n'!$Q106="A",'2a+c+n'!H106,0),0)</f>
        <v>0</v>
      </c>
      <c r="I62" s="106"/>
      <c r="J62" s="106"/>
      <c r="K62" s="107">
        <f>IF($C$4="Attiecināmās izmaksas",IF('2a+c+n'!$Q106="A",'2a+c+n'!K106,0),0)</f>
        <v>0</v>
      </c>
      <c r="L62" s="59">
        <f>IF($C$4="Attiecināmās izmaksas",IF('2a+c+n'!$Q106="A",'2a+c+n'!L106,0),0)</f>
        <v>0</v>
      </c>
      <c r="M62" s="106">
        <f>IF($C$4="Attiecināmās izmaksas",IF('2a+c+n'!$Q106="A",'2a+c+n'!M106,0),0)</f>
        <v>0</v>
      </c>
      <c r="N62" s="106">
        <f>IF($C$4="Attiecināmās izmaksas",IF('2a+c+n'!$Q106="A",'2a+c+n'!N106,0),0)</f>
        <v>0</v>
      </c>
      <c r="O62" s="106">
        <f>IF($C$4="Attiecināmās izmaksas",IF('2a+c+n'!$Q106="A",'2a+c+n'!O106,0),0)</f>
        <v>0</v>
      </c>
      <c r="P62" s="107">
        <f>IF($C$4="Attiecināmās izmaksas",IF('2a+c+n'!$Q106="A",'2a+c+n'!P106,0),0)</f>
        <v>0</v>
      </c>
    </row>
    <row r="63" spans="1:16" x14ac:dyDescent="0.2">
      <c r="A63" s="45">
        <f>IF(P63=0,0,IF(COUNTBLANK(P63)=1,0,COUNTA($P$14:P63)))</f>
        <v>0</v>
      </c>
      <c r="B63" s="20">
        <f>IF($C$4="Attiecināmās izmaksas",IF('2a+c+n'!$Q107="A",'2a+c+n'!B107,0),0)</f>
        <v>0</v>
      </c>
      <c r="C63" s="20">
        <f>IF($C$4="Attiecināmās izmaksas",IF('2a+c+n'!$Q107="A",'2a+c+n'!C107,0),0)</f>
        <v>0</v>
      </c>
      <c r="D63" s="20">
        <f>IF($C$4="Attiecināmās izmaksas",IF('2a+c+n'!$Q107="A",'2a+c+n'!D107,0),0)</f>
        <v>0</v>
      </c>
      <c r="E63" s="40"/>
      <c r="F63" s="59"/>
      <c r="G63" s="106"/>
      <c r="H63" s="106">
        <f>IF($C$4="Attiecināmās izmaksas",IF('2a+c+n'!$Q107="A",'2a+c+n'!H107,0),0)</f>
        <v>0</v>
      </c>
      <c r="I63" s="106"/>
      <c r="J63" s="106"/>
      <c r="K63" s="107">
        <f>IF($C$4="Attiecināmās izmaksas",IF('2a+c+n'!$Q107="A",'2a+c+n'!K107,0),0)</f>
        <v>0</v>
      </c>
      <c r="L63" s="59">
        <f>IF($C$4="Attiecināmās izmaksas",IF('2a+c+n'!$Q107="A",'2a+c+n'!L107,0),0)</f>
        <v>0</v>
      </c>
      <c r="M63" s="106">
        <f>IF($C$4="Attiecināmās izmaksas",IF('2a+c+n'!$Q107="A",'2a+c+n'!M107,0),0)</f>
        <v>0</v>
      </c>
      <c r="N63" s="106">
        <f>IF($C$4="Attiecināmās izmaksas",IF('2a+c+n'!$Q107="A",'2a+c+n'!N107,0),0)</f>
        <v>0</v>
      </c>
      <c r="O63" s="106">
        <f>IF($C$4="Attiecināmās izmaksas",IF('2a+c+n'!$Q107="A",'2a+c+n'!O107,0),0)</f>
        <v>0</v>
      </c>
      <c r="P63" s="107">
        <f>IF($C$4="Attiecināmās izmaksas",IF('2a+c+n'!$Q107="A",'2a+c+n'!P107,0),0)</f>
        <v>0</v>
      </c>
    </row>
    <row r="64" spans="1:16" x14ac:dyDescent="0.2">
      <c r="A64" s="45">
        <f>IF(P64=0,0,IF(COUNTBLANK(P64)=1,0,COUNTA($P$14:P64)))</f>
        <v>0</v>
      </c>
      <c r="B64" s="20">
        <f>IF($C$4="Attiecināmās izmaksas",IF('2a+c+n'!$Q108="A",'2a+c+n'!B108,0),0)</f>
        <v>0</v>
      </c>
      <c r="C64" s="20">
        <f>IF($C$4="Attiecināmās izmaksas",IF('2a+c+n'!$Q108="A",'2a+c+n'!C108,0),0)</f>
        <v>0</v>
      </c>
      <c r="D64" s="20">
        <f>IF($C$4="Attiecināmās izmaksas",IF('2a+c+n'!$Q108="A",'2a+c+n'!D108,0),0)</f>
        <v>0</v>
      </c>
      <c r="E64" s="40"/>
      <c r="F64" s="59"/>
      <c r="G64" s="106"/>
      <c r="H64" s="106">
        <f>IF($C$4="Attiecināmās izmaksas",IF('2a+c+n'!$Q108="A",'2a+c+n'!H108,0),0)</f>
        <v>0</v>
      </c>
      <c r="I64" s="106"/>
      <c r="J64" s="106"/>
      <c r="K64" s="107">
        <f>IF($C$4="Attiecināmās izmaksas",IF('2a+c+n'!$Q108="A",'2a+c+n'!K108,0),0)</f>
        <v>0</v>
      </c>
      <c r="L64" s="59">
        <f>IF($C$4="Attiecināmās izmaksas",IF('2a+c+n'!$Q108="A",'2a+c+n'!L108,0),0)</f>
        <v>0</v>
      </c>
      <c r="M64" s="106">
        <f>IF($C$4="Attiecināmās izmaksas",IF('2a+c+n'!$Q108="A",'2a+c+n'!M108,0),0)</f>
        <v>0</v>
      </c>
      <c r="N64" s="106">
        <f>IF($C$4="Attiecināmās izmaksas",IF('2a+c+n'!$Q108="A",'2a+c+n'!N108,0),0)</f>
        <v>0</v>
      </c>
      <c r="O64" s="106">
        <f>IF($C$4="Attiecināmās izmaksas",IF('2a+c+n'!$Q108="A",'2a+c+n'!O108,0),0)</f>
        <v>0</v>
      </c>
      <c r="P64" s="107">
        <f>IF($C$4="Attiecināmās izmaksas",IF('2a+c+n'!$Q108="A",'2a+c+n'!P108,0),0)</f>
        <v>0</v>
      </c>
    </row>
    <row r="65" spans="1:16" x14ac:dyDescent="0.2">
      <c r="A65" s="45">
        <f>IF(P65=0,0,IF(COUNTBLANK(P65)=1,0,COUNTA($P$14:P65)))</f>
        <v>0</v>
      </c>
      <c r="B65" s="20">
        <f>IF($C$4="Attiecināmās izmaksas",IF('2a+c+n'!$Q109="A",'2a+c+n'!B109,0),0)</f>
        <v>0</v>
      </c>
      <c r="C65" s="20">
        <f>IF($C$4="Attiecināmās izmaksas",IF('2a+c+n'!$Q109="A",'2a+c+n'!C109,0),0)</f>
        <v>0</v>
      </c>
      <c r="D65" s="20">
        <f>IF($C$4="Attiecināmās izmaksas",IF('2a+c+n'!$Q109="A",'2a+c+n'!D109,0),0)</f>
        <v>0</v>
      </c>
      <c r="E65" s="40"/>
      <c r="F65" s="59"/>
      <c r="G65" s="106"/>
      <c r="H65" s="106">
        <f>IF($C$4="Attiecināmās izmaksas",IF('2a+c+n'!$Q109="A",'2a+c+n'!H109,0),0)</f>
        <v>0</v>
      </c>
      <c r="I65" s="106"/>
      <c r="J65" s="106"/>
      <c r="K65" s="107">
        <f>IF($C$4="Attiecināmās izmaksas",IF('2a+c+n'!$Q109="A",'2a+c+n'!K109,0),0)</f>
        <v>0</v>
      </c>
      <c r="L65" s="59">
        <f>IF($C$4="Attiecināmās izmaksas",IF('2a+c+n'!$Q109="A",'2a+c+n'!L109,0),0)</f>
        <v>0</v>
      </c>
      <c r="M65" s="106">
        <f>IF($C$4="Attiecināmās izmaksas",IF('2a+c+n'!$Q109="A",'2a+c+n'!M109,0),0)</f>
        <v>0</v>
      </c>
      <c r="N65" s="106">
        <f>IF($C$4="Attiecināmās izmaksas",IF('2a+c+n'!$Q109="A",'2a+c+n'!N109,0),0)</f>
        <v>0</v>
      </c>
      <c r="O65" s="106">
        <f>IF($C$4="Attiecināmās izmaksas",IF('2a+c+n'!$Q109="A",'2a+c+n'!O109,0),0)</f>
        <v>0</v>
      </c>
      <c r="P65" s="107">
        <f>IF($C$4="Attiecināmās izmaksas",IF('2a+c+n'!$Q109="A",'2a+c+n'!P109,0),0)</f>
        <v>0</v>
      </c>
    </row>
    <row r="66" spans="1:16" x14ac:dyDescent="0.2">
      <c r="A66" s="45">
        <f>IF(P66=0,0,IF(COUNTBLANK(P66)=1,0,COUNTA($P$14:P66)))</f>
        <v>0</v>
      </c>
      <c r="B66" s="20">
        <f>IF($C$4="Attiecināmās izmaksas",IF('2a+c+n'!$Q110="A",'2a+c+n'!B110,0),0)</f>
        <v>0</v>
      </c>
      <c r="C66" s="20">
        <f>IF($C$4="Attiecināmās izmaksas",IF('2a+c+n'!$Q110="A",'2a+c+n'!C110,0),0)</f>
        <v>0</v>
      </c>
      <c r="D66" s="20">
        <f>IF($C$4="Attiecināmās izmaksas",IF('2a+c+n'!$Q110="A",'2a+c+n'!D110,0),0)</f>
        <v>0</v>
      </c>
      <c r="E66" s="40"/>
      <c r="F66" s="59"/>
      <c r="G66" s="106"/>
      <c r="H66" s="106">
        <f>IF($C$4="Attiecināmās izmaksas",IF('2a+c+n'!$Q110="A",'2a+c+n'!H110,0),0)</f>
        <v>0</v>
      </c>
      <c r="I66" s="106"/>
      <c r="J66" s="106"/>
      <c r="K66" s="107">
        <f>IF($C$4="Attiecināmās izmaksas",IF('2a+c+n'!$Q110="A",'2a+c+n'!K110,0),0)</f>
        <v>0</v>
      </c>
      <c r="L66" s="59">
        <f>IF($C$4="Attiecināmās izmaksas",IF('2a+c+n'!$Q110="A",'2a+c+n'!L110,0),0)</f>
        <v>0</v>
      </c>
      <c r="M66" s="106">
        <f>IF($C$4="Attiecināmās izmaksas",IF('2a+c+n'!$Q110="A",'2a+c+n'!M110,0),0)</f>
        <v>0</v>
      </c>
      <c r="N66" s="106">
        <f>IF($C$4="Attiecināmās izmaksas",IF('2a+c+n'!$Q110="A",'2a+c+n'!N110,0),0)</f>
        <v>0</v>
      </c>
      <c r="O66" s="106">
        <f>IF($C$4="Attiecināmās izmaksas",IF('2a+c+n'!$Q110="A",'2a+c+n'!O110,0),0)</f>
        <v>0</v>
      </c>
      <c r="P66" s="107">
        <f>IF($C$4="Attiecināmās izmaksas",IF('2a+c+n'!$Q110="A",'2a+c+n'!P110,0),0)</f>
        <v>0</v>
      </c>
    </row>
    <row r="67" spans="1:16" x14ac:dyDescent="0.2">
      <c r="A67" s="45">
        <f>IF(P67=0,0,IF(COUNTBLANK(P67)=1,0,COUNTA($P$14:P67)))</f>
        <v>0</v>
      </c>
      <c r="B67" s="20">
        <f>IF($C$4="Attiecināmās izmaksas",IF('2a+c+n'!$Q111="A",'2a+c+n'!B111,0),0)</f>
        <v>0</v>
      </c>
      <c r="C67" s="20">
        <f>IF($C$4="Attiecināmās izmaksas",IF('2a+c+n'!$Q111="A",'2a+c+n'!C111,0),0)</f>
        <v>0</v>
      </c>
      <c r="D67" s="20">
        <f>IF($C$4="Attiecināmās izmaksas",IF('2a+c+n'!$Q111="A",'2a+c+n'!D111,0),0)</f>
        <v>0</v>
      </c>
      <c r="E67" s="40"/>
      <c r="F67" s="59"/>
      <c r="G67" s="106"/>
      <c r="H67" s="106">
        <f>IF($C$4="Attiecināmās izmaksas",IF('2a+c+n'!$Q111="A",'2a+c+n'!H111,0),0)</f>
        <v>0</v>
      </c>
      <c r="I67" s="106"/>
      <c r="J67" s="106"/>
      <c r="K67" s="107">
        <f>IF($C$4="Attiecināmās izmaksas",IF('2a+c+n'!$Q111="A",'2a+c+n'!K111,0),0)</f>
        <v>0</v>
      </c>
      <c r="L67" s="59">
        <f>IF($C$4="Attiecināmās izmaksas",IF('2a+c+n'!$Q111="A",'2a+c+n'!L111,0),0)</f>
        <v>0</v>
      </c>
      <c r="M67" s="106">
        <f>IF($C$4="Attiecināmās izmaksas",IF('2a+c+n'!$Q111="A",'2a+c+n'!M111,0),0)</f>
        <v>0</v>
      </c>
      <c r="N67" s="106">
        <f>IF($C$4="Attiecināmās izmaksas",IF('2a+c+n'!$Q111="A",'2a+c+n'!N111,0),0)</f>
        <v>0</v>
      </c>
      <c r="O67" s="106">
        <f>IF($C$4="Attiecināmās izmaksas",IF('2a+c+n'!$Q111="A",'2a+c+n'!O111,0),0)</f>
        <v>0</v>
      </c>
      <c r="P67" s="107">
        <f>IF($C$4="Attiecināmās izmaksas",IF('2a+c+n'!$Q111="A",'2a+c+n'!P111,0),0)</f>
        <v>0</v>
      </c>
    </row>
    <row r="68" spans="1:16" x14ac:dyDescent="0.2">
      <c r="A68" s="45">
        <f>IF(P68=0,0,IF(COUNTBLANK(P68)=1,0,COUNTA($P$14:P68)))</f>
        <v>0</v>
      </c>
      <c r="B68" s="20">
        <f>IF($C$4="Attiecināmās izmaksas",IF('2a+c+n'!$Q112="A",'2a+c+n'!B112,0),0)</f>
        <v>0</v>
      </c>
      <c r="C68" s="20">
        <f>IF($C$4="Attiecināmās izmaksas",IF('2a+c+n'!$Q112="A",'2a+c+n'!C112,0),0)</f>
        <v>0</v>
      </c>
      <c r="D68" s="20">
        <f>IF($C$4="Attiecināmās izmaksas",IF('2a+c+n'!$Q112="A",'2a+c+n'!D112,0),0)</f>
        <v>0</v>
      </c>
      <c r="E68" s="40"/>
      <c r="F68" s="59"/>
      <c r="G68" s="106"/>
      <c r="H68" s="106">
        <f>IF($C$4="Attiecināmās izmaksas",IF('2a+c+n'!$Q112="A",'2a+c+n'!H112,0),0)</f>
        <v>0</v>
      </c>
      <c r="I68" s="106"/>
      <c r="J68" s="106"/>
      <c r="K68" s="107">
        <f>IF($C$4="Attiecināmās izmaksas",IF('2a+c+n'!$Q112="A",'2a+c+n'!K112,0),0)</f>
        <v>0</v>
      </c>
      <c r="L68" s="59">
        <f>IF($C$4="Attiecināmās izmaksas",IF('2a+c+n'!$Q112="A",'2a+c+n'!L112,0),0)</f>
        <v>0</v>
      </c>
      <c r="M68" s="106">
        <f>IF($C$4="Attiecināmās izmaksas",IF('2a+c+n'!$Q112="A",'2a+c+n'!M112,0),0)</f>
        <v>0</v>
      </c>
      <c r="N68" s="106">
        <f>IF($C$4="Attiecināmās izmaksas",IF('2a+c+n'!$Q112="A",'2a+c+n'!N112,0),0)</f>
        <v>0</v>
      </c>
      <c r="O68" s="106">
        <f>IF($C$4="Attiecināmās izmaksas",IF('2a+c+n'!$Q112="A",'2a+c+n'!O112,0),0)</f>
        <v>0</v>
      </c>
      <c r="P68" s="107">
        <f>IF($C$4="Attiecināmās izmaksas",IF('2a+c+n'!$Q112="A",'2a+c+n'!P112,0),0)</f>
        <v>0</v>
      </c>
    </row>
    <row r="69" spans="1:16" x14ac:dyDescent="0.2">
      <c r="A69" s="45">
        <f>IF(P69=0,0,IF(COUNTBLANK(P69)=1,0,COUNTA($P$14:P69)))</f>
        <v>0</v>
      </c>
      <c r="B69" s="20">
        <f>IF($C$4="Attiecināmās izmaksas",IF('2a+c+n'!$Q113="A",'2a+c+n'!B113,0),0)</f>
        <v>0</v>
      </c>
      <c r="C69" s="20">
        <f>IF($C$4="Attiecināmās izmaksas",IF('2a+c+n'!$Q113="A",'2a+c+n'!C113,0),0)</f>
        <v>0</v>
      </c>
      <c r="D69" s="20">
        <f>IF($C$4="Attiecināmās izmaksas",IF('2a+c+n'!$Q113="A",'2a+c+n'!D113,0),0)</f>
        <v>0</v>
      </c>
      <c r="E69" s="40"/>
      <c r="F69" s="59"/>
      <c r="G69" s="106"/>
      <c r="H69" s="106">
        <f>IF($C$4="Attiecināmās izmaksas",IF('2a+c+n'!$Q113="A",'2a+c+n'!H113,0),0)</f>
        <v>0</v>
      </c>
      <c r="I69" s="106"/>
      <c r="J69" s="106"/>
      <c r="K69" s="107">
        <f>IF($C$4="Attiecināmās izmaksas",IF('2a+c+n'!$Q113="A",'2a+c+n'!K113,0),0)</f>
        <v>0</v>
      </c>
      <c r="L69" s="59">
        <f>IF($C$4="Attiecināmās izmaksas",IF('2a+c+n'!$Q113="A",'2a+c+n'!L113,0),0)</f>
        <v>0</v>
      </c>
      <c r="M69" s="106">
        <f>IF($C$4="Attiecināmās izmaksas",IF('2a+c+n'!$Q113="A",'2a+c+n'!M113,0),0)</f>
        <v>0</v>
      </c>
      <c r="N69" s="106">
        <f>IF($C$4="Attiecināmās izmaksas",IF('2a+c+n'!$Q113="A",'2a+c+n'!N113,0),0)</f>
        <v>0</v>
      </c>
      <c r="O69" s="106">
        <f>IF($C$4="Attiecināmās izmaksas",IF('2a+c+n'!$Q113="A",'2a+c+n'!O113,0),0)</f>
        <v>0</v>
      </c>
      <c r="P69" s="107">
        <f>IF($C$4="Attiecināmās izmaksas",IF('2a+c+n'!$Q113="A",'2a+c+n'!P113,0),0)</f>
        <v>0</v>
      </c>
    </row>
    <row r="70" spans="1:16" x14ac:dyDescent="0.2">
      <c r="A70" s="45">
        <f>IF(P70=0,0,IF(COUNTBLANK(P70)=1,0,COUNTA($P$14:P70)))</f>
        <v>0</v>
      </c>
      <c r="B70" s="20">
        <f>IF($C$4="Attiecināmās izmaksas",IF('2a+c+n'!$Q114="A",'2a+c+n'!B114,0),0)</f>
        <v>0</v>
      </c>
      <c r="C70" s="20">
        <f>IF($C$4="Attiecināmās izmaksas",IF('2a+c+n'!$Q114="A",'2a+c+n'!C114,0),0)</f>
        <v>0</v>
      </c>
      <c r="D70" s="20">
        <f>IF($C$4="Attiecināmās izmaksas",IF('2a+c+n'!$Q114="A",'2a+c+n'!D114,0),0)</f>
        <v>0</v>
      </c>
      <c r="E70" s="40"/>
      <c r="F70" s="59"/>
      <c r="G70" s="106"/>
      <c r="H70" s="106">
        <f>IF($C$4="Attiecināmās izmaksas",IF('2a+c+n'!$Q114="A",'2a+c+n'!H114,0),0)</f>
        <v>0</v>
      </c>
      <c r="I70" s="106"/>
      <c r="J70" s="106"/>
      <c r="K70" s="107">
        <f>IF($C$4="Attiecināmās izmaksas",IF('2a+c+n'!$Q114="A",'2a+c+n'!K114,0),0)</f>
        <v>0</v>
      </c>
      <c r="L70" s="59">
        <f>IF($C$4="Attiecināmās izmaksas",IF('2a+c+n'!$Q114="A",'2a+c+n'!L114,0),0)</f>
        <v>0</v>
      </c>
      <c r="M70" s="106">
        <f>IF($C$4="Attiecināmās izmaksas",IF('2a+c+n'!$Q114="A",'2a+c+n'!M114,0),0)</f>
        <v>0</v>
      </c>
      <c r="N70" s="106">
        <f>IF($C$4="Attiecināmās izmaksas",IF('2a+c+n'!$Q114="A",'2a+c+n'!N114,0),0)</f>
        <v>0</v>
      </c>
      <c r="O70" s="106">
        <f>IF($C$4="Attiecināmās izmaksas",IF('2a+c+n'!$Q114="A",'2a+c+n'!O114,0),0)</f>
        <v>0</v>
      </c>
      <c r="P70" s="107">
        <f>IF($C$4="Attiecināmās izmaksas",IF('2a+c+n'!$Q114="A",'2a+c+n'!P114,0),0)</f>
        <v>0</v>
      </c>
    </row>
    <row r="71" spans="1:16" x14ac:dyDescent="0.2">
      <c r="A71" s="45">
        <f>IF(P71=0,0,IF(COUNTBLANK(P71)=1,0,COUNTA($P$14:P71)))</f>
        <v>0</v>
      </c>
      <c r="B71" s="20">
        <f>IF($C$4="Attiecināmās izmaksas",IF('2a+c+n'!$Q115="A",'2a+c+n'!B115,0),0)</f>
        <v>0</v>
      </c>
      <c r="C71" s="20">
        <f>IF($C$4="Attiecināmās izmaksas",IF('2a+c+n'!$Q115="A",'2a+c+n'!C115,0),0)</f>
        <v>0</v>
      </c>
      <c r="D71" s="20">
        <f>IF($C$4="Attiecināmās izmaksas",IF('2a+c+n'!$Q115="A",'2a+c+n'!D115,0),0)</f>
        <v>0</v>
      </c>
      <c r="E71" s="40"/>
      <c r="F71" s="59"/>
      <c r="G71" s="106"/>
      <c r="H71" s="106">
        <f>IF($C$4="Attiecināmās izmaksas",IF('2a+c+n'!$Q115="A",'2a+c+n'!H115,0),0)</f>
        <v>0</v>
      </c>
      <c r="I71" s="106"/>
      <c r="J71" s="106"/>
      <c r="K71" s="107">
        <f>IF($C$4="Attiecināmās izmaksas",IF('2a+c+n'!$Q115="A",'2a+c+n'!K115,0),0)</f>
        <v>0</v>
      </c>
      <c r="L71" s="59">
        <f>IF($C$4="Attiecināmās izmaksas",IF('2a+c+n'!$Q115="A",'2a+c+n'!L115,0),0)</f>
        <v>0</v>
      </c>
      <c r="M71" s="106">
        <f>IF($C$4="Attiecināmās izmaksas",IF('2a+c+n'!$Q115="A",'2a+c+n'!M115,0),0)</f>
        <v>0</v>
      </c>
      <c r="N71" s="106">
        <f>IF($C$4="Attiecināmās izmaksas",IF('2a+c+n'!$Q115="A",'2a+c+n'!N115,0),0)</f>
        <v>0</v>
      </c>
      <c r="O71" s="106">
        <f>IF($C$4="Attiecināmās izmaksas",IF('2a+c+n'!$Q115="A",'2a+c+n'!O115,0),0)</f>
        <v>0</v>
      </c>
      <c r="P71" s="107">
        <f>IF($C$4="Attiecināmās izmaksas",IF('2a+c+n'!$Q115="A",'2a+c+n'!P115,0),0)</f>
        <v>0</v>
      </c>
    </row>
    <row r="72" spans="1:16" x14ac:dyDescent="0.2">
      <c r="A72" s="45">
        <f>IF(P72=0,0,IF(COUNTBLANK(P72)=1,0,COUNTA($P$14:P72)))</f>
        <v>0</v>
      </c>
      <c r="B72" s="20">
        <f>IF($C$4="Attiecināmās izmaksas",IF('2a+c+n'!$Q116="A",'2a+c+n'!B116,0),0)</f>
        <v>0</v>
      </c>
      <c r="C72" s="20">
        <f>IF($C$4="Attiecināmās izmaksas",IF('2a+c+n'!$Q116="A",'2a+c+n'!C116,0),0)</f>
        <v>0</v>
      </c>
      <c r="D72" s="20">
        <f>IF($C$4="Attiecināmās izmaksas",IF('2a+c+n'!$Q116="A",'2a+c+n'!D116,0),0)</f>
        <v>0</v>
      </c>
      <c r="E72" s="40"/>
      <c r="F72" s="59"/>
      <c r="G72" s="106"/>
      <c r="H72" s="106">
        <f>IF($C$4="Attiecināmās izmaksas",IF('2a+c+n'!$Q116="A",'2a+c+n'!H116,0),0)</f>
        <v>0</v>
      </c>
      <c r="I72" s="106"/>
      <c r="J72" s="106"/>
      <c r="K72" s="107">
        <f>IF($C$4="Attiecināmās izmaksas",IF('2a+c+n'!$Q116="A",'2a+c+n'!K116,0),0)</f>
        <v>0</v>
      </c>
      <c r="L72" s="59">
        <f>IF($C$4="Attiecināmās izmaksas",IF('2a+c+n'!$Q116="A",'2a+c+n'!L116,0),0)</f>
        <v>0</v>
      </c>
      <c r="M72" s="106">
        <f>IF($C$4="Attiecināmās izmaksas",IF('2a+c+n'!$Q116="A",'2a+c+n'!M116,0),0)</f>
        <v>0</v>
      </c>
      <c r="N72" s="106">
        <f>IF($C$4="Attiecināmās izmaksas",IF('2a+c+n'!$Q116="A",'2a+c+n'!N116,0),0)</f>
        <v>0</v>
      </c>
      <c r="O72" s="106">
        <f>IF($C$4="Attiecināmās izmaksas",IF('2a+c+n'!$Q116="A",'2a+c+n'!O116,0),0)</f>
        <v>0</v>
      </c>
      <c r="P72" s="107">
        <f>IF($C$4="Attiecināmās izmaksas",IF('2a+c+n'!$Q116="A",'2a+c+n'!P116,0),0)</f>
        <v>0</v>
      </c>
    </row>
    <row r="73" spans="1:16" x14ac:dyDescent="0.2">
      <c r="A73" s="45">
        <f>IF(P73=0,0,IF(COUNTBLANK(P73)=1,0,COUNTA($P$14:P73)))</f>
        <v>0</v>
      </c>
      <c r="B73" s="20">
        <f>IF($C$4="Attiecināmās izmaksas",IF('2a+c+n'!$Q117="A",'2a+c+n'!B117,0),0)</f>
        <v>0</v>
      </c>
      <c r="C73" s="20">
        <f>IF($C$4="Attiecināmās izmaksas",IF('2a+c+n'!$Q117="A",'2a+c+n'!C117,0),0)</f>
        <v>0</v>
      </c>
      <c r="D73" s="20">
        <f>IF($C$4="Attiecināmās izmaksas",IF('2a+c+n'!$Q117="A",'2a+c+n'!D117,0),0)</f>
        <v>0</v>
      </c>
      <c r="E73" s="40"/>
      <c r="F73" s="59"/>
      <c r="G73" s="106"/>
      <c r="H73" s="106">
        <f>IF($C$4="Attiecināmās izmaksas",IF('2a+c+n'!$Q117="A",'2a+c+n'!H117,0),0)</f>
        <v>0</v>
      </c>
      <c r="I73" s="106"/>
      <c r="J73" s="106"/>
      <c r="K73" s="107">
        <f>IF($C$4="Attiecināmās izmaksas",IF('2a+c+n'!$Q117="A",'2a+c+n'!K117,0),0)</f>
        <v>0</v>
      </c>
      <c r="L73" s="59">
        <f>IF($C$4="Attiecināmās izmaksas",IF('2a+c+n'!$Q117="A",'2a+c+n'!L117,0),0)</f>
        <v>0</v>
      </c>
      <c r="M73" s="106">
        <f>IF($C$4="Attiecināmās izmaksas",IF('2a+c+n'!$Q117="A",'2a+c+n'!M117,0),0)</f>
        <v>0</v>
      </c>
      <c r="N73" s="106">
        <f>IF($C$4="Attiecināmās izmaksas",IF('2a+c+n'!$Q117="A",'2a+c+n'!N117,0),0)</f>
        <v>0</v>
      </c>
      <c r="O73" s="106">
        <f>IF($C$4="Attiecināmās izmaksas",IF('2a+c+n'!$Q117="A",'2a+c+n'!O117,0),0)</f>
        <v>0</v>
      </c>
      <c r="P73" s="107">
        <f>IF($C$4="Attiecināmās izmaksas",IF('2a+c+n'!$Q117="A",'2a+c+n'!P117,0),0)</f>
        <v>0</v>
      </c>
    </row>
    <row r="74" spans="1:16" x14ac:dyDescent="0.2">
      <c r="A74" s="45">
        <f>IF(P74=0,0,IF(COUNTBLANK(P74)=1,0,COUNTA($P$14:P74)))</f>
        <v>0</v>
      </c>
      <c r="B74" s="20">
        <f>IF($C$4="Attiecināmās izmaksas",IF('2a+c+n'!$Q118="A",'2a+c+n'!B118,0),0)</f>
        <v>0</v>
      </c>
      <c r="C74" s="20">
        <f>IF($C$4="Attiecināmās izmaksas",IF('2a+c+n'!$Q118="A",'2a+c+n'!C118,0),0)</f>
        <v>0</v>
      </c>
      <c r="D74" s="20">
        <f>IF($C$4="Attiecināmās izmaksas",IF('2a+c+n'!$Q118="A",'2a+c+n'!D118,0),0)</f>
        <v>0</v>
      </c>
      <c r="E74" s="40"/>
      <c r="F74" s="59"/>
      <c r="G74" s="106"/>
      <c r="H74" s="106">
        <f>IF($C$4="Attiecināmās izmaksas",IF('2a+c+n'!$Q118="A",'2a+c+n'!H118,0),0)</f>
        <v>0</v>
      </c>
      <c r="I74" s="106"/>
      <c r="J74" s="106"/>
      <c r="K74" s="107">
        <f>IF($C$4="Attiecināmās izmaksas",IF('2a+c+n'!$Q118="A",'2a+c+n'!K118,0),0)</f>
        <v>0</v>
      </c>
      <c r="L74" s="59">
        <f>IF($C$4="Attiecināmās izmaksas",IF('2a+c+n'!$Q118="A",'2a+c+n'!L118,0),0)</f>
        <v>0</v>
      </c>
      <c r="M74" s="106">
        <f>IF($C$4="Attiecināmās izmaksas",IF('2a+c+n'!$Q118="A",'2a+c+n'!M118,0),0)</f>
        <v>0</v>
      </c>
      <c r="N74" s="106">
        <f>IF($C$4="Attiecināmās izmaksas",IF('2a+c+n'!$Q118="A",'2a+c+n'!N118,0),0)</f>
        <v>0</v>
      </c>
      <c r="O74" s="106">
        <f>IF($C$4="Attiecināmās izmaksas",IF('2a+c+n'!$Q118="A",'2a+c+n'!O118,0),0)</f>
        <v>0</v>
      </c>
      <c r="P74" s="107">
        <f>IF($C$4="Attiecināmās izmaksas",IF('2a+c+n'!$Q118="A",'2a+c+n'!P118,0),0)</f>
        <v>0</v>
      </c>
    </row>
    <row r="75" spans="1:16" x14ac:dyDescent="0.2">
      <c r="A75" s="45">
        <f>IF(P75=0,0,IF(COUNTBLANK(P75)=1,0,COUNTA($P$14:P75)))</f>
        <v>0</v>
      </c>
      <c r="B75" s="20">
        <f>IF($C$4="Attiecināmās izmaksas",IF('2a+c+n'!$Q119="A",'2a+c+n'!B119,0),0)</f>
        <v>0</v>
      </c>
      <c r="C75" s="20">
        <f>IF($C$4="Attiecināmās izmaksas",IF('2a+c+n'!$Q119="A",'2a+c+n'!C119,0),0)</f>
        <v>0</v>
      </c>
      <c r="D75" s="20">
        <f>IF($C$4="Attiecināmās izmaksas",IF('2a+c+n'!$Q119="A",'2a+c+n'!D119,0),0)</f>
        <v>0</v>
      </c>
      <c r="E75" s="40"/>
      <c r="F75" s="59"/>
      <c r="G75" s="106"/>
      <c r="H75" s="106">
        <f>IF($C$4="Attiecināmās izmaksas",IF('2a+c+n'!$Q119="A",'2a+c+n'!H119,0),0)</f>
        <v>0</v>
      </c>
      <c r="I75" s="106"/>
      <c r="J75" s="106"/>
      <c r="K75" s="107">
        <f>IF($C$4="Attiecināmās izmaksas",IF('2a+c+n'!$Q119="A",'2a+c+n'!K119,0),0)</f>
        <v>0</v>
      </c>
      <c r="L75" s="59">
        <f>IF($C$4="Attiecināmās izmaksas",IF('2a+c+n'!$Q119="A",'2a+c+n'!L119,0),0)</f>
        <v>0</v>
      </c>
      <c r="M75" s="106">
        <f>IF($C$4="Attiecināmās izmaksas",IF('2a+c+n'!$Q119="A",'2a+c+n'!M119,0),0)</f>
        <v>0</v>
      </c>
      <c r="N75" s="106">
        <f>IF($C$4="Attiecināmās izmaksas",IF('2a+c+n'!$Q119="A",'2a+c+n'!N119,0),0)</f>
        <v>0</v>
      </c>
      <c r="O75" s="106">
        <f>IF($C$4="Attiecināmās izmaksas",IF('2a+c+n'!$Q119="A",'2a+c+n'!O119,0),0)</f>
        <v>0</v>
      </c>
      <c r="P75" s="107">
        <f>IF($C$4="Attiecināmās izmaksas",IF('2a+c+n'!$Q119="A",'2a+c+n'!P119,0),0)</f>
        <v>0</v>
      </c>
    </row>
    <row r="76" spans="1:16" x14ac:dyDescent="0.2">
      <c r="A76" s="45">
        <f>IF(P76=0,0,IF(COUNTBLANK(P76)=1,0,COUNTA($P$14:P76)))</f>
        <v>0</v>
      </c>
      <c r="B76" s="20">
        <f>IF($C$4="Attiecināmās izmaksas",IF('2a+c+n'!$Q120="A",'2a+c+n'!B120,0),0)</f>
        <v>0</v>
      </c>
      <c r="C76" s="20">
        <f>IF($C$4="Attiecināmās izmaksas",IF('2a+c+n'!$Q120="A",'2a+c+n'!C120,0),0)</f>
        <v>0</v>
      </c>
      <c r="D76" s="20">
        <f>IF($C$4="Attiecināmās izmaksas",IF('2a+c+n'!$Q120="A",'2a+c+n'!D120,0),0)</f>
        <v>0</v>
      </c>
      <c r="E76" s="40"/>
      <c r="F76" s="59"/>
      <c r="G76" s="106"/>
      <c r="H76" s="106">
        <f>IF($C$4="Attiecināmās izmaksas",IF('2a+c+n'!$Q120="A",'2a+c+n'!H120,0),0)</f>
        <v>0</v>
      </c>
      <c r="I76" s="106"/>
      <c r="J76" s="106"/>
      <c r="K76" s="107">
        <f>IF($C$4="Attiecināmās izmaksas",IF('2a+c+n'!$Q120="A",'2a+c+n'!K120,0),0)</f>
        <v>0</v>
      </c>
      <c r="L76" s="59">
        <f>IF($C$4="Attiecināmās izmaksas",IF('2a+c+n'!$Q120="A",'2a+c+n'!L120,0),0)</f>
        <v>0</v>
      </c>
      <c r="M76" s="106">
        <f>IF($C$4="Attiecināmās izmaksas",IF('2a+c+n'!$Q120="A",'2a+c+n'!M120,0),0)</f>
        <v>0</v>
      </c>
      <c r="N76" s="106">
        <f>IF($C$4="Attiecināmās izmaksas",IF('2a+c+n'!$Q120="A",'2a+c+n'!N120,0),0)</f>
        <v>0</v>
      </c>
      <c r="O76" s="106">
        <f>IF($C$4="Attiecināmās izmaksas",IF('2a+c+n'!$Q120="A",'2a+c+n'!O120,0),0)</f>
        <v>0</v>
      </c>
      <c r="P76" s="107">
        <f>IF($C$4="Attiecināmās izmaksas",IF('2a+c+n'!$Q120="A",'2a+c+n'!P120,0),0)</f>
        <v>0</v>
      </c>
    </row>
    <row r="77" spans="1:16" x14ac:dyDescent="0.2">
      <c r="A77" s="45">
        <f>IF(P77=0,0,IF(COUNTBLANK(P77)=1,0,COUNTA($P$14:P77)))</f>
        <v>0</v>
      </c>
      <c r="B77" s="20">
        <f>IF($C$4="Attiecināmās izmaksas",IF('2a+c+n'!$Q121="A",'2a+c+n'!B121,0),0)</f>
        <v>0</v>
      </c>
      <c r="C77" s="20">
        <f>IF($C$4="Attiecināmās izmaksas",IF('2a+c+n'!$Q121="A",'2a+c+n'!C121,0),0)</f>
        <v>0</v>
      </c>
      <c r="D77" s="20">
        <f>IF($C$4="Attiecināmās izmaksas",IF('2a+c+n'!$Q121="A",'2a+c+n'!D121,0),0)</f>
        <v>0</v>
      </c>
      <c r="E77" s="40"/>
      <c r="F77" s="59"/>
      <c r="G77" s="106"/>
      <c r="H77" s="106">
        <f>IF($C$4="Attiecināmās izmaksas",IF('2a+c+n'!$Q121="A",'2a+c+n'!H121,0),0)</f>
        <v>0</v>
      </c>
      <c r="I77" s="106"/>
      <c r="J77" s="106"/>
      <c r="K77" s="107">
        <f>IF($C$4="Attiecināmās izmaksas",IF('2a+c+n'!$Q121="A",'2a+c+n'!K121,0),0)</f>
        <v>0</v>
      </c>
      <c r="L77" s="59">
        <f>IF($C$4="Attiecināmās izmaksas",IF('2a+c+n'!$Q121="A",'2a+c+n'!L121,0),0)</f>
        <v>0</v>
      </c>
      <c r="M77" s="106">
        <f>IF($C$4="Attiecināmās izmaksas",IF('2a+c+n'!$Q121="A",'2a+c+n'!M121,0),0)</f>
        <v>0</v>
      </c>
      <c r="N77" s="106">
        <f>IF($C$4="Attiecināmās izmaksas",IF('2a+c+n'!$Q121="A",'2a+c+n'!N121,0),0)</f>
        <v>0</v>
      </c>
      <c r="O77" s="106">
        <f>IF($C$4="Attiecināmās izmaksas",IF('2a+c+n'!$Q121="A",'2a+c+n'!O121,0),0)</f>
        <v>0</v>
      </c>
      <c r="P77" s="107">
        <f>IF($C$4="Attiecināmās izmaksas",IF('2a+c+n'!$Q121="A",'2a+c+n'!P121,0),0)</f>
        <v>0</v>
      </c>
    </row>
    <row r="78" spans="1:16" x14ac:dyDescent="0.2">
      <c r="A78" s="45">
        <f>IF(P78=0,0,IF(COUNTBLANK(P78)=1,0,COUNTA($P$14:P78)))</f>
        <v>0</v>
      </c>
      <c r="B78" s="20">
        <f>IF($C$4="Attiecināmās izmaksas",IF('2a+c+n'!$Q122="A",'2a+c+n'!B122,0),0)</f>
        <v>0</v>
      </c>
      <c r="C78" s="20">
        <f>IF($C$4="Attiecināmās izmaksas",IF('2a+c+n'!$Q122="A",'2a+c+n'!C122,0),0)</f>
        <v>0</v>
      </c>
      <c r="D78" s="20">
        <f>IF($C$4="Attiecināmās izmaksas",IF('2a+c+n'!$Q122="A",'2a+c+n'!D122,0),0)</f>
        <v>0</v>
      </c>
      <c r="E78" s="40"/>
      <c r="F78" s="59"/>
      <c r="G78" s="106"/>
      <c r="H78" s="106">
        <f>IF($C$4="Attiecināmās izmaksas",IF('2a+c+n'!$Q122="A",'2a+c+n'!H122,0),0)</f>
        <v>0</v>
      </c>
      <c r="I78" s="106"/>
      <c r="J78" s="106"/>
      <c r="K78" s="107">
        <f>IF($C$4="Attiecināmās izmaksas",IF('2a+c+n'!$Q122="A",'2a+c+n'!K122,0),0)</f>
        <v>0</v>
      </c>
      <c r="L78" s="59">
        <f>IF($C$4="Attiecināmās izmaksas",IF('2a+c+n'!$Q122="A",'2a+c+n'!L122,0),0)</f>
        <v>0</v>
      </c>
      <c r="M78" s="106">
        <f>IF($C$4="Attiecināmās izmaksas",IF('2a+c+n'!$Q122="A",'2a+c+n'!M122,0),0)</f>
        <v>0</v>
      </c>
      <c r="N78" s="106">
        <f>IF($C$4="Attiecināmās izmaksas",IF('2a+c+n'!$Q122="A",'2a+c+n'!N122,0),0)</f>
        <v>0</v>
      </c>
      <c r="O78" s="106">
        <f>IF($C$4="Attiecināmās izmaksas",IF('2a+c+n'!$Q122="A",'2a+c+n'!O122,0),0)</f>
        <v>0</v>
      </c>
      <c r="P78" s="107">
        <f>IF($C$4="Attiecināmās izmaksas",IF('2a+c+n'!$Q122="A",'2a+c+n'!P122,0),0)</f>
        <v>0</v>
      </c>
    </row>
    <row r="79" spans="1:16" x14ac:dyDescent="0.2">
      <c r="A79" s="45">
        <f>IF(P79=0,0,IF(COUNTBLANK(P79)=1,0,COUNTA($P$14:P79)))</f>
        <v>0</v>
      </c>
      <c r="B79" s="20">
        <f>IF($C$4="Attiecināmās izmaksas",IF('2a+c+n'!$Q123="A",'2a+c+n'!B123,0),0)</f>
        <v>0</v>
      </c>
      <c r="C79" s="20">
        <f>IF($C$4="Attiecināmās izmaksas",IF('2a+c+n'!$Q123="A",'2a+c+n'!C123,0),0)</f>
        <v>0</v>
      </c>
      <c r="D79" s="20">
        <f>IF($C$4="Attiecināmās izmaksas",IF('2a+c+n'!$Q123="A",'2a+c+n'!D123,0),0)</f>
        <v>0</v>
      </c>
      <c r="E79" s="40"/>
      <c r="F79" s="59"/>
      <c r="G79" s="106"/>
      <c r="H79" s="106">
        <f>IF($C$4="Attiecināmās izmaksas",IF('2a+c+n'!$Q123="A",'2a+c+n'!H123,0),0)</f>
        <v>0</v>
      </c>
      <c r="I79" s="106"/>
      <c r="J79" s="106"/>
      <c r="K79" s="107">
        <f>IF($C$4="Attiecināmās izmaksas",IF('2a+c+n'!$Q123="A",'2a+c+n'!K123,0),0)</f>
        <v>0</v>
      </c>
      <c r="L79" s="59">
        <f>IF($C$4="Attiecināmās izmaksas",IF('2a+c+n'!$Q123="A",'2a+c+n'!L123,0),0)</f>
        <v>0</v>
      </c>
      <c r="M79" s="106">
        <f>IF($C$4="Attiecināmās izmaksas",IF('2a+c+n'!$Q123="A",'2a+c+n'!M123,0),0)</f>
        <v>0</v>
      </c>
      <c r="N79" s="106">
        <f>IF($C$4="Attiecināmās izmaksas",IF('2a+c+n'!$Q123="A",'2a+c+n'!N123,0),0)</f>
        <v>0</v>
      </c>
      <c r="O79" s="106">
        <f>IF($C$4="Attiecināmās izmaksas",IF('2a+c+n'!$Q123="A",'2a+c+n'!O123,0),0)</f>
        <v>0</v>
      </c>
      <c r="P79" s="107">
        <f>IF($C$4="Attiecināmās izmaksas",IF('2a+c+n'!$Q123="A",'2a+c+n'!P123,0),0)</f>
        <v>0</v>
      </c>
    </row>
    <row r="80" spans="1:16" x14ac:dyDescent="0.2">
      <c r="A80" s="45">
        <f>IF(P80=0,0,IF(COUNTBLANK(P80)=1,0,COUNTA($P$14:P80)))</f>
        <v>0</v>
      </c>
      <c r="B80" s="20">
        <f>IF($C$4="Attiecināmās izmaksas",IF('2a+c+n'!$Q124="A",'2a+c+n'!B124,0),0)</f>
        <v>0</v>
      </c>
      <c r="C80" s="20">
        <f>IF($C$4="Attiecināmās izmaksas",IF('2a+c+n'!$Q124="A",'2a+c+n'!C124,0),0)</f>
        <v>0</v>
      </c>
      <c r="D80" s="20">
        <f>IF($C$4="Attiecināmās izmaksas",IF('2a+c+n'!$Q124="A",'2a+c+n'!D124,0),0)</f>
        <v>0</v>
      </c>
      <c r="E80" s="40"/>
      <c r="F80" s="59"/>
      <c r="G80" s="106"/>
      <c r="H80" s="106">
        <f>IF($C$4="Attiecināmās izmaksas",IF('2a+c+n'!$Q124="A",'2a+c+n'!H124,0),0)</f>
        <v>0</v>
      </c>
      <c r="I80" s="106"/>
      <c r="J80" s="106"/>
      <c r="K80" s="107">
        <f>IF($C$4="Attiecināmās izmaksas",IF('2a+c+n'!$Q124="A",'2a+c+n'!K124,0),0)</f>
        <v>0</v>
      </c>
      <c r="L80" s="59">
        <f>IF($C$4="Attiecināmās izmaksas",IF('2a+c+n'!$Q124="A",'2a+c+n'!L124,0),0)</f>
        <v>0</v>
      </c>
      <c r="M80" s="106">
        <f>IF($C$4="Attiecināmās izmaksas",IF('2a+c+n'!$Q124="A",'2a+c+n'!M124,0),0)</f>
        <v>0</v>
      </c>
      <c r="N80" s="106">
        <f>IF($C$4="Attiecināmās izmaksas",IF('2a+c+n'!$Q124="A",'2a+c+n'!N124,0),0)</f>
        <v>0</v>
      </c>
      <c r="O80" s="106">
        <f>IF($C$4="Attiecināmās izmaksas",IF('2a+c+n'!$Q124="A",'2a+c+n'!O124,0),0)</f>
        <v>0</v>
      </c>
      <c r="P80" s="107">
        <f>IF($C$4="Attiecināmās izmaksas",IF('2a+c+n'!$Q124="A",'2a+c+n'!P124,0),0)</f>
        <v>0</v>
      </c>
    </row>
    <row r="81" spans="1:16" x14ac:dyDescent="0.2">
      <c r="A81" s="45">
        <f>IF(P81=0,0,IF(COUNTBLANK(P81)=1,0,COUNTA($P$14:P81)))</f>
        <v>0</v>
      </c>
      <c r="B81" s="20">
        <f>IF($C$4="Attiecināmās izmaksas",IF('2a+c+n'!$Q125="A",'2a+c+n'!B125,0),0)</f>
        <v>0</v>
      </c>
      <c r="C81" s="20">
        <f>IF($C$4="Attiecināmās izmaksas",IF('2a+c+n'!$Q125="A",'2a+c+n'!C125,0),0)</f>
        <v>0</v>
      </c>
      <c r="D81" s="20">
        <f>IF($C$4="Attiecināmās izmaksas",IF('2a+c+n'!$Q125="A",'2a+c+n'!D125,0),0)</f>
        <v>0</v>
      </c>
      <c r="E81" s="40"/>
      <c r="F81" s="59"/>
      <c r="G81" s="106"/>
      <c r="H81" s="106">
        <f>IF($C$4="Attiecināmās izmaksas",IF('2a+c+n'!$Q125="A",'2a+c+n'!H125,0),0)</f>
        <v>0</v>
      </c>
      <c r="I81" s="106"/>
      <c r="J81" s="106"/>
      <c r="K81" s="107">
        <f>IF($C$4="Attiecināmās izmaksas",IF('2a+c+n'!$Q125="A",'2a+c+n'!K125,0),0)</f>
        <v>0</v>
      </c>
      <c r="L81" s="59">
        <f>IF($C$4="Attiecināmās izmaksas",IF('2a+c+n'!$Q125="A",'2a+c+n'!L125,0),0)</f>
        <v>0</v>
      </c>
      <c r="M81" s="106">
        <f>IF($C$4="Attiecināmās izmaksas",IF('2a+c+n'!$Q125="A",'2a+c+n'!M125,0),0)</f>
        <v>0</v>
      </c>
      <c r="N81" s="106">
        <f>IF($C$4="Attiecināmās izmaksas",IF('2a+c+n'!$Q125="A",'2a+c+n'!N125,0),0)</f>
        <v>0</v>
      </c>
      <c r="O81" s="106">
        <f>IF($C$4="Attiecināmās izmaksas",IF('2a+c+n'!$Q125="A",'2a+c+n'!O125,0),0)</f>
        <v>0</v>
      </c>
      <c r="P81" s="107">
        <f>IF($C$4="Attiecināmās izmaksas",IF('2a+c+n'!$Q125="A",'2a+c+n'!P125,0),0)</f>
        <v>0</v>
      </c>
    </row>
    <row r="82" spans="1:16" ht="33.75" x14ac:dyDescent="0.2">
      <c r="A82" s="45">
        <f>IF(P82=0,0,IF(COUNTBLANK(P82)=1,0,COUNTA($P$14:P82)))</f>
        <v>0</v>
      </c>
      <c r="B82" s="20">
        <f>IF($C$4="Attiecināmās izmaksas",IF('2a+c+n'!$Q126="A",'2a+c+n'!B126,0),0)</f>
        <v>0</v>
      </c>
      <c r="C82" s="20" t="str">
        <f>IF($C$4="Attiecināmās izmaksas",IF('2a+c+n'!$Q126="A",'2a+c+n'!C126,0),0)</f>
        <v>Ūdensapgādes sistēmas  hidrauliskās pārbaude un sistēmas skalošana , balansēšana un balansēšanas aktu sastādīšana</v>
      </c>
      <c r="D82" s="20" t="str">
        <f>IF($C$4="Attiecināmās izmaksas",IF('2a+c+n'!$Q126="A",'2a+c+n'!D126,0),0)</f>
        <v>kpl.</v>
      </c>
      <c r="E82" s="40"/>
      <c r="F82" s="59"/>
      <c r="G82" s="106"/>
      <c r="H82" s="106">
        <f>IF($C$4="Attiecināmās izmaksas",IF('2a+c+n'!$Q126="A",'2a+c+n'!H126,0),0)</f>
        <v>0</v>
      </c>
      <c r="I82" s="106"/>
      <c r="J82" s="106"/>
      <c r="K82" s="107">
        <f>IF($C$4="Attiecināmās izmaksas",IF('2a+c+n'!$Q126="A",'2a+c+n'!K126,0),0)</f>
        <v>0</v>
      </c>
      <c r="L82" s="59">
        <f>IF($C$4="Attiecināmās izmaksas",IF('2a+c+n'!$Q126="A",'2a+c+n'!L126,0),0)</f>
        <v>0</v>
      </c>
      <c r="M82" s="106">
        <f>IF($C$4="Attiecināmās izmaksas",IF('2a+c+n'!$Q126="A",'2a+c+n'!M126,0),0)</f>
        <v>0</v>
      </c>
      <c r="N82" s="106">
        <f>IF($C$4="Attiecināmās izmaksas",IF('2a+c+n'!$Q126="A",'2a+c+n'!N126,0),0)</f>
        <v>0</v>
      </c>
      <c r="O82" s="106">
        <f>IF($C$4="Attiecināmās izmaksas",IF('2a+c+n'!$Q126="A",'2a+c+n'!O126,0),0)</f>
        <v>0</v>
      </c>
      <c r="P82" s="107">
        <f>IF($C$4="Attiecināmās izmaksas",IF('2a+c+n'!$Q126="A",'2a+c+n'!P126,0),0)</f>
        <v>0</v>
      </c>
    </row>
    <row r="83" spans="1:16" x14ac:dyDescent="0.2">
      <c r="A83" s="45">
        <f>IF(P83=0,0,IF(COUNTBLANK(P83)=1,0,COUNTA($P$14:P83)))</f>
        <v>0</v>
      </c>
      <c r="B83" s="20">
        <f>IF($C$4="Attiecināmās izmaksas",IF('2a+c+n'!$Q127="A",'2a+c+n'!B127,0),0)</f>
        <v>0</v>
      </c>
      <c r="C83" s="20">
        <f>IF($C$4="Attiecināmās izmaksas",IF('2a+c+n'!$Q127="A",'2a+c+n'!C127,0),0)</f>
        <v>0</v>
      </c>
      <c r="D83" s="20">
        <f>IF($C$4="Attiecināmās izmaksas",IF('2a+c+n'!$Q127="A",'2a+c+n'!D127,0),0)</f>
        <v>0</v>
      </c>
      <c r="E83" s="40"/>
      <c r="F83" s="59"/>
      <c r="G83" s="106"/>
      <c r="H83" s="106">
        <f>IF($C$4="Attiecināmās izmaksas",IF('2a+c+n'!$Q127="A",'2a+c+n'!H127,0),0)</f>
        <v>0</v>
      </c>
      <c r="I83" s="106"/>
      <c r="J83" s="106"/>
      <c r="K83" s="107">
        <f>IF($C$4="Attiecināmās izmaksas",IF('2a+c+n'!$Q127="A",'2a+c+n'!K127,0),0)</f>
        <v>0</v>
      </c>
      <c r="L83" s="59">
        <f>IF($C$4="Attiecināmās izmaksas",IF('2a+c+n'!$Q127="A",'2a+c+n'!L127,0),0)</f>
        <v>0</v>
      </c>
      <c r="M83" s="106">
        <f>IF($C$4="Attiecināmās izmaksas",IF('2a+c+n'!$Q127="A",'2a+c+n'!M127,0),0)</f>
        <v>0</v>
      </c>
      <c r="N83" s="106">
        <f>IF($C$4="Attiecināmās izmaksas",IF('2a+c+n'!$Q127="A",'2a+c+n'!N127,0),0)</f>
        <v>0</v>
      </c>
      <c r="O83" s="106">
        <f>IF($C$4="Attiecināmās izmaksas",IF('2a+c+n'!$Q127="A",'2a+c+n'!O127,0),0)</f>
        <v>0</v>
      </c>
      <c r="P83" s="107">
        <f>IF($C$4="Attiecināmās izmaksas",IF('2a+c+n'!$Q127="A",'2a+c+n'!P127,0),0)</f>
        <v>0</v>
      </c>
    </row>
    <row r="84" spans="1:16" ht="12" customHeight="1" thickBot="1" x14ac:dyDescent="0.25">
      <c r="A84" s="254" t="s">
        <v>62</v>
      </c>
      <c r="B84" s="255"/>
      <c r="C84" s="255"/>
      <c r="D84" s="255"/>
      <c r="E84" s="255"/>
      <c r="F84" s="255"/>
      <c r="G84" s="255"/>
      <c r="H84" s="255"/>
      <c r="I84" s="255"/>
      <c r="J84" s="255"/>
      <c r="K84" s="256"/>
      <c r="L84" s="118">
        <f>SUM(L14:L83)</f>
        <v>0</v>
      </c>
      <c r="M84" s="119">
        <f>SUM(M14:M83)</f>
        <v>0</v>
      </c>
      <c r="N84" s="119">
        <f>SUM(N14:N83)</f>
        <v>0</v>
      </c>
      <c r="O84" s="119">
        <f>SUM(O14:O83)</f>
        <v>0</v>
      </c>
      <c r="P84" s="120">
        <f>SUM(P14:P83)</f>
        <v>0</v>
      </c>
    </row>
    <row r="85" spans="1:16" x14ac:dyDescent="0.2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1:16" x14ac:dyDescent="0.2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</row>
    <row r="87" spans="1:16" x14ac:dyDescent="0.2">
      <c r="A87" s="1" t="s">
        <v>14</v>
      </c>
      <c r="B87" s="12"/>
      <c r="C87" s="257">
        <f>'Kops n'!C29:H29</f>
        <v>0</v>
      </c>
      <c r="D87" s="257"/>
      <c r="E87" s="257"/>
      <c r="F87" s="257"/>
      <c r="G87" s="257"/>
      <c r="H87" s="257"/>
      <c r="I87" s="12"/>
      <c r="J87" s="12"/>
      <c r="K87" s="12"/>
      <c r="L87" s="12"/>
      <c r="M87" s="12"/>
      <c r="N87" s="12"/>
      <c r="O87" s="12"/>
      <c r="P87" s="12"/>
    </row>
    <row r="88" spans="1:16" x14ac:dyDescent="0.2">
      <c r="A88" s="12"/>
      <c r="B88" s="12"/>
      <c r="C88" s="183" t="s">
        <v>15</v>
      </c>
      <c r="D88" s="183"/>
      <c r="E88" s="183"/>
      <c r="F88" s="183"/>
      <c r="G88" s="183"/>
      <c r="H88" s="183"/>
      <c r="I88" s="12"/>
      <c r="J88" s="12"/>
      <c r="K88" s="12"/>
      <c r="L88" s="12"/>
      <c r="M88" s="12"/>
      <c r="N88" s="12"/>
      <c r="O88" s="12"/>
      <c r="P88" s="12"/>
    </row>
    <row r="89" spans="1:16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</row>
    <row r="90" spans="1:16" x14ac:dyDescent="0.2">
      <c r="A90" s="202" t="str">
        <f>'Kops n'!A32:D32</f>
        <v>Tāme sastādīta 2024. gada__. ________</v>
      </c>
      <c r="B90" s="203"/>
      <c r="C90" s="203"/>
      <c r="D90" s="203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</row>
    <row r="91" spans="1:16" x14ac:dyDescent="0.2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</row>
    <row r="92" spans="1:16" x14ac:dyDescent="0.2">
      <c r="A92" s="1" t="s">
        <v>41</v>
      </c>
      <c r="B92" s="12"/>
      <c r="C92" s="257">
        <f>'Kops n'!C34:H34</f>
        <v>0</v>
      </c>
      <c r="D92" s="257"/>
      <c r="E92" s="257"/>
      <c r="F92" s="257"/>
      <c r="G92" s="257"/>
      <c r="H92" s="257"/>
      <c r="I92" s="12"/>
      <c r="J92" s="12"/>
      <c r="K92" s="12"/>
      <c r="L92" s="12"/>
      <c r="M92" s="12"/>
      <c r="N92" s="12"/>
      <c r="O92" s="12"/>
      <c r="P92" s="12"/>
    </row>
    <row r="93" spans="1:16" x14ac:dyDescent="0.2">
      <c r="A93" s="12"/>
      <c r="B93" s="12"/>
      <c r="C93" s="183" t="s">
        <v>15</v>
      </c>
      <c r="D93" s="183"/>
      <c r="E93" s="183"/>
      <c r="F93" s="183"/>
      <c r="G93" s="183"/>
      <c r="H93" s="183"/>
      <c r="I93" s="12"/>
      <c r="J93" s="12"/>
      <c r="K93" s="12"/>
      <c r="L93" s="12"/>
      <c r="M93" s="12"/>
      <c r="N93" s="12"/>
      <c r="O93" s="12"/>
      <c r="P93" s="12"/>
    </row>
    <row r="94" spans="1:16" x14ac:dyDescent="0.2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</row>
    <row r="95" spans="1:16" x14ac:dyDescent="0.2">
      <c r="A95" s="70" t="s">
        <v>16</v>
      </c>
      <c r="B95" s="38"/>
      <c r="C95" s="75">
        <f>'Kops n'!C37</f>
        <v>0</v>
      </c>
      <c r="D95" s="38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</row>
    <row r="96" spans="1:16" x14ac:dyDescent="0.2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</row>
  </sheetData>
  <mergeCells count="23">
    <mergeCell ref="C2:I2"/>
    <mergeCell ref="C3:I3"/>
    <mergeCell ref="C4:I4"/>
    <mergeCell ref="D5:L5"/>
    <mergeCell ref="D6:L6"/>
    <mergeCell ref="D8:L8"/>
    <mergeCell ref="A9:F9"/>
    <mergeCell ref="J9:M9"/>
    <mergeCell ref="N9:O9"/>
    <mergeCell ref="D7:L7"/>
    <mergeCell ref="C93:H93"/>
    <mergeCell ref="L12:P12"/>
    <mergeCell ref="A84:K84"/>
    <mergeCell ref="C87:H87"/>
    <mergeCell ref="C88:H88"/>
    <mergeCell ref="A90:D90"/>
    <mergeCell ref="C92:H92"/>
    <mergeCell ref="A12:A13"/>
    <mergeCell ref="B12:B13"/>
    <mergeCell ref="C12:C13"/>
    <mergeCell ref="D12:D13"/>
    <mergeCell ref="E12:E13"/>
    <mergeCell ref="F12:K12"/>
  </mergeCells>
  <conditionalFormatting sqref="A84:K84">
    <cfRule type="containsText" dxfId="92" priority="4" operator="containsText" text="Tiešās izmaksas kopā, t. sk. darba devēja sociālais nodoklis __.__% ">
      <formula>NOT(ISERROR(SEARCH("Tiešās izmaksas kopā, t. sk. darba devēja sociālais nodoklis __.__% ",A84)))</formula>
    </cfRule>
  </conditionalFormatting>
  <conditionalFormatting sqref="A14:P83">
    <cfRule type="cellIs" dxfId="91" priority="2" operator="equal">
      <formula>0</formula>
    </cfRule>
  </conditionalFormatting>
  <conditionalFormatting sqref="C2:I2 D5:L8 N9:O9 L84:P84 C87:H87 C92:H92 C95">
    <cfRule type="cellIs" dxfId="90" priority="3" operator="equal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</sheetPr>
  <dimension ref="A1:P96"/>
  <sheetViews>
    <sheetView topLeftCell="A49" workbookViewId="0">
      <selection activeCell="P101" sqref="P101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18"/>
      <c r="B1" s="18"/>
      <c r="C1" s="23" t="s">
        <v>44</v>
      </c>
      <c r="D1" s="72">
        <f>'2a+c+n'!D1</f>
        <v>2</v>
      </c>
      <c r="E1" s="18"/>
      <c r="F1" s="18"/>
      <c r="G1" s="18"/>
      <c r="H1" s="18"/>
      <c r="I1" s="18"/>
      <c r="J1" s="18"/>
      <c r="N1" s="22"/>
      <c r="O1" s="23"/>
      <c r="P1" s="24"/>
    </row>
    <row r="2" spans="1:16" x14ac:dyDescent="0.2">
      <c r="A2" s="25"/>
      <c r="B2" s="25"/>
      <c r="C2" s="270" t="str">
        <f>'2a+c+n'!C2:I2</f>
        <v>ŪDENSAPGĀDE UN KANALIZĀCIJA</v>
      </c>
      <c r="D2" s="270"/>
      <c r="E2" s="270"/>
      <c r="F2" s="270"/>
      <c r="G2" s="270"/>
      <c r="H2" s="270"/>
      <c r="I2" s="270"/>
      <c r="J2" s="25"/>
    </row>
    <row r="3" spans="1:16" x14ac:dyDescent="0.2">
      <c r="A3" s="26"/>
      <c r="B3" s="26"/>
      <c r="C3" s="244" t="s">
        <v>21</v>
      </c>
      <c r="D3" s="244"/>
      <c r="E3" s="244"/>
      <c r="F3" s="244"/>
      <c r="G3" s="244"/>
      <c r="H3" s="244"/>
      <c r="I3" s="244"/>
      <c r="J3" s="26"/>
    </row>
    <row r="4" spans="1:16" x14ac:dyDescent="0.2">
      <c r="A4" s="26"/>
      <c r="B4" s="26"/>
      <c r="C4" s="271" t="s">
        <v>18</v>
      </c>
      <c r="D4" s="271"/>
      <c r="E4" s="271"/>
      <c r="F4" s="271"/>
      <c r="G4" s="271"/>
      <c r="H4" s="271"/>
      <c r="I4" s="271"/>
      <c r="J4" s="26"/>
    </row>
    <row r="5" spans="1:16" ht="15" customHeight="1" x14ac:dyDescent="0.2">
      <c r="A5" s="18"/>
      <c r="B5" s="18"/>
      <c r="C5" s="23" t="s">
        <v>5</v>
      </c>
      <c r="D5" s="266" t="str">
        <f>'Kops a+c+n'!D6</f>
        <v>DZĪVOJAMĀS MĀJAS FASĀŽU VIENKĀRŠOTĀ ATJAUNOŠANA</v>
      </c>
      <c r="E5" s="266"/>
      <c r="F5" s="266"/>
      <c r="G5" s="266"/>
      <c r="H5" s="266"/>
      <c r="I5" s="266"/>
      <c r="J5" s="266"/>
      <c r="K5" s="266"/>
      <c r="L5" s="266"/>
      <c r="M5" s="12"/>
      <c r="N5" s="12"/>
      <c r="O5" s="12"/>
      <c r="P5" s="12"/>
    </row>
    <row r="6" spans="1:16" x14ac:dyDescent="0.2">
      <c r="A6" s="18"/>
      <c r="B6" s="18"/>
      <c r="C6" s="23" t="s">
        <v>6</v>
      </c>
      <c r="D6" s="266" t="str">
        <f>'Kops a+c+n'!D7</f>
        <v>DZĪVOJAMĀS MĀJAS FASĀŽU VIENKĀRŠOTĀ ATJAUNOŠANA</v>
      </c>
      <c r="E6" s="266"/>
      <c r="F6" s="266"/>
      <c r="G6" s="266"/>
      <c r="H6" s="266"/>
      <c r="I6" s="266"/>
      <c r="J6" s="266"/>
      <c r="K6" s="266"/>
      <c r="L6" s="266"/>
      <c r="M6" s="12"/>
      <c r="N6" s="12"/>
      <c r="O6" s="12"/>
      <c r="P6" s="12"/>
    </row>
    <row r="7" spans="1:16" x14ac:dyDescent="0.2">
      <c r="A7" s="18"/>
      <c r="B7" s="18"/>
      <c r="C7" s="23" t="s">
        <v>7</v>
      </c>
      <c r="D7" s="266" t="str">
        <f>'Kops a+c+n'!D8</f>
        <v>MEŽA IELA 8, JAUNOLAINE, OLAINES PAGASTS</v>
      </c>
      <c r="E7" s="266"/>
      <c r="F7" s="266"/>
      <c r="G7" s="266"/>
      <c r="H7" s="266"/>
      <c r="I7" s="266"/>
      <c r="J7" s="266"/>
      <c r="K7" s="266"/>
      <c r="L7" s="266"/>
      <c r="M7" s="12"/>
      <c r="N7" s="12"/>
      <c r="O7" s="12"/>
      <c r="P7" s="12"/>
    </row>
    <row r="8" spans="1:16" x14ac:dyDescent="0.2">
      <c r="A8" s="18"/>
      <c r="B8" s="18"/>
      <c r="C8" s="4" t="s">
        <v>24</v>
      </c>
      <c r="D8" s="266" t="str">
        <f>'Kops a+c+n'!D9</f>
        <v>Iepirkums Nr. AS OŪS 2024/02_E</v>
      </c>
      <c r="E8" s="266"/>
      <c r="F8" s="266"/>
      <c r="G8" s="266"/>
      <c r="H8" s="266"/>
      <c r="I8" s="266"/>
      <c r="J8" s="266"/>
      <c r="K8" s="266"/>
      <c r="L8" s="266"/>
      <c r="M8" s="12"/>
      <c r="N8" s="12"/>
      <c r="O8" s="12"/>
      <c r="P8" s="12"/>
    </row>
    <row r="9" spans="1:16" ht="11.25" customHeight="1" x14ac:dyDescent="0.2">
      <c r="A9" s="267" t="str">
        <f>'2a+c+n'!A9</f>
        <v>Tāme sastādīta  2023. gada tirgus cenās, pamatojoties uz UK daļas rasējumiem</v>
      </c>
      <c r="B9" s="267"/>
      <c r="C9" s="267"/>
      <c r="D9" s="267"/>
      <c r="E9" s="267"/>
      <c r="F9" s="267"/>
      <c r="G9" s="27"/>
      <c r="H9" s="27"/>
      <c r="I9" s="27"/>
      <c r="J9" s="268" t="s">
        <v>45</v>
      </c>
      <c r="K9" s="268"/>
      <c r="L9" s="268"/>
      <c r="M9" s="268"/>
      <c r="N9" s="269">
        <f>P84</f>
        <v>0</v>
      </c>
      <c r="O9" s="269"/>
      <c r="P9" s="27"/>
    </row>
    <row r="10" spans="1:16" ht="15" customHeight="1" x14ac:dyDescent="0.2">
      <c r="A10" s="28"/>
      <c r="B10" s="29"/>
      <c r="C10" s="4"/>
      <c r="D10" s="18"/>
      <c r="E10" s="18"/>
      <c r="F10" s="18"/>
      <c r="G10" s="18"/>
      <c r="H10" s="18"/>
      <c r="I10" s="18"/>
      <c r="J10" s="18"/>
      <c r="K10" s="18"/>
      <c r="L10" s="76"/>
      <c r="M10" s="76"/>
      <c r="N10" s="76"/>
      <c r="O10" s="76"/>
      <c r="P10" s="23" t="str">
        <f>'Kopt a+c+n'!A36</f>
        <v>Tāme sastādīta 2024. gada__. ________</v>
      </c>
    </row>
    <row r="11" spans="1:16" ht="12" thickBot="1" x14ac:dyDescent="0.25">
      <c r="A11" s="28"/>
      <c r="B11" s="29"/>
      <c r="C11" s="4"/>
      <c r="D11" s="18"/>
      <c r="E11" s="18"/>
      <c r="F11" s="18"/>
      <c r="G11" s="18"/>
      <c r="H11" s="18"/>
      <c r="I11" s="18"/>
      <c r="J11" s="18"/>
      <c r="K11" s="18"/>
      <c r="L11" s="30"/>
      <c r="M11" s="30"/>
      <c r="N11" s="31"/>
      <c r="O11" s="22"/>
      <c r="P11" s="18"/>
    </row>
    <row r="12" spans="1:16" x14ac:dyDescent="0.2">
      <c r="A12" s="235" t="s">
        <v>27</v>
      </c>
      <c r="B12" s="259" t="s">
        <v>48</v>
      </c>
      <c r="C12" s="252" t="s">
        <v>49</v>
      </c>
      <c r="D12" s="262" t="s">
        <v>50</v>
      </c>
      <c r="E12" s="264" t="s">
        <v>51</v>
      </c>
      <c r="F12" s="251" t="s">
        <v>52</v>
      </c>
      <c r="G12" s="252"/>
      <c r="H12" s="252"/>
      <c r="I12" s="252"/>
      <c r="J12" s="252"/>
      <c r="K12" s="253"/>
      <c r="L12" s="276" t="s">
        <v>53</v>
      </c>
      <c r="M12" s="252"/>
      <c r="N12" s="252"/>
      <c r="O12" s="252"/>
      <c r="P12" s="253"/>
    </row>
    <row r="13" spans="1:16" ht="126.75" customHeight="1" thickBot="1" x14ac:dyDescent="0.25">
      <c r="A13" s="236"/>
      <c r="B13" s="272"/>
      <c r="C13" s="273"/>
      <c r="D13" s="274"/>
      <c r="E13" s="275"/>
      <c r="F13" s="47" t="s">
        <v>55</v>
      </c>
      <c r="G13" s="50" t="s">
        <v>56</v>
      </c>
      <c r="H13" s="50" t="s">
        <v>57</v>
      </c>
      <c r="I13" s="50" t="s">
        <v>58</v>
      </c>
      <c r="J13" s="50" t="s">
        <v>59</v>
      </c>
      <c r="K13" s="52" t="s">
        <v>60</v>
      </c>
      <c r="L13" s="63" t="s">
        <v>55</v>
      </c>
      <c r="M13" s="50" t="s">
        <v>57</v>
      </c>
      <c r="N13" s="50" t="s">
        <v>58</v>
      </c>
      <c r="O13" s="50" t="s">
        <v>59</v>
      </c>
      <c r="P13" s="80" t="s">
        <v>60</v>
      </c>
    </row>
    <row r="14" spans="1:16" x14ac:dyDescent="0.2">
      <c r="A14" s="44">
        <f>IF(P14=0,0,IF(COUNTBLANK(P14)=1,0,COUNTA($P$14:P14)))</f>
        <v>0</v>
      </c>
      <c r="B14" s="19">
        <f>IF($C$4="citu pasākumu izmaksas",IF('2a+c+n'!$Q14="C",'2a+c+n'!B14,0))</f>
        <v>0</v>
      </c>
      <c r="C14" s="19">
        <f>IF($C$4="citu pasākumu izmaksas",IF('2a+c+n'!$Q14="C",'2a+c+n'!C14,0))</f>
        <v>0</v>
      </c>
      <c r="D14" s="19">
        <f>IF($C$4="citu pasākumu izmaksas",IF('2a+c+n'!$Q14="C",'2a+c+n'!D14,0))</f>
        <v>0</v>
      </c>
      <c r="E14" s="39"/>
      <c r="F14" s="57"/>
      <c r="G14" s="104"/>
      <c r="H14" s="104">
        <f>IF($C$4="citu pasākumu izmaksas",IF('2a+c+n'!$Q14="C",'2a+c+n'!H14,0))</f>
        <v>0</v>
      </c>
      <c r="I14" s="104"/>
      <c r="J14" s="104"/>
      <c r="K14" s="105">
        <f>IF($C$4="citu pasākumu izmaksas",IF('2a+c+n'!$Q14="C",'2a+c+n'!K14,0))</f>
        <v>0</v>
      </c>
      <c r="L14" s="73">
        <f>IF($C$4="citu pasākumu izmaksas",IF('2a+c+n'!$Q14="C",'2a+c+n'!L14,0))</f>
        <v>0</v>
      </c>
      <c r="M14" s="104">
        <f>IF($C$4="citu pasākumu izmaksas",IF('2a+c+n'!$Q14="C",'2a+c+n'!M14,0))</f>
        <v>0</v>
      </c>
      <c r="N14" s="104">
        <f>IF($C$4="citu pasākumu izmaksas",IF('2a+c+n'!$Q14="C",'2a+c+n'!N14,0))</f>
        <v>0</v>
      </c>
      <c r="O14" s="104">
        <f>IF($C$4="citu pasākumu izmaksas",IF('2a+c+n'!$Q14="C",'2a+c+n'!O14,0))</f>
        <v>0</v>
      </c>
      <c r="P14" s="105">
        <f>IF($C$4="citu pasākumu izmaksas",IF('2a+c+n'!$Q14="C",'2a+c+n'!P14,0))</f>
        <v>0</v>
      </c>
    </row>
    <row r="15" spans="1:16" x14ac:dyDescent="0.2">
      <c r="A15" s="45">
        <f>IF(P15=0,0,IF(COUNTBLANK(P15)=1,0,COUNTA($P$14:P15)))</f>
        <v>0</v>
      </c>
      <c r="B15" s="20">
        <f>IF($C$4="citu pasākumu izmaksas",IF('2a+c+n'!$Q15="C",'2a+c+n'!B15,0))</f>
        <v>0</v>
      </c>
      <c r="C15" s="20" t="str">
        <f>IF($C$4="citu pasākumu izmaksas",IF('2a+c+n'!$Q15="C",'2a+c+n'!C15,0))</f>
        <v>Polietilēna ūdensvada caurule Dn100mm, PN10</v>
      </c>
      <c r="D15" s="20" t="str">
        <f>IF($C$4="citu pasākumu izmaksas",IF('2a+c+n'!$Q15="C",'2a+c+n'!D15,0))</f>
        <v>m</v>
      </c>
      <c r="E15" s="40"/>
      <c r="F15" s="59"/>
      <c r="G15" s="106"/>
      <c r="H15" s="106">
        <f>IF($C$4="citu pasākumu izmaksas",IF('2a+c+n'!$Q15="C",'2a+c+n'!H15,0))</f>
        <v>0</v>
      </c>
      <c r="I15" s="106"/>
      <c r="J15" s="106"/>
      <c r="K15" s="107">
        <f>IF($C$4="citu pasākumu izmaksas",IF('2a+c+n'!$Q15="C",'2a+c+n'!K15,0))</f>
        <v>0</v>
      </c>
      <c r="L15" s="74">
        <f>IF($C$4="citu pasākumu izmaksas",IF('2a+c+n'!$Q15="C",'2a+c+n'!L15,0))</f>
        <v>0</v>
      </c>
      <c r="M15" s="106">
        <f>IF($C$4="citu pasākumu izmaksas",IF('2a+c+n'!$Q15="C",'2a+c+n'!M15,0))</f>
        <v>0</v>
      </c>
      <c r="N15" s="106">
        <f>IF($C$4="citu pasākumu izmaksas",IF('2a+c+n'!$Q15="C",'2a+c+n'!N15,0))</f>
        <v>0</v>
      </c>
      <c r="O15" s="106">
        <f>IF($C$4="citu pasākumu izmaksas",IF('2a+c+n'!$Q15="C",'2a+c+n'!O15,0))</f>
        <v>0</v>
      </c>
      <c r="P15" s="107">
        <f>IF($C$4="citu pasākumu izmaksas",IF('2a+c+n'!$Q15="C",'2a+c+n'!P15,0))</f>
        <v>0</v>
      </c>
    </row>
    <row r="16" spans="1:16" ht="22.5" x14ac:dyDescent="0.2">
      <c r="A16" s="45">
        <f>IF(P16=0,0,IF(COUNTBLANK(P16)=1,0,COUNTA($P$14:P16)))</f>
        <v>0</v>
      </c>
      <c r="B16" s="20">
        <f>IF($C$4="citu pasākumu izmaksas",IF('2a+c+n'!$Q16="C",'2a+c+n'!B16,0))</f>
        <v>0</v>
      </c>
      <c r="C16" s="20" t="str">
        <f>IF($C$4="citu pasākumu izmaksas",IF('2a+c+n'!$Q16="C",'2a+c+n'!C16,0))</f>
        <v>PP-R caurule  ūdensapgādei ar stiklšķiedras slāni, SDR6, PN20 PIPELIFE ∅20x3.4</v>
      </c>
      <c r="D16" s="20" t="str">
        <f>IF($C$4="citu pasākumu izmaksas",IF('2a+c+n'!$Q16="C",'2a+c+n'!D16,0))</f>
        <v>m</v>
      </c>
      <c r="E16" s="40"/>
      <c r="F16" s="59"/>
      <c r="G16" s="106"/>
      <c r="H16" s="106">
        <f>IF($C$4="citu pasākumu izmaksas",IF('2a+c+n'!$Q16="C",'2a+c+n'!H16,0))</f>
        <v>0</v>
      </c>
      <c r="I16" s="106"/>
      <c r="J16" s="106"/>
      <c r="K16" s="107">
        <f>IF($C$4="citu pasākumu izmaksas",IF('2a+c+n'!$Q16="C",'2a+c+n'!K16,0))</f>
        <v>0</v>
      </c>
      <c r="L16" s="74">
        <f>IF($C$4="citu pasākumu izmaksas",IF('2a+c+n'!$Q16="C",'2a+c+n'!L16,0))</f>
        <v>0</v>
      </c>
      <c r="M16" s="106">
        <f>IF($C$4="citu pasākumu izmaksas",IF('2a+c+n'!$Q16="C",'2a+c+n'!M16,0))</f>
        <v>0</v>
      </c>
      <c r="N16" s="106">
        <f>IF($C$4="citu pasākumu izmaksas",IF('2a+c+n'!$Q16="C",'2a+c+n'!N16,0))</f>
        <v>0</v>
      </c>
      <c r="O16" s="106">
        <f>IF($C$4="citu pasākumu izmaksas",IF('2a+c+n'!$Q16="C",'2a+c+n'!O16,0))</f>
        <v>0</v>
      </c>
      <c r="P16" s="107">
        <f>IF($C$4="citu pasākumu izmaksas",IF('2a+c+n'!$Q16="C",'2a+c+n'!P16,0))</f>
        <v>0</v>
      </c>
    </row>
    <row r="17" spans="1:16" ht="22.5" x14ac:dyDescent="0.2">
      <c r="A17" s="45">
        <f>IF(P17=0,0,IF(COUNTBLANK(P17)=1,0,COUNTA($P$14:P17)))</f>
        <v>0</v>
      </c>
      <c r="B17" s="20">
        <f>IF($C$4="citu pasākumu izmaksas",IF('2a+c+n'!$Q17="C",'2a+c+n'!B17,0))</f>
        <v>0</v>
      </c>
      <c r="C17" s="20" t="str">
        <f>IF($C$4="citu pasākumu izmaksas",IF('2a+c+n'!$Q17="C",'2a+c+n'!C17,0))</f>
        <v>PP-R caurule  ūdensapgādei ar stiklšķiedras slāni, SDR6, PN20 PIPELIFE ∅25x4.2</v>
      </c>
      <c r="D17" s="20" t="str">
        <f>IF($C$4="citu pasākumu izmaksas",IF('2a+c+n'!$Q17="C",'2a+c+n'!D17,0))</f>
        <v>m</v>
      </c>
      <c r="E17" s="40"/>
      <c r="F17" s="59"/>
      <c r="G17" s="106"/>
      <c r="H17" s="106">
        <f>IF($C$4="citu pasākumu izmaksas",IF('2a+c+n'!$Q17="C",'2a+c+n'!H17,0))</f>
        <v>0</v>
      </c>
      <c r="I17" s="106"/>
      <c r="J17" s="106"/>
      <c r="K17" s="107">
        <f>IF($C$4="citu pasākumu izmaksas",IF('2a+c+n'!$Q17="C",'2a+c+n'!K17,0))</f>
        <v>0</v>
      </c>
      <c r="L17" s="74">
        <f>IF($C$4="citu pasākumu izmaksas",IF('2a+c+n'!$Q17="C",'2a+c+n'!L17,0))</f>
        <v>0</v>
      </c>
      <c r="M17" s="106">
        <f>IF($C$4="citu pasākumu izmaksas",IF('2a+c+n'!$Q17="C",'2a+c+n'!M17,0))</f>
        <v>0</v>
      </c>
      <c r="N17" s="106">
        <f>IF($C$4="citu pasākumu izmaksas",IF('2a+c+n'!$Q17="C",'2a+c+n'!N17,0))</f>
        <v>0</v>
      </c>
      <c r="O17" s="106">
        <f>IF($C$4="citu pasākumu izmaksas",IF('2a+c+n'!$Q17="C",'2a+c+n'!O17,0))</f>
        <v>0</v>
      </c>
      <c r="P17" s="107">
        <f>IF($C$4="citu pasākumu izmaksas",IF('2a+c+n'!$Q17="C",'2a+c+n'!P17,0))</f>
        <v>0</v>
      </c>
    </row>
    <row r="18" spans="1:16" ht="22.5" x14ac:dyDescent="0.2">
      <c r="A18" s="45">
        <f>IF(P18=0,0,IF(COUNTBLANK(P18)=1,0,COUNTA($P$14:P18)))</f>
        <v>0</v>
      </c>
      <c r="B18" s="20">
        <f>IF($C$4="citu pasākumu izmaksas",IF('2a+c+n'!$Q18="C",'2a+c+n'!B18,0))</f>
        <v>0</v>
      </c>
      <c r="C18" s="20" t="str">
        <f>IF($C$4="citu pasākumu izmaksas",IF('2a+c+n'!$Q18="C",'2a+c+n'!C18,0))</f>
        <v>PP-R caurule  ūdensapgādei ar stiklšķiedras slāni, SDR6, PN20 PIPELIFE ∅32x5.4</v>
      </c>
      <c r="D18" s="20" t="str">
        <f>IF($C$4="citu pasākumu izmaksas",IF('2a+c+n'!$Q18="C",'2a+c+n'!D18,0))</f>
        <v>m</v>
      </c>
      <c r="E18" s="40"/>
      <c r="F18" s="59"/>
      <c r="G18" s="106"/>
      <c r="H18" s="106">
        <f>IF($C$4="citu pasākumu izmaksas",IF('2a+c+n'!$Q18="C",'2a+c+n'!H18,0))</f>
        <v>0</v>
      </c>
      <c r="I18" s="106"/>
      <c r="J18" s="106"/>
      <c r="K18" s="107">
        <f>IF($C$4="citu pasākumu izmaksas",IF('2a+c+n'!$Q18="C",'2a+c+n'!K18,0))</f>
        <v>0</v>
      </c>
      <c r="L18" s="74">
        <f>IF($C$4="citu pasākumu izmaksas",IF('2a+c+n'!$Q18="C",'2a+c+n'!L18,0))</f>
        <v>0</v>
      </c>
      <c r="M18" s="106">
        <f>IF($C$4="citu pasākumu izmaksas",IF('2a+c+n'!$Q18="C",'2a+c+n'!M18,0))</f>
        <v>0</v>
      </c>
      <c r="N18" s="106">
        <f>IF($C$4="citu pasākumu izmaksas",IF('2a+c+n'!$Q18="C",'2a+c+n'!N18,0))</f>
        <v>0</v>
      </c>
      <c r="O18" s="106">
        <f>IF($C$4="citu pasākumu izmaksas",IF('2a+c+n'!$Q18="C",'2a+c+n'!O18,0))</f>
        <v>0</v>
      </c>
      <c r="P18" s="107">
        <f>IF($C$4="citu pasākumu izmaksas",IF('2a+c+n'!$Q18="C",'2a+c+n'!P18,0))</f>
        <v>0</v>
      </c>
    </row>
    <row r="19" spans="1:16" ht="22.5" x14ac:dyDescent="0.2">
      <c r="A19" s="45">
        <f>IF(P19=0,0,IF(COUNTBLANK(P19)=1,0,COUNTA($P$14:P19)))</f>
        <v>0</v>
      </c>
      <c r="B19" s="20">
        <f>IF($C$4="citu pasākumu izmaksas",IF('2a+c+n'!$Q19="C",'2a+c+n'!B19,0))</f>
        <v>0</v>
      </c>
      <c r="C19" s="20" t="str">
        <f>IF($C$4="citu pasākumu izmaksas",IF('2a+c+n'!$Q19="C",'2a+c+n'!C19,0))</f>
        <v>PP-R caurule  ūdensapgādei ar stiklšķiedras slāni, SDR6, PN20 PIPELIFE ∅40x6,7</v>
      </c>
      <c r="D19" s="20" t="str">
        <f>IF($C$4="citu pasākumu izmaksas",IF('2a+c+n'!$Q19="C",'2a+c+n'!D19,0))</f>
        <v>m</v>
      </c>
      <c r="E19" s="40"/>
      <c r="F19" s="59"/>
      <c r="G19" s="106"/>
      <c r="H19" s="106">
        <f>IF($C$4="citu pasākumu izmaksas",IF('2a+c+n'!$Q19="C",'2a+c+n'!H19,0))</f>
        <v>0</v>
      </c>
      <c r="I19" s="106"/>
      <c r="J19" s="106"/>
      <c r="K19" s="107">
        <f>IF($C$4="citu pasākumu izmaksas",IF('2a+c+n'!$Q19="C",'2a+c+n'!K19,0))</f>
        <v>0</v>
      </c>
      <c r="L19" s="74">
        <f>IF($C$4="citu pasākumu izmaksas",IF('2a+c+n'!$Q19="C",'2a+c+n'!L19,0))</f>
        <v>0</v>
      </c>
      <c r="M19" s="106">
        <f>IF($C$4="citu pasākumu izmaksas",IF('2a+c+n'!$Q19="C",'2a+c+n'!M19,0))</f>
        <v>0</v>
      </c>
      <c r="N19" s="106">
        <f>IF($C$4="citu pasākumu izmaksas",IF('2a+c+n'!$Q19="C",'2a+c+n'!N19,0))</f>
        <v>0</v>
      </c>
      <c r="O19" s="106">
        <f>IF($C$4="citu pasākumu izmaksas",IF('2a+c+n'!$Q19="C",'2a+c+n'!O19,0))</f>
        <v>0</v>
      </c>
      <c r="P19" s="107">
        <f>IF($C$4="citu pasākumu izmaksas",IF('2a+c+n'!$Q19="C",'2a+c+n'!P19,0))</f>
        <v>0</v>
      </c>
    </row>
    <row r="20" spans="1:16" ht="22.5" x14ac:dyDescent="0.2">
      <c r="A20" s="45">
        <f>IF(P20=0,0,IF(COUNTBLANK(P20)=1,0,COUNTA($P$14:P20)))</f>
        <v>0</v>
      </c>
      <c r="B20" s="20">
        <f>IF($C$4="citu pasākumu izmaksas",IF('2a+c+n'!$Q20="C",'2a+c+n'!B20,0))</f>
        <v>0</v>
      </c>
      <c r="C20" s="20" t="str">
        <f>IF($C$4="citu pasākumu izmaksas",IF('2a+c+n'!$Q20="C",'2a+c+n'!C20,0))</f>
        <v>PP-R caurule  ūdensapgādei ar stiklšķiedras slāni, SDR6, PN20 PIPELIFE ∅50x8,3</v>
      </c>
      <c r="D20" s="20" t="str">
        <f>IF($C$4="citu pasākumu izmaksas",IF('2a+c+n'!$Q20="C",'2a+c+n'!D20,0))</f>
        <v>m</v>
      </c>
      <c r="E20" s="40"/>
      <c r="F20" s="59"/>
      <c r="G20" s="106"/>
      <c r="H20" s="106">
        <f>IF($C$4="citu pasākumu izmaksas",IF('2a+c+n'!$Q20="C",'2a+c+n'!H20,0))</f>
        <v>0</v>
      </c>
      <c r="I20" s="106"/>
      <c r="J20" s="106"/>
      <c r="K20" s="107">
        <f>IF($C$4="citu pasākumu izmaksas",IF('2a+c+n'!$Q20="C",'2a+c+n'!K20,0))</f>
        <v>0</v>
      </c>
      <c r="L20" s="74">
        <f>IF($C$4="citu pasākumu izmaksas",IF('2a+c+n'!$Q20="C",'2a+c+n'!L20,0))</f>
        <v>0</v>
      </c>
      <c r="M20" s="106">
        <f>IF($C$4="citu pasākumu izmaksas",IF('2a+c+n'!$Q20="C",'2a+c+n'!M20,0))</f>
        <v>0</v>
      </c>
      <c r="N20" s="106">
        <f>IF($C$4="citu pasākumu izmaksas",IF('2a+c+n'!$Q20="C",'2a+c+n'!N20,0))</f>
        <v>0</v>
      </c>
      <c r="O20" s="106">
        <f>IF($C$4="citu pasākumu izmaksas",IF('2a+c+n'!$Q20="C",'2a+c+n'!O20,0))</f>
        <v>0</v>
      </c>
      <c r="P20" s="107">
        <f>IF($C$4="citu pasākumu izmaksas",IF('2a+c+n'!$Q20="C",'2a+c+n'!P20,0))</f>
        <v>0</v>
      </c>
    </row>
    <row r="21" spans="1:16" x14ac:dyDescent="0.2">
      <c r="A21" s="45">
        <f>IF(P21=0,0,IF(COUNTBLANK(P21)=1,0,COUNTA($P$14:P21)))</f>
        <v>0</v>
      </c>
      <c r="B21" s="20">
        <f>IF($C$4="citu pasākumu izmaksas",IF('2a+c+n'!$Q21="C",'2a+c+n'!B21,0))</f>
        <v>0</v>
      </c>
      <c r="C21" s="20" t="str">
        <f>IF($C$4="citu pasākumu izmaksas",IF('2a+c+n'!$Q21="C",'2a+c+n'!C21,0))</f>
        <v>Līkums 90o 100</v>
      </c>
      <c r="D21" s="20" t="str">
        <f>IF($C$4="citu pasākumu izmaksas",IF('2a+c+n'!$Q21="C",'2a+c+n'!D21,0))</f>
        <v>gab</v>
      </c>
      <c r="E21" s="40"/>
      <c r="F21" s="59"/>
      <c r="G21" s="106"/>
      <c r="H21" s="106">
        <f>IF($C$4="citu pasākumu izmaksas",IF('2a+c+n'!$Q21="C",'2a+c+n'!H21,0))</f>
        <v>0</v>
      </c>
      <c r="I21" s="106"/>
      <c r="J21" s="106"/>
      <c r="K21" s="107">
        <f>IF($C$4="citu pasākumu izmaksas",IF('2a+c+n'!$Q21="C",'2a+c+n'!K21,0))</f>
        <v>0</v>
      </c>
      <c r="L21" s="74">
        <f>IF($C$4="citu pasākumu izmaksas",IF('2a+c+n'!$Q21="C",'2a+c+n'!L21,0))</f>
        <v>0</v>
      </c>
      <c r="M21" s="106">
        <f>IF($C$4="citu pasākumu izmaksas",IF('2a+c+n'!$Q21="C",'2a+c+n'!M21,0))</f>
        <v>0</v>
      </c>
      <c r="N21" s="106">
        <f>IF($C$4="citu pasākumu izmaksas",IF('2a+c+n'!$Q21="C",'2a+c+n'!N21,0))</f>
        <v>0</v>
      </c>
      <c r="O21" s="106">
        <f>IF($C$4="citu pasākumu izmaksas",IF('2a+c+n'!$Q21="C",'2a+c+n'!O21,0))</f>
        <v>0</v>
      </c>
      <c r="P21" s="107">
        <f>IF($C$4="citu pasākumu izmaksas",IF('2a+c+n'!$Q21="C",'2a+c+n'!P21,0))</f>
        <v>0</v>
      </c>
    </row>
    <row r="22" spans="1:16" x14ac:dyDescent="0.2">
      <c r="A22" s="45">
        <f>IF(P22=0,0,IF(COUNTBLANK(P22)=1,0,COUNTA($P$14:P22)))</f>
        <v>0</v>
      </c>
      <c r="B22" s="20">
        <f>IF($C$4="citu pasākumu izmaksas",IF('2a+c+n'!$Q22="C",'2a+c+n'!B22,0))</f>
        <v>0</v>
      </c>
      <c r="C22" s="20" t="str">
        <f>IF($C$4="citu pasākumu izmaksas",IF('2a+c+n'!$Q22="C",'2a+c+n'!C22,0))</f>
        <v>Līkums 90o 20</v>
      </c>
      <c r="D22" s="20" t="str">
        <f>IF($C$4="citu pasākumu izmaksas",IF('2a+c+n'!$Q22="C",'2a+c+n'!D22,0))</f>
        <v>gab</v>
      </c>
      <c r="E22" s="40"/>
      <c r="F22" s="59"/>
      <c r="G22" s="106"/>
      <c r="H22" s="106">
        <f>IF($C$4="citu pasākumu izmaksas",IF('2a+c+n'!$Q22="C",'2a+c+n'!H22,0))</f>
        <v>0</v>
      </c>
      <c r="I22" s="106"/>
      <c r="J22" s="106"/>
      <c r="K22" s="107">
        <f>IF($C$4="citu pasākumu izmaksas",IF('2a+c+n'!$Q22="C",'2a+c+n'!K22,0))</f>
        <v>0</v>
      </c>
      <c r="L22" s="74">
        <f>IF($C$4="citu pasākumu izmaksas",IF('2a+c+n'!$Q22="C",'2a+c+n'!L22,0))</f>
        <v>0</v>
      </c>
      <c r="M22" s="106">
        <f>IF($C$4="citu pasākumu izmaksas",IF('2a+c+n'!$Q22="C",'2a+c+n'!M22,0))</f>
        <v>0</v>
      </c>
      <c r="N22" s="106">
        <f>IF($C$4="citu pasākumu izmaksas",IF('2a+c+n'!$Q22="C",'2a+c+n'!N22,0))</f>
        <v>0</v>
      </c>
      <c r="O22" s="106">
        <f>IF($C$4="citu pasākumu izmaksas",IF('2a+c+n'!$Q22="C",'2a+c+n'!O22,0))</f>
        <v>0</v>
      </c>
      <c r="P22" s="107">
        <f>IF($C$4="citu pasākumu izmaksas",IF('2a+c+n'!$Q22="C",'2a+c+n'!P22,0))</f>
        <v>0</v>
      </c>
    </row>
    <row r="23" spans="1:16" x14ac:dyDescent="0.2">
      <c r="A23" s="45">
        <f>IF(P23=0,0,IF(COUNTBLANK(P23)=1,0,COUNTA($P$14:P23)))</f>
        <v>0</v>
      </c>
      <c r="B23" s="20">
        <f>IF($C$4="citu pasākumu izmaksas",IF('2a+c+n'!$Q23="C",'2a+c+n'!B23,0))</f>
        <v>0</v>
      </c>
      <c r="C23" s="20" t="str">
        <f>IF($C$4="citu pasākumu izmaksas",IF('2a+c+n'!$Q23="C",'2a+c+n'!C23,0))</f>
        <v>Līkums 90o 25</v>
      </c>
      <c r="D23" s="20" t="str">
        <f>IF($C$4="citu pasākumu izmaksas",IF('2a+c+n'!$Q23="C",'2a+c+n'!D23,0))</f>
        <v>gab</v>
      </c>
      <c r="E23" s="40"/>
      <c r="F23" s="59"/>
      <c r="G23" s="106"/>
      <c r="H23" s="106">
        <f>IF($C$4="citu pasākumu izmaksas",IF('2a+c+n'!$Q23="C",'2a+c+n'!H23,0))</f>
        <v>0</v>
      </c>
      <c r="I23" s="106"/>
      <c r="J23" s="106"/>
      <c r="K23" s="107">
        <f>IF($C$4="citu pasākumu izmaksas",IF('2a+c+n'!$Q23="C",'2a+c+n'!K23,0))</f>
        <v>0</v>
      </c>
      <c r="L23" s="74">
        <f>IF($C$4="citu pasākumu izmaksas",IF('2a+c+n'!$Q23="C",'2a+c+n'!L23,0))</f>
        <v>0</v>
      </c>
      <c r="M23" s="106">
        <f>IF($C$4="citu pasākumu izmaksas",IF('2a+c+n'!$Q23="C",'2a+c+n'!M23,0))</f>
        <v>0</v>
      </c>
      <c r="N23" s="106">
        <f>IF($C$4="citu pasākumu izmaksas",IF('2a+c+n'!$Q23="C",'2a+c+n'!N23,0))</f>
        <v>0</v>
      </c>
      <c r="O23" s="106">
        <f>IF($C$4="citu pasākumu izmaksas",IF('2a+c+n'!$Q23="C",'2a+c+n'!O23,0))</f>
        <v>0</v>
      </c>
      <c r="P23" s="107">
        <f>IF($C$4="citu pasākumu izmaksas",IF('2a+c+n'!$Q23="C",'2a+c+n'!P23,0))</f>
        <v>0</v>
      </c>
    </row>
    <row r="24" spans="1:16" x14ac:dyDescent="0.2">
      <c r="A24" s="45">
        <f>IF(P24=0,0,IF(COUNTBLANK(P24)=1,0,COUNTA($P$14:P24)))</f>
        <v>0</v>
      </c>
      <c r="B24" s="20">
        <f>IF($C$4="citu pasākumu izmaksas",IF('2a+c+n'!$Q24="C",'2a+c+n'!B24,0))</f>
        <v>0</v>
      </c>
      <c r="C24" s="20" t="str">
        <f>IF($C$4="citu pasākumu izmaksas",IF('2a+c+n'!$Q24="C",'2a+c+n'!C24,0))</f>
        <v>Līkums 90o 32</v>
      </c>
      <c r="D24" s="20" t="str">
        <f>IF($C$4="citu pasākumu izmaksas",IF('2a+c+n'!$Q24="C",'2a+c+n'!D24,0))</f>
        <v>gab</v>
      </c>
      <c r="E24" s="40"/>
      <c r="F24" s="59"/>
      <c r="G24" s="106"/>
      <c r="H24" s="106">
        <f>IF($C$4="citu pasākumu izmaksas",IF('2a+c+n'!$Q24="C",'2a+c+n'!H24,0))</f>
        <v>0</v>
      </c>
      <c r="I24" s="106"/>
      <c r="J24" s="106"/>
      <c r="K24" s="107">
        <f>IF($C$4="citu pasākumu izmaksas",IF('2a+c+n'!$Q24="C",'2a+c+n'!K24,0))</f>
        <v>0</v>
      </c>
      <c r="L24" s="74">
        <f>IF($C$4="citu pasākumu izmaksas",IF('2a+c+n'!$Q24="C",'2a+c+n'!L24,0))</f>
        <v>0</v>
      </c>
      <c r="M24" s="106">
        <f>IF($C$4="citu pasākumu izmaksas",IF('2a+c+n'!$Q24="C",'2a+c+n'!M24,0))</f>
        <v>0</v>
      </c>
      <c r="N24" s="106">
        <f>IF($C$4="citu pasākumu izmaksas",IF('2a+c+n'!$Q24="C",'2a+c+n'!N24,0))</f>
        <v>0</v>
      </c>
      <c r="O24" s="106">
        <f>IF($C$4="citu pasākumu izmaksas",IF('2a+c+n'!$Q24="C",'2a+c+n'!O24,0))</f>
        <v>0</v>
      </c>
      <c r="P24" s="107">
        <f>IF($C$4="citu pasākumu izmaksas",IF('2a+c+n'!$Q24="C",'2a+c+n'!P24,0))</f>
        <v>0</v>
      </c>
    </row>
    <row r="25" spans="1:16" x14ac:dyDescent="0.2">
      <c r="A25" s="45">
        <f>IF(P25=0,0,IF(COUNTBLANK(P25)=1,0,COUNTA($P$14:P25)))</f>
        <v>0</v>
      </c>
      <c r="B25" s="20">
        <f>IF($C$4="citu pasākumu izmaksas",IF('2a+c+n'!$Q25="C",'2a+c+n'!B25,0))</f>
        <v>0</v>
      </c>
      <c r="C25" s="20" t="str">
        <f>IF($C$4="citu pasākumu izmaksas",IF('2a+c+n'!$Q25="C",'2a+c+n'!C25,0))</f>
        <v>Līkums 90o 40</v>
      </c>
      <c r="D25" s="20" t="str">
        <f>IF($C$4="citu pasākumu izmaksas",IF('2a+c+n'!$Q25="C",'2a+c+n'!D25,0))</f>
        <v>gab</v>
      </c>
      <c r="E25" s="40"/>
      <c r="F25" s="59"/>
      <c r="G25" s="106"/>
      <c r="H25" s="106">
        <f>IF($C$4="citu pasākumu izmaksas",IF('2a+c+n'!$Q25="C",'2a+c+n'!H25,0))</f>
        <v>0</v>
      </c>
      <c r="I25" s="106"/>
      <c r="J25" s="106"/>
      <c r="K25" s="107">
        <f>IF($C$4="citu pasākumu izmaksas",IF('2a+c+n'!$Q25="C",'2a+c+n'!K25,0))</f>
        <v>0</v>
      </c>
      <c r="L25" s="74">
        <f>IF($C$4="citu pasākumu izmaksas",IF('2a+c+n'!$Q25="C",'2a+c+n'!L25,0))</f>
        <v>0</v>
      </c>
      <c r="M25" s="106">
        <f>IF($C$4="citu pasākumu izmaksas",IF('2a+c+n'!$Q25="C",'2a+c+n'!M25,0))</f>
        <v>0</v>
      </c>
      <c r="N25" s="106">
        <f>IF($C$4="citu pasākumu izmaksas",IF('2a+c+n'!$Q25="C",'2a+c+n'!N25,0))</f>
        <v>0</v>
      </c>
      <c r="O25" s="106">
        <f>IF($C$4="citu pasākumu izmaksas",IF('2a+c+n'!$Q25="C",'2a+c+n'!O25,0))</f>
        <v>0</v>
      </c>
      <c r="P25" s="107">
        <f>IF($C$4="citu pasākumu izmaksas",IF('2a+c+n'!$Q25="C",'2a+c+n'!P25,0))</f>
        <v>0</v>
      </c>
    </row>
    <row r="26" spans="1:16" x14ac:dyDescent="0.2">
      <c r="A26" s="45">
        <f>IF(P26=0,0,IF(COUNTBLANK(P26)=1,0,COUNTA($P$14:P26)))</f>
        <v>0</v>
      </c>
      <c r="B26" s="20">
        <f>IF($C$4="citu pasākumu izmaksas",IF('2a+c+n'!$Q26="C",'2a+c+n'!B26,0))</f>
        <v>0</v>
      </c>
      <c r="C26" s="20" t="str">
        <f>IF($C$4="citu pasākumu izmaksas",IF('2a+c+n'!$Q26="C",'2a+c+n'!C26,0))</f>
        <v>Līkums 90o 50</v>
      </c>
      <c r="D26" s="20" t="str">
        <f>IF($C$4="citu pasākumu izmaksas",IF('2a+c+n'!$Q26="C",'2a+c+n'!D26,0))</f>
        <v>gab</v>
      </c>
      <c r="E26" s="40"/>
      <c r="F26" s="59"/>
      <c r="G26" s="106"/>
      <c r="H26" s="106">
        <f>IF($C$4="citu pasākumu izmaksas",IF('2a+c+n'!$Q26="C",'2a+c+n'!H26,0))</f>
        <v>0</v>
      </c>
      <c r="I26" s="106"/>
      <c r="J26" s="106"/>
      <c r="K26" s="107">
        <f>IF($C$4="citu pasākumu izmaksas",IF('2a+c+n'!$Q26="C",'2a+c+n'!K26,0))</f>
        <v>0</v>
      </c>
      <c r="L26" s="74">
        <f>IF($C$4="citu pasākumu izmaksas",IF('2a+c+n'!$Q26="C",'2a+c+n'!L26,0))</f>
        <v>0</v>
      </c>
      <c r="M26" s="106">
        <f>IF($C$4="citu pasākumu izmaksas",IF('2a+c+n'!$Q26="C",'2a+c+n'!M26,0))</f>
        <v>0</v>
      </c>
      <c r="N26" s="106">
        <f>IF($C$4="citu pasākumu izmaksas",IF('2a+c+n'!$Q26="C",'2a+c+n'!N26,0))</f>
        <v>0</v>
      </c>
      <c r="O26" s="106">
        <f>IF($C$4="citu pasākumu izmaksas",IF('2a+c+n'!$Q26="C",'2a+c+n'!O26,0))</f>
        <v>0</v>
      </c>
      <c r="P26" s="107">
        <f>IF($C$4="citu pasākumu izmaksas",IF('2a+c+n'!$Q26="C",'2a+c+n'!P26,0))</f>
        <v>0</v>
      </c>
    </row>
    <row r="27" spans="1:16" x14ac:dyDescent="0.2">
      <c r="A27" s="45">
        <f>IF(P27=0,0,IF(COUNTBLANK(P27)=1,0,COUNTA($P$14:P27)))</f>
        <v>0</v>
      </c>
      <c r="B27" s="20">
        <f>IF($C$4="citu pasākumu izmaksas",IF('2a+c+n'!$Q27="C",'2a+c+n'!B27,0))</f>
        <v>0</v>
      </c>
      <c r="C27" s="20" t="str">
        <f>IF($C$4="citu pasākumu izmaksas",IF('2a+c+n'!$Q27="C",'2a+c+n'!C27,0))</f>
        <v>T gabals 90o 100/100/50</v>
      </c>
      <c r="D27" s="20" t="str">
        <f>IF($C$4="citu pasākumu izmaksas",IF('2a+c+n'!$Q27="C",'2a+c+n'!D27,0))</f>
        <v>gab</v>
      </c>
      <c r="E27" s="40"/>
      <c r="F27" s="59"/>
      <c r="G27" s="106"/>
      <c r="H27" s="106">
        <f>IF($C$4="citu pasākumu izmaksas",IF('2a+c+n'!$Q27="C",'2a+c+n'!H27,0))</f>
        <v>0</v>
      </c>
      <c r="I27" s="106"/>
      <c r="J27" s="106"/>
      <c r="K27" s="107">
        <f>IF($C$4="citu pasākumu izmaksas",IF('2a+c+n'!$Q27="C",'2a+c+n'!K27,0))</f>
        <v>0</v>
      </c>
      <c r="L27" s="74">
        <f>IF($C$4="citu pasākumu izmaksas",IF('2a+c+n'!$Q27="C",'2a+c+n'!L27,0))</f>
        <v>0</v>
      </c>
      <c r="M27" s="106">
        <f>IF($C$4="citu pasākumu izmaksas",IF('2a+c+n'!$Q27="C",'2a+c+n'!M27,0))</f>
        <v>0</v>
      </c>
      <c r="N27" s="106">
        <f>IF($C$4="citu pasākumu izmaksas",IF('2a+c+n'!$Q27="C",'2a+c+n'!N27,0))</f>
        <v>0</v>
      </c>
      <c r="O27" s="106">
        <f>IF($C$4="citu pasākumu izmaksas",IF('2a+c+n'!$Q27="C",'2a+c+n'!O27,0))</f>
        <v>0</v>
      </c>
      <c r="P27" s="107">
        <f>IF($C$4="citu pasākumu izmaksas",IF('2a+c+n'!$Q27="C",'2a+c+n'!P27,0))</f>
        <v>0</v>
      </c>
    </row>
    <row r="28" spans="1:16" x14ac:dyDescent="0.2">
      <c r="A28" s="45">
        <f>IF(P28=0,0,IF(COUNTBLANK(P28)=1,0,COUNTA($P$14:P28)))</f>
        <v>0</v>
      </c>
      <c r="B28" s="20">
        <f>IF($C$4="citu pasākumu izmaksas",IF('2a+c+n'!$Q28="C",'2a+c+n'!B28,0))</f>
        <v>0</v>
      </c>
      <c r="C28" s="20" t="str">
        <f>IF($C$4="citu pasākumu izmaksas",IF('2a+c+n'!$Q28="C",'2a+c+n'!C28,0))</f>
        <v>T gabals 90o 20/20</v>
      </c>
      <c r="D28" s="20" t="str">
        <f>IF($C$4="citu pasākumu izmaksas",IF('2a+c+n'!$Q28="C",'2a+c+n'!D28,0))</f>
        <v>gab</v>
      </c>
      <c r="E28" s="40"/>
      <c r="F28" s="59"/>
      <c r="G28" s="106"/>
      <c r="H28" s="106">
        <f>IF($C$4="citu pasākumu izmaksas",IF('2a+c+n'!$Q28="C",'2a+c+n'!H28,0))</f>
        <v>0</v>
      </c>
      <c r="I28" s="106"/>
      <c r="J28" s="106"/>
      <c r="K28" s="107">
        <f>IF($C$4="citu pasākumu izmaksas",IF('2a+c+n'!$Q28="C",'2a+c+n'!K28,0))</f>
        <v>0</v>
      </c>
      <c r="L28" s="74">
        <f>IF($C$4="citu pasākumu izmaksas",IF('2a+c+n'!$Q28="C",'2a+c+n'!L28,0))</f>
        <v>0</v>
      </c>
      <c r="M28" s="106">
        <f>IF($C$4="citu pasākumu izmaksas",IF('2a+c+n'!$Q28="C",'2a+c+n'!M28,0))</f>
        <v>0</v>
      </c>
      <c r="N28" s="106">
        <f>IF($C$4="citu pasākumu izmaksas",IF('2a+c+n'!$Q28="C",'2a+c+n'!N28,0))</f>
        <v>0</v>
      </c>
      <c r="O28" s="106">
        <f>IF($C$4="citu pasākumu izmaksas",IF('2a+c+n'!$Q28="C",'2a+c+n'!O28,0))</f>
        <v>0</v>
      </c>
      <c r="P28" s="107">
        <f>IF($C$4="citu pasākumu izmaksas",IF('2a+c+n'!$Q28="C",'2a+c+n'!P28,0))</f>
        <v>0</v>
      </c>
    </row>
    <row r="29" spans="1:16" x14ac:dyDescent="0.2">
      <c r="A29" s="45">
        <f>IF(P29=0,0,IF(COUNTBLANK(P29)=1,0,COUNTA($P$14:P29)))</f>
        <v>0</v>
      </c>
      <c r="B29" s="20">
        <f>IF($C$4="citu pasākumu izmaksas",IF('2a+c+n'!$Q29="C",'2a+c+n'!B29,0))</f>
        <v>0</v>
      </c>
      <c r="C29" s="20" t="str">
        <f>IF($C$4="citu pasākumu izmaksas",IF('2a+c+n'!$Q29="C",'2a+c+n'!C29,0))</f>
        <v>T gabals 900 25/25/20</v>
      </c>
      <c r="D29" s="20" t="str">
        <f>IF($C$4="citu pasākumu izmaksas",IF('2a+c+n'!$Q29="C",'2a+c+n'!D29,0))</f>
        <v>gab</v>
      </c>
      <c r="E29" s="40"/>
      <c r="F29" s="59"/>
      <c r="G29" s="106"/>
      <c r="H29" s="106">
        <f>IF($C$4="citu pasākumu izmaksas",IF('2a+c+n'!$Q29="C",'2a+c+n'!H29,0))</f>
        <v>0</v>
      </c>
      <c r="I29" s="106"/>
      <c r="J29" s="106"/>
      <c r="K29" s="107">
        <f>IF($C$4="citu pasākumu izmaksas",IF('2a+c+n'!$Q29="C",'2a+c+n'!K29,0))</f>
        <v>0</v>
      </c>
      <c r="L29" s="74">
        <f>IF($C$4="citu pasākumu izmaksas",IF('2a+c+n'!$Q29="C",'2a+c+n'!L29,0))</f>
        <v>0</v>
      </c>
      <c r="M29" s="106">
        <f>IF($C$4="citu pasākumu izmaksas",IF('2a+c+n'!$Q29="C",'2a+c+n'!M29,0))</f>
        <v>0</v>
      </c>
      <c r="N29" s="106">
        <f>IF($C$4="citu pasākumu izmaksas",IF('2a+c+n'!$Q29="C",'2a+c+n'!N29,0))</f>
        <v>0</v>
      </c>
      <c r="O29" s="106">
        <f>IF($C$4="citu pasākumu izmaksas",IF('2a+c+n'!$Q29="C",'2a+c+n'!O29,0))</f>
        <v>0</v>
      </c>
      <c r="P29" s="107">
        <f>IF($C$4="citu pasākumu izmaksas",IF('2a+c+n'!$Q29="C",'2a+c+n'!P29,0))</f>
        <v>0</v>
      </c>
    </row>
    <row r="30" spans="1:16" x14ac:dyDescent="0.2">
      <c r="A30" s="45">
        <f>IF(P30=0,0,IF(COUNTBLANK(P30)=1,0,COUNTA($P$14:P30)))</f>
        <v>0</v>
      </c>
      <c r="B30" s="20">
        <f>IF($C$4="citu pasākumu izmaksas",IF('2a+c+n'!$Q30="C",'2a+c+n'!B30,0))</f>
        <v>0</v>
      </c>
      <c r="C30" s="20" t="str">
        <f>IF($C$4="citu pasākumu izmaksas",IF('2a+c+n'!$Q30="C",'2a+c+n'!C30,0))</f>
        <v>T gabals 900 25/25</v>
      </c>
      <c r="D30" s="20" t="str">
        <f>IF($C$4="citu pasākumu izmaksas",IF('2a+c+n'!$Q30="C",'2a+c+n'!D30,0))</f>
        <v>gab</v>
      </c>
      <c r="E30" s="40"/>
      <c r="F30" s="59"/>
      <c r="G30" s="106"/>
      <c r="H30" s="106">
        <f>IF($C$4="citu pasākumu izmaksas",IF('2a+c+n'!$Q30="C",'2a+c+n'!H30,0))</f>
        <v>0</v>
      </c>
      <c r="I30" s="106"/>
      <c r="J30" s="106"/>
      <c r="K30" s="107">
        <f>IF($C$4="citu pasākumu izmaksas",IF('2a+c+n'!$Q30="C",'2a+c+n'!K30,0))</f>
        <v>0</v>
      </c>
      <c r="L30" s="74">
        <f>IF($C$4="citu pasākumu izmaksas",IF('2a+c+n'!$Q30="C",'2a+c+n'!L30,0))</f>
        <v>0</v>
      </c>
      <c r="M30" s="106">
        <f>IF($C$4="citu pasākumu izmaksas",IF('2a+c+n'!$Q30="C",'2a+c+n'!M30,0))</f>
        <v>0</v>
      </c>
      <c r="N30" s="106">
        <f>IF($C$4="citu pasākumu izmaksas",IF('2a+c+n'!$Q30="C",'2a+c+n'!N30,0))</f>
        <v>0</v>
      </c>
      <c r="O30" s="106">
        <f>IF($C$4="citu pasākumu izmaksas",IF('2a+c+n'!$Q30="C",'2a+c+n'!O30,0))</f>
        <v>0</v>
      </c>
      <c r="P30" s="107">
        <f>IF($C$4="citu pasākumu izmaksas",IF('2a+c+n'!$Q30="C",'2a+c+n'!P30,0))</f>
        <v>0</v>
      </c>
    </row>
    <row r="31" spans="1:16" x14ac:dyDescent="0.2">
      <c r="A31" s="45">
        <f>IF(P31=0,0,IF(COUNTBLANK(P31)=1,0,COUNTA($P$14:P31)))</f>
        <v>0</v>
      </c>
      <c r="B31" s="20">
        <f>IF($C$4="citu pasākumu izmaksas",IF('2a+c+n'!$Q31="C",'2a+c+n'!B31,0))</f>
        <v>0</v>
      </c>
      <c r="C31" s="20" t="str">
        <f>IF($C$4="citu pasākumu izmaksas",IF('2a+c+n'!$Q31="C",'2a+c+n'!C31,0))</f>
        <v>T gabals 900 32/32/20</v>
      </c>
      <c r="D31" s="20" t="str">
        <f>IF($C$4="citu pasākumu izmaksas",IF('2a+c+n'!$Q31="C",'2a+c+n'!D31,0))</f>
        <v>gab</v>
      </c>
      <c r="E31" s="40"/>
      <c r="F31" s="59"/>
      <c r="G31" s="106"/>
      <c r="H31" s="106">
        <f>IF($C$4="citu pasākumu izmaksas",IF('2a+c+n'!$Q31="C",'2a+c+n'!H31,0))</f>
        <v>0</v>
      </c>
      <c r="I31" s="106"/>
      <c r="J31" s="106"/>
      <c r="K31" s="107">
        <f>IF($C$4="citu pasākumu izmaksas",IF('2a+c+n'!$Q31="C",'2a+c+n'!K31,0))</f>
        <v>0</v>
      </c>
      <c r="L31" s="74">
        <f>IF($C$4="citu pasākumu izmaksas",IF('2a+c+n'!$Q31="C",'2a+c+n'!L31,0))</f>
        <v>0</v>
      </c>
      <c r="M31" s="106">
        <f>IF($C$4="citu pasākumu izmaksas",IF('2a+c+n'!$Q31="C",'2a+c+n'!M31,0))</f>
        <v>0</v>
      </c>
      <c r="N31" s="106">
        <f>IF($C$4="citu pasākumu izmaksas",IF('2a+c+n'!$Q31="C",'2a+c+n'!N31,0))</f>
        <v>0</v>
      </c>
      <c r="O31" s="106">
        <f>IF($C$4="citu pasākumu izmaksas",IF('2a+c+n'!$Q31="C",'2a+c+n'!O31,0))</f>
        <v>0</v>
      </c>
      <c r="P31" s="107">
        <f>IF($C$4="citu pasākumu izmaksas",IF('2a+c+n'!$Q31="C",'2a+c+n'!P31,0))</f>
        <v>0</v>
      </c>
    </row>
    <row r="32" spans="1:16" x14ac:dyDescent="0.2">
      <c r="A32" s="45">
        <f>IF(P32=0,0,IF(COUNTBLANK(P32)=1,0,COUNTA($P$14:P32)))</f>
        <v>0</v>
      </c>
      <c r="B32" s="20">
        <f>IF($C$4="citu pasākumu izmaksas",IF('2a+c+n'!$Q32="C",'2a+c+n'!B32,0))</f>
        <v>0</v>
      </c>
      <c r="C32" s="20" t="str">
        <f>IF($C$4="citu pasākumu izmaksas",IF('2a+c+n'!$Q32="C",'2a+c+n'!C32,0))</f>
        <v>T gabals 900 32/32/25</v>
      </c>
      <c r="D32" s="20" t="str">
        <f>IF($C$4="citu pasākumu izmaksas",IF('2a+c+n'!$Q32="C",'2a+c+n'!D32,0))</f>
        <v>gab</v>
      </c>
      <c r="E32" s="40"/>
      <c r="F32" s="59"/>
      <c r="G32" s="106"/>
      <c r="H32" s="106">
        <f>IF($C$4="citu pasākumu izmaksas",IF('2a+c+n'!$Q32="C",'2a+c+n'!H32,0))</f>
        <v>0</v>
      </c>
      <c r="I32" s="106"/>
      <c r="J32" s="106"/>
      <c r="K32" s="107">
        <f>IF($C$4="citu pasākumu izmaksas",IF('2a+c+n'!$Q32="C",'2a+c+n'!K32,0))</f>
        <v>0</v>
      </c>
      <c r="L32" s="74">
        <f>IF($C$4="citu pasākumu izmaksas",IF('2a+c+n'!$Q32="C",'2a+c+n'!L32,0))</f>
        <v>0</v>
      </c>
      <c r="M32" s="106">
        <f>IF($C$4="citu pasākumu izmaksas",IF('2a+c+n'!$Q32="C",'2a+c+n'!M32,0))</f>
        <v>0</v>
      </c>
      <c r="N32" s="106">
        <f>IF($C$4="citu pasākumu izmaksas",IF('2a+c+n'!$Q32="C",'2a+c+n'!N32,0))</f>
        <v>0</v>
      </c>
      <c r="O32" s="106">
        <f>IF($C$4="citu pasākumu izmaksas",IF('2a+c+n'!$Q32="C",'2a+c+n'!O32,0))</f>
        <v>0</v>
      </c>
      <c r="P32" s="107">
        <f>IF($C$4="citu pasākumu izmaksas",IF('2a+c+n'!$Q32="C",'2a+c+n'!P32,0))</f>
        <v>0</v>
      </c>
    </row>
    <row r="33" spans="1:16" x14ac:dyDescent="0.2">
      <c r="A33" s="45">
        <f>IF(P33=0,0,IF(COUNTBLANK(P33)=1,0,COUNTA($P$14:P33)))</f>
        <v>0</v>
      </c>
      <c r="B33" s="20">
        <f>IF($C$4="citu pasākumu izmaksas",IF('2a+c+n'!$Q33="C",'2a+c+n'!B33,0))</f>
        <v>0</v>
      </c>
      <c r="C33" s="20" t="str">
        <f>IF($C$4="citu pasākumu izmaksas",IF('2a+c+n'!$Q33="C",'2a+c+n'!C33,0))</f>
        <v>T gabals 900 32/32</v>
      </c>
      <c r="D33" s="20" t="str">
        <f>IF($C$4="citu pasākumu izmaksas",IF('2a+c+n'!$Q33="C",'2a+c+n'!D33,0))</f>
        <v>gab</v>
      </c>
      <c r="E33" s="40"/>
      <c r="F33" s="59"/>
      <c r="G33" s="106"/>
      <c r="H33" s="106">
        <f>IF($C$4="citu pasākumu izmaksas",IF('2a+c+n'!$Q33="C",'2a+c+n'!H33,0))</f>
        <v>0</v>
      </c>
      <c r="I33" s="106"/>
      <c r="J33" s="106"/>
      <c r="K33" s="107">
        <f>IF($C$4="citu pasākumu izmaksas",IF('2a+c+n'!$Q33="C",'2a+c+n'!K33,0))</f>
        <v>0</v>
      </c>
      <c r="L33" s="74">
        <f>IF($C$4="citu pasākumu izmaksas",IF('2a+c+n'!$Q33="C",'2a+c+n'!L33,0))</f>
        <v>0</v>
      </c>
      <c r="M33" s="106">
        <f>IF($C$4="citu pasākumu izmaksas",IF('2a+c+n'!$Q33="C",'2a+c+n'!M33,0))</f>
        <v>0</v>
      </c>
      <c r="N33" s="106">
        <f>IF($C$4="citu pasākumu izmaksas",IF('2a+c+n'!$Q33="C",'2a+c+n'!N33,0))</f>
        <v>0</v>
      </c>
      <c r="O33" s="106">
        <f>IF($C$4="citu pasākumu izmaksas",IF('2a+c+n'!$Q33="C",'2a+c+n'!O33,0))</f>
        <v>0</v>
      </c>
      <c r="P33" s="107">
        <f>IF($C$4="citu pasākumu izmaksas",IF('2a+c+n'!$Q33="C",'2a+c+n'!P33,0))</f>
        <v>0</v>
      </c>
    </row>
    <row r="34" spans="1:16" x14ac:dyDescent="0.2">
      <c r="A34" s="45">
        <f>IF(P34=0,0,IF(COUNTBLANK(P34)=1,0,COUNTA($P$14:P34)))</f>
        <v>0</v>
      </c>
      <c r="B34" s="20">
        <f>IF($C$4="citu pasākumu izmaksas",IF('2a+c+n'!$Q34="C",'2a+c+n'!B34,0))</f>
        <v>0</v>
      </c>
      <c r="C34" s="20" t="str">
        <f>IF($C$4="citu pasākumu izmaksas",IF('2a+c+n'!$Q34="C",'2a+c+n'!C34,0))</f>
        <v>T gabals 900 40/40/25</v>
      </c>
      <c r="D34" s="20" t="str">
        <f>IF($C$4="citu pasākumu izmaksas",IF('2a+c+n'!$Q34="C",'2a+c+n'!D34,0))</f>
        <v>gab</v>
      </c>
      <c r="E34" s="40"/>
      <c r="F34" s="59"/>
      <c r="G34" s="106"/>
      <c r="H34" s="106">
        <f>IF($C$4="citu pasākumu izmaksas",IF('2a+c+n'!$Q34="C",'2a+c+n'!H34,0))</f>
        <v>0</v>
      </c>
      <c r="I34" s="106"/>
      <c r="J34" s="106"/>
      <c r="K34" s="107">
        <f>IF($C$4="citu pasākumu izmaksas",IF('2a+c+n'!$Q34="C",'2a+c+n'!K34,0))</f>
        <v>0</v>
      </c>
      <c r="L34" s="74">
        <f>IF($C$4="citu pasākumu izmaksas",IF('2a+c+n'!$Q34="C",'2a+c+n'!L34,0))</f>
        <v>0</v>
      </c>
      <c r="M34" s="106">
        <f>IF($C$4="citu pasākumu izmaksas",IF('2a+c+n'!$Q34="C",'2a+c+n'!M34,0))</f>
        <v>0</v>
      </c>
      <c r="N34" s="106">
        <f>IF($C$4="citu pasākumu izmaksas",IF('2a+c+n'!$Q34="C",'2a+c+n'!N34,0))</f>
        <v>0</v>
      </c>
      <c r="O34" s="106">
        <f>IF($C$4="citu pasākumu izmaksas",IF('2a+c+n'!$Q34="C",'2a+c+n'!O34,0))</f>
        <v>0</v>
      </c>
      <c r="P34" s="107">
        <f>IF($C$4="citu pasākumu izmaksas",IF('2a+c+n'!$Q34="C",'2a+c+n'!P34,0))</f>
        <v>0</v>
      </c>
    </row>
    <row r="35" spans="1:16" x14ac:dyDescent="0.2">
      <c r="A35" s="45">
        <f>IF(P35=0,0,IF(COUNTBLANK(P35)=1,0,COUNTA($P$14:P35)))</f>
        <v>0</v>
      </c>
      <c r="B35" s="20">
        <f>IF($C$4="citu pasākumu izmaksas",IF('2a+c+n'!$Q35="C",'2a+c+n'!B35,0))</f>
        <v>0</v>
      </c>
      <c r="C35" s="20" t="str">
        <f>IF($C$4="citu pasākumu izmaksas",IF('2a+c+n'!$Q35="C",'2a+c+n'!C35,0))</f>
        <v>T gabals 900 40/40/32</v>
      </c>
      <c r="D35" s="20" t="str">
        <f>IF($C$4="citu pasākumu izmaksas",IF('2a+c+n'!$Q35="C",'2a+c+n'!D35,0))</f>
        <v>gab</v>
      </c>
      <c r="E35" s="40"/>
      <c r="F35" s="59"/>
      <c r="G35" s="106"/>
      <c r="H35" s="106">
        <f>IF($C$4="citu pasākumu izmaksas",IF('2a+c+n'!$Q35="C",'2a+c+n'!H35,0))</f>
        <v>0</v>
      </c>
      <c r="I35" s="106"/>
      <c r="J35" s="106"/>
      <c r="K35" s="107">
        <f>IF($C$4="citu pasākumu izmaksas",IF('2a+c+n'!$Q35="C",'2a+c+n'!K35,0))</f>
        <v>0</v>
      </c>
      <c r="L35" s="74">
        <f>IF($C$4="citu pasākumu izmaksas",IF('2a+c+n'!$Q35="C",'2a+c+n'!L35,0))</f>
        <v>0</v>
      </c>
      <c r="M35" s="106">
        <f>IF($C$4="citu pasākumu izmaksas",IF('2a+c+n'!$Q35="C",'2a+c+n'!M35,0))</f>
        <v>0</v>
      </c>
      <c r="N35" s="106">
        <f>IF($C$4="citu pasākumu izmaksas",IF('2a+c+n'!$Q35="C",'2a+c+n'!N35,0))</f>
        <v>0</v>
      </c>
      <c r="O35" s="106">
        <f>IF($C$4="citu pasākumu izmaksas",IF('2a+c+n'!$Q35="C",'2a+c+n'!O35,0))</f>
        <v>0</v>
      </c>
      <c r="P35" s="107">
        <f>IF($C$4="citu pasākumu izmaksas",IF('2a+c+n'!$Q35="C",'2a+c+n'!P35,0))</f>
        <v>0</v>
      </c>
    </row>
    <row r="36" spans="1:16" x14ac:dyDescent="0.2">
      <c r="A36" s="45">
        <f>IF(P36=0,0,IF(COUNTBLANK(P36)=1,0,COUNTA($P$14:P36)))</f>
        <v>0</v>
      </c>
      <c r="B36" s="20">
        <f>IF($C$4="citu pasākumu izmaksas",IF('2a+c+n'!$Q36="C",'2a+c+n'!B36,0))</f>
        <v>0</v>
      </c>
      <c r="C36" s="20" t="str">
        <f>IF($C$4="citu pasākumu izmaksas",IF('2a+c+n'!$Q36="C",'2a+c+n'!C36,0))</f>
        <v>T gabals 900 40/40/50</v>
      </c>
      <c r="D36" s="20" t="str">
        <f>IF($C$4="citu pasākumu izmaksas",IF('2a+c+n'!$Q36="C",'2a+c+n'!D36,0))</f>
        <v>gab</v>
      </c>
      <c r="E36" s="40"/>
      <c r="F36" s="59"/>
      <c r="G36" s="106"/>
      <c r="H36" s="106">
        <f>IF($C$4="citu pasākumu izmaksas",IF('2a+c+n'!$Q36="C",'2a+c+n'!H36,0))</f>
        <v>0</v>
      </c>
      <c r="I36" s="106"/>
      <c r="J36" s="106"/>
      <c r="K36" s="107">
        <f>IF($C$4="citu pasākumu izmaksas",IF('2a+c+n'!$Q36="C",'2a+c+n'!K36,0))</f>
        <v>0</v>
      </c>
      <c r="L36" s="74">
        <f>IF($C$4="citu pasākumu izmaksas",IF('2a+c+n'!$Q36="C",'2a+c+n'!L36,0))</f>
        <v>0</v>
      </c>
      <c r="M36" s="106">
        <f>IF($C$4="citu pasākumu izmaksas",IF('2a+c+n'!$Q36="C",'2a+c+n'!M36,0))</f>
        <v>0</v>
      </c>
      <c r="N36" s="106">
        <f>IF($C$4="citu pasākumu izmaksas",IF('2a+c+n'!$Q36="C",'2a+c+n'!N36,0))</f>
        <v>0</v>
      </c>
      <c r="O36" s="106">
        <f>IF($C$4="citu pasākumu izmaksas",IF('2a+c+n'!$Q36="C",'2a+c+n'!O36,0))</f>
        <v>0</v>
      </c>
      <c r="P36" s="107">
        <f>IF($C$4="citu pasākumu izmaksas",IF('2a+c+n'!$Q36="C",'2a+c+n'!P36,0))</f>
        <v>0</v>
      </c>
    </row>
    <row r="37" spans="1:16" x14ac:dyDescent="0.2">
      <c r="A37" s="45">
        <f>IF(P37=0,0,IF(COUNTBLANK(P37)=1,0,COUNTA($P$14:P37)))</f>
        <v>0</v>
      </c>
      <c r="B37" s="20">
        <f>IF($C$4="citu pasākumu izmaksas",IF('2a+c+n'!$Q37="C",'2a+c+n'!B37,0))</f>
        <v>0</v>
      </c>
      <c r="C37" s="20" t="str">
        <f>IF($C$4="citu pasākumu izmaksas",IF('2a+c+n'!$Q37="C",'2a+c+n'!C37,0))</f>
        <v>T gabals 900 50/50/20</v>
      </c>
      <c r="D37" s="20" t="str">
        <f>IF($C$4="citu pasākumu izmaksas",IF('2a+c+n'!$Q37="C",'2a+c+n'!D37,0))</f>
        <v>gab</v>
      </c>
      <c r="E37" s="40"/>
      <c r="F37" s="59"/>
      <c r="G37" s="106"/>
      <c r="H37" s="106">
        <f>IF($C$4="citu pasākumu izmaksas",IF('2a+c+n'!$Q37="C",'2a+c+n'!H37,0))</f>
        <v>0</v>
      </c>
      <c r="I37" s="106"/>
      <c r="J37" s="106"/>
      <c r="K37" s="107">
        <f>IF($C$4="citu pasākumu izmaksas",IF('2a+c+n'!$Q37="C",'2a+c+n'!K37,0))</f>
        <v>0</v>
      </c>
      <c r="L37" s="74">
        <f>IF($C$4="citu pasākumu izmaksas",IF('2a+c+n'!$Q37="C",'2a+c+n'!L37,0))</f>
        <v>0</v>
      </c>
      <c r="M37" s="106">
        <f>IF($C$4="citu pasākumu izmaksas",IF('2a+c+n'!$Q37="C",'2a+c+n'!M37,0))</f>
        <v>0</v>
      </c>
      <c r="N37" s="106">
        <f>IF($C$4="citu pasākumu izmaksas",IF('2a+c+n'!$Q37="C",'2a+c+n'!N37,0))</f>
        <v>0</v>
      </c>
      <c r="O37" s="106">
        <f>IF($C$4="citu pasākumu izmaksas",IF('2a+c+n'!$Q37="C",'2a+c+n'!O37,0))</f>
        <v>0</v>
      </c>
      <c r="P37" s="107">
        <f>IF($C$4="citu pasākumu izmaksas",IF('2a+c+n'!$Q37="C",'2a+c+n'!P37,0))</f>
        <v>0</v>
      </c>
    </row>
    <row r="38" spans="1:16" x14ac:dyDescent="0.2">
      <c r="A38" s="45">
        <f>IF(P38=0,0,IF(COUNTBLANK(P38)=1,0,COUNTA($P$14:P38)))</f>
        <v>0</v>
      </c>
      <c r="B38" s="20">
        <f>IF($C$4="citu pasākumu izmaksas",IF('2a+c+n'!$Q38="C",'2a+c+n'!B38,0))</f>
        <v>0</v>
      </c>
      <c r="C38" s="20" t="str">
        <f>IF($C$4="citu pasākumu izmaksas",IF('2a+c+n'!$Q38="C",'2a+c+n'!C38,0))</f>
        <v>Pāreja 100/50</v>
      </c>
      <c r="D38" s="20" t="str">
        <f>IF($C$4="citu pasākumu izmaksas",IF('2a+c+n'!$Q38="C",'2a+c+n'!D38,0))</f>
        <v>gab</v>
      </c>
      <c r="E38" s="40"/>
      <c r="F38" s="59"/>
      <c r="G38" s="106"/>
      <c r="H38" s="106">
        <f>IF($C$4="citu pasākumu izmaksas",IF('2a+c+n'!$Q38="C",'2a+c+n'!H38,0))</f>
        <v>0</v>
      </c>
      <c r="I38" s="106"/>
      <c r="J38" s="106"/>
      <c r="K38" s="107">
        <f>IF($C$4="citu pasākumu izmaksas",IF('2a+c+n'!$Q38="C",'2a+c+n'!K38,0))</f>
        <v>0</v>
      </c>
      <c r="L38" s="74">
        <f>IF($C$4="citu pasākumu izmaksas",IF('2a+c+n'!$Q38="C",'2a+c+n'!L38,0))</f>
        <v>0</v>
      </c>
      <c r="M38" s="106">
        <f>IF($C$4="citu pasākumu izmaksas",IF('2a+c+n'!$Q38="C",'2a+c+n'!M38,0))</f>
        <v>0</v>
      </c>
      <c r="N38" s="106">
        <f>IF($C$4="citu pasākumu izmaksas",IF('2a+c+n'!$Q38="C",'2a+c+n'!N38,0))</f>
        <v>0</v>
      </c>
      <c r="O38" s="106">
        <f>IF($C$4="citu pasākumu izmaksas",IF('2a+c+n'!$Q38="C",'2a+c+n'!O38,0))</f>
        <v>0</v>
      </c>
      <c r="P38" s="107">
        <f>IF($C$4="citu pasākumu izmaksas",IF('2a+c+n'!$Q38="C",'2a+c+n'!P38,0))</f>
        <v>0</v>
      </c>
    </row>
    <row r="39" spans="1:16" x14ac:dyDescent="0.2">
      <c r="A39" s="45">
        <f>IF(P39=0,0,IF(COUNTBLANK(P39)=1,0,COUNTA($P$14:P39)))</f>
        <v>0</v>
      </c>
      <c r="B39" s="20">
        <f>IF($C$4="citu pasākumu izmaksas",IF('2a+c+n'!$Q39="C",'2a+c+n'!B39,0))</f>
        <v>0</v>
      </c>
      <c r="C39" s="20" t="str">
        <f>IF($C$4="citu pasākumu izmaksas",IF('2a+c+n'!$Q39="C",'2a+c+n'!C39,0))</f>
        <v>Pāreja 25/20</v>
      </c>
      <c r="D39" s="20" t="str">
        <f>IF($C$4="citu pasākumu izmaksas",IF('2a+c+n'!$Q39="C",'2a+c+n'!D39,0))</f>
        <v>gab</v>
      </c>
      <c r="E39" s="40"/>
      <c r="F39" s="59"/>
      <c r="G39" s="106"/>
      <c r="H39" s="106">
        <f>IF($C$4="citu pasākumu izmaksas",IF('2a+c+n'!$Q39="C",'2a+c+n'!H39,0))</f>
        <v>0</v>
      </c>
      <c r="I39" s="106"/>
      <c r="J39" s="106"/>
      <c r="K39" s="107">
        <f>IF($C$4="citu pasākumu izmaksas",IF('2a+c+n'!$Q39="C",'2a+c+n'!K39,0))</f>
        <v>0</v>
      </c>
      <c r="L39" s="74">
        <f>IF($C$4="citu pasākumu izmaksas",IF('2a+c+n'!$Q39="C",'2a+c+n'!L39,0))</f>
        <v>0</v>
      </c>
      <c r="M39" s="106">
        <f>IF($C$4="citu pasākumu izmaksas",IF('2a+c+n'!$Q39="C",'2a+c+n'!M39,0))</f>
        <v>0</v>
      </c>
      <c r="N39" s="106">
        <f>IF($C$4="citu pasākumu izmaksas",IF('2a+c+n'!$Q39="C",'2a+c+n'!N39,0))</f>
        <v>0</v>
      </c>
      <c r="O39" s="106">
        <f>IF($C$4="citu pasākumu izmaksas",IF('2a+c+n'!$Q39="C",'2a+c+n'!O39,0))</f>
        <v>0</v>
      </c>
      <c r="P39" s="107">
        <f>IF($C$4="citu pasākumu izmaksas",IF('2a+c+n'!$Q39="C",'2a+c+n'!P39,0))</f>
        <v>0</v>
      </c>
    </row>
    <row r="40" spans="1:16" x14ac:dyDescent="0.2">
      <c r="A40" s="45">
        <f>IF(P40=0,0,IF(COUNTBLANK(P40)=1,0,COUNTA($P$14:P40)))</f>
        <v>0</v>
      </c>
      <c r="B40" s="20">
        <f>IF($C$4="citu pasākumu izmaksas",IF('2a+c+n'!$Q40="C",'2a+c+n'!B40,0))</f>
        <v>0</v>
      </c>
      <c r="C40" s="20" t="str">
        <f>IF($C$4="citu pasākumu izmaksas",IF('2a+c+n'!$Q40="C",'2a+c+n'!C40,0))</f>
        <v>Pāreja 32/20</v>
      </c>
      <c r="D40" s="20" t="str">
        <f>IF($C$4="citu pasākumu izmaksas",IF('2a+c+n'!$Q40="C",'2a+c+n'!D40,0))</f>
        <v>gab</v>
      </c>
      <c r="E40" s="40"/>
      <c r="F40" s="59"/>
      <c r="G40" s="106"/>
      <c r="H40" s="106">
        <f>IF($C$4="citu pasākumu izmaksas",IF('2a+c+n'!$Q40="C",'2a+c+n'!H40,0))</f>
        <v>0</v>
      </c>
      <c r="I40" s="106"/>
      <c r="J40" s="106"/>
      <c r="K40" s="107">
        <f>IF($C$4="citu pasākumu izmaksas",IF('2a+c+n'!$Q40="C",'2a+c+n'!K40,0))</f>
        <v>0</v>
      </c>
      <c r="L40" s="74">
        <f>IF($C$4="citu pasākumu izmaksas",IF('2a+c+n'!$Q40="C",'2a+c+n'!L40,0))</f>
        <v>0</v>
      </c>
      <c r="M40" s="106">
        <f>IF($C$4="citu pasākumu izmaksas",IF('2a+c+n'!$Q40="C",'2a+c+n'!M40,0))</f>
        <v>0</v>
      </c>
      <c r="N40" s="106">
        <f>IF($C$4="citu pasākumu izmaksas",IF('2a+c+n'!$Q40="C",'2a+c+n'!N40,0))</f>
        <v>0</v>
      </c>
      <c r="O40" s="106">
        <f>IF($C$4="citu pasākumu izmaksas",IF('2a+c+n'!$Q40="C",'2a+c+n'!O40,0))</f>
        <v>0</v>
      </c>
      <c r="P40" s="107">
        <f>IF($C$4="citu pasākumu izmaksas",IF('2a+c+n'!$Q40="C",'2a+c+n'!P40,0))</f>
        <v>0</v>
      </c>
    </row>
    <row r="41" spans="1:16" x14ac:dyDescent="0.2">
      <c r="A41" s="45">
        <f>IF(P41=0,0,IF(COUNTBLANK(P41)=1,0,COUNTA($P$14:P41)))</f>
        <v>0</v>
      </c>
      <c r="B41" s="20">
        <f>IF($C$4="citu pasākumu izmaksas",IF('2a+c+n'!$Q41="C",'2a+c+n'!B41,0))</f>
        <v>0</v>
      </c>
      <c r="C41" s="20" t="str">
        <f>IF($C$4="citu pasākumu izmaksas",IF('2a+c+n'!$Q41="C",'2a+c+n'!C41,0))</f>
        <v>Pāreja 32/25</v>
      </c>
      <c r="D41" s="20" t="str">
        <f>IF($C$4="citu pasākumu izmaksas",IF('2a+c+n'!$Q41="C",'2a+c+n'!D41,0))</f>
        <v>gab</v>
      </c>
      <c r="E41" s="40"/>
      <c r="F41" s="59"/>
      <c r="G41" s="106"/>
      <c r="H41" s="106">
        <f>IF($C$4="citu pasākumu izmaksas",IF('2a+c+n'!$Q41="C",'2a+c+n'!H41,0))</f>
        <v>0</v>
      </c>
      <c r="I41" s="106"/>
      <c r="J41" s="106"/>
      <c r="K41" s="107">
        <f>IF($C$4="citu pasākumu izmaksas",IF('2a+c+n'!$Q41="C",'2a+c+n'!K41,0))</f>
        <v>0</v>
      </c>
      <c r="L41" s="74">
        <f>IF($C$4="citu pasākumu izmaksas",IF('2a+c+n'!$Q41="C",'2a+c+n'!L41,0))</f>
        <v>0</v>
      </c>
      <c r="M41" s="106">
        <f>IF($C$4="citu pasākumu izmaksas",IF('2a+c+n'!$Q41="C",'2a+c+n'!M41,0))</f>
        <v>0</v>
      </c>
      <c r="N41" s="106">
        <f>IF($C$4="citu pasākumu izmaksas",IF('2a+c+n'!$Q41="C",'2a+c+n'!N41,0))</f>
        <v>0</v>
      </c>
      <c r="O41" s="106">
        <f>IF($C$4="citu pasākumu izmaksas",IF('2a+c+n'!$Q41="C",'2a+c+n'!O41,0))</f>
        <v>0</v>
      </c>
      <c r="P41" s="107">
        <f>IF($C$4="citu pasākumu izmaksas",IF('2a+c+n'!$Q41="C",'2a+c+n'!P41,0))</f>
        <v>0</v>
      </c>
    </row>
    <row r="42" spans="1:16" x14ac:dyDescent="0.2">
      <c r="A42" s="45">
        <f>IF(P42=0,0,IF(COUNTBLANK(P42)=1,0,COUNTA($P$14:P42)))</f>
        <v>0</v>
      </c>
      <c r="B42" s="20">
        <f>IF($C$4="citu pasākumu izmaksas",IF('2a+c+n'!$Q42="C",'2a+c+n'!B42,0))</f>
        <v>0</v>
      </c>
      <c r="C42" s="20" t="str">
        <f>IF($C$4="citu pasākumu izmaksas",IF('2a+c+n'!$Q42="C",'2a+c+n'!C42,0))</f>
        <v>Pāreja 40/32</v>
      </c>
      <c r="D42" s="20" t="str">
        <f>IF($C$4="citu pasākumu izmaksas",IF('2a+c+n'!$Q42="C",'2a+c+n'!D42,0))</f>
        <v>gab</v>
      </c>
      <c r="E42" s="40"/>
      <c r="F42" s="59"/>
      <c r="G42" s="106"/>
      <c r="H42" s="106">
        <f>IF($C$4="citu pasākumu izmaksas",IF('2a+c+n'!$Q42="C",'2a+c+n'!H42,0))</f>
        <v>0</v>
      </c>
      <c r="I42" s="106"/>
      <c r="J42" s="106"/>
      <c r="K42" s="107">
        <f>IF($C$4="citu pasākumu izmaksas",IF('2a+c+n'!$Q42="C",'2a+c+n'!K42,0))</f>
        <v>0</v>
      </c>
      <c r="L42" s="74">
        <f>IF($C$4="citu pasākumu izmaksas",IF('2a+c+n'!$Q42="C",'2a+c+n'!L42,0))</f>
        <v>0</v>
      </c>
      <c r="M42" s="106">
        <f>IF($C$4="citu pasākumu izmaksas",IF('2a+c+n'!$Q42="C",'2a+c+n'!M42,0))</f>
        <v>0</v>
      </c>
      <c r="N42" s="106">
        <f>IF($C$4="citu pasākumu izmaksas",IF('2a+c+n'!$Q42="C",'2a+c+n'!N42,0))</f>
        <v>0</v>
      </c>
      <c r="O42" s="106">
        <f>IF($C$4="citu pasākumu izmaksas",IF('2a+c+n'!$Q42="C",'2a+c+n'!O42,0))</f>
        <v>0</v>
      </c>
      <c r="P42" s="107">
        <f>IF($C$4="citu pasākumu izmaksas",IF('2a+c+n'!$Q42="C",'2a+c+n'!P42,0))</f>
        <v>0</v>
      </c>
    </row>
    <row r="43" spans="1:16" x14ac:dyDescent="0.2">
      <c r="A43" s="45">
        <f>IF(P43=0,0,IF(COUNTBLANK(P43)=1,0,COUNTA($P$14:P43)))</f>
        <v>0</v>
      </c>
      <c r="B43" s="20">
        <f>IF($C$4="citu pasākumu izmaksas",IF('2a+c+n'!$Q43="C",'2a+c+n'!B43,0))</f>
        <v>0</v>
      </c>
      <c r="C43" s="20" t="str">
        <f>IF($C$4="citu pasākumu izmaksas",IF('2a+c+n'!$Q43="C",'2a+c+n'!C43,0))</f>
        <v>Cauruļu armatūra, veidgabali, stiprinājumi</v>
      </c>
      <c r="D43" s="20" t="str">
        <f>IF($C$4="citu pasākumu izmaksas",IF('2a+c+n'!$Q43="C",'2a+c+n'!D43,0))</f>
        <v>kompl</v>
      </c>
      <c r="E43" s="40"/>
      <c r="F43" s="59"/>
      <c r="G43" s="106"/>
      <c r="H43" s="106">
        <f>IF($C$4="citu pasākumu izmaksas",IF('2a+c+n'!$Q43="C",'2a+c+n'!H43,0))</f>
        <v>0</v>
      </c>
      <c r="I43" s="106"/>
      <c r="J43" s="106"/>
      <c r="K43" s="107">
        <f>IF($C$4="citu pasākumu izmaksas",IF('2a+c+n'!$Q43="C",'2a+c+n'!K43,0))</f>
        <v>0</v>
      </c>
      <c r="L43" s="74">
        <f>IF($C$4="citu pasākumu izmaksas",IF('2a+c+n'!$Q43="C",'2a+c+n'!L43,0))</f>
        <v>0</v>
      </c>
      <c r="M43" s="106">
        <f>IF($C$4="citu pasākumu izmaksas",IF('2a+c+n'!$Q43="C",'2a+c+n'!M43,0))</f>
        <v>0</v>
      </c>
      <c r="N43" s="106">
        <f>IF($C$4="citu pasākumu izmaksas",IF('2a+c+n'!$Q43="C",'2a+c+n'!N43,0))</f>
        <v>0</v>
      </c>
      <c r="O43" s="106">
        <f>IF($C$4="citu pasākumu izmaksas",IF('2a+c+n'!$Q43="C",'2a+c+n'!O43,0))</f>
        <v>0</v>
      </c>
      <c r="P43" s="107">
        <f>IF($C$4="citu pasākumu izmaksas",IF('2a+c+n'!$Q43="C",'2a+c+n'!P43,0))</f>
        <v>0</v>
      </c>
    </row>
    <row r="44" spans="1:16" x14ac:dyDescent="0.2">
      <c r="A44" s="45">
        <f>IF(P44=0,0,IF(COUNTBLANK(P44)=1,0,COUNTA($P$14:P44)))</f>
        <v>0</v>
      </c>
      <c r="B44" s="20">
        <f>IF($C$4="citu pasākumu izmaksas",IF('2a+c+n'!$Q44="C",'2a+c+n'!B44,0))</f>
        <v>0</v>
      </c>
      <c r="C44" s="20" t="str">
        <f>IF($C$4="citu pasākumu izmaksas",IF('2a+c+n'!$Q44="C",'2a+c+n'!C44,0))</f>
        <v>Pretkondensāta/ siltumizolācija ST 114x9</v>
      </c>
      <c r="D44" s="20" t="str">
        <f>IF($C$4="citu pasākumu izmaksas",IF('2a+c+n'!$Q44="C",'2a+c+n'!D44,0))</f>
        <v>m</v>
      </c>
      <c r="E44" s="40"/>
      <c r="F44" s="59"/>
      <c r="G44" s="106"/>
      <c r="H44" s="106">
        <f>IF($C$4="citu pasākumu izmaksas",IF('2a+c+n'!$Q44="C",'2a+c+n'!H44,0))</f>
        <v>0</v>
      </c>
      <c r="I44" s="106"/>
      <c r="J44" s="106"/>
      <c r="K44" s="107">
        <f>IF($C$4="citu pasākumu izmaksas",IF('2a+c+n'!$Q44="C",'2a+c+n'!K44,0))</f>
        <v>0</v>
      </c>
      <c r="L44" s="74">
        <f>IF($C$4="citu pasākumu izmaksas",IF('2a+c+n'!$Q44="C",'2a+c+n'!L44,0))</f>
        <v>0</v>
      </c>
      <c r="M44" s="106">
        <f>IF($C$4="citu pasākumu izmaksas",IF('2a+c+n'!$Q44="C",'2a+c+n'!M44,0))</f>
        <v>0</v>
      </c>
      <c r="N44" s="106">
        <f>IF($C$4="citu pasākumu izmaksas",IF('2a+c+n'!$Q44="C",'2a+c+n'!N44,0))</f>
        <v>0</v>
      </c>
      <c r="O44" s="106">
        <f>IF($C$4="citu pasākumu izmaksas",IF('2a+c+n'!$Q44="C",'2a+c+n'!O44,0))</f>
        <v>0</v>
      </c>
      <c r="P44" s="107">
        <f>IF($C$4="citu pasākumu izmaksas",IF('2a+c+n'!$Q44="C",'2a+c+n'!P44,0))</f>
        <v>0</v>
      </c>
    </row>
    <row r="45" spans="1:16" x14ac:dyDescent="0.2">
      <c r="A45" s="45">
        <f>IF(P45=0,0,IF(COUNTBLANK(P45)=1,0,COUNTA($P$14:P45)))</f>
        <v>0</v>
      </c>
      <c r="B45" s="20">
        <f>IF($C$4="citu pasākumu izmaksas",IF('2a+c+n'!$Q45="C",'2a+c+n'!B45,0))</f>
        <v>0</v>
      </c>
      <c r="C45" s="20" t="str">
        <f>IF($C$4="citu pasākumu izmaksas",IF('2a+c+n'!$Q45="C",'2a+c+n'!C45,0))</f>
        <v xml:space="preserve">Pretkondensāta/ siltumizolācija ST 22x9 </v>
      </c>
      <c r="D45" s="20" t="str">
        <f>IF($C$4="citu pasākumu izmaksas",IF('2a+c+n'!$Q45="C",'2a+c+n'!D45,0))</f>
        <v>m</v>
      </c>
      <c r="E45" s="40"/>
      <c r="F45" s="59"/>
      <c r="G45" s="106"/>
      <c r="H45" s="106">
        <f>IF($C$4="citu pasākumu izmaksas",IF('2a+c+n'!$Q45="C",'2a+c+n'!H45,0))</f>
        <v>0</v>
      </c>
      <c r="I45" s="106"/>
      <c r="J45" s="106"/>
      <c r="K45" s="107">
        <f>IF($C$4="citu pasākumu izmaksas",IF('2a+c+n'!$Q45="C",'2a+c+n'!K45,0))</f>
        <v>0</v>
      </c>
      <c r="L45" s="74">
        <f>IF($C$4="citu pasākumu izmaksas",IF('2a+c+n'!$Q45="C",'2a+c+n'!L45,0))</f>
        <v>0</v>
      </c>
      <c r="M45" s="106">
        <f>IF($C$4="citu pasākumu izmaksas",IF('2a+c+n'!$Q45="C",'2a+c+n'!M45,0))</f>
        <v>0</v>
      </c>
      <c r="N45" s="106">
        <f>IF($C$4="citu pasākumu izmaksas",IF('2a+c+n'!$Q45="C",'2a+c+n'!N45,0))</f>
        <v>0</v>
      </c>
      <c r="O45" s="106">
        <f>IF($C$4="citu pasākumu izmaksas",IF('2a+c+n'!$Q45="C",'2a+c+n'!O45,0))</f>
        <v>0</v>
      </c>
      <c r="P45" s="107">
        <f>IF($C$4="citu pasākumu izmaksas",IF('2a+c+n'!$Q45="C",'2a+c+n'!P45,0))</f>
        <v>0</v>
      </c>
    </row>
    <row r="46" spans="1:16" x14ac:dyDescent="0.2">
      <c r="A46" s="45">
        <f>IF(P46=0,0,IF(COUNTBLANK(P46)=1,0,COUNTA($P$14:P46)))</f>
        <v>0</v>
      </c>
      <c r="B46" s="20">
        <f>IF($C$4="citu pasākumu izmaksas",IF('2a+c+n'!$Q46="C",'2a+c+n'!B46,0))</f>
        <v>0</v>
      </c>
      <c r="C46" s="20" t="str">
        <f>IF($C$4="citu pasākumu izmaksas",IF('2a+c+n'!$Q46="C",'2a+c+n'!C46,0))</f>
        <v>Pretkondensāta/ siltumizolācija ST 28x9</v>
      </c>
      <c r="D46" s="20" t="str">
        <f>IF($C$4="citu pasākumu izmaksas",IF('2a+c+n'!$Q46="C",'2a+c+n'!D46,0))</f>
        <v>m</v>
      </c>
      <c r="E46" s="40"/>
      <c r="F46" s="59"/>
      <c r="G46" s="106"/>
      <c r="H46" s="106">
        <f>IF($C$4="citu pasākumu izmaksas",IF('2a+c+n'!$Q46="C",'2a+c+n'!H46,0))</f>
        <v>0</v>
      </c>
      <c r="I46" s="106"/>
      <c r="J46" s="106"/>
      <c r="K46" s="107">
        <f>IF($C$4="citu pasākumu izmaksas",IF('2a+c+n'!$Q46="C",'2a+c+n'!K46,0))</f>
        <v>0</v>
      </c>
      <c r="L46" s="74">
        <f>IF($C$4="citu pasākumu izmaksas",IF('2a+c+n'!$Q46="C",'2a+c+n'!L46,0))</f>
        <v>0</v>
      </c>
      <c r="M46" s="106">
        <f>IF($C$4="citu pasākumu izmaksas",IF('2a+c+n'!$Q46="C",'2a+c+n'!M46,0))</f>
        <v>0</v>
      </c>
      <c r="N46" s="106">
        <f>IF($C$4="citu pasākumu izmaksas",IF('2a+c+n'!$Q46="C",'2a+c+n'!N46,0))</f>
        <v>0</v>
      </c>
      <c r="O46" s="106">
        <f>IF($C$4="citu pasākumu izmaksas",IF('2a+c+n'!$Q46="C",'2a+c+n'!O46,0))</f>
        <v>0</v>
      </c>
      <c r="P46" s="107">
        <f>IF($C$4="citu pasākumu izmaksas",IF('2a+c+n'!$Q46="C",'2a+c+n'!P46,0))</f>
        <v>0</v>
      </c>
    </row>
    <row r="47" spans="1:16" x14ac:dyDescent="0.2">
      <c r="A47" s="45">
        <f>IF(P47=0,0,IF(COUNTBLANK(P47)=1,0,COUNTA($P$14:P47)))</f>
        <v>0</v>
      </c>
      <c r="B47" s="20">
        <f>IF($C$4="citu pasākumu izmaksas",IF('2a+c+n'!$Q47="C",'2a+c+n'!B47,0))</f>
        <v>0</v>
      </c>
      <c r="C47" s="20" t="str">
        <f>IF($C$4="citu pasākumu izmaksas",IF('2a+c+n'!$Q47="C",'2a+c+n'!C47,0))</f>
        <v>Pretkondensāta/ siltumizolācija ST 35x9</v>
      </c>
      <c r="D47" s="20" t="str">
        <f>IF($C$4="citu pasākumu izmaksas",IF('2a+c+n'!$Q47="C",'2a+c+n'!D47,0))</f>
        <v>m</v>
      </c>
      <c r="E47" s="40"/>
      <c r="F47" s="59"/>
      <c r="G47" s="106"/>
      <c r="H47" s="106">
        <f>IF($C$4="citu pasākumu izmaksas",IF('2a+c+n'!$Q47="C",'2a+c+n'!H47,0))</f>
        <v>0</v>
      </c>
      <c r="I47" s="106"/>
      <c r="J47" s="106"/>
      <c r="K47" s="107">
        <f>IF($C$4="citu pasākumu izmaksas",IF('2a+c+n'!$Q47="C",'2a+c+n'!K47,0))</f>
        <v>0</v>
      </c>
      <c r="L47" s="74">
        <f>IF($C$4="citu pasākumu izmaksas",IF('2a+c+n'!$Q47="C",'2a+c+n'!L47,0))</f>
        <v>0</v>
      </c>
      <c r="M47" s="106">
        <f>IF($C$4="citu pasākumu izmaksas",IF('2a+c+n'!$Q47="C",'2a+c+n'!M47,0))</f>
        <v>0</v>
      </c>
      <c r="N47" s="106">
        <f>IF($C$4="citu pasākumu izmaksas",IF('2a+c+n'!$Q47="C",'2a+c+n'!N47,0))</f>
        <v>0</v>
      </c>
      <c r="O47" s="106">
        <f>IF($C$4="citu pasākumu izmaksas",IF('2a+c+n'!$Q47="C",'2a+c+n'!O47,0))</f>
        <v>0</v>
      </c>
      <c r="P47" s="107">
        <f>IF($C$4="citu pasākumu izmaksas",IF('2a+c+n'!$Q47="C",'2a+c+n'!P47,0))</f>
        <v>0</v>
      </c>
    </row>
    <row r="48" spans="1:16" x14ac:dyDescent="0.2">
      <c r="A48" s="45">
        <f>IF(P48=0,0,IF(COUNTBLANK(P48)=1,0,COUNTA($P$14:P48)))</f>
        <v>0</v>
      </c>
      <c r="B48" s="20">
        <f>IF($C$4="citu pasākumu izmaksas",IF('2a+c+n'!$Q48="C",'2a+c+n'!B48,0))</f>
        <v>0</v>
      </c>
      <c r="C48" s="20" t="str">
        <f>IF($C$4="citu pasākumu izmaksas",IF('2a+c+n'!$Q48="C",'2a+c+n'!C48,0))</f>
        <v>Pretkondensāta/ siltumizolācija ST 42x9</v>
      </c>
      <c r="D48" s="20" t="str">
        <f>IF($C$4="citu pasākumu izmaksas",IF('2a+c+n'!$Q48="C",'2a+c+n'!D48,0))</f>
        <v>m</v>
      </c>
      <c r="E48" s="40"/>
      <c r="F48" s="59"/>
      <c r="G48" s="106"/>
      <c r="H48" s="106">
        <f>IF($C$4="citu pasākumu izmaksas",IF('2a+c+n'!$Q48="C",'2a+c+n'!H48,0))</f>
        <v>0</v>
      </c>
      <c r="I48" s="106"/>
      <c r="J48" s="106"/>
      <c r="K48" s="107">
        <f>IF($C$4="citu pasākumu izmaksas",IF('2a+c+n'!$Q48="C",'2a+c+n'!K48,0))</f>
        <v>0</v>
      </c>
      <c r="L48" s="74">
        <f>IF($C$4="citu pasākumu izmaksas",IF('2a+c+n'!$Q48="C",'2a+c+n'!L48,0))</f>
        <v>0</v>
      </c>
      <c r="M48" s="106">
        <f>IF($C$4="citu pasākumu izmaksas",IF('2a+c+n'!$Q48="C",'2a+c+n'!M48,0))</f>
        <v>0</v>
      </c>
      <c r="N48" s="106">
        <f>IF($C$4="citu pasākumu izmaksas",IF('2a+c+n'!$Q48="C",'2a+c+n'!N48,0))</f>
        <v>0</v>
      </c>
      <c r="O48" s="106">
        <f>IF($C$4="citu pasākumu izmaksas",IF('2a+c+n'!$Q48="C",'2a+c+n'!O48,0))</f>
        <v>0</v>
      </c>
      <c r="P48" s="107">
        <f>IF($C$4="citu pasākumu izmaksas",IF('2a+c+n'!$Q48="C",'2a+c+n'!P48,0))</f>
        <v>0</v>
      </c>
    </row>
    <row r="49" spans="1:16" x14ac:dyDescent="0.2">
      <c r="A49" s="45">
        <f>IF(P49=0,0,IF(COUNTBLANK(P49)=1,0,COUNTA($P$14:P49)))</f>
        <v>0</v>
      </c>
      <c r="B49" s="20">
        <f>IF($C$4="citu pasākumu izmaksas",IF('2a+c+n'!$Q49="C",'2a+c+n'!B49,0))</f>
        <v>0</v>
      </c>
      <c r="C49" s="20" t="str">
        <f>IF($C$4="citu pasākumu izmaksas",IF('2a+c+n'!$Q49="C",'2a+c+n'!C49,0))</f>
        <v>Pretkondensāta/ siltumizolācija ST 54x9</v>
      </c>
      <c r="D49" s="20" t="str">
        <f>IF($C$4="citu pasākumu izmaksas",IF('2a+c+n'!$Q49="C",'2a+c+n'!D49,0))</f>
        <v>m</v>
      </c>
      <c r="E49" s="40"/>
      <c r="F49" s="59"/>
      <c r="G49" s="106"/>
      <c r="H49" s="106">
        <f>IF($C$4="citu pasākumu izmaksas",IF('2a+c+n'!$Q49="C",'2a+c+n'!H49,0))</f>
        <v>0</v>
      </c>
      <c r="I49" s="106"/>
      <c r="J49" s="106"/>
      <c r="K49" s="107">
        <f>IF($C$4="citu pasākumu izmaksas",IF('2a+c+n'!$Q49="C",'2a+c+n'!K49,0))</f>
        <v>0</v>
      </c>
      <c r="L49" s="74">
        <f>IF($C$4="citu pasākumu izmaksas",IF('2a+c+n'!$Q49="C",'2a+c+n'!L49,0))</f>
        <v>0</v>
      </c>
      <c r="M49" s="106">
        <f>IF($C$4="citu pasākumu izmaksas",IF('2a+c+n'!$Q49="C",'2a+c+n'!M49,0))</f>
        <v>0</v>
      </c>
      <c r="N49" s="106">
        <f>IF($C$4="citu pasākumu izmaksas",IF('2a+c+n'!$Q49="C",'2a+c+n'!N49,0))</f>
        <v>0</v>
      </c>
      <c r="O49" s="106">
        <f>IF($C$4="citu pasākumu izmaksas",IF('2a+c+n'!$Q49="C",'2a+c+n'!O49,0))</f>
        <v>0</v>
      </c>
      <c r="P49" s="107">
        <f>IF($C$4="citu pasākumu izmaksas",IF('2a+c+n'!$Q49="C",'2a+c+n'!P49,0))</f>
        <v>0</v>
      </c>
    </row>
    <row r="50" spans="1:16" x14ac:dyDescent="0.2">
      <c r="A50" s="45">
        <f>IF(P50=0,0,IF(COUNTBLANK(P50)=1,0,COUNTA($P$14:P50)))</f>
        <v>0</v>
      </c>
      <c r="B50" s="20">
        <f>IF($C$4="citu pasākumu izmaksas",IF('2a+c+n'!$Q51="C",'2a+c+n'!B51,0))</f>
        <v>0</v>
      </c>
      <c r="C50" s="20" t="str">
        <f>IF($C$4="citu pasākumu izmaksas",IF('2a+c+n'!$Q51="C",'2a+c+n'!C51,0))</f>
        <v>Lodveida ventilis t=110˚; P=8 bar DN15</v>
      </c>
      <c r="D50" s="20" t="str">
        <f>IF($C$4="citu pasākumu izmaksas",IF('2a+c+n'!$Q51="C",'2a+c+n'!D51,0))</f>
        <v>gab</v>
      </c>
      <c r="E50" s="40"/>
      <c r="F50" s="59"/>
      <c r="G50" s="106"/>
      <c r="H50" s="106">
        <f>IF($C$4="citu pasākumu izmaksas",IF('2a+c+n'!$Q51="C",'2a+c+n'!H51,0))</f>
        <v>0</v>
      </c>
      <c r="I50" s="106"/>
      <c r="J50" s="106"/>
      <c r="K50" s="107">
        <f>IF($C$4="citu pasākumu izmaksas",IF('2a+c+n'!$Q51="C",'2a+c+n'!K51,0))</f>
        <v>0</v>
      </c>
      <c r="L50" s="74">
        <f>IF($C$4="citu pasākumu izmaksas",IF('2a+c+n'!$Q51="C",'2a+c+n'!L51,0))</f>
        <v>0</v>
      </c>
      <c r="M50" s="106">
        <f>IF($C$4="citu pasākumu izmaksas",IF('2a+c+n'!$Q51="C",'2a+c+n'!M51,0))</f>
        <v>0</v>
      </c>
      <c r="N50" s="106">
        <f>IF($C$4="citu pasākumu izmaksas",IF('2a+c+n'!$Q51="C",'2a+c+n'!N51,0))</f>
        <v>0</v>
      </c>
      <c r="O50" s="106">
        <f>IF($C$4="citu pasākumu izmaksas",IF('2a+c+n'!$Q51="C",'2a+c+n'!O51,0))</f>
        <v>0</v>
      </c>
      <c r="P50" s="107">
        <f>IF($C$4="citu pasākumu izmaksas",IF('2a+c+n'!$Q51="C",'2a+c+n'!P51,0))</f>
        <v>0</v>
      </c>
    </row>
    <row r="51" spans="1:16" x14ac:dyDescent="0.2">
      <c r="A51" s="45">
        <f>IF(P51=0,0,IF(COUNTBLANK(P51)=1,0,COUNTA($P$14:P51)))</f>
        <v>0</v>
      </c>
      <c r="B51" s="20">
        <f>IF($C$4="citu pasākumu izmaksas",IF('2a+c+n'!$Q52="C",'2a+c+n'!B52,0))</f>
        <v>0</v>
      </c>
      <c r="C51" s="20" t="str">
        <f>IF($C$4="citu pasākumu izmaksas",IF('2a+c+n'!$Q52="C",'2a+c+n'!C52,0))</f>
        <v>Lodveida ventilis t=110˚; P=8 bar DN20</v>
      </c>
      <c r="D51" s="20" t="str">
        <f>IF($C$4="citu pasākumu izmaksas",IF('2a+c+n'!$Q52="C",'2a+c+n'!D52,0))</f>
        <v>gab</v>
      </c>
      <c r="E51" s="40"/>
      <c r="F51" s="59"/>
      <c r="G51" s="106"/>
      <c r="H51" s="106">
        <f>IF($C$4="citu pasākumu izmaksas",IF('2a+c+n'!$Q52="C",'2a+c+n'!H52,0))</f>
        <v>0</v>
      </c>
      <c r="I51" s="106"/>
      <c r="J51" s="106"/>
      <c r="K51" s="107">
        <f>IF($C$4="citu pasākumu izmaksas",IF('2a+c+n'!$Q52="C",'2a+c+n'!K52,0))</f>
        <v>0</v>
      </c>
      <c r="L51" s="74">
        <f>IF($C$4="citu pasākumu izmaksas",IF('2a+c+n'!$Q52="C",'2a+c+n'!L52,0))</f>
        <v>0</v>
      </c>
      <c r="M51" s="106">
        <f>IF($C$4="citu pasākumu izmaksas",IF('2a+c+n'!$Q52="C",'2a+c+n'!M52,0))</f>
        <v>0</v>
      </c>
      <c r="N51" s="106">
        <f>IF($C$4="citu pasākumu izmaksas",IF('2a+c+n'!$Q52="C",'2a+c+n'!N52,0))</f>
        <v>0</v>
      </c>
      <c r="O51" s="106">
        <f>IF($C$4="citu pasākumu izmaksas",IF('2a+c+n'!$Q52="C",'2a+c+n'!O52,0))</f>
        <v>0</v>
      </c>
      <c r="P51" s="107">
        <f>IF($C$4="citu pasākumu izmaksas",IF('2a+c+n'!$Q52="C",'2a+c+n'!P52,0))</f>
        <v>0</v>
      </c>
    </row>
    <row r="52" spans="1:16" x14ac:dyDescent="0.2">
      <c r="A52" s="45">
        <f>IF(P52=0,0,IF(COUNTBLANK(P52)=1,0,COUNTA($P$14:P52)))</f>
        <v>0</v>
      </c>
      <c r="B52" s="20">
        <f>IF($C$4="citu pasākumu izmaksas",IF('2a+c+n'!$Q53="C",'2a+c+n'!B53,0))</f>
        <v>0</v>
      </c>
      <c r="C52" s="20" t="str">
        <f>IF($C$4="citu pasākumu izmaksas",IF('2a+c+n'!$Q53="C",'2a+c+n'!C53,0))</f>
        <v>Lodveida ventilis t=110˚; P=8 bar DN25</v>
      </c>
      <c r="D52" s="20" t="str">
        <f>IF($C$4="citu pasākumu izmaksas",IF('2a+c+n'!$Q53="C",'2a+c+n'!D53,0))</f>
        <v>gab</v>
      </c>
      <c r="E52" s="40"/>
      <c r="F52" s="59"/>
      <c r="G52" s="106"/>
      <c r="H52" s="106">
        <f>IF($C$4="citu pasākumu izmaksas",IF('2a+c+n'!$Q53="C",'2a+c+n'!H53,0))</f>
        <v>0</v>
      </c>
      <c r="I52" s="106"/>
      <c r="J52" s="106"/>
      <c r="K52" s="107">
        <f>IF($C$4="citu pasākumu izmaksas",IF('2a+c+n'!$Q53="C",'2a+c+n'!K53,0))</f>
        <v>0</v>
      </c>
      <c r="L52" s="74">
        <f>IF($C$4="citu pasākumu izmaksas",IF('2a+c+n'!$Q53="C",'2a+c+n'!L53,0))</f>
        <v>0</v>
      </c>
      <c r="M52" s="106">
        <f>IF($C$4="citu pasākumu izmaksas",IF('2a+c+n'!$Q53="C",'2a+c+n'!M53,0))</f>
        <v>0</v>
      </c>
      <c r="N52" s="106">
        <f>IF($C$4="citu pasākumu izmaksas",IF('2a+c+n'!$Q53="C",'2a+c+n'!N53,0))</f>
        <v>0</v>
      </c>
      <c r="O52" s="106">
        <f>IF($C$4="citu pasākumu izmaksas",IF('2a+c+n'!$Q53="C",'2a+c+n'!O53,0))</f>
        <v>0</v>
      </c>
      <c r="P52" s="107">
        <f>IF($C$4="citu pasākumu izmaksas",IF('2a+c+n'!$Q53="C",'2a+c+n'!P53,0))</f>
        <v>0</v>
      </c>
    </row>
    <row r="53" spans="1:16" x14ac:dyDescent="0.2">
      <c r="A53" s="45">
        <f>IF(P53=0,0,IF(COUNTBLANK(P53)=1,0,COUNTA($P$14:P53)))</f>
        <v>0</v>
      </c>
      <c r="B53" s="20">
        <f>IF($C$4="citu pasākumu izmaksas",IF('2a+c+n'!$Q54="C",'2a+c+n'!B54,0))</f>
        <v>0</v>
      </c>
      <c r="C53" s="20" t="str">
        <f>IF($C$4="citu pasākumu izmaksas",IF('2a+c+n'!$Q54="C",'2a+c+n'!C54,0))</f>
        <v>Lodveida ventilis t=110˚; P=8 bar DN40</v>
      </c>
      <c r="D53" s="20" t="str">
        <f>IF($C$4="citu pasākumu izmaksas",IF('2a+c+n'!$Q54="C",'2a+c+n'!D54,0))</f>
        <v>gab</v>
      </c>
      <c r="E53" s="40"/>
      <c r="F53" s="59"/>
      <c r="G53" s="106"/>
      <c r="H53" s="106">
        <f>IF($C$4="citu pasākumu izmaksas",IF('2a+c+n'!$Q54="C",'2a+c+n'!H54,0))</f>
        <v>0</v>
      </c>
      <c r="I53" s="106"/>
      <c r="J53" s="106"/>
      <c r="K53" s="107">
        <f>IF($C$4="citu pasākumu izmaksas",IF('2a+c+n'!$Q54="C",'2a+c+n'!K54,0))</f>
        <v>0</v>
      </c>
      <c r="L53" s="74">
        <f>IF($C$4="citu pasākumu izmaksas",IF('2a+c+n'!$Q54="C",'2a+c+n'!L54,0))</f>
        <v>0</v>
      </c>
      <c r="M53" s="106">
        <f>IF($C$4="citu pasākumu izmaksas",IF('2a+c+n'!$Q54="C",'2a+c+n'!M54,0))</f>
        <v>0</v>
      </c>
      <c r="N53" s="106">
        <f>IF($C$4="citu pasākumu izmaksas",IF('2a+c+n'!$Q54="C",'2a+c+n'!N54,0))</f>
        <v>0</v>
      </c>
      <c r="O53" s="106">
        <f>IF($C$4="citu pasākumu izmaksas",IF('2a+c+n'!$Q54="C",'2a+c+n'!O54,0))</f>
        <v>0</v>
      </c>
      <c r="P53" s="107">
        <f>IF($C$4="citu pasākumu izmaksas",IF('2a+c+n'!$Q54="C",'2a+c+n'!P54,0))</f>
        <v>0</v>
      </c>
    </row>
    <row r="54" spans="1:16" x14ac:dyDescent="0.2">
      <c r="A54" s="45">
        <f>IF(P54=0,0,IF(COUNTBLANK(P54)=1,0,COUNTA($P$14:P54)))</f>
        <v>0</v>
      </c>
      <c r="B54" s="20">
        <f>IF($C$4="citu pasākumu izmaksas",IF('2a+c+n'!$Q55="C",'2a+c+n'!B55,0))</f>
        <v>0</v>
      </c>
      <c r="C54" s="20" t="str">
        <f>IF($C$4="citu pasākumu izmaksas",IF('2a+c+n'!$Q55="C",'2a+c+n'!C55,0))</f>
        <v>Lodveida ventilis t=110˚; P=8 bar DN100</v>
      </c>
      <c r="D54" s="20" t="str">
        <f>IF($C$4="citu pasākumu izmaksas",IF('2a+c+n'!$Q55="C",'2a+c+n'!D55,0))</f>
        <v>gab</v>
      </c>
      <c r="E54" s="40"/>
      <c r="F54" s="59"/>
      <c r="G54" s="106"/>
      <c r="H54" s="106">
        <f>IF($C$4="citu pasākumu izmaksas",IF('2a+c+n'!$Q55="C",'2a+c+n'!H55,0))</f>
        <v>0</v>
      </c>
      <c r="I54" s="106"/>
      <c r="J54" s="106"/>
      <c r="K54" s="107">
        <f>IF($C$4="citu pasākumu izmaksas",IF('2a+c+n'!$Q55="C",'2a+c+n'!K55,0))</f>
        <v>0</v>
      </c>
      <c r="L54" s="74">
        <f>IF($C$4="citu pasākumu izmaksas",IF('2a+c+n'!$Q55="C",'2a+c+n'!L55,0))</f>
        <v>0</v>
      </c>
      <c r="M54" s="106">
        <f>IF($C$4="citu pasākumu izmaksas",IF('2a+c+n'!$Q55="C",'2a+c+n'!M55,0))</f>
        <v>0</v>
      </c>
      <c r="N54" s="106">
        <f>IF($C$4="citu pasākumu izmaksas",IF('2a+c+n'!$Q55="C",'2a+c+n'!N55,0))</f>
        <v>0</v>
      </c>
      <c r="O54" s="106">
        <f>IF($C$4="citu pasākumu izmaksas",IF('2a+c+n'!$Q55="C",'2a+c+n'!O55,0))</f>
        <v>0</v>
      </c>
      <c r="P54" s="107">
        <f>IF($C$4="citu pasākumu izmaksas",IF('2a+c+n'!$Q55="C",'2a+c+n'!P55,0))</f>
        <v>0</v>
      </c>
    </row>
    <row r="55" spans="1:16" x14ac:dyDescent="0.2">
      <c r="A55" s="45">
        <f>IF(P55=0,0,IF(COUNTBLANK(P55)=1,0,COUNTA($P$14:P55)))</f>
        <v>0</v>
      </c>
      <c r="B55" s="20">
        <f>IF($C$4="citu pasākumu izmaksas",IF('2a+c+n'!$Q50="C",'2a+c+n'!B50,0))</f>
        <v>0</v>
      </c>
      <c r="C55" s="20" t="str">
        <f>IF($C$4="citu pasākumu izmaksas",IF('2a+c+n'!$Q50="C",'2a+c+n'!C50,0))</f>
        <v>Izlaides vārsts DN15</v>
      </c>
      <c r="D55" s="20" t="str">
        <f>IF($C$4="citu pasākumu izmaksas",IF('2a+c+n'!$Q50="C",'2a+c+n'!D50,0))</f>
        <v>gab</v>
      </c>
      <c r="E55" s="40"/>
      <c r="F55" s="59"/>
      <c r="G55" s="106"/>
      <c r="H55" s="106">
        <f>IF($C$4="citu pasākumu izmaksas",IF('2a+c+n'!$Q50="C",'2a+c+n'!H50,0))</f>
        <v>0</v>
      </c>
      <c r="I55" s="106"/>
      <c r="J55" s="106"/>
      <c r="K55" s="107">
        <f>IF($C$4="citu pasākumu izmaksas",IF('2a+c+n'!$Q50="C",'2a+c+n'!K50,0))</f>
        <v>0</v>
      </c>
      <c r="L55" s="74">
        <f>IF($C$4="citu pasākumu izmaksas",IF('2a+c+n'!$Q50="C",'2a+c+n'!L50,0))</f>
        <v>0</v>
      </c>
      <c r="M55" s="106">
        <f>IF($C$4="citu pasākumu izmaksas",IF('2a+c+n'!$Q50="C",'2a+c+n'!M50,0))</f>
        <v>0</v>
      </c>
      <c r="N55" s="106">
        <f>IF($C$4="citu pasākumu izmaksas",IF('2a+c+n'!$Q50="C",'2a+c+n'!N50,0))</f>
        <v>0</v>
      </c>
      <c r="O55" s="106">
        <f>IF($C$4="citu pasākumu izmaksas",IF('2a+c+n'!$Q50="C",'2a+c+n'!O50,0))</f>
        <v>0</v>
      </c>
      <c r="P55" s="107">
        <f>IF($C$4="citu pasākumu izmaksas",IF('2a+c+n'!$Q50="C",'2a+c+n'!P50,0))</f>
        <v>0</v>
      </c>
    </row>
    <row r="56" spans="1:16" ht="22.5" x14ac:dyDescent="0.2">
      <c r="A56" s="45">
        <f>IF(P56=0,0,IF(COUNTBLANK(P56)=1,0,COUNTA($P$14:P56)))</f>
        <v>0</v>
      </c>
      <c r="B56" s="20">
        <f>IF($C$4="citu pasākumu izmaksas",IF('2a+c+n'!$Q56="C",'2a+c+n'!B56,0))</f>
        <v>0</v>
      </c>
      <c r="C56" s="20" t="str">
        <f>IF($C$4="citu pasākumu izmaksas",IF('2a+c+n'!$Q56="C",'2a+c+n'!C56,0))</f>
        <v>Pieslēgums pie dzīvokļa ūdensapgādes</v>
      </c>
      <c r="D56" s="20" t="str">
        <f>IF($C$4="citu pasākumu izmaksas",IF('2a+c+n'!$Q56="C",'2a+c+n'!D56,0))</f>
        <v>komplekti</v>
      </c>
      <c r="E56" s="40"/>
      <c r="F56" s="59"/>
      <c r="G56" s="106"/>
      <c r="H56" s="106">
        <f>IF($C$4="citu pasākumu izmaksas",IF('2a+c+n'!$Q56="C",'2a+c+n'!H56,0))</f>
        <v>0</v>
      </c>
      <c r="I56" s="106"/>
      <c r="J56" s="106"/>
      <c r="K56" s="107">
        <f>IF($C$4="citu pasākumu izmaksas",IF('2a+c+n'!$Q56="C",'2a+c+n'!K56,0))</f>
        <v>0</v>
      </c>
      <c r="L56" s="74">
        <f>IF($C$4="citu pasākumu izmaksas",IF('2a+c+n'!$Q56="C",'2a+c+n'!L56,0))</f>
        <v>0</v>
      </c>
      <c r="M56" s="106">
        <f>IF($C$4="citu pasākumu izmaksas",IF('2a+c+n'!$Q56="C",'2a+c+n'!M56,0))</f>
        <v>0</v>
      </c>
      <c r="N56" s="106">
        <f>IF($C$4="citu pasākumu izmaksas",IF('2a+c+n'!$Q56="C",'2a+c+n'!N56,0))</f>
        <v>0</v>
      </c>
      <c r="O56" s="106">
        <f>IF($C$4="citu pasākumu izmaksas",IF('2a+c+n'!$Q56="C",'2a+c+n'!O56,0))</f>
        <v>0</v>
      </c>
      <c r="P56" s="107">
        <f>IF($C$4="citu pasākumu izmaksas",IF('2a+c+n'!$Q56="C",'2a+c+n'!P56,0))</f>
        <v>0</v>
      </c>
    </row>
    <row r="57" spans="1:16" x14ac:dyDescent="0.2">
      <c r="A57" s="45">
        <f>IF(P57=0,0,IF(COUNTBLANK(P57)=1,0,COUNTA($P$14:P57)))</f>
        <v>0</v>
      </c>
      <c r="B57" s="20">
        <f>IF($C$4="citu pasākumu izmaksas",IF('2a+c+n'!$Q101="C",'2a+c+n'!B101,0))</f>
        <v>0</v>
      </c>
      <c r="C57" s="20">
        <f>IF($C$4="citu pasākumu izmaksas",IF('2a+c+n'!$Q101="C",'2a+c+n'!C101,0))</f>
        <v>0</v>
      </c>
      <c r="D57" s="20">
        <f>IF($C$4="citu pasākumu izmaksas",IF('2a+c+n'!$Q101="C",'2a+c+n'!D101,0))</f>
        <v>0</v>
      </c>
      <c r="E57" s="40"/>
      <c r="F57" s="59"/>
      <c r="G57" s="106"/>
      <c r="H57" s="106">
        <f>IF($C$4="citu pasākumu izmaksas",IF('2a+c+n'!$Q101="C",'2a+c+n'!H101,0))</f>
        <v>0</v>
      </c>
      <c r="I57" s="106"/>
      <c r="J57" s="106"/>
      <c r="K57" s="107">
        <f>IF($C$4="citu pasākumu izmaksas",IF('2a+c+n'!$Q101="C",'2a+c+n'!K101,0))</f>
        <v>0</v>
      </c>
      <c r="L57" s="74">
        <f>IF($C$4="citu pasākumu izmaksas",IF('2a+c+n'!$Q101="C",'2a+c+n'!L101,0))</f>
        <v>0</v>
      </c>
      <c r="M57" s="106">
        <f>IF($C$4="citu pasākumu izmaksas",IF('2a+c+n'!$Q101="C",'2a+c+n'!M101,0))</f>
        <v>0</v>
      </c>
      <c r="N57" s="106">
        <f>IF($C$4="citu pasākumu izmaksas",IF('2a+c+n'!$Q101="C",'2a+c+n'!N101,0))</f>
        <v>0</v>
      </c>
      <c r="O57" s="106">
        <f>IF($C$4="citu pasākumu izmaksas",IF('2a+c+n'!$Q101="C",'2a+c+n'!O101,0))</f>
        <v>0</v>
      </c>
      <c r="P57" s="107">
        <f>IF($C$4="citu pasākumu izmaksas",IF('2a+c+n'!$Q101="C",'2a+c+n'!P101,0))</f>
        <v>0</v>
      </c>
    </row>
    <row r="58" spans="1:16" ht="22.5" x14ac:dyDescent="0.2">
      <c r="A58" s="45">
        <f>IF(P58=0,0,IF(COUNTBLANK(P58)=1,0,COUNTA($P$14:P58)))</f>
        <v>0</v>
      </c>
      <c r="B58" s="20">
        <f>IF($C$4="citu pasākumu izmaksas",IF('2a+c+n'!$Q102="C",'2a+c+n'!B102,0))</f>
        <v>0</v>
      </c>
      <c r="C58" s="20" t="str">
        <f>IF($C$4="citu pasākumu izmaksas",IF('2a+c+n'!$Q102="C",'2a+c+n'!C102,0))</f>
        <v>Plastmasas  caurule, kl. SN8 ar veidgabaliem un stiprinājumiem griestiem ar soļi 1.5m,    ∅50</v>
      </c>
      <c r="D58" s="20" t="str">
        <f>IF($C$4="citu pasākumu izmaksas",IF('2a+c+n'!$Q102="C",'2a+c+n'!D102,0))</f>
        <v>m</v>
      </c>
      <c r="E58" s="40"/>
      <c r="F58" s="59"/>
      <c r="G58" s="106"/>
      <c r="H58" s="106">
        <f>IF($C$4="citu pasākumu izmaksas",IF('2a+c+n'!$Q102="C",'2a+c+n'!H102,0))</f>
        <v>0</v>
      </c>
      <c r="I58" s="106"/>
      <c r="J58" s="106"/>
      <c r="K58" s="107">
        <f>IF($C$4="citu pasākumu izmaksas",IF('2a+c+n'!$Q102="C",'2a+c+n'!K102,0))</f>
        <v>0</v>
      </c>
      <c r="L58" s="74">
        <f>IF($C$4="citu pasākumu izmaksas",IF('2a+c+n'!$Q102="C",'2a+c+n'!L102,0))</f>
        <v>0</v>
      </c>
      <c r="M58" s="106">
        <f>IF($C$4="citu pasākumu izmaksas",IF('2a+c+n'!$Q102="C",'2a+c+n'!M102,0))</f>
        <v>0</v>
      </c>
      <c r="N58" s="106">
        <f>IF($C$4="citu pasākumu izmaksas",IF('2a+c+n'!$Q102="C",'2a+c+n'!N102,0))</f>
        <v>0</v>
      </c>
      <c r="O58" s="106">
        <f>IF($C$4="citu pasākumu izmaksas",IF('2a+c+n'!$Q102="C",'2a+c+n'!O102,0))</f>
        <v>0</v>
      </c>
      <c r="P58" s="107">
        <f>IF($C$4="citu pasākumu izmaksas",IF('2a+c+n'!$Q102="C",'2a+c+n'!P102,0))</f>
        <v>0</v>
      </c>
    </row>
    <row r="59" spans="1:16" ht="22.5" x14ac:dyDescent="0.2">
      <c r="A59" s="45">
        <f>IF(P59=0,0,IF(COUNTBLANK(P59)=1,0,COUNTA($P$14:P59)))</f>
        <v>0</v>
      </c>
      <c r="B59" s="20">
        <f>IF($C$4="citu pasākumu izmaksas",IF('2a+c+n'!$Q103="C",'2a+c+n'!B103,0))</f>
        <v>0</v>
      </c>
      <c r="C59" s="20" t="str">
        <f>IF($C$4="citu pasākumu izmaksas",IF('2a+c+n'!$Q103="C",'2a+c+n'!C103,0))</f>
        <v>Plastmasas  caurule, kl. SN8 ar veidgabaliem un stiprinājumiem griestiem ar soļi 1.5m,    ∅110</v>
      </c>
      <c r="D59" s="20" t="str">
        <f>IF($C$4="citu pasākumu izmaksas",IF('2a+c+n'!$Q103="C",'2a+c+n'!D103,0))</f>
        <v>m</v>
      </c>
      <c r="E59" s="40"/>
      <c r="F59" s="59"/>
      <c r="G59" s="106"/>
      <c r="H59" s="106">
        <f>IF($C$4="citu pasākumu izmaksas",IF('2a+c+n'!$Q103="C",'2a+c+n'!H103,0))</f>
        <v>0</v>
      </c>
      <c r="I59" s="106"/>
      <c r="J59" s="106"/>
      <c r="K59" s="107">
        <f>IF($C$4="citu pasākumu izmaksas",IF('2a+c+n'!$Q103="C",'2a+c+n'!K103,0))</f>
        <v>0</v>
      </c>
      <c r="L59" s="74">
        <f>IF($C$4="citu pasākumu izmaksas",IF('2a+c+n'!$Q103="C",'2a+c+n'!L103,0))</f>
        <v>0</v>
      </c>
      <c r="M59" s="106">
        <f>IF($C$4="citu pasākumu izmaksas",IF('2a+c+n'!$Q103="C",'2a+c+n'!M103,0))</f>
        <v>0</v>
      </c>
      <c r="N59" s="106">
        <f>IF($C$4="citu pasākumu izmaksas",IF('2a+c+n'!$Q103="C",'2a+c+n'!N103,0))</f>
        <v>0</v>
      </c>
      <c r="O59" s="106">
        <f>IF($C$4="citu pasākumu izmaksas",IF('2a+c+n'!$Q103="C",'2a+c+n'!O103,0))</f>
        <v>0</v>
      </c>
      <c r="P59" s="107">
        <f>IF($C$4="citu pasākumu izmaksas",IF('2a+c+n'!$Q103="C",'2a+c+n'!P103,0))</f>
        <v>0</v>
      </c>
    </row>
    <row r="60" spans="1:16" x14ac:dyDescent="0.2">
      <c r="A60" s="45">
        <f>IF(P60=0,0,IF(COUNTBLANK(P60)=1,0,COUNTA($P$14:P60)))</f>
        <v>0</v>
      </c>
      <c r="B60" s="20">
        <f>IF($C$4="citu pasākumu izmaksas",IF('2a+c+n'!$Q104="C",'2a+c+n'!B104,0))</f>
        <v>0</v>
      </c>
      <c r="C60" s="20" t="str">
        <f>IF($C$4="citu pasākumu izmaksas",IF('2a+c+n'!$Q104="C",'2a+c+n'!C104,0))</f>
        <v>PP līkums DN50</v>
      </c>
      <c r="D60" s="20" t="str">
        <f>IF($C$4="citu pasākumu izmaksas",IF('2a+c+n'!$Q104="C",'2a+c+n'!D104,0))</f>
        <v>gab</v>
      </c>
      <c r="E60" s="40"/>
      <c r="F60" s="59"/>
      <c r="G60" s="106"/>
      <c r="H60" s="106">
        <f>IF($C$4="citu pasākumu izmaksas",IF('2a+c+n'!$Q104="C",'2a+c+n'!H104,0))</f>
        <v>0</v>
      </c>
      <c r="I60" s="106"/>
      <c r="J60" s="106"/>
      <c r="K60" s="107">
        <f>IF($C$4="citu pasākumu izmaksas",IF('2a+c+n'!$Q104="C",'2a+c+n'!K104,0))</f>
        <v>0</v>
      </c>
      <c r="L60" s="74">
        <f>IF($C$4="citu pasākumu izmaksas",IF('2a+c+n'!$Q104="C",'2a+c+n'!L104,0))</f>
        <v>0</v>
      </c>
      <c r="M60" s="106">
        <f>IF($C$4="citu pasākumu izmaksas",IF('2a+c+n'!$Q104="C",'2a+c+n'!M104,0))</f>
        <v>0</v>
      </c>
      <c r="N60" s="106">
        <f>IF($C$4="citu pasākumu izmaksas",IF('2a+c+n'!$Q104="C",'2a+c+n'!N104,0))</f>
        <v>0</v>
      </c>
      <c r="O60" s="106">
        <f>IF($C$4="citu pasākumu izmaksas",IF('2a+c+n'!$Q104="C",'2a+c+n'!O104,0))</f>
        <v>0</v>
      </c>
      <c r="P60" s="107">
        <f>IF($C$4="citu pasākumu izmaksas",IF('2a+c+n'!$Q104="C",'2a+c+n'!P104,0))</f>
        <v>0</v>
      </c>
    </row>
    <row r="61" spans="1:16" x14ac:dyDescent="0.2">
      <c r="A61" s="45">
        <f>IF(P61=0,0,IF(COUNTBLANK(P61)=1,0,COUNTA($P$14:P61)))</f>
        <v>0</v>
      </c>
      <c r="B61" s="20">
        <f>IF($C$4="citu pasākumu izmaksas",IF('2a+c+n'!$Q105="C",'2a+c+n'!B105,0))</f>
        <v>0</v>
      </c>
      <c r="C61" s="20" t="str">
        <f>IF($C$4="citu pasākumu izmaksas",IF('2a+c+n'!$Q105="C",'2a+c+n'!C105,0))</f>
        <v>PP līkums DN110</v>
      </c>
      <c r="D61" s="20" t="str">
        <f>IF($C$4="citu pasākumu izmaksas",IF('2a+c+n'!$Q105="C",'2a+c+n'!D105,0))</f>
        <v>gab</v>
      </c>
      <c r="E61" s="40"/>
      <c r="F61" s="59"/>
      <c r="G61" s="106"/>
      <c r="H61" s="106">
        <f>IF($C$4="citu pasākumu izmaksas",IF('2a+c+n'!$Q105="C",'2a+c+n'!H105,0))</f>
        <v>0</v>
      </c>
      <c r="I61" s="106"/>
      <c r="J61" s="106"/>
      <c r="K61" s="107">
        <f>IF($C$4="citu pasākumu izmaksas",IF('2a+c+n'!$Q105="C",'2a+c+n'!K105,0))</f>
        <v>0</v>
      </c>
      <c r="L61" s="74">
        <f>IF($C$4="citu pasākumu izmaksas",IF('2a+c+n'!$Q105="C",'2a+c+n'!L105,0))</f>
        <v>0</v>
      </c>
      <c r="M61" s="106">
        <f>IF($C$4="citu pasākumu izmaksas",IF('2a+c+n'!$Q105="C",'2a+c+n'!M105,0))</f>
        <v>0</v>
      </c>
      <c r="N61" s="106">
        <f>IF($C$4="citu pasākumu izmaksas",IF('2a+c+n'!$Q105="C",'2a+c+n'!N105,0))</f>
        <v>0</v>
      </c>
      <c r="O61" s="106">
        <f>IF($C$4="citu pasākumu izmaksas",IF('2a+c+n'!$Q105="C",'2a+c+n'!O105,0))</f>
        <v>0</v>
      </c>
      <c r="P61" s="107">
        <f>IF($C$4="citu pasākumu izmaksas",IF('2a+c+n'!$Q105="C",'2a+c+n'!P105,0))</f>
        <v>0</v>
      </c>
    </row>
    <row r="62" spans="1:16" x14ac:dyDescent="0.2">
      <c r="A62" s="45">
        <f>IF(P62=0,0,IF(COUNTBLANK(P62)=1,0,COUNTA($P$14:P62)))</f>
        <v>0</v>
      </c>
      <c r="B62" s="20">
        <f>IF($C$4="citu pasākumu izmaksas",IF('2a+c+n'!$Q106="C",'2a+c+n'!B106,0))</f>
        <v>0</v>
      </c>
      <c r="C62" s="20" t="str">
        <f>IF($C$4="citu pasākumu izmaksas",IF('2a+c+n'!$Q106="C",'2a+c+n'!C106,0))</f>
        <v>PP trejgabals DN50</v>
      </c>
      <c r="D62" s="20" t="str">
        <f>IF($C$4="citu pasākumu izmaksas",IF('2a+c+n'!$Q106="C",'2a+c+n'!D106,0))</f>
        <v>gab</v>
      </c>
      <c r="E62" s="40"/>
      <c r="F62" s="59"/>
      <c r="G62" s="106"/>
      <c r="H62" s="106">
        <f>IF($C$4="citu pasākumu izmaksas",IF('2a+c+n'!$Q106="C",'2a+c+n'!H106,0))</f>
        <v>0</v>
      </c>
      <c r="I62" s="106"/>
      <c r="J62" s="106"/>
      <c r="K62" s="107">
        <f>IF($C$4="citu pasākumu izmaksas",IF('2a+c+n'!$Q106="C",'2a+c+n'!K106,0))</f>
        <v>0</v>
      </c>
      <c r="L62" s="74">
        <f>IF($C$4="citu pasākumu izmaksas",IF('2a+c+n'!$Q106="C",'2a+c+n'!L106,0))</f>
        <v>0</v>
      </c>
      <c r="M62" s="106">
        <f>IF($C$4="citu pasākumu izmaksas",IF('2a+c+n'!$Q106="C",'2a+c+n'!M106,0))</f>
        <v>0</v>
      </c>
      <c r="N62" s="106">
        <f>IF($C$4="citu pasākumu izmaksas",IF('2a+c+n'!$Q106="C",'2a+c+n'!N106,0))</f>
        <v>0</v>
      </c>
      <c r="O62" s="106">
        <f>IF($C$4="citu pasākumu izmaksas",IF('2a+c+n'!$Q106="C",'2a+c+n'!O106,0))</f>
        <v>0</v>
      </c>
      <c r="P62" s="107">
        <f>IF($C$4="citu pasākumu izmaksas",IF('2a+c+n'!$Q106="C",'2a+c+n'!P106,0))</f>
        <v>0</v>
      </c>
    </row>
    <row r="63" spans="1:16" x14ac:dyDescent="0.2">
      <c r="A63" s="45">
        <f>IF(P63=0,0,IF(COUNTBLANK(P63)=1,0,COUNTA($P$14:P63)))</f>
        <v>0</v>
      </c>
      <c r="B63" s="20">
        <f>IF($C$4="citu pasākumu izmaksas",IF('2a+c+n'!$Q107="C",'2a+c+n'!B107,0))</f>
        <v>0</v>
      </c>
      <c r="C63" s="20" t="str">
        <f>IF($C$4="citu pasākumu izmaksas",IF('2a+c+n'!$Q107="C",'2a+c+n'!C107,0))</f>
        <v>PP trejgabals DN110</v>
      </c>
      <c r="D63" s="20" t="str">
        <f>IF($C$4="citu pasākumu izmaksas",IF('2a+c+n'!$Q107="C",'2a+c+n'!D107,0))</f>
        <v>gab</v>
      </c>
      <c r="E63" s="40"/>
      <c r="F63" s="59"/>
      <c r="G63" s="106"/>
      <c r="H63" s="106">
        <f>IF($C$4="citu pasākumu izmaksas",IF('2a+c+n'!$Q107="C",'2a+c+n'!H107,0))</f>
        <v>0</v>
      </c>
      <c r="I63" s="106"/>
      <c r="J63" s="106"/>
      <c r="K63" s="107">
        <f>IF($C$4="citu pasākumu izmaksas",IF('2a+c+n'!$Q107="C",'2a+c+n'!K107,0))</f>
        <v>0</v>
      </c>
      <c r="L63" s="74">
        <f>IF($C$4="citu pasākumu izmaksas",IF('2a+c+n'!$Q107="C",'2a+c+n'!L107,0))</f>
        <v>0</v>
      </c>
      <c r="M63" s="106">
        <f>IF($C$4="citu pasākumu izmaksas",IF('2a+c+n'!$Q107="C",'2a+c+n'!M107,0))</f>
        <v>0</v>
      </c>
      <c r="N63" s="106">
        <f>IF($C$4="citu pasākumu izmaksas",IF('2a+c+n'!$Q107="C",'2a+c+n'!N107,0))</f>
        <v>0</v>
      </c>
      <c r="O63" s="106">
        <f>IF($C$4="citu pasākumu izmaksas",IF('2a+c+n'!$Q107="C",'2a+c+n'!O107,0))</f>
        <v>0</v>
      </c>
      <c r="P63" s="107">
        <f>IF($C$4="citu pasākumu izmaksas",IF('2a+c+n'!$Q107="C",'2a+c+n'!P107,0))</f>
        <v>0</v>
      </c>
    </row>
    <row r="64" spans="1:16" x14ac:dyDescent="0.2">
      <c r="A64" s="45">
        <f>IF(P64=0,0,IF(COUNTBLANK(P64)=1,0,COUNTA($P$14:P64)))</f>
        <v>0</v>
      </c>
      <c r="B64" s="20">
        <f>IF($C$4="citu pasākumu izmaksas",IF('2a+c+n'!$Q108="C",'2a+c+n'!B108,0))</f>
        <v>0</v>
      </c>
      <c r="C64" s="20" t="str">
        <f>IF($C$4="citu pasākumu izmaksas",IF('2a+c+n'!$Q108="C",'2a+c+n'!C108,0))</f>
        <v>PP trejgabals DN110/50</v>
      </c>
      <c r="D64" s="20" t="str">
        <f>IF($C$4="citu pasākumu izmaksas",IF('2a+c+n'!$Q108="C",'2a+c+n'!D108,0))</f>
        <v>gab</v>
      </c>
      <c r="E64" s="40"/>
      <c r="F64" s="59"/>
      <c r="G64" s="106"/>
      <c r="H64" s="106">
        <f>IF($C$4="citu pasākumu izmaksas",IF('2a+c+n'!$Q108="C",'2a+c+n'!H108,0))</f>
        <v>0</v>
      </c>
      <c r="I64" s="106"/>
      <c r="J64" s="106"/>
      <c r="K64" s="107">
        <f>IF($C$4="citu pasākumu izmaksas",IF('2a+c+n'!$Q108="C",'2a+c+n'!K108,0))</f>
        <v>0</v>
      </c>
      <c r="L64" s="74">
        <f>IF($C$4="citu pasākumu izmaksas",IF('2a+c+n'!$Q108="C",'2a+c+n'!L108,0))</f>
        <v>0</v>
      </c>
      <c r="M64" s="106">
        <f>IF($C$4="citu pasākumu izmaksas",IF('2a+c+n'!$Q108="C",'2a+c+n'!M108,0))</f>
        <v>0</v>
      </c>
      <c r="N64" s="106">
        <f>IF($C$4="citu pasākumu izmaksas",IF('2a+c+n'!$Q108="C",'2a+c+n'!N108,0))</f>
        <v>0</v>
      </c>
      <c r="O64" s="106">
        <f>IF($C$4="citu pasākumu izmaksas",IF('2a+c+n'!$Q108="C",'2a+c+n'!O108,0))</f>
        <v>0</v>
      </c>
      <c r="P64" s="107">
        <f>IF($C$4="citu pasākumu izmaksas",IF('2a+c+n'!$Q108="C",'2a+c+n'!P108,0))</f>
        <v>0</v>
      </c>
    </row>
    <row r="65" spans="1:16" x14ac:dyDescent="0.2">
      <c r="A65" s="45">
        <f>IF(P65=0,0,IF(COUNTBLANK(P65)=1,0,COUNTA($P$14:P65)))</f>
        <v>0</v>
      </c>
      <c r="B65" s="20">
        <f>IF($C$4="citu pasākumu izmaksas",IF('2a+c+n'!$Q109="C",'2a+c+n'!B109,0))</f>
        <v>0</v>
      </c>
      <c r="C65" s="20" t="str">
        <f>IF($C$4="citu pasākumu izmaksas",IF('2a+c+n'!$Q109="C",'2a+c+n'!C109,0))</f>
        <v>Cauruļu armatūra, veidgabali, stiprinājumi</v>
      </c>
      <c r="D65" s="20" t="str">
        <f>IF($C$4="citu pasākumu izmaksas",IF('2a+c+n'!$Q109="C",'2a+c+n'!D109,0))</f>
        <v>kompl</v>
      </c>
      <c r="E65" s="40"/>
      <c r="F65" s="59"/>
      <c r="G65" s="106"/>
      <c r="H65" s="106">
        <f>IF($C$4="citu pasākumu izmaksas",IF('2a+c+n'!$Q109="C",'2a+c+n'!H109,0))</f>
        <v>0</v>
      </c>
      <c r="I65" s="106"/>
      <c r="J65" s="106"/>
      <c r="K65" s="107">
        <f>IF($C$4="citu pasākumu izmaksas",IF('2a+c+n'!$Q109="C",'2a+c+n'!K109,0))</f>
        <v>0</v>
      </c>
      <c r="L65" s="74">
        <f>IF($C$4="citu pasākumu izmaksas",IF('2a+c+n'!$Q109="C",'2a+c+n'!L109,0))</f>
        <v>0</v>
      </c>
      <c r="M65" s="106">
        <f>IF($C$4="citu pasākumu izmaksas",IF('2a+c+n'!$Q109="C",'2a+c+n'!M109,0))</f>
        <v>0</v>
      </c>
      <c r="N65" s="106">
        <f>IF($C$4="citu pasākumu izmaksas",IF('2a+c+n'!$Q109="C",'2a+c+n'!N109,0))</f>
        <v>0</v>
      </c>
      <c r="O65" s="106">
        <f>IF($C$4="citu pasākumu izmaksas",IF('2a+c+n'!$Q109="C",'2a+c+n'!O109,0))</f>
        <v>0</v>
      </c>
      <c r="P65" s="107">
        <f>IF($C$4="citu pasākumu izmaksas",IF('2a+c+n'!$Q109="C",'2a+c+n'!P109,0))</f>
        <v>0</v>
      </c>
    </row>
    <row r="66" spans="1:16" x14ac:dyDescent="0.2">
      <c r="A66" s="45">
        <f>IF(P66=0,0,IF(COUNTBLANK(P66)=1,0,COUNTA($P$14:P66)))</f>
        <v>0</v>
      </c>
      <c r="B66" s="20">
        <f>IF($C$4="citu pasākumu izmaksas",IF('2a+c+n'!$Q110="C",'2a+c+n'!B110,0))</f>
        <v>0</v>
      </c>
      <c r="C66" s="20" t="str">
        <f>IF($C$4="citu pasākumu izmaksas",IF('2a+c+n'!$Q110="C",'2a+c+n'!C110,0))</f>
        <v>Revīzija ar vāku,  ∅50</v>
      </c>
      <c r="D66" s="20" t="str">
        <f>IF($C$4="citu pasākumu izmaksas",IF('2a+c+n'!$Q110="C",'2a+c+n'!D110,0))</f>
        <v>gab</v>
      </c>
      <c r="E66" s="40"/>
      <c r="F66" s="59"/>
      <c r="G66" s="106"/>
      <c r="H66" s="106">
        <f>IF($C$4="citu pasākumu izmaksas",IF('2a+c+n'!$Q110="C",'2a+c+n'!H110,0))</f>
        <v>0</v>
      </c>
      <c r="I66" s="106"/>
      <c r="J66" s="106"/>
      <c r="K66" s="107">
        <f>IF($C$4="citu pasākumu izmaksas",IF('2a+c+n'!$Q110="C",'2a+c+n'!K110,0))</f>
        <v>0</v>
      </c>
      <c r="L66" s="74">
        <f>IF($C$4="citu pasākumu izmaksas",IF('2a+c+n'!$Q110="C",'2a+c+n'!L110,0))</f>
        <v>0</v>
      </c>
      <c r="M66" s="106">
        <f>IF($C$4="citu pasākumu izmaksas",IF('2a+c+n'!$Q110="C",'2a+c+n'!M110,0))</f>
        <v>0</v>
      </c>
      <c r="N66" s="106">
        <f>IF($C$4="citu pasākumu izmaksas",IF('2a+c+n'!$Q110="C",'2a+c+n'!N110,0))</f>
        <v>0</v>
      </c>
      <c r="O66" s="106">
        <f>IF($C$4="citu pasākumu izmaksas",IF('2a+c+n'!$Q110="C",'2a+c+n'!O110,0))</f>
        <v>0</v>
      </c>
      <c r="P66" s="107">
        <f>IF($C$4="citu pasākumu izmaksas",IF('2a+c+n'!$Q110="C",'2a+c+n'!P110,0))</f>
        <v>0</v>
      </c>
    </row>
    <row r="67" spans="1:16" x14ac:dyDescent="0.2">
      <c r="A67" s="45">
        <f>IF(P67=0,0,IF(COUNTBLANK(P67)=1,0,COUNTA($P$14:P67)))</f>
        <v>0</v>
      </c>
      <c r="B67" s="20">
        <f>IF($C$4="citu pasākumu izmaksas",IF('2a+c+n'!$Q111="C",'2a+c+n'!B111,0))</f>
        <v>0</v>
      </c>
      <c r="C67" s="20" t="str">
        <f>IF($C$4="citu pasākumu izmaksas",IF('2a+c+n'!$Q111="C",'2a+c+n'!C111,0))</f>
        <v>Revīzija ar vāku,  ∅110</v>
      </c>
      <c r="D67" s="20" t="str">
        <f>IF($C$4="citu pasākumu izmaksas",IF('2a+c+n'!$Q111="C",'2a+c+n'!D111,0))</f>
        <v>gab</v>
      </c>
      <c r="E67" s="40"/>
      <c r="F67" s="59"/>
      <c r="G67" s="106"/>
      <c r="H67" s="106">
        <f>IF($C$4="citu pasākumu izmaksas",IF('2a+c+n'!$Q111="C",'2a+c+n'!H111,0))</f>
        <v>0</v>
      </c>
      <c r="I67" s="106"/>
      <c r="J67" s="106"/>
      <c r="K67" s="107">
        <f>IF($C$4="citu pasākumu izmaksas",IF('2a+c+n'!$Q111="C",'2a+c+n'!K111,0))</f>
        <v>0</v>
      </c>
      <c r="L67" s="74">
        <f>IF($C$4="citu pasākumu izmaksas",IF('2a+c+n'!$Q111="C",'2a+c+n'!L111,0))</f>
        <v>0</v>
      </c>
      <c r="M67" s="106">
        <f>IF($C$4="citu pasākumu izmaksas",IF('2a+c+n'!$Q111="C",'2a+c+n'!M111,0))</f>
        <v>0</v>
      </c>
      <c r="N67" s="106">
        <f>IF($C$4="citu pasākumu izmaksas",IF('2a+c+n'!$Q111="C",'2a+c+n'!N111,0))</f>
        <v>0</v>
      </c>
      <c r="O67" s="106">
        <f>IF($C$4="citu pasākumu izmaksas",IF('2a+c+n'!$Q111="C",'2a+c+n'!O111,0))</f>
        <v>0</v>
      </c>
      <c r="P67" s="107">
        <f>IF($C$4="citu pasākumu izmaksas",IF('2a+c+n'!$Q111="C",'2a+c+n'!P111,0))</f>
        <v>0</v>
      </c>
    </row>
    <row r="68" spans="1:16" x14ac:dyDescent="0.2">
      <c r="A68" s="45">
        <f>IF(P68=0,0,IF(COUNTBLANK(P68)=1,0,COUNTA($P$14:P68)))</f>
        <v>0</v>
      </c>
      <c r="B68" s="20">
        <f>IF($C$4="citu pasākumu izmaksas",IF('2a+c+n'!$Q112="C",'2a+c+n'!B112,0))</f>
        <v>0</v>
      </c>
      <c r="C68" s="20" t="str">
        <f>IF($C$4="citu pasākumu izmaksas",IF('2a+c+n'!$Q112="C",'2a+c+n'!C112,0))</f>
        <v xml:space="preserve">Tīrīšanas lūka ∅110 </v>
      </c>
      <c r="D68" s="20" t="str">
        <f>IF($C$4="citu pasākumu izmaksas",IF('2a+c+n'!$Q112="C",'2a+c+n'!D112,0))</f>
        <v>gab</v>
      </c>
      <c r="E68" s="40"/>
      <c r="F68" s="59"/>
      <c r="G68" s="106"/>
      <c r="H68" s="106">
        <f>IF($C$4="citu pasākumu izmaksas",IF('2a+c+n'!$Q112="C",'2a+c+n'!H112,0))</f>
        <v>0</v>
      </c>
      <c r="I68" s="106"/>
      <c r="J68" s="106"/>
      <c r="K68" s="107">
        <f>IF($C$4="citu pasākumu izmaksas",IF('2a+c+n'!$Q112="C",'2a+c+n'!K112,0))</f>
        <v>0</v>
      </c>
      <c r="L68" s="74">
        <f>IF($C$4="citu pasākumu izmaksas",IF('2a+c+n'!$Q112="C",'2a+c+n'!L112,0))</f>
        <v>0</v>
      </c>
      <c r="M68" s="106">
        <f>IF($C$4="citu pasākumu izmaksas",IF('2a+c+n'!$Q112="C",'2a+c+n'!M112,0))</f>
        <v>0</v>
      </c>
      <c r="N68" s="106">
        <f>IF($C$4="citu pasākumu izmaksas",IF('2a+c+n'!$Q112="C",'2a+c+n'!N112,0))</f>
        <v>0</v>
      </c>
      <c r="O68" s="106">
        <f>IF($C$4="citu pasākumu izmaksas",IF('2a+c+n'!$Q112="C",'2a+c+n'!O112,0))</f>
        <v>0</v>
      </c>
      <c r="P68" s="107">
        <f>IF($C$4="citu pasākumu izmaksas",IF('2a+c+n'!$Q112="C",'2a+c+n'!P112,0))</f>
        <v>0</v>
      </c>
    </row>
    <row r="69" spans="1:16" x14ac:dyDescent="0.2">
      <c r="A69" s="45">
        <f>IF(P69=0,0,IF(COUNTBLANK(P69)=1,0,COUNTA($P$14:P69)))</f>
        <v>0</v>
      </c>
      <c r="B69" s="20">
        <f>IF($C$4="citu pasākumu izmaksas",IF('2a+c+n'!$Q113="C",'2a+c+n'!B113,0))</f>
        <v>0</v>
      </c>
      <c r="C69" s="20" t="str">
        <f>IF($C$4="citu pasākumu izmaksas",IF('2a+c+n'!$Q113="C",'2a+c+n'!C113,0))</f>
        <v>Tīrīšanas lūka ∅50</v>
      </c>
      <c r="D69" s="20" t="str">
        <f>IF($C$4="citu pasākumu izmaksas",IF('2a+c+n'!$Q113="C",'2a+c+n'!D113,0))</f>
        <v>gab</v>
      </c>
      <c r="E69" s="40"/>
      <c r="F69" s="59"/>
      <c r="G69" s="106"/>
      <c r="H69" s="106">
        <f>IF($C$4="citu pasākumu izmaksas",IF('2a+c+n'!$Q113="C",'2a+c+n'!H113,0))</f>
        <v>0</v>
      </c>
      <c r="I69" s="106"/>
      <c r="J69" s="106"/>
      <c r="K69" s="107">
        <f>IF($C$4="citu pasākumu izmaksas",IF('2a+c+n'!$Q113="C",'2a+c+n'!K113,0))</f>
        <v>0</v>
      </c>
      <c r="L69" s="74">
        <f>IF($C$4="citu pasākumu izmaksas",IF('2a+c+n'!$Q113="C",'2a+c+n'!L113,0))</f>
        <v>0</v>
      </c>
      <c r="M69" s="106">
        <f>IF($C$4="citu pasākumu izmaksas",IF('2a+c+n'!$Q113="C",'2a+c+n'!M113,0))</f>
        <v>0</v>
      </c>
      <c r="N69" s="106">
        <f>IF($C$4="citu pasākumu izmaksas",IF('2a+c+n'!$Q113="C",'2a+c+n'!N113,0))</f>
        <v>0</v>
      </c>
      <c r="O69" s="106">
        <f>IF($C$4="citu pasākumu izmaksas",IF('2a+c+n'!$Q113="C",'2a+c+n'!O113,0))</f>
        <v>0</v>
      </c>
      <c r="P69" s="107">
        <f>IF($C$4="citu pasākumu izmaksas",IF('2a+c+n'!$Q113="C",'2a+c+n'!P113,0))</f>
        <v>0</v>
      </c>
    </row>
    <row r="70" spans="1:16" x14ac:dyDescent="0.2">
      <c r="A70" s="45">
        <f>IF(P70=0,0,IF(COUNTBLANK(P70)=1,0,COUNTA($P$14:P70)))</f>
        <v>0</v>
      </c>
      <c r="B70" s="20">
        <f>IF($C$4="citu pasākumu izmaksas",IF('2a+c+n'!$Q114="C",'2a+c+n'!B114,0))</f>
        <v>0</v>
      </c>
      <c r="C70" s="20" t="str">
        <f>IF($C$4="citu pasākumu izmaksas",IF('2a+c+n'!$Q114="C",'2a+c+n'!C114,0))</f>
        <v xml:space="preserve">Pievienojums esošai caurulei </v>
      </c>
      <c r="D70" s="20" t="str">
        <f>IF($C$4="citu pasākumu izmaksas",IF('2a+c+n'!$Q114="C",'2a+c+n'!D114,0))</f>
        <v>vietas</v>
      </c>
      <c r="E70" s="40"/>
      <c r="F70" s="59"/>
      <c r="G70" s="106"/>
      <c r="H70" s="106">
        <f>IF($C$4="citu pasākumu izmaksas",IF('2a+c+n'!$Q114="C",'2a+c+n'!H114,0))</f>
        <v>0</v>
      </c>
      <c r="I70" s="106"/>
      <c r="J70" s="106"/>
      <c r="K70" s="107">
        <f>IF($C$4="citu pasākumu izmaksas",IF('2a+c+n'!$Q114="C",'2a+c+n'!K114,0))</f>
        <v>0</v>
      </c>
      <c r="L70" s="74">
        <f>IF($C$4="citu pasākumu izmaksas",IF('2a+c+n'!$Q114="C",'2a+c+n'!L114,0))</f>
        <v>0</v>
      </c>
      <c r="M70" s="106">
        <f>IF($C$4="citu pasākumu izmaksas",IF('2a+c+n'!$Q114="C",'2a+c+n'!M114,0))</f>
        <v>0</v>
      </c>
      <c r="N70" s="106">
        <f>IF($C$4="citu pasākumu izmaksas",IF('2a+c+n'!$Q114="C",'2a+c+n'!N114,0))</f>
        <v>0</v>
      </c>
      <c r="O70" s="106">
        <f>IF($C$4="citu pasākumu izmaksas",IF('2a+c+n'!$Q114="C",'2a+c+n'!O114,0))</f>
        <v>0</v>
      </c>
      <c r="P70" s="107">
        <f>IF($C$4="citu pasākumu izmaksas",IF('2a+c+n'!$Q114="C",'2a+c+n'!P114,0))</f>
        <v>0</v>
      </c>
    </row>
    <row r="71" spans="1:16" x14ac:dyDescent="0.2">
      <c r="A71" s="45">
        <f>IF(P71=0,0,IF(COUNTBLANK(P71)=1,0,COUNTA($P$14:P71)))</f>
        <v>0</v>
      </c>
      <c r="B71" s="20">
        <f>IF($C$4="citu pasākumu izmaksas",IF('2a+c+n'!$Q115="C",'2a+c+n'!B115,0))</f>
        <v>0</v>
      </c>
      <c r="C71" s="20" t="str">
        <f>IF($C$4="citu pasākumu izmaksas",IF('2a+c+n'!$Q115="C",'2a+c+n'!C115,0))</f>
        <v>Ugunsdrošības manšete ∅110</v>
      </c>
      <c r="D71" s="20" t="str">
        <f>IF($C$4="citu pasākumu izmaksas",IF('2a+c+n'!$Q115="C",'2a+c+n'!D115,0))</f>
        <v>gb.</v>
      </c>
      <c r="E71" s="40"/>
      <c r="F71" s="59"/>
      <c r="G71" s="106"/>
      <c r="H71" s="106">
        <f>IF($C$4="citu pasākumu izmaksas",IF('2a+c+n'!$Q115="C",'2a+c+n'!H115,0))</f>
        <v>0</v>
      </c>
      <c r="I71" s="106"/>
      <c r="J71" s="106"/>
      <c r="K71" s="107">
        <f>IF($C$4="citu pasākumu izmaksas",IF('2a+c+n'!$Q115="C",'2a+c+n'!K115,0))</f>
        <v>0</v>
      </c>
      <c r="L71" s="74">
        <f>IF($C$4="citu pasākumu izmaksas",IF('2a+c+n'!$Q115="C",'2a+c+n'!L115,0))</f>
        <v>0</v>
      </c>
      <c r="M71" s="106">
        <f>IF($C$4="citu pasākumu izmaksas",IF('2a+c+n'!$Q115="C",'2a+c+n'!M115,0))</f>
        <v>0</v>
      </c>
      <c r="N71" s="106">
        <f>IF($C$4="citu pasākumu izmaksas",IF('2a+c+n'!$Q115="C",'2a+c+n'!N115,0))</f>
        <v>0</v>
      </c>
      <c r="O71" s="106">
        <f>IF($C$4="citu pasākumu izmaksas",IF('2a+c+n'!$Q115="C",'2a+c+n'!O115,0))</f>
        <v>0</v>
      </c>
      <c r="P71" s="107">
        <f>IF($C$4="citu pasākumu izmaksas",IF('2a+c+n'!$Q115="C",'2a+c+n'!P115,0))</f>
        <v>0</v>
      </c>
    </row>
    <row r="72" spans="1:16" x14ac:dyDescent="0.2">
      <c r="A72" s="45">
        <f>IF(P72=0,0,IF(COUNTBLANK(P72)=1,0,COUNTA($P$14:P72)))</f>
        <v>0</v>
      </c>
      <c r="B72" s="20">
        <f>IF($C$4="citu pasākumu izmaksas",IF('2a+c+n'!$Q116="C",'2a+c+n'!B116,0))</f>
        <v>0</v>
      </c>
      <c r="C72" s="20" t="str">
        <f>IF($C$4="citu pasākumu izmaksas",IF('2a+c+n'!$Q116="C",'2a+c+n'!C116,0))</f>
        <v>Ugunsdrošības manšete ∅50</v>
      </c>
      <c r="D72" s="20" t="str">
        <f>IF($C$4="citu pasākumu izmaksas",IF('2a+c+n'!$Q116="C",'2a+c+n'!D116,0))</f>
        <v>gb.</v>
      </c>
      <c r="E72" s="40"/>
      <c r="F72" s="59"/>
      <c r="G72" s="106"/>
      <c r="H72" s="106">
        <f>IF($C$4="citu pasākumu izmaksas",IF('2a+c+n'!$Q116="C",'2a+c+n'!H116,0))</f>
        <v>0</v>
      </c>
      <c r="I72" s="106"/>
      <c r="J72" s="106"/>
      <c r="K72" s="107">
        <f>IF($C$4="citu pasākumu izmaksas",IF('2a+c+n'!$Q116="C",'2a+c+n'!K116,0))</f>
        <v>0</v>
      </c>
      <c r="L72" s="74">
        <f>IF($C$4="citu pasākumu izmaksas",IF('2a+c+n'!$Q116="C",'2a+c+n'!L116,0))</f>
        <v>0</v>
      </c>
      <c r="M72" s="106">
        <f>IF($C$4="citu pasākumu izmaksas",IF('2a+c+n'!$Q116="C",'2a+c+n'!M116,0))</f>
        <v>0</v>
      </c>
      <c r="N72" s="106">
        <f>IF($C$4="citu pasākumu izmaksas",IF('2a+c+n'!$Q116="C",'2a+c+n'!N116,0))</f>
        <v>0</v>
      </c>
      <c r="O72" s="106">
        <f>IF($C$4="citu pasākumu izmaksas",IF('2a+c+n'!$Q116="C",'2a+c+n'!O116,0))</f>
        <v>0</v>
      </c>
      <c r="P72" s="107">
        <f>IF($C$4="citu pasākumu izmaksas",IF('2a+c+n'!$Q116="C",'2a+c+n'!P116,0))</f>
        <v>0</v>
      </c>
    </row>
    <row r="73" spans="1:16" x14ac:dyDescent="0.2">
      <c r="A73" s="45">
        <f>IF(P73=0,0,IF(COUNTBLANK(P73)=1,0,COUNTA($P$14:P73)))</f>
        <v>0</v>
      </c>
      <c r="B73" s="20">
        <f>IF($C$4="citu pasākumu izmaksas",IF('2a+c+n'!$Q117="C",'2a+c+n'!B117,0))</f>
        <v>0</v>
      </c>
      <c r="C73" s="20" t="str">
        <f>IF($C$4="citu pasākumu izmaksas",IF('2a+c+n'!$Q117="C",'2a+c+n'!C117,0))</f>
        <v>Šahtas sienas demontāža un to atjaunošana</v>
      </c>
      <c r="D73" s="20" t="str">
        <f>IF($C$4="citu pasākumu izmaksas",IF('2a+c+n'!$Q117="C",'2a+c+n'!D117,0))</f>
        <v>vieta</v>
      </c>
      <c r="E73" s="40"/>
      <c r="F73" s="59"/>
      <c r="G73" s="106"/>
      <c r="H73" s="106">
        <f>IF($C$4="citu pasākumu izmaksas",IF('2a+c+n'!$Q117="C",'2a+c+n'!H117,0))</f>
        <v>0</v>
      </c>
      <c r="I73" s="106"/>
      <c r="J73" s="106"/>
      <c r="K73" s="107">
        <f>IF($C$4="citu pasākumu izmaksas",IF('2a+c+n'!$Q117="C",'2a+c+n'!K117,0))</f>
        <v>0</v>
      </c>
      <c r="L73" s="74">
        <f>IF($C$4="citu pasākumu izmaksas",IF('2a+c+n'!$Q117="C",'2a+c+n'!L117,0))</f>
        <v>0</v>
      </c>
      <c r="M73" s="106">
        <f>IF($C$4="citu pasākumu izmaksas",IF('2a+c+n'!$Q117="C",'2a+c+n'!M117,0))</f>
        <v>0</v>
      </c>
      <c r="N73" s="106">
        <f>IF($C$4="citu pasākumu izmaksas",IF('2a+c+n'!$Q117="C",'2a+c+n'!N117,0))</f>
        <v>0</v>
      </c>
      <c r="O73" s="106">
        <f>IF($C$4="citu pasākumu izmaksas",IF('2a+c+n'!$Q117="C",'2a+c+n'!O117,0))</f>
        <v>0</v>
      </c>
      <c r="P73" s="107">
        <f>IF($C$4="citu pasākumu izmaksas",IF('2a+c+n'!$Q117="C",'2a+c+n'!P117,0))</f>
        <v>0</v>
      </c>
    </row>
    <row r="74" spans="1:16" x14ac:dyDescent="0.2">
      <c r="A74" s="45">
        <f>IF(P74=0,0,IF(COUNTBLANK(P74)=1,0,COUNTA($P$14:P74)))</f>
        <v>0</v>
      </c>
      <c r="B74" s="20">
        <f>IF($C$4="citu pasākumu izmaksas",IF('2a+c+n'!$Q118="C",'2a+c+n'!B118,0))</f>
        <v>0</v>
      </c>
      <c r="C74" s="20" t="str">
        <f>IF($C$4="citu pasākumu izmaksas",IF('2a+c+n'!$Q118="C",'2a+c+n'!C118,0))</f>
        <v>Šahtas pārseguma aizbetonēšana</v>
      </c>
      <c r="D74" s="20" t="str">
        <f>IF($C$4="citu pasākumu izmaksas",IF('2a+c+n'!$Q118="C",'2a+c+n'!D118,0))</f>
        <v>vieta</v>
      </c>
      <c r="E74" s="40"/>
      <c r="F74" s="59"/>
      <c r="G74" s="106"/>
      <c r="H74" s="106">
        <f>IF($C$4="citu pasākumu izmaksas",IF('2a+c+n'!$Q118="C",'2a+c+n'!H118,0))</f>
        <v>0</v>
      </c>
      <c r="I74" s="106"/>
      <c r="J74" s="106"/>
      <c r="K74" s="107">
        <f>IF($C$4="citu pasākumu izmaksas",IF('2a+c+n'!$Q118="C",'2a+c+n'!K118,0))</f>
        <v>0</v>
      </c>
      <c r="L74" s="74">
        <f>IF($C$4="citu pasākumu izmaksas",IF('2a+c+n'!$Q118="C",'2a+c+n'!L118,0))</f>
        <v>0</v>
      </c>
      <c r="M74" s="106">
        <f>IF($C$4="citu pasākumu izmaksas",IF('2a+c+n'!$Q118="C",'2a+c+n'!M118,0))</f>
        <v>0</v>
      </c>
      <c r="N74" s="106">
        <f>IF($C$4="citu pasākumu izmaksas",IF('2a+c+n'!$Q118="C",'2a+c+n'!N118,0))</f>
        <v>0</v>
      </c>
      <c r="O74" s="106">
        <f>IF($C$4="citu pasākumu izmaksas",IF('2a+c+n'!$Q118="C",'2a+c+n'!O118,0))</f>
        <v>0</v>
      </c>
      <c r="P74" s="107">
        <f>IF($C$4="citu pasākumu izmaksas",IF('2a+c+n'!$Q118="C",'2a+c+n'!P118,0))</f>
        <v>0</v>
      </c>
    </row>
    <row r="75" spans="1:16" x14ac:dyDescent="0.2">
      <c r="A75" s="45">
        <f>IF(P75=0,0,IF(COUNTBLANK(P75)=1,0,COUNTA($P$14:P75)))</f>
        <v>0</v>
      </c>
      <c r="B75" s="20">
        <f>IF($C$4="citu pasākumu izmaksas",IF('2a+c+n'!$Q119="C",'2a+c+n'!B119,0))</f>
        <v>0</v>
      </c>
      <c r="C75" s="20" t="str">
        <f>IF($C$4="citu pasākumu izmaksas",IF('2a+c+n'!$Q119="C",'2a+c+n'!C119,0))</f>
        <v>Cauruļvadu izolācija s=30mm,   caurule ∅50</v>
      </c>
      <c r="D75" s="20" t="str">
        <f>IF($C$4="citu pasākumu izmaksas",IF('2a+c+n'!$Q119="C",'2a+c+n'!D119,0))</f>
        <v>m</v>
      </c>
      <c r="E75" s="40"/>
      <c r="F75" s="59"/>
      <c r="G75" s="106"/>
      <c r="H75" s="106">
        <f>IF($C$4="citu pasākumu izmaksas",IF('2a+c+n'!$Q119="C",'2a+c+n'!H119,0))</f>
        <v>0</v>
      </c>
      <c r="I75" s="106"/>
      <c r="J75" s="106"/>
      <c r="K75" s="107">
        <f>IF($C$4="citu pasākumu izmaksas",IF('2a+c+n'!$Q119="C",'2a+c+n'!K119,0))</f>
        <v>0</v>
      </c>
      <c r="L75" s="74">
        <f>IF($C$4="citu pasākumu izmaksas",IF('2a+c+n'!$Q119="C",'2a+c+n'!L119,0))</f>
        <v>0</v>
      </c>
      <c r="M75" s="106">
        <f>IF($C$4="citu pasākumu izmaksas",IF('2a+c+n'!$Q119="C",'2a+c+n'!M119,0))</f>
        <v>0</v>
      </c>
      <c r="N75" s="106">
        <f>IF($C$4="citu pasākumu izmaksas",IF('2a+c+n'!$Q119="C",'2a+c+n'!N119,0))</f>
        <v>0</v>
      </c>
      <c r="O75" s="106">
        <f>IF($C$4="citu pasākumu izmaksas",IF('2a+c+n'!$Q119="C",'2a+c+n'!O119,0))</f>
        <v>0</v>
      </c>
      <c r="P75" s="107">
        <f>IF($C$4="citu pasākumu izmaksas",IF('2a+c+n'!$Q119="C",'2a+c+n'!P119,0))</f>
        <v>0</v>
      </c>
    </row>
    <row r="76" spans="1:16" x14ac:dyDescent="0.2">
      <c r="A76" s="45">
        <f>IF(P76=0,0,IF(COUNTBLANK(P76)=1,0,COUNTA($P$14:P76)))</f>
        <v>0</v>
      </c>
      <c r="B76" s="20">
        <f>IF($C$4="citu pasākumu izmaksas",IF('2a+c+n'!$Q120="C",'2a+c+n'!B120,0))</f>
        <v>0</v>
      </c>
      <c r="C76" s="20" t="str">
        <f>IF($C$4="citu pasākumu izmaksas",IF('2a+c+n'!$Q120="C",'2a+c+n'!C120,0))</f>
        <v>Cauruļvadu izolācija s=30mm,   caurule ∅110</v>
      </c>
      <c r="D76" s="20" t="str">
        <f>IF($C$4="citu pasākumu izmaksas",IF('2a+c+n'!$Q120="C",'2a+c+n'!D120,0))</f>
        <v>m</v>
      </c>
      <c r="E76" s="40"/>
      <c r="F76" s="59"/>
      <c r="G76" s="106"/>
      <c r="H76" s="106">
        <f>IF($C$4="citu pasākumu izmaksas",IF('2a+c+n'!$Q120="C",'2a+c+n'!H120,0))</f>
        <v>0</v>
      </c>
      <c r="I76" s="106"/>
      <c r="J76" s="106"/>
      <c r="K76" s="107">
        <f>IF($C$4="citu pasākumu izmaksas",IF('2a+c+n'!$Q120="C",'2a+c+n'!K120,0))</f>
        <v>0</v>
      </c>
      <c r="L76" s="74">
        <f>IF($C$4="citu pasākumu izmaksas",IF('2a+c+n'!$Q120="C",'2a+c+n'!L120,0))</f>
        <v>0</v>
      </c>
      <c r="M76" s="106">
        <f>IF($C$4="citu pasākumu izmaksas",IF('2a+c+n'!$Q120="C",'2a+c+n'!M120,0))</f>
        <v>0</v>
      </c>
      <c r="N76" s="106">
        <f>IF($C$4="citu pasākumu izmaksas",IF('2a+c+n'!$Q120="C",'2a+c+n'!N120,0))</f>
        <v>0</v>
      </c>
      <c r="O76" s="106">
        <f>IF($C$4="citu pasākumu izmaksas",IF('2a+c+n'!$Q120="C",'2a+c+n'!O120,0))</f>
        <v>0</v>
      </c>
      <c r="P76" s="107">
        <f>IF($C$4="citu pasākumu izmaksas",IF('2a+c+n'!$Q120="C",'2a+c+n'!P120,0))</f>
        <v>0</v>
      </c>
    </row>
    <row r="77" spans="1:16" x14ac:dyDescent="0.2">
      <c r="A77" s="45">
        <f>IF(P77=0,0,IF(COUNTBLANK(P77)=1,0,COUNTA($P$14:P77)))</f>
        <v>0</v>
      </c>
      <c r="B77" s="20">
        <f>IF($C$4="citu pasākumu izmaksas",IF('2a+c+n'!$Q121="C",'2a+c+n'!B121,0))</f>
        <v>0</v>
      </c>
      <c r="C77" s="20" t="str">
        <f>IF($C$4="citu pasākumu izmaksas",IF('2a+c+n'!$Q121="C",'2a+c+n'!C121,0))</f>
        <v>Pievienojums dzīvokļa kanalizācijai 50</v>
      </c>
      <c r="D77" s="20" t="str">
        <f>IF($C$4="citu pasākumu izmaksas",IF('2a+c+n'!$Q121="C",'2a+c+n'!D121,0))</f>
        <v>vieta</v>
      </c>
      <c r="E77" s="40"/>
      <c r="F77" s="59"/>
      <c r="G77" s="106"/>
      <c r="H77" s="106">
        <f>IF($C$4="citu pasākumu izmaksas",IF('2a+c+n'!$Q121="C",'2a+c+n'!H121,0))</f>
        <v>0</v>
      </c>
      <c r="I77" s="106"/>
      <c r="J77" s="106"/>
      <c r="K77" s="107">
        <f>IF($C$4="citu pasākumu izmaksas",IF('2a+c+n'!$Q121="C",'2a+c+n'!K121,0))</f>
        <v>0</v>
      </c>
      <c r="L77" s="74">
        <f>IF($C$4="citu pasākumu izmaksas",IF('2a+c+n'!$Q121="C",'2a+c+n'!L121,0))</f>
        <v>0</v>
      </c>
      <c r="M77" s="106">
        <f>IF($C$4="citu pasākumu izmaksas",IF('2a+c+n'!$Q121="C",'2a+c+n'!M121,0))</f>
        <v>0</v>
      </c>
      <c r="N77" s="106">
        <f>IF($C$4="citu pasākumu izmaksas",IF('2a+c+n'!$Q121="C",'2a+c+n'!N121,0))</f>
        <v>0</v>
      </c>
      <c r="O77" s="106">
        <f>IF($C$4="citu pasākumu izmaksas",IF('2a+c+n'!$Q121="C",'2a+c+n'!O121,0))</f>
        <v>0</v>
      </c>
      <c r="P77" s="107">
        <f>IF($C$4="citu pasākumu izmaksas",IF('2a+c+n'!$Q121="C",'2a+c+n'!P121,0))</f>
        <v>0</v>
      </c>
    </row>
    <row r="78" spans="1:16" x14ac:dyDescent="0.2">
      <c r="A78" s="45">
        <f>IF(P78=0,0,IF(COUNTBLANK(P78)=1,0,COUNTA($P$14:P78)))</f>
        <v>0</v>
      </c>
      <c r="B78" s="20">
        <f>IF($C$4="citu pasākumu izmaksas",IF('2a+c+n'!$Q122="C",'2a+c+n'!B122,0))</f>
        <v>0</v>
      </c>
      <c r="C78" s="20" t="str">
        <f>IF($C$4="citu pasākumu izmaksas",IF('2a+c+n'!$Q122="C",'2a+c+n'!C122,0))</f>
        <v>Pievienojums dzīvokļa kanalizācijai 100</v>
      </c>
      <c r="D78" s="20" t="str">
        <f>IF($C$4="citu pasākumu izmaksas",IF('2a+c+n'!$Q122="C",'2a+c+n'!D122,0))</f>
        <v>vieta</v>
      </c>
      <c r="E78" s="40"/>
      <c r="F78" s="59"/>
      <c r="G78" s="106"/>
      <c r="H78" s="106">
        <f>IF($C$4="citu pasākumu izmaksas",IF('2a+c+n'!$Q122="C",'2a+c+n'!H122,0))</f>
        <v>0</v>
      </c>
      <c r="I78" s="106"/>
      <c r="J78" s="106"/>
      <c r="K78" s="107">
        <f>IF($C$4="citu pasākumu izmaksas",IF('2a+c+n'!$Q122="C",'2a+c+n'!K122,0))</f>
        <v>0</v>
      </c>
      <c r="L78" s="74">
        <f>IF($C$4="citu pasākumu izmaksas",IF('2a+c+n'!$Q122="C",'2a+c+n'!L122,0))</f>
        <v>0</v>
      </c>
      <c r="M78" s="106">
        <f>IF($C$4="citu pasākumu izmaksas",IF('2a+c+n'!$Q122="C",'2a+c+n'!M122,0))</f>
        <v>0</v>
      </c>
      <c r="N78" s="106">
        <f>IF($C$4="citu pasākumu izmaksas",IF('2a+c+n'!$Q122="C",'2a+c+n'!N122,0))</f>
        <v>0</v>
      </c>
      <c r="O78" s="106">
        <f>IF($C$4="citu pasākumu izmaksas",IF('2a+c+n'!$Q122="C",'2a+c+n'!O122,0))</f>
        <v>0</v>
      </c>
      <c r="P78" s="107">
        <f>IF($C$4="citu pasākumu izmaksas",IF('2a+c+n'!$Q122="C",'2a+c+n'!P122,0))</f>
        <v>0</v>
      </c>
    </row>
    <row r="79" spans="1:16" x14ac:dyDescent="0.2">
      <c r="A79" s="45">
        <f>IF(P79=0,0,IF(COUNTBLANK(P79)=1,0,COUNTA($P$14:P79)))</f>
        <v>0</v>
      </c>
      <c r="B79" s="20">
        <f>IF($C$4="citu pasākumu izmaksas",IF('2a+c+n'!$Q123="C",'2a+c+n'!B123,0))</f>
        <v>0</v>
      </c>
      <c r="C79" s="20">
        <f>IF($C$4="citu pasākumu izmaksas",IF('2a+c+n'!$Q123="C",'2a+c+n'!C123,0))</f>
        <v>0</v>
      </c>
      <c r="D79" s="20">
        <f>IF($C$4="citu pasākumu izmaksas",IF('2a+c+n'!$Q123="C",'2a+c+n'!D123,0))</f>
        <v>0</v>
      </c>
      <c r="E79" s="40"/>
      <c r="F79" s="59"/>
      <c r="G79" s="106"/>
      <c r="H79" s="106">
        <f>IF($C$4="citu pasākumu izmaksas",IF('2a+c+n'!$Q123="C",'2a+c+n'!H123,0))</f>
        <v>0</v>
      </c>
      <c r="I79" s="106"/>
      <c r="J79" s="106"/>
      <c r="K79" s="107">
        <f>IF($C$4="citu pasākumu izmaksas",IF('2a+c+n'!$Q123="C",'2a+c+n'!K123,0))</f>
        <v>0</v>
      </c>
      <c r="L79" s="74">
        <f>IF($C$4="citu pasākumu izmaksas",IF('2a+c+n'!$Q123="C",'2a+c+n'!L123,0))</f>
        <v>0</v>
      </c>
      <c r="M79" s="106">
        <f>IF($C$4="citu pasākumu izmaksas",IF('2a+c+n'!$Q123="C",'2a+c+n'!M123,0))</f>
        <v>0</v>
      </c>
      <c r="N79" s="106">
        <f>IF($C$4="citu pasākumu izmaksas",IF('2a+c+n'!$Q123="C",'2a+c+n'!N123,0))</f>
        <v>0</v>
      </c>
      <c r="O79" s="106">
        <f>IF($C$4="citu pasākumu izmaksas",IF('2a+c+n'!$Q123="C",'2a+c+n'!O123,0))</f>
        <v>0</v>
      </c>
      <c r="P79" s="107">
        <f>IF($C$4="citu pasākumu izmaksas",IF('2a+c+n'!$Q123="C",'2a+c+n'!P123,0))</f>
        <v>0</v>
      </c>
    </row>
    <row r="80" spans="1:16" x14ac:dyDescent="0.2">
      <c r="A80" s="45">
        <f>IF(P80=0,0,IF(COUNTBLANK(P80)=1,0,COUNTA($P$14:P80)))</f>
        <v>0</v>
      </c>
      <c r="B80" s="20">
        <f>IF($C$4="citu pasākumu izmaksas",IF('2a+c+n'!$Q124="C",'2a+c+n'!B124,0))</f>
        <v>0</v>
      </c>
      <c r="C80" s="20" t="str">
        <f>IF($C$4="citu pasākumu izmaksas",IF('2a+c+n'!$Q124="C",'2a+c+n'!C124,0))</f>
        <v>Palīgmateriāli</v>
      </c>
      <c r="D80" s="20" t="str">
        <f>IF($C$4="citu pasākumu izmaksas",IF('2a+c+n'!$Q124="C",'2a+c+n'!D124,0))</f>
        <v>kpl.</v>
      </c>
      <c r="E80" s="40"/>
      <c r="F80" s="59"/>
      <c r="G80" s="106"/>
      <c r="H80" s="106">
        <f>IF($C$4="citu pasākumu izmaksas",IF('2a+c+n'!$Q124="C",'2a+c+n'!H124,0))</f>
        <v>0</v>
      </c>
      <c r="I80" s="106"/>
      <c r="J80" s="106"/>
      <c r="K80" s="107">
        <f>IF($C$4="citu pasākumu izmaksas",IF('2a+c+n'!$Q124="C",'2a+c+n'!K124,0))</f>
        <v>0</v>
      </c>
      <c r="L80" s="74">
        <f>IF($C$4="citu pasākumu izmaksas",IF('2a+c+n'!$Q124="C",'2a+c+n'!L124,0))</f>
        <v>0</v>
      </c>
      <c r="M80" s="106">
        <f>IF($C$4="citu pasākumu izmaksas",IF('2a+c+n'!$Q124="C",'2a+c+n'!M124,0))</f>
        <v>0</v>
      </c>
      <c r="N80" s="106">
        <f>IF($C$4="citu pasākumu izmaksas",IF('2a+c+n'!$Q124="C",'2a+c+n'!N124,0))</f>
        <v>0</v>
      </c>
      <c r="O80" s="106">
        <f>IF($C$4="citu pasākumu izmaksas",IF('2a+c+n'!$Q124="C",'2a+c+n'!O124,0))</f>
        <v>0</v>
      </c>
      <c r="P80" s="107">
        <f>IF($C$4="citu pasākumu izmaksas",IF('2a+c+n'!$Q124="C",'2a+c+n'!P124,0))</f>
        <v>0</v>
      </c>
    </row>
    <row r="81" spans="1:16" x14ac:dyDescent="0.2">
      <c r="A81" s="45">
        <f>IF(P81=0,0,IF(COUNTBLANK(P81)=1,0,COUNTA($P$14:P81)))</f>
        <v>0</v>
      </c>
      <c r="B81" s="20">
        <f>IF($C$4="citu pasākumu izmaksas",IF('2a+c+n'!$Q125="C",'2a+c+n'!B125,0))</f>
        <v>0</v>
      </c>
      <c r="C81" s="20" t="str">
        <f>IF($C$4="citu pasākumu izmaksas",IF('2a+c+n'!$Q125="C",'2a+c+n'!C125,0))</f>
        <v>Montāžas komplektu</v>
      </c>
      <c r="D81" s="20" t="str">
        <f>IF($C$4="citu pasākumu izmaksas",IF('2a+c+n'!$Q125="C",'2a+c+n'!D125,0))</f>
        <v>kpl.</v>
      </c>
      <c r="E81" s="40"/>
      <c r="F81" s="59"/>
      <c r="G81" s="106"/>
      <c r="H81" s="106">
        <f>IF($C$4="citu pasākumu izmaksas",IF('2a+c+n'!$Q125="C",'2a+c+n'!H125,0))</f>
        <v>0</v>
      </c>
      <c r="I81" s="106"/>
      <c r="J81" s="106"/>
      <c r="K81" s="107">
        <f>IF($C$4="citu pasākumu izmaksas",IF('2a+c+n'!$Q125="C",'2a+c+n'!K125,0))</f>
        <v>0</v>
      </c>
      <c r="L81" s="74">
        <f>IF($C$4="citu pasākumu izmaksas",IF('2a+c+n'!$Q125="C",'2a+c+n'!L125,0))</f>
        <v>0</v>
      </c>
      <c r="M81" s="106">
        <f>IF($C$4="citu pasākumu izmaksas",IF('2a+c+n'!$Q125="C",'2a+c+n'!M125,0))</f>
        <v>0</v>
      </c>
      <c r="N81" s="106">
        <f>IF($C$4="citu pasākumu izmaksas",IF('2a+c+n'!$Q125="C",'2a+c+n'!N125,0))</f>
        <v>0</v>
      </c>
      <c r="O81" s="106">
        <f>IF($C$4="citu pasākumu izmaksas",IF('2a+c+n'!$Q125="C",'2a+c+n'!O125,0))</f>
        <v>0</v>
      </c>
      <c r="P81" s="107">
        <f>IF($C$4="citu pasākumu izmaksas",IF('2a+c+n'!$Q125="C",'2a+c+n'!P125,0))</f>
        <v>0</v>
      </c>
    </row>
    <row r="82" spans="1:16" x14ac:dyDescent="0.2">
      <c r="A82" s="45">
        <f>IF(P82=0,0,IF(COUNTBLANK(P82)=1,0,COUNTA($P$14:P82)))</f>
        <v>0</v>
      </c>
      <c r="B82" s="20">
        <f>IF($C$4="citu pasākumu izmaksas",IF('2a+c+n'!$Q126="C",'2a+c+n'!B126,0))</f>
        <v>0</v>
      </c>
      <c r="C82" s="20">
        <f>IF($C$4="citu pasākumu izmaksas",IF('2a+c+n'!$Q126="C",'2a+c+n'!C126,0))</f>
        <v>0</v>
      </c>
      <c r="D82" s="20">
        <f>IF($C$4="citu pasākumu izmaksas",IF('2a+c+n'!$Q126="C",'2a+c+n'!D126,0))</f>
        <v>0</v>
      </c>
      <c r="E82" s="40"/>
      <c r="F82" s="59"/>
      <c r="G82" s="106"/>
      <c r="H82" s="106">
        <f>IF($C$4="citu pasākumu izmaksas",IF('2a+c+n'!$Q126="C",'2a+c+n'!H126,0))</f>
        <v>0</v>
      </c>
      <c r="I82" s="106"/>
      <c r="J82" s="106"/>
      <c r="K82" s="107">
        <f>IF($C$4="citu pasākumu izmaksas",IF('2a+c+n'!$Q126="C",'2a+c+n'!K126,0))</f>
        <v>0</v>
      </c>
      <c r="L82" s="74">
        <f>IF($C$4="citu pasākumu izmaksas",IF('2a+c+n'!$Q126="C",'2a+c+n'!L126,0))</f>
        <v>0</v>
      </c>
      <c r="M82" s="106">
        <f>IF($C$4="citu pasākumu izmaksas",IF('2a+c+n'!$Q126="C",'2a+c+n'!M126,0))</f>
        <v>0</v>
      </c>
      <c r="N82" s="106">
        <f>IF($C$4="citu pasākumu izmaksas",IF('2a+c+n'!$Q126="C",'2a+c+n'!N126,0))</f>
        <v>0</v>
      </c>
      <c r="O82" s="106">
        <f>IF($C$4="citu pasākumu izmaksas",IF('2a+c+n'!$Q126="C",'2a+c+n'!O126,0))</f>
        <v>0</v>
      </c>
      <c r="P82" s="107">
        <f>IF($C$4="citu pasākumu izmaksas",IF('2a+c+n'!$Q126="C",'2a+c+n'!P126,0))</f>
        <v>0</v>
      </c>
    </row>
    <row r="83" spans="1:16" ht="12" thickBot="1" x14ac:dyDescent="0.25">
      <c r="A83" s="45">
        <f>IF(P83=0,0,IF(COUNTBLANK(P83)=1,0,COUNTA($P$14:P83)))</f>
        <v>0</v>
      </c>
      <c r="B83" s="20">
        <f>IF($C$4="citu pasākumu izmaksas",IF('2a+c+n'!$Q127="C",'2a+c+n'!B127,0))</f>
        <v>0</v>
      </c>
      <c r="C83" s="20" t="str">
        <f>IF($C$4="citu pasākumu izmaksas",IF('2a+c+n'!$Q127="C",'2a+c+n'!C127,0))</f>
        <v>Noslēgarmatūras marķēšana</v>
      </c>
      <c r="D83" s="20" t="str">
        <f>IF($C$4="citu pasākumu izmaksas",IF('2a+c+n'!$Q127="C",'2a+c+n'!D127,0))</f>
        <v>kpl.</v>
      </c>
      <c r="E83" s="40"/>
      <c r="F83" s="59"/>
      <c r="G83" s="106"/>
      <c r="H83" s="106">
        <f>IF($C$4="citu pasākumu izmaksas",IF('2a+c+n'!$Q127="C",'2a+c+n'!H127,0))</f>
        <v>0</v>
      </c>
      <c r="I83" s="106"/>
      <c r="J83" s="106"/>
      <c r="K83" s="107">
        <f>IF($C$4="citu pasākumu izmaksas",IF('2a+c+n'!$Q127="C",'2a+c+n'!K127,0))</f>
        <v>0</v>
      </c>
      <c r="L83" s="74">
        <f>IF($C$4="citu pasākumu izmaksas",IF('2a+c+n'!$Q127="C",'2a+c+n'!L127,0))</f>
        <v>0</v>
      </c>
      <c r="M83" s="106">
        <f>IF($C$4="citu pasākumu izmaksas",IF('2a+c+n'!$Q127="C",'2a+c+n'!M127,0))</f>
        <v>0</v>
      </c>
      <c r="N83" s="106">
        <f>IF($C$4="citu pasākumu izmaksas",IF('2a+c+n'!$Q127="C",'2a+c+n'!N127,0))</f>
        <v>0</v>
      </c>
      <c r="O83" s="106">
        <f>IF($C$4="citu pasākumu izmaksas",IF('2a+c+n'!$Q127="C",'2a+c+n'!O127,0))</f>
        <v>0</v>
      </c>
      <c r="P83" s="107">
        <f>IF($C$4="citu pasākumu izmaksas",IF('2a+c+n'!$Q127="C",'2a+c+n'!P127,0))</f>
        <v>0</v>
      </c>
    </row>
    <row r="84" spans="1:16" ht="12" customHeight="1" thickBot="1" x14ac:dyDescent="0.25">
      <c r="A84" s="254" t="s">
        <v>62</v>
      </c>
      <c r="B84" s="255"/>
      <c r="C84" s="255"/>
      <c r="D84" s="255"/>
      <c r="E84" s="255"/>
      <c r="F84" s="255"/>
      <c r="G84" s="255"/>
      <c r="H84" s="255"/>
      <c r="I84" s="255"/>
      <c r="J84" s="255"/>
      <c r="K84" s="256"/>
      <c r="L84" s="121">
        <f>SUM(L14:L83)</f>
        <v>0</v>
      </c>
      <c r="M84" s="122">
        <f>SUM(M14:M83)</f>
        <v>0</v>
      </c>
      <c r="N84" s="122">
        <f>SUM(N14:N83)</f>
        <v>0</v>
      </c>
      <c r="O84" s="122">
        <f>SUM(O14:O83)</f>
        <v>0</v>
      </c>
      <c r="P84" s="123">
        <f>SUM(P14:P83)</f>
        <v>0</v>
      </c>
    </row>
    <row r="85" spans="1:16" x14ac:dyDescent="0.2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1:16" x14ac:dyDescent="0.2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</row>
    <row r="87" spans="1:16" x14ac:dyDescent="0.2">
      <c r="A87" s="1" t="s">
        <v>14</v>
      </c>
      <c r="B87" s="12"/>
      <c r="C87" s="257">
        <f>'Kops c'!C29:H29</f>
        <v>0</v>
      </c>
      <c r="D87" s="257"/>
      <c r="E87" s="257"/>
      <c r="F87" s="257"/>
      <c r="G87" s="257"/>
      <c r="H87" s="257"/>
      <c r="I87" s="12"/>
      <c r="J87" s="12"/>
      <c r="K87" s="12"/>
      <c r="L87" s="12"/>
      <c r="M87" s="12"/>
      <c r="N87" s="12"/>
      <c r="O87" s="12"/>
      <c r="P87" s="12"/>
    </row>
    <row r="88" spans="1:16" x14ac:dyDescent="0.2">
      <c r="A88" s="12"/>
      <c r="B88" s="12"/>
      <c r="C88" s="183" t="s">
        <v>15</v>
      </c>
      <c r="D88" s="183"/>
      <c r="E88" s="183"/>
      <c r="F88" s="183"/>
      <c r="G88" s="183"/>
      <c r="H88" s="183"/>
      <c r="I88" s="12"/>
      <c r="J88" s="12"/>
      <c r="K88" s="12"/>
      <c r="L88" s="12"/>
      <c r="M88" s="12"/>
      <c r="N88" s="12"/>
      <c r="O88" s="12"/>
      <c r="P88" s="12"/>
    </row>
    <row r="89" spans="1:16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</row>
    <row r="90" spans="1:16" x14ac:dyDescent="0.2">
      <c r="A90" s="202" t="str">
        <f>'Kops n'!A32:D32</f>
        <v>Tāme sastādīta 2024. gada__. ________</v>
      </c>
      <c r="B90" s="203"/>
      <c r="C90" s="203"/>
      <c r="D90" s="203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</row>
    <row r="91" spans="1:16" x14ac:dyDescent="0.2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</row>
    <row r="92" spans="1:16" x14ac:dyDescent="0.2">
      <c r="A92" s="1" t="s">
        <v>41</v>
      </c>
      <c r="B92" s="12"/>
      <c r="C92" s="257">
        <f>'Kops c'!C34:H34</f>
        <v>0</v>
      </c>
      <c r="D92" s="257"/>
      <c r="E92" s="257"/>
      <c r="F92" s="257"/>
      <c r="G92" s="257"/>
      <c r="H92" s="257"/>
      <c r="I92" s="12"/>
      <c r="J92" s="12"/>
      <c r="K92" s="12"/>
      <c r="L92" s="12"/>
      <c r="M92" s="12"/>
      <c r="N92" s="12"/>
      <c r="O92" s="12"/>
      <c r="P92" s="12"/>
    </row>
    <row r="93" spans="1:16" x14ac:dyDescent="0.2">
      <c r="A93" s="12"/>
      <c r="B93" s="12"/>
      <c r="C93" s="183" t="s">
        <v>15</v>
      </c>
      <c r="D93" s="183"/>
      <c r="E93" s="183"/>
      <c r="F93" s="183"/>
      <c r="G93" s="183"/>
      <c r="H93" s="183"/>
      <c r="I93" s="12"/>
      <c r="J93" s="12"/>
      <c r="K93" s="12"/>
      <c r="L93" s="12"/>
      <c r="M93" s="12"/>
      <c r="N93" s="12"/>
      <c r="O93" s="12"/>
      <c r="P93" s="12"/>
    </row>
    <row r="94" spans="1:16" x14ac:dyDescent="0.2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</row>
    <row r="95" spans="1:16" x14ac:dyDescent="0.2">
      <c r="A95" s="70" t="s">
        <v>16</v>
      </c>
      <c r="B95" s="38"/>
      <c r="C95" s="75">
        <f>'Kops c'!C37</f>
        <v>0</v>
      </c>
      <c r="D95" s="38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</row>
    <row r="96" spans="1:16" x14ac:dyDescent="0.2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</row>
  </sheetData>
  <mergeCells count="23">
    <mergeCell ref="D7:L7"/>
    <mergeCell ref="C2:I2"/>
    <mergeCell ref="C3:I3"/>
    <mergeCell ref="C4:I4"/>
    <mergeCell ref="D5:L5"/>
    <mergeCell ref="D6:L6"/>
    <mergeCell ref="D8:L8"/>
    <mergeCell ref="A9:F9"/>
    <mergeCell ref="J9:M9"/>
    <mergeCell ref="N9:O9"/>
    <mergeCell ref="A12:A13"/>
    <mergeCell ref="B12:B13"/>
    <mergeCell ref="C12:C13"/>
    <mergeCell ref="D12:D13"/>
    <mergeCell ref="E12:E13"/>
    <mergeCell ref="F12:K12"/>
    <mergeCell ref="C93:H93"/>
    <mergeCell ref="L12:P12"/>
    <mergeCell ref="A84:K84"/>
    <mergeCell ref="C87:H87"/>
    <mergeCell ref="C88:H88"/>
    <mergeCell ref="A90:D90"/>
    <mergeCell ref="C92:H92"/>
  </mergeCells>
  <conditionalFormatting sqref="A84:K84">
    <cfRule type="containsText" dxfId="89" priority="4" operator="containsText" text="Tiešās izmaksas kopā, t. sk. darba devēja sociālais nodoklis __.__% ">
      <formula>NOT(ISERROR(SEARCH("Tiešās izmaksas kopā, t. sk. darba devēja sociālais nodoklis __.__% ",A84)))</formula>
    </cfRule>
  </conditionalFormatting>
  <conditionalFormatting sqref="A14:P83">
    <cfRule type="cellIs" dxfId="88" priority="2" operator="equal">
      <formula>0</formula>
    </cfRule>
  </conditionalFormatting>
  <conditionalFormatting sqref="C2:I2 D5:L8 N9:O9 L84:P84 C87:H87 C92:H92 C95">
    <cfRule type="cellIs" dxfId="87" priority="3" operator="equal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2">
    <tabColor rgb="FFFFC000"/>
  </sheetPr>
  <dimension ref="A1:P96"/>
  <sheetViews>
    <sheetView topLeftCell="A31" workbookViewId="0">
      <selection activeCell="T66" sqref="T66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18"/>
      <c r="B1" s="18"/>
      <c r="C1" s="23" t="s">
        <v>44</v>
      </c>
      <c r="D1" s="72">
        <f>'2a+c+n'!D1</f>
        <v>2</v>
      </c>
      <c r="E1" s="18"/>
      <c r="F1" s="18"/>
      <c r="G1" s="18"/>
      <c r="H1" s="18"/>
      <c r="I1" s="18"/>
      <c r="J1" s="18"/>
      <c r="N1" s="22"/>
      <c r="O1" s="23"/>
      <c r="P1" s="24"/>
    </row>
    <row r="2" spans="1:16" x14ac:dyDescent="0.2">
      <c r="A2" s="25"/>
      <c r="B2" s="25"/>
      <c r="C2" s="270" t="str">
        <f>'2a+c+n'!C2:I2</f>
        <v>ŪDENSAPGĀDE UN KANALIZĀCIJA</v>
      </c>
      <c r="D2" s="270"/>
      <c r="E2" s="270"/>
      <c r="F2" s="270"/>
      <c r="G2" s="270"/>
      <c r="H2" s="270"/>
      <c r="I2" s="270"/>
      <c r="J2" s="25"/>
    </row>
    <row r="3" spans="1:16" x14ac:dyDescent="0.2">
      <c r="A3" s="26"/>
      <c r="B3" s="26"/>
      <c r="C3" s="244" t="s">
        <v>21</v>
      </c>
      <c r="D3" s="244"/>
      <c r="E3" s="244"/>
      <c r="F3" s="244"/>
      <c r="G3" s="244"/>
      <c r="H3" s="244"/>
      <c r="I3" s="244"/>
      <c r="J3" s="26"/>
    </row>
    <row r="4" spans="1:16" x14ac:dyDescent="0.2">
      <c r="A4" s="26"/>
      <c r="B4" s="26"/>
      <c r="C4" s="271" t="s">
        <v>19</v>
      </c>
      <c r="D4" s="271"/>
      <c r="E4" s="271"/>
      <c r="F4" s="271"/>
      <c r="G4" s="271"/>
      <c r="H4" s="271"/>
      <c r="I4" s="271"/>
      <c r="J4" s="26"/>
    </row>
    <row r="5" spans="1:16" ht="15" customHeight="1" x14ac:dyDescent="0.2">
      <c r="A5" s="18"/>
      <c r="B5" s="18"/>
      <c r="C5" s="23" t="s">
        <v>5</v>
      </c>
      <c r="D5" s="266" t="str">
        <f>'Kops a+c+n'!D6</f>
        <v>DZĪVOJAMĀS MĀJAS FASĀŽU VIENKĀRŠOTĀ ATJAUNOŠANA</v>
      </c>
      <c r="E5" s="266"/>
      <c r="F5" s="266"/>
      <c r="G5" s="266"/>
      <c r="H5" s="266"/>
      <c r="I5" s="266"/>
      <c r="J5" s="266"/>
      <c r="K5" s="266"/>
      <c r="L5" s="266"/>
      <c r="M5" s="12"/>
      <c r="N5" s="12"/>
      <c r="O5" s="12"/>
      <c r="P5" s="12"/>
    </row>
    <row r="6" spans="1:16" x14ac:dyDescent="0.2">
      <c r="A6" s="18"/>
      <c r="B6" s="18"/>
      <c r="C6" s="23" t="s">
        <v>6</v>
      </c>
      <c r="D6" s="266" t="str">
        <f>'Kops a+c+n'!D7</f>
        <v>DZĪVOJAMĀS MĀJAS FASĀŽU VIENKĀRŠOTĀ ATJAUNOŠANA</v>
      </c>
      <c r="E6" s="266"/>
      <c r="F6" s="266"/>
      <c r="G6" s="266"/>
      <c r="H6" s="266"/>
      <c r="I6" s="266"/>
      <c r="J6" s="266"/>
      <c r="K6" s="266"/>
      <c r="L6" s="266"/>
      <c r="M6" s="12"/>
      <c r="N6" s="12"/>
      <c r="O6" s="12"/>
      <c r="P6" s="12"/>
    </row>
    <row r="7" spans="1:16" x14ac:dyDescent="0.2">
      <c r="A7" s="18"/>
      <c r="B7" s="18"/>
      <c r="C7" s="23" t="s">
        <v>7</v>
      </c>
      <c r="D7" s="266" t="str">
        <f>'Kops a+c+n'!D8</f>
        <v>MEŽA IELA 8, JAUNOLAINE, OLAINES PAGASTS</v>
      </c>
      <c r="E7" s="266"/>
      <c r="F7" s="266"/>
      <c r="G7" s="266"/>
      <c r="H7" s="266"/>
      <c r="I7" s="266"/>
      <c r="J7" s="266"/>
      <c r="K7" s="266"/>
      <c r="L7" s="266"/>
      <c r="M7" s="12"/>
      <c r="N7" s="12"/>
      <c r="O7" s="12"/>
      <c r="P7" s="12"/>
    </row>
    <row r="8" spans="1:16" x14ac:dyDescent="0.2">
      <c r="A8" s="18"/>
      <c r="B8" s="18"/>
      <c r="C8" s="4" t="s">
        <v>24</v>
      </c>
      <c r="D8" s="266" t="str">
        <f>'Kops a+c+n'!D9</f>
        <v>Iepirkums Nr. AS OŪS 2024/02_E</v>
      </c>
      <c r="E8" s="266"/>
      <c r="F8" s="266"/>
      <c r="G8" s="266"/>
      <c r="H8" s="266"/>
      <c r="I8" s="266"/>
      <c r="J8" s="266"/>
      <c r="K8" s="266"/>
      <c r="L8" s="266"/>
      <c r="M8" s="12"/>
      <c r="N8" s="12"/>
      <c r="O8" s="12"/>
      <c r="P8" s="12"/>
    </row>
    <row r="9" spans="1:16" ht="11.25" customHeight="1" x14ac:dyDescent="0.2">
      <c r="A9" s="267" t="str">
        <f>'2a+c+n'!A9</f>
        <v>Tāme sastādīta  2023. gada tirgus cenās, pamatojoties uz UK daļas rasējumiem</v>
      </c>
      <c r="B9" s="267"/>
      <c r="C9" s="267"/>
      <c r="D9" s="267"/>
      <c r="E9" s="267"/>
      <c r="F9" s="267"/>
      <c r="G9" s="27"/>
      <c r="H9" s="27"/>
      <c r="I9" s="27"/>
      <c r="J9" s="268" t="s">
        <v>45</v>
      </c>
      <c r="K9" s="268"/>
      <c r="L9" s="268"/>
      <c r="M9" s="268"/>
      <c r="N9" s="269">
        <f>P84</f>
        <v>0</v>
      </c>
      <c r="O9" s="269"/>
      <c r="P9" s="27"/>
    </row>
    <row r="10" spans="1:16" ht="15" customHeight="1" x14ac:dyDescent="0.2">
      <c r="A10" s="28"/>
      <c r="B10" s="29"/>
      <c r="C10" s="4"/>
      <c r="D10" s="18"/>
      <c r="E10" s="18"/>
      <c r="F10" s="18"/>
      <c r="G10" s="18"/>
      <c r="H10" s="18"/>
      <c r="I10" s="18"/>
      <c r="J10" s="18"/>
      <c r="K10" s="18"/>
      <c r="L10" s="76"/>
      <c r="M10" s="76"/>
      <c r="N10" s="76"/>
      <c r="O10" s="76"/>
      <c r="P10" s="23" t="str">
        <f>'Kopt a+c+n'!A36</f>
        <v>Tāme sastādīta 2024. gada__. ________</v>
      </c>
    </row>
    <row r="11" spans="1:16" ht="12" thickBot="1" x14ac:dyDescent="0.25">
      <c r="A11" s="28"/>
      <c r="B11" s="29"/>
      <c r="C11" s="4"/>
      <c r="D11" s="18"/>
      <c r="E11" s="18"/>
      <c r="F11" s="18"/>
      <c r="G11" s="18"/>
      <c r="H11" s="18"/>
      <c r="I11" s="18"/>
      <c r="J11" s="18"/>
      <c r="K11" s="18"/>
      <c r="L11" s="30"/>
      <c r="M11" s="30"/>
      <c r="N11" s="31"/>
      <c r="O11" s="22"/>
      <c r="P11" s="18"/>
    </row>
    <row r="12" spans="1:16" x14ac:dyDescent="0.2">
      <c r="A12" s="235" t="s">
        <v>27</v>
      </c>
      <c r="B12" s="259" t="s">
        <v>48</v>
      </c>
      <c r="C12" s="252" t="s">
        <v>49</v>
      </c>
      <c r="D12" s="262" t="s">
        <v>50</v>
      </c>
      <c r="E12" s="264" t="s">
        <v>51</v>
      </c>
      <c r="F12" s="251" t="s">
        <v>52</v>
      </c>
      <c r="G12" s="252"/>
      <c r="H12" s="252"/>
      <c r="I12" s="252"/>
      <c r="J12" s="252"/>
      <c r="K12" s="253"/>
      <c r="L12" s="276" t="s">
        <v>53</v>
      </c>
      <c r="M12" s="252"/>
      <c r="N12" s="252"/>
      <c r="O12" s="252"/>
      <c r="P12" s="253"/>
    </row>
    <row r="13" spans="1:16" ht="126.75" customHeight="1" thickBot="1" x14ac:dyDescent="0.25">
      <c r="A13" s="236"/>
      <c r="B13" s="272"/>
      <c r="C13" s="273"/>
      <c r="D13" s="274"/>
      <c r="E13" s="275"/>
      <c r="F13" s="47" t="s">
        <v>55</v>
      </c>
      <c r="G13" s="50" t="s">
        <v>56</v>
      </c>
      <c r="H13" s="50" t="s">
        <v>57</v>
      </c>
      <c r="I13" s="50" t="s">
        <v>58</v>
      </c>
      <c r="J13" s="50" t="s">
        <v>59</v>
      </c>
      <c r="K13" s="52" t="s">
        <v>60</v>
      </c>
      <c r="L13" s="63" t="s">
        <v>55</v>
      </c>
      <c r="M13" s="50" t="s">
        <v>57</v>
      </c>
      <c r="N13" s="50" t="s">
        <v>58</v>
      </c>
      <c r="O13" s="50" t="s">
        <v>59</v>
      </c>
      <c r="P13" s="80" t="s">
        <v>60</v>
      </c>
    </row>
    <row r="14" spans="1:16" x14ac:dyDescent="0.2">
      <c r="A14" s="44">
        <f>IF(P14=0,0,IF(COUNTBLANK(P14)=1,0,COUNTA($P$14:P14)))</f>
        <v>0</v>
      </c>
      <c r="B14" s="19">
        <f>IF($C$4="Neattiecināmās izmaksas",IF('2a+c+n'!$Q14="N",'2a+c+n'!B14,0))</f>
        <v>0</v>
      </c>
      <c r="C14" s="19">
        <f>IF($C$4="Neattiecināmās izmaksas",IF('2a+c+n'!$Q14="N",'2a+c+n'!C14,0))</f>
        <v>0</v>
      </c>
      <c r="D14" s="19">
        <f>IF($C$4="Neattiecināmās izmaksas",IF('2a+c+n'!$Q14="N",'2a+c+n'!D14,0))</f>
        <v>0</v>
      </c>
      <c r="E14" s="39"/>
      <c r="F14" s="57"/>
      <c r="G14" s="104"/>
      <c r="H14" s="104">
        <f>IF($C$4="Neattiecināmās izmaksas",IF('2a+c+n'!$Q14="N",'2a+c+n'!H14,0))</f>
        <v>0</v>
      </c>
      <c r="I14" s="104"/>
      <c r="J14" s="104"/>
      <c r="K14" s="105">
        <f>IF($C$4="Neattiecināmās izmaksas",IF('2a+c+n'!$Q14="N",'2a+c+n'!K14,0))</f>
        <v>0</v>
      </c>
      <c r="L14" s="73">
        <f>IF($C$4="Neattiecināmās izmaksas",IF('2a+c+n'!$Q14="N",'2a+c+n'!L14,0))</f>
        <v>0</v>
      </c>
      <c r="M14" s="104">
        <f>IF($C$4="Neattiecināmās izmaksas",IF('2a+c+n'!$Q14="N",'2a+c+n'!M14,0))</f>
        <v>0</v>
      </c>
      <c r="N14" s="104">
        <f>IF($C$4="Neattiecināmās izmaksas",IF('2a+c+n'!$Q14="N",'2a+c+n'!N14,0))</f>
        <v>0</v>
      </c>
      <c r="O14" s="104">
        <f>IF($C$4="Neattiecināmās izmaksas",IF('2a+c+n'!$Q14="N",'2a+c+n'!O14,0))</f>
        <v>0</v>
      </c>
      <c r="P14" s="105">
        <f>IF($C$4="Neattiecināmās izmaksas",IF('2a+c+n'!$Q14="N",'2a+c+n'!P14,0))</f>
        <v>0</v>
      </c>
    </row>
    <row r="15" spans="1:16" x14ac:dyDescent="0.2">
      <c r="A15" s="45">
        <f>IF(P15=0,0,IF(COUNTBLANK(P15)=1,0,COUNTA($P$14:P15)))</f>
        <v>0</v>
      </c>
      <c r="B15" s="20">
        <f>IF($C$4="Neattiecināmās izmaksas",IF('2a+c+n'!$Q15="N",'2a+c+n'!B15,0))</f>
        <v>0</v>
      </c>
      <c r="C15" s="20">
        <f>IF($C$4="Neattiecināmās izmaksas",IF('2a+c+n'!$Q15="N",'2a+c+n'!C15,0))</f>
        <v>0</v>
      </c>
      <c r="D15" s="20">
        <f>IF($C$4="Neattiecināmās izmaksas",IF('2a+c+n'!$Q15="N",'2a+c+n'!D15,0))</f>
        <v>0</v>
      </c>
      <c r="E15" s="40"/>
      <c r="F15" s="59"/>
      <c r="G15" s="106"/>
      <c r="H15" s="106">
        <f>IF($C$4="Neattiecināmās izmaksas",IF('2a+c+n'!$Q15="N",'2a+c+n'!H15,0))</f>
        <v>0</v>
      </c>
      <c r="I15" s="106"/>
      <c r="J15" s="106"/>
      <c r="K15" s="107">
        <f>IF($C$4="Neattiecināmās izmaksas",IF('2a+c+n'!$Q15="N",'2a+c+n'!K15,0))</f>
        <v>0</v>
      </c>
      <c r="L15" s="74">
        <f>IF($C$4="Neattiecināmās izmaksas",IF('2a+c+n'!$Q15="N",'2a+c+n'!L15,0))</f>
        <v>0</v>
      </c>
      <c r="M15" s="106">
        <f>IF($C$4="Neattiecināmās izmaksas",IF('2a+c+n'!$Q15="N",'2a+c+n'!M15,0))</f>
        <v>0</v>
      </c>
      <c r="N15" s="106">
        <f>IF($C$4="Neattiecināmās izmaksas",IF('2a+c+n'!$Q15="N",'2a+c+n'!N15,0))</f>
        <v>0</v>
      </c>
      <c r="O15" s="106">
        <f>IF($C$4="Neattiecināmās izmaksas",IF('2a+c+n'!$Q15="N",'2a+c+n'!O15,0))</f>
        <v>0</v>
      </c>
      <c r="P15" s="107">
        <f>IF($C$4="Neattiecināmās izmaksas",IF('2a+c+n'!$Q15="N",'2a+c+n'!P15,0))</f>
        <v>0</v>
      </c>
    </row>
    <row r="16" spans="1:16" x14ac:dyDescent="0.2">
      <c r="A16" s="45">
        <f>IF(P16=0,0,IF(COUNTBLANK(P16)=1,0,COUNTA($P$14:P16)))</f>
        <v>0</v>
      </c>
      <c r="B16" s="20">
        <f>IF($C$4="Neattiecināmās izmaksas",IF('2a+c+n'!$Q16="N",'2a+c+n'!B16,0))</f>
        <v>0</v>
      </c>
      <c r="C16" s="20">
        <f>IF($C$4="Neattiecināmās izmaksas",IF('2a+c+n'!$Q16="N",'2a+c+n'!C16,0))</f>
        <v>0</v>
      </c>
      <c r="D16" s="20">
        <f>IF($C$4="Neattiecināmās izmaksas",IF('2a+c+n'!$Q16="N",'2a+c+n'!D16,0))</f>
        <v>0</v>
      </c>
      <c r="E16" s="40"/>
      <c r="F16" s="59"/>
      <c r="G16" s="106"/>
      <c r="H16" s="106">
        <f>IF($C$4="Neattiecināmās izmaksas",IF('2a+c+n'!$Q16="N",'2a+c+n'!H16,0))</f>
        <v>0</v>
      </c>
      <c r="I16" s="106"/>
      <c r="J16" s="106"/>
      <c r="K16" s="107">
        <f>IF($C$4="Neattiecināmās izmaksas",IF('2a+c+n'!$Q16="N",'2a+c+n'!K16,0))</f>
        <v>0</v>
      </c>
      <c r="L16" s="74">
        <f>IF($C$4="Neattiecināmās izmaksas",IF('2a+c+n'!$Q16="N",'2a+c+n'!L16,0))</f>
        <v>0</v>
      </c>
      <c r="M16" s="106">
        <f>IF($C$4="Neattiecināmās izmaksas",IF('2a+c+n'!$Q16="N",'2a+c+n'!M16,0))</f>
        <v>0</v>
      </c>
      <c r="N16" s="106">
        <f>IF($C$4="Neattiecināmās izmaksas",IF('2a+c+n'!$Q16="N",'2a+c+n'!N16,0))</f>
        <v>0</v>
      </c>
      <c r="O16" s="106">
        <f>IF($C$4="Neattiecināmās izmaksas",IF('2a+c+n'!$Q16="N",'2a+c+n'!O16,0))</f>
        <v>0</v>
      </c>
      <c r="P16" s="107">
        <f>IF($C$4="Neattiecināmās izmaksas",IF('2a+c+n'!$Q16="N",'2a+c+n'!P16,0))</f>
        <v>0</v>
      </c>
    </row>
    <row r="17" spans="1:16" x14ac:dyDescent="0.2">
      <c r="A17" s="45">
        <f>IF(P17=0,0,IF(COUNTBLANK(P17)=1,0,COUNTA($P$14:P17)))</f>
        <v>0</v>
      </c>
      <c r="B17" s="20">
        <f>IF($C$4="Neattiecināmās izmaksas",IF('2a+c+n'!$Q17="N",'2a+c+n'!B17,0))</f>
        <v>0</v>
      </c>
      <c r="C17" s="20">
        <f>IF($C$4="Neattiecināmās izmaksas",IF('2a+c+n'!$Q17="N",'2a+c+n'!C17,0))</f>
        <v>0</v>
      </c>
      <c r="D17" s="20">
        <f>IF($C$4="Neattiecināmās izmaksas",IF('2a+c+n'!$Q17="N",'2a+c+n'!D17,0))</f>
        <v>0</v>
      </c>
      <c r="E17" s="40"/>
      <c r="F17" s="59"/>
      <c r="G17" s="106"/>
      <c r="H17" s="106">
        <f>IF($C$4="Neattiecināmās izmaksas",IF('2a+c+n'!$Q17="N",'2a+c+n'!H17,0))</f>
        <v>0</v>
      </c>
      <c r="I17" s="106"/>
      <c r="J17" s="106"/>
      <c r="K17" s="107">
        <f>IF($C$4="Neattiecināmās izmaksas",IF('2a+c+n'!$Q17="N",'2a+c+n'!K17,0))</f>
        <v>0</v>
      </c>
      <c r="L17" s="74">
        <f>IF($C$4="Neattiecināmās izmaksas",IF('2a+c+n'!$Q17="N",'2a+c+n'!L17,0))</f>
        <v>0</v>
      </c>
      <c r="M17" s="106">
        <f>IF($C$4="Neattiecināmās izmaksas",IF('2a+c+n'!$Q17="N",'2a+c+n'!M17,0))</f>
        <v>0</v>
      </c>
      <c r="N17" s="106">
        <f>IF($C$4="Neattiecināmās izmaksas",IF('2a+c+n'!$Q17="N",'2a+c+n'!N17,0))</f>
        <v>0</v>
      </c>
      <c r="O17" s="106">
        <f>IF($C$4="Neattiecināmās izmaksas",IF('2a+c+n'!$Q17="N",'2a+c+n'!O17,0))</f>
        <v>0</v>
      </c>
      <c r="P17" s="107">
        <f>IF($C$4="Neattiecināmās izmaksas",IF('2a+c+n'!$Q17="N",'2a+c+n'!P17,0))</f>
        <v>0</v>
      </c>
    </row>
    <row r="18" spans="1:16" x14ac:dyDescent="0.2">
      <c r="A18" s="45">
        <f>IF(P18=0,0,IF(COUNTBLANK(P18)=1,0,COUNTA($P$14:P18)))</f>
        <v>0</v>
      </c>
      <c r="B18" s="20">
        <f>IF($C$4="Neattiecināmās izmaksas",IF('2a+c+n'!$Q18="N",'2a+c+n'!B18,0))</f>
        <v>0</v>
      </c>
      <c r="C18" s="20">
        <f>IF($C$4="Neattiecināmās izmaksas",IF('2a+c+n'!$Q18="N",'2a+c+n'!C18,0))</f>
        <v>0</v>
      </c>
      <c r="D18" s="20">
        <f>IF($C$4="Neattiecināmās izmaksas",IF('2a+c+n'!$Q18="N",'2a+c+n'!D18,0))</f>
        <v>0</v>
      </c>
      <c r="E18" s="40"/>
      <c r="F18" s="59"/>
      <c r="G18" s="106"/>
      <c r="H18" s="106">
        <f>IF($C$4="Neattiecināmās izmaksas",IF('2a+c+n'!$Q18="N",'2a+c+n'!H18,0))</f>
        <v>0</v>
      </c>
      <c r="I18" s="106"/>
      <c r="J18" s="106"/>
      <c r="K18" s="107">
        <f>IF($C$4="Neattiecināmās izmaksas",IF('2a+c+n'!$Q18="N",'2a+c+n'!K18,0))</f>
        <v>0</v>
      </c>
      <c r="L18" s="74">
        <f>IF($C$4="Neattiecināmās izmaksas",IF('2a+c+n'!$Q18="N",'2a+c+n'!L18,0))</f>
        <v>0</v>
      </c>
      <c r="M18" s="106">
        <f>IF($C$4="Neattiecināmās izmaksas",IF('2a+c+n'!$Q18="N",'2a+c+n'!M18,0))</f>
        <v>0</v>
      </c>
      <c r="N18" s="106">
        <f>IF($C$4="Neattiecināmās izmaksas",IF('2a+c+n'!$Q18="N",'2a+c+n'!N18,0))</f>
        <v>0</v>
      </c>
      <c r="O18" s="106">
        <f>IF($C$4="Neattiecināmās izmaksas",IF('2a+c+n'!$Q18="N",'2a+c+n'!O18,0))</f>
        <v>0</v>
      </c>
      <c r="P18" s="107">
        <f>IF($C$4="Neattiecināmās izmaksas",IF('2a+c+n'!$Q18="N",'2a+c+n'!P18,0))</f>
        <v>0</v>
      </c>
    </row>
    <row r="19" spans="1:16" x14ac:dyDescent="0.2">
      <c r="A19" s="45">
        <f>IF(P19=0,0,IF(COUNTBLANK(P19)=1,0,COUNTA($P$14:P19)))</f>
        <v>0</v>
      </c>
      <c r="B19" s="20">
        <f>IF($C$4="Neattiecināmās izmaksas",IF('2a+c+n'!$Q19="N",'2a+c+n'!B19,0))</f>
        <v>0</v>
      </c>
      <c r="C19" s="20">
        <f>IF($C$4="Neattiecināmās izmaksas",IF('2a+c+n'!$Q19="N",'2a+c+n'!C19,0))</f>
        <v>0</v>
      </c>
      <c r="D19" s="20">
        <f>IF($C$4="Neattiecināmās izmaksas",IF('2a+c+n'!$Q19="N",'2a+c+n'!D19,0))</f>
        <v>0</v>
      </c>
      <c r="E19" s="40"/>
      <c r="F19" s="59"/>
      <c r="G19" s="106"/>
      <c r="H19" s="106">
        <f>IF($C$4="Neattiecināmās izmaksas",IF('2a+c+n'!$Q19="N",'2a+c+n'!H19,0))</f>
        <v>0</v>
      </c>
      <c r="I19" s="106"/>
      <c r="J19" s="106"/>
      <c r="K19" s="107">
        <f>IF($C$4="Neattiecināmās izmaksas",IF('2a+c+n'!$Q19="N",'2a+c+n'!K19,0))</f>
        <v>0</v>
      </c>
      <c r="L19" s="74">
        <f>IF($C$4="Neattiecināmās izmaksas",IF('2a+c+n'!$Q19="N",'2a+c+n'!L19,0))</f>
        <v>0</v>
      </c>
      <c r="M19" s="106">
        <f>IF($C$4="Neattiecināmās izmaksas",IF('2a+c+n'!$Q19="N",'2a+c+n'!M19,0))</f>
        <v>0</v>
      </c>
      <c r="N19" s="106">
        <f>IF($C$4="Neattiecināmās izmaksas",IF('2a+c+n'!$Q19="N",'2a+c+n'!N19,0))</f>
        <v>0</v>
      </c>
      <c r="O19" s="106">
        <f>IF($C$4="Neattiecināmās izmaksas",IF('2a+c+n'!$Q19="N",'2a+c+n'!O19,0))</f>
        <v>0</v>
      </c>
      <c r="P19" s="107">
        <f>IF($C$4="Neattiecināmās izmaksas",IF('2a+c+n'!$Q19="N",'2a+c+n'!P19,0))</f>
        <v>0</v>
      </c>
    </row>
    <row r="20" spans="1:16" x14ac:dyDescent="0.2">
      <c r="A20" s="45">
        <f>IF(P20=0,0,IF(COUNTBLANK(P20)=1,0,COUNTA($P$14:P20)))</f>
        <v>0</v>
      </c>
      <c r="B20" s="20">
        <f>IF($C$4="Neattiecināmās izmaksas",IF('2a+c+n'!$Q20="N",'2a+c+n'!B20,0))</f>
        <v>0</v>
      </c>
      <c r="C20" s="20">
        <f>IF($C$4="Neattiecināmās izmaksas",IF('2a+c+n'!$Q20="N",'2a+c+n'!C20,0))</f>
        <v>0</v>
      </c>
      <c r="D20" s="20">
        <f>IF($C$4="Neattiecināmās izmaksas",IF('2a+c+n'!$Q20="N",'2a+c+n'!D20,0))</f>
        <v>0</v>
      </c>
      <c r="E20" s="40"/>
      <c r="F20" s="59"/>
      <c r="G20" s="106"/>
      <c r="H20" s="106">
        <f>IF($C$4="Neattiecināmās izmaksas",IF('2a+c+n'!$Q20="N",'2a+c+n'!H20,0))</f>
        <v>0</v>
      </c>
      <c r="I20" s="106"/>
      <c r="J20" s="106"/>
      <c r="K20" s="107">
        <f>IF($C$4="Neattiecināmās izmaksas",IF('2a+c+n'!$Q20="N",'2a+c+n'!K20,0))</f>
        <v>0</v>
      </c>
      <c r="L20" s="74">
        <f>IF($C$4="Neattiecināmās izmaksas",IF('2a+c+n'!$Q20="N",'2a+c+n'!L20,0))</f>
        <v>0</v>
      </c>
      <c r="M20" s="106">
        <f>IF($C$4="Neattiecināmās izmaksas",IF('2a+c+n'!$Q20="N",'2a+c+n'!M20,0))</f>
        <v>0</v>
      </c>
      <c r="N20" s="106">
        <f>IF($C$4="Neattiecināmās izmaksas",IF('2a+c+n'!$Q20="N",'2a+c+n'!N20,0))</f>
        <v>0</v>
      </c>
      <c r="O20" s="106">
        <f>IF($C$4="Neattiecināmās izmaksas",IF('2a+c+n'!$Q20="N",'2a+c+n'!O20,0))</f>
        <v>0</v>
      </c>
      <c r="P20" s="107">
        <f>IF($C$4="Neattiecināmās izmaksas",IF('2a+c+n'!$Q20="N",'2a+c+n'!P20,0))</f>
        <v>0</v>
      </c>
    </row>
    <row r="21" spans="1:16" x14ac:dyDescent="0.2">
      <c r="A21" s="45">
        <f>IF(P21=0,0,IF(COUNTBLANK(P21)=1,0,COUNTA($P$14:P21)))</f>
        <v>0</v>
      </c>
      <c r="B21" s="20">
        <f>IF($C$4="Neattiecināmās izmaksas",IF('2a+c+n'!$Q21="N",'2a+c+n'!B21,0))</f>
        <v>0</v>
      </c>
      <c r="C21" s="20">
        <f>IF($C$4="Neattiecināmās izmaksas",IF('2a+c+n'!$Q21="N",'2a+c+n'!C21,0))</f>
        <v>0</v>
      </c>
      <c r="D21" s="20">
        <f>IF($C$4="Neattiecināmās izmaksas",IF('2a+c+n'!$Q21="N",'2a+c+n'!D21,0))</f>
        <v>0</v>
      </c>
      <c r="E21" s="40"/>
      <c r="F21" s="59"/>
      <c r="G21" s="106"/>
      <c r="H21" s="106">
        <f>IF($C$4="Neattiecināmās izmaksas",IF('2a+c+n'!$Q21="N",'2a+c+n'!H21,0))</f>
        <v>0</v>
      </c>
      <c r="I21" s="106"/>
      <c r="J21" s="106"/>
      <c r="K21" s="107">
        <f>IF($C$4="Neattiecināmās izmaksas",IF('2a+c+n'!$Q21="N",'2a+c+n'!K21,0))</f>
        <v>0</v>
      </c>
      <c r="L21" s="74">
        <f>IF($C$4="Neattiecināmās izmaksas",IF('2a+c+n'!$Q21="N",'2a+c+n'!L21,0))</f>
        <v>0</v>
      </c>
      <c r="M21" s="106">
        <f>IF($C$4="Neattiecināmās izmaksas",IF('2a+c+n'!$Q21="N",'2a+c+n'!M21,0))</f>
        <v>0</v>
      </c>
      <c r="N21" s="106">
        <f>IF($C$4="Neattiecināmās izmaksas",IF('2a+c+n'!$Q21="N",'2a+c+n'!N21,0))</f>
        <v>0</v>
      </c>
      <c r="O21" s="106">
        <f>IF($C$4="Neattiecināmās izmaksas",IF('2a+c+n'!$Q21="N",'2a+c+n'!O21,0))</f>
        <v>0</v>
      </c>
      <c r="P21" s="107">
        <f>IF($C$4="Neattiecināmās izmaksas",IF('2a+c+n'!$Q21="N",'2a+c+n'!P21,0))</f>
        <v>0</v>
      </c>
    </row>
    <row r="22" spans="1:16" x14ac:dyDescent="0.2">
      <c r="A22" s="45">
        <f>IF(P22=0,0,IF(COUNTBLANK(P22)=1,0,COUNTA($P$14:P22)))</f>
        <v>0</v>
      </c>
      <c r="B22" s="20">
        <f>IF($C$4="Neattiecināmās izmaksas",IF('2a+c+n'!$Q22="N",'2a+c+n'!B22,0))</f>
        <v>0</v>
      </c>
      <c r="C22" s="20">
        <f>IF($C$4="Neattiecināmās izmaksas",IF('2a+c+n'!$Q22="N",'2a+c+n'!C22,0))</f>
        <v>0</v>
      </c>
      <c r="D22" s="20">
        <f>IF($C$4="Neattiecināmās izmaksas",IF('2a+c+n'!$Q22="N",'2a+c+n'!D22,0))</f>
        <v>0</v>
      </c>
      <c r="E22" s="40"/>
      <c r="F22" s="59"/>
      <c r="G22" s="106"/>
      <c r="H22" s="106">
        <f>IF($C$4="Neattiecināmās izmaksas",IF('2a+c+n'!$Q22="N",'2a+c+n'!H22,0))</f>
        <v>0</v>
      </c>
      <c r="I22" s="106"/>
      <c r="J22" s="106"/>
      <c r="K22" s="107">
        <f>IF($C$4="Neattiecināmās izmaksas",IF('2a+c+n'!$Q22="N",'2a+c+n'!K22,0))</f>
        <v>0</v>
      </c>
      <c r="L22" s="74">
        <f>IF($C$4="Neattiecināmās izmaksas",IF('2a+c+n'!$Q22="N",'2a+c+n'!L22,0))</f>
        <v>0</v>
      </c>
      <c r="M22" s="106">
        <f>IF($C$4="Neattiecināmās izmaksas",IF('2a+c+n'!$Q22="N",'2a+c+n'!M22,0))</f>
        <v>0</v>
      </c>
      <c r="N22" s="106">
        <f>IF($C$4="Neattiecināmās izmaksas",IF('2a+c+n'!$Q22="N",'2a+c+n'!N22,0))</f>
        <v>0</v>
      </c>
      <c r="O22" s="106">
        <f>IF($C$4="Neattiecināmās izmaksas",IF('2a+c+n'!$Q22="N",'2a+c+n'!O22,0))</f>
        <v>0</v>
      </c>
      <c r="P22" s="107">
        <f>IF($C$4="Neattiecināmās izmaksas",IF('2a+c+n'!$Q22="N",'2a+c+n'!P22,0))</f>
        <v>0</v>
      </c>
    </row>
    <row r="23" spans="1:16" x14ac:dyDescent="0.2">
      <c r="A23" s="45">
        <f>IF(P23=0,0,IF(COUNTBLANK(P23)=1,0,COUNTA($P$14:P23)))</f>
        <v>0</v>
      </c>
      <c r="B23" s="20">
        <f>IF($C$4="Neattiecināmās izmaksas",IF('2a+c+n'!$Q23="N",'2a+c+n'!B23,0))</f>
        <v>0</v>
      </c>
      <c r="C23" s="20">
        <f>IF($C$4="Neattiecināmās izmaksas",IF('2a+c+n'!$Q23="N",'2a+c+n'!C23,0))</f>
        <v>0</v>
      </c>
      <c r="D23" s="20">
        <f>IF($C$4="Neattiecināmās izmaksas",IF('2a+c+n'!$Q23="N",'2a+c+n'!D23,0))</f>
        <v>0</v>
      </c>
      <c r="E23" s="40"/>
      <c r="F23" s="59"/>
      <c r="G23" s="106"/>
      <c r="H23" s="106">
        <f>IF($C$4="Neattiecināmās izmaksas",IF('2a+c+n'!$Q23="N",'2a+c+n'!H23,0))</f>
        <v>0</v>
      </c>
      <c r="I23" s="106"/>
      <c r="J23" s="106"/>
      <c r="K23" s="107">
        <f>IF($C$4="Neattiecināmās izmaksas",IF('2a+c+n'!$Q23="N",'2a+c+n'!K23,0))</f>
        <v>0</v>
      </c>
      <c r="L23" s="74">
        <f>IF($C$4="Neattiecināmās izmaksas",IF('2a+c+n'!$Q23="N",'2a+c+n'!L23,0))</f>
        <v>0</v>
      </c>
      <c r="M23" s="106">
        <f>IF($C$4="Neattiecināmās izmaksas",IF('2a+c+n'!$Q23="N",'2a+c+n'!M23,0))</f>
        <v>0</v>
      </c>
      <c r="N23" s="106">
        <f>IF($C$4="Neattiecināmās izmaksas",IF('2a+c+n'!$Q23="N",'2a+c+n'!N23,0))</f>
        <v>0</v>
      </c>
      <c r="O23" s="106">
        <f>IF($C$4="Neattiecināmās izmaksas",IF('2a+c+n'!$Q23="N",'2a+c+n'!O23,0))</f>
        <v>0</v>
      </c>
      <c r="P23" s="107">
        <f>IF($C$4="Neattiecināmās izmaksas",IF('2a+c+n'!$Q23="N",'2a+c+n'!P23,0))</f>
        <v>0</v>
      </c>
    </row>
    <row r="24" spans="1:16" x14ac:dyDescent="0.2">
      <c r="A24" s="45">
        <f>IF(P24=0,0,IF(COUNTBLANK(P24)=1,0,COUNTA($P$14:P24)))</f>
        <v>0</v>
      </c>
      <c r="B24" s="20">
        <f>IF($C$4="Neattiecināmās izmaksas",IF('2a+c+n'!$Q24="N",'2a+c+n'!B24,0))</f>
        <v>0</v>
      </c>
      <c r="C24" s="20">
        <f>IF($C$4="Neattiecināmās izmaksas",IF('2a+c+n'!$Q24="N",'2a+c+n'!C24,0))</f>
        <v>0</v>
      </c>
      <c r="D24" s="20">
        <f>IF($C$4="Neattiecināmās izmaksas",IF('2a+c+n'!$Q24="N",'2a+c+n'!D24,0))</f>
        <v>0</v>
      </c>
      <c r="E24" s="40"/>
      <c r="F24" s="59"/>
      <c r="G24" s="106"/>
      <c r="H24" s="106">
        <f>IF($C$4="Neattiecināmās izmaksas",IF('2a+c+n'!$Q24="N",'2a+c+n'!H24,0))</f>
        <v>0</v>
      </c>
      <c r="I24" s="106"/>
      <c r="J24" s="106"/>
      <c r="K24" s="107">
        <f>IF($C$4="Neattiecināmās izmaksas",IF('2a+c+n'!$Q24="N",'2a+c+n'!K24,0))</f>
        <v>0</v>
      </c>
      <c r="L24" s="74">
        <f>IF($C$4="Neattiecināmās izmaksas",IF('2a+c+n'!$Q24="N",'2a+c+n'!L24,0))</f>
        <v>0</v>
      </c>
      <c r="M24" s="106">
        <f>IF($C$4="Neattiecināmās izmaksas",IF('2a+c+n'!$Q24="N",'2a+c+n'!M24,0))</f>
        <v>0</v>
      </c>
      <c r="N24" s="106">
        <f>IF($C$4="Neattiecināmās izmaksas",IF('2a+c+n'!$Q24="N",'2a+c+n'!N24,0))</f>
        <v>0</v>
      </c>
      <c r="O24" s="106">
        <f>IF($C$4="Neattiecināmās izmaksas",IF('2a+c+n'!$Q24="N",'2a+c+n'!O24,0))</f>
        <v>0</v>
      </c>
      <c r="P24" s="107">
        <f>IF($C$4="Neattiecināmās izmaksas",IF('2a+c+n'!$Q24="N",'2a+c+n'!P24,0))</f>
        <v>0</v>
      </c>
    </row>
    <row r="25" spans="1:16" x14ac:dyDescent="0.2">
      <c r="A25" s="45">
        <f>IF(P25=0,0,IF(COUNTBLANK(P25)=1,0,COUNTA($P$14:P25)))</f>
        <v>0</v>
      </c>
      <c r="B25" s="20">
        <f>IF($C$4="Neattiecināmās izmaksas",IF('2a+c+n'!$Q25="N",'2a+c+n'!B25,0))</f>
        <v>0</v>
      </c>
      <c r="C25" s="20">
        <f>IF($C$4="Neattiecināmās izmaksas",IF('2a+c+n'!$Q25="N",'2a+c+n'!C25,0))</f>
        <v>0</v>
      </c>
      <c r="D25" s="20">
        <f>IF($C$4="Neattiecināmās izmaksas",IF('2a+c+n'!$Q25="N",'2a+c+n'!D25,0))</f>
        <v>0</v>
      </c>
      <c r="E25" s="40"/>
      <c r="F25" s="59"/>
      <c r="G25" s="106"/>
      <c r="H25" s="106">
        <f>IF($C$4="Neattiecināmās izmaksas",IF('2a+c+n'!$Q25="N",'2a+c+n'!H25,0))</f>
        <v>0</v>
      </c>
      <c r="I25" s="106"/>
      <c r="J25" s="106"/>
      <c r="K25" s="107">
        <f>IF($C$4="Neattiecināmās izmaksas",IF('2a+c+n'!$Q25="N",'2a+c+n'!K25,0))</f>
        <v>0</v>
      </c>
      <c r="L25" s="74">
        <f>IF($C$4="Neattiecināmās izmaksas",IF('2a+c+n'!$Q25="N",'2a+c+n'!L25,0))</f>
        <v>0</v>
      </c>
      <c r="M25" s="106">
        <f>IF($C$4="Neattiecināmās izmaksas",IF('2a+c+n'!$Q25="N",'2a+c+n'!M25,0))</f>
        <v>0</v>
      </c>
      <c r="N25" s="106">
        <f>IF($C$4="Neattiecināmās izmaksas",IF('2a+c+n'!$Q25="N",'2a+c+n'!N25,0))</f>
        <v>0</v>
      </c>
      <c r="O25" s="106">
        <f>IF($C$4="Neattiecināmās izmaksas",IF('2a+c+n'!$Q25="N",'2a+c+n'!O25,0))</f>
        <v>0</v>
      </c>
      <c r="P25" s="107">
        <f>IF($C$4="Neattiecināmās izmaksas",IF('2a+c+n'!$Q25="N",'2a+c+n'!P25,0))</f>
        <v>0</v>
      </c>
    </row>
    <row r="26" spans="1:16" x14ac:dyDescent="0.2">
      <c r="A26" s="45">
        <f>IF(P26=0,0,IF(COUNTBLANK(P26)=1,0,COUNTA($P$14:P26)))</f>
        <v>0</v>
      </c>
      <c r="B26" s="20">
        <f>IF($C$4="Neattiecināmās izmaksas",IF('2a+c+n'!$Q26="N",'2a+c+n'!B26,0))</f>
        <v>0</v>
      </c>
      <c r="C26" s="20">
        <f>IF($C$4="Neattiecināmās izmaksas",IF('2a+c+n'!$Q26="N",'2a+c+n'!C26,0))</f>
        <v>0</v>
      </c>
      <c r="D26" s="20">
        <f>IF($C$4="Neattiecināmās izmaksas",IF('2a+c+n'!$Q26="N",'2a+c+n'!D26,0))</f>
        <v>0</v>
      </c>
      <c r="E26" s="40"/>
      <c r="F26" s="59"/>
      <c r="G26" s="106"/>
      <c r="H26" s="106">
        <f>IF($C$4="Neattiecināmās izmaksas",IF('2a+c+n'!$Q26="N",'2a+c+n'!H26,0))</f>
        <v>0</v>
      </c>
      <c r="I26" s="106"/>
      <c r="J26" s="106"/>
      <c r="K26" s="107">
        <f>IF($C$4="Neattiecināmās izmaksas",IF('2a+c+n'!$Q26="N",'2a+c+n'!K26,0))</f>
        <v>0</v>
      </c>
      <c r="L26" s="74">
        <f>IF($C$4="Neattiecināmās izmaksas",IF('2a+c+n'!$Q26="N",'2a+c+n'!L26,0))</f>
        <v>0</v>
      </c>
      <c r="M26" s="106">
        <f>IF($C$4="Neattiecināmās izmaksas",IF('2a+c+n'!$Q26="N",'2a+c+n'!M26,0))</f>
        <v>0</v>
      </c>
      <c r="N26" s="106">
        <f>IF($C$4="Neattiecināmās izmaksas",IF('2a+c+n'!$Q26="N",'2a+c+n'!N26,0))</f>
        <v>0</v>
      </c>
      <c r="O26" s="106">
        <f>IF($C$4="Neattiecināmās izmaksas",IF('2a+c+n'!$Q26="N",'2a+c+n'!O26,0))</f>
        <v>0</v>
      </c>
      <c r="P26" s="107">
        <f>IF($C$4="Neattiecināmās izmaksas",IF('2a+c+n'!$Q26="N",'2a+c+n'!P26,0))</f>
        <v>0</v>
      </c>
    </row>
    <row r="27" spans="1:16" x14ac:dyDescent="0.2">
      <c r="A27" s="45">
        <f>IF(P27=0,0,IF(COUNTBLANK(P27)=1,0,COUNTA($P$14:P27)))</f>
        <v>0</v>
      </c>
      <c r="B27" s="20">
        <f>IF($C$4="Neattiecināmās izmaksas",IF('2a+c+n'!$Q27="N",'2a+c+n'!B27,0))</f>
        <v>0</v>
      </c>
      <c r="C27" s="20">
        <f>IF($C$4="Neattiecināmās izmaksas",IF('2a+c+n'!$Q27="N",'2a+c+n'!C27,0))</f>
        <v>0</v>
      </c>
      <c r="D27" s="20">
        <f>IF($C$4="Neattiecināmās izmaksas",IF('2a+c+n'!$Q27="N",'2a+c+n'!D27,0))</f>
        <v>0</v>
      </c>
      <c r="E27" s="40"/>
      <c r="F27" s="59"/>
      <c r="G27" s="106"/>
      <c r="H27" s="106">
        <f>IF($C$4="Neattiecināmās izmaksas",IF('2a+c+n'!$Q27="N",'2a+c+n'!H27,0))</f>
        <v>0</v>
      </c>
      <c r="I27" s="106"/>
      <c r="J27" s="106"/>
      <c r="K27" s="107">
        <f>IF($C$4="Neattiecināmās izmaksas",IF('2a+c+n'!$Q27="N",'2a+c+n'!K27,0))</f>
        <v>0</v>
      </c>
      <c r="L27" s="74">
        <f>IF($C$4="Neattiecināmās izmaksas",IF('2a+c+n'!$Q27="N",'2a+c+n'!L27,0))</f>
        <v>0</v>
      </c>
      <c r="M27" s="106">
        <f>IF($C$4="Neattiecināmās izmaksas",IF('2a+c+n'!$Q27="N",'2a+c+n'!M27,0))</f>
        <v>0</v>
      </c>
      <c r="N27" s="106">
        <f>IF($C$4="Neattiecināmās izmaksas",IF('2a+c+n'!$Q27="N",'2a+c+n'!N27,0))</f>
        <v>0</v>
      </c>
      <c r="O27" s="106">
        <f>IF($C$4="Neattiecināmās izmaksas",IF('2a+c+n'!$Q27="N",'2a+c+n'!O27,0))</f>
        <v>0</v>
      </c>
      <c r="P27" s="107">
        <f>IF($C$4="Neattiecināmās izmaksas",IF('2a+c+n'!$Q27="N",'2a+c+n'!P27,0))</f>
        <v>0</v>
      </c>
    </row>
    <row r="28" spans="1:16" x14ac:dyDescent="0.2">
      <c r="A28" s="45">
        <f>IF(P28=0,0,IF(COUNTBLANK(P28)=1,0,COUNTA($P$14:P28)))</f>
        <v>0</v>
      </c>
      <c r="B28" s="20">
        <f>IF($C$4="Neattiecināmās izmaksas",IF('2a+c+n'!$Q28="N",'2a+c+n'!B28,0))</f>
        <v>0</v>
      </c>
      <c r="C28" s="20">
        <f>IF($C$4="Neattiecināmās izmaksas",IF('2a+c+n'!$Q28="N",'2a+c+n'!C28,0))</f>
        <v>0</v>
      </c>
      <c r="D28" s="20">
        <f>IF($C$4="Neattiecināmās izmaksas",IF('2a+c+n'!$Q28="N",'2a+c+n'!D28,0))</f>
        <v>0</v>
      </c>
      <c r="E28" s="40"/>
      <c r="F28" s="59"/>
      <c r="G28" s="106"/>
      <c r="H28" s="106">
        <f>IF($C$4="Neattiecināmās izmaksas",IF('2a+c+n'!$Q28="N",'2a+c+n'!H28,0))</f>
        <v>0</v>
      </c>
      <c r="I28" s="106"/>
      <c r="J28" s="106"/>
      <c r="K28" s="107">
        <f>IF($C$4="Neattiecināmās izmaksas",IF('2a+c+n'!$Q28="N",'2a+c+n'!K28,0))</f>
        <v>0</v>
      </c>
      <c r="L28" s="74">
        <f>IF($C$4="Neattiecināmās izmaksas",IF('2a+c+n'!$Q28="N",'2a+c+n'!L28,0))</f>
        <v>0</v>
      </c>
      <c r="M28" s="106">
        <f>IF($C$4="Neattiecināmās izmaksas",IF('2a+c+n'!$Q28="N",'2a+c+n'!M28,0))</f>
        <v>0</v>
      </c>
      <c r="N28" s="106">
        <f>IF($C$4="Neattiecināmās izmaksas",IF('2a+c+n'!$Q28="N",'2a+c+n'!N28,0))</f>
        <v>0</v>
      </c>
      <c r="O28" s="106">
        <f>IF($C$4="Neattiecināmās izmaksas",IF('2a+c+n'!$Q28="N",'2a+c+n'!O28,0))</f>
        <v>0</v>
      </c>
      <c r="P28" s="107">
        <f>IF($C$4="Neattiecināmās izmaksas",IF('2a+c+n'!$Q28="N",'2a+c+n'!P28,0))</f>
        <v>0</v>
      </c>
    </row>
    <row r="29" spans="1:16" x14ac:dyDescent="0.2">
      <c r="A29" s="45">
        <f>IF(P29=0,0,IF(COUNTBLANK(P29)=1,0,COUNTA($P$14:P29)))</f>
        <v>0</v>
      </c>
      <c r="B29" s="20">
        <f>IF($C$4="Neattiecināmās izmaksas",IF('2a+c+n'!$Q29="N",'2a+c+n'!B29,0))</f>
        <v>0</v>
      </c>
      <c r="C29" s="20">
        <f>IF($C$4="Neattiecināmās izmaksas",IF('2a+c+n'!$Q29="N",'2a+c+n'!C29,0))</f>
        <v>0</v>
      </c>
      <c r="D29" s="20">
        <f>IF($C$4="Neattiecināmās izmaksas",IF('2a+c+n'!$Q29="N",'2a+c+n'!D29,0))</f>
        <v>0</v>
      </c>
      <c r="E29" s="40"/>
      <c r="F29" s="59"/>
      <c r="G29" s="106"/>
      <c r="H29" s="106">
        <f>IF($C$4="Neattiecināmās izmaksas",IF('2a+c+n'!$Q29="N",'2a+c+n'!H29,0))</f>
        <v>0</v>
      </c>
      <c r="I29" s="106"/>
      <c r="J29" s="106"/>
      <c r="K29" s="107">
        <f>IF($C$4="Neattiecināmās izmaksas",IF('2a+c+n'!$Q29="N",'2a+c+n'!K29,0))</f>
        <v>0</v>
      </c>
      <c r="L29" s="74">
        <f>IF($C$4="Neattiecināmās izmaksas",IF('2a+c+n'!$Q29="N",'2a+c+n'!L29,0))</f>
        <v>0</v>
      </c>
      <c r="M29" s="106">
        <f>IF($C$4="Neattiecināmās izmaksas",IF('2a+c+n'!$Q29="N",'2a+c+n'!M29,0))</f>
        <v>0</v>
      </c>
      <c r="N29" s="106">
        <f>IF($C$4="Neattiecināmās izmaksas",IF('2a+c+n'!$Q29="N",'2a+c+n'!N29,0))</f>
        <v>0</v>
      </c>
      <c r="O29" s="106">
        <f>IF($C$4="Neattiecināmās izmaksas",IF('2a+c+n'!$Q29="N",'2a+c+n'!O29,0))</f>
        <v>0</v>
      </c>
      <c r="P29" s="107">
        <f>IF($C$4="Neattiecināmās izmaksas",IF('2a+c+n'!$Q29="N",'2a+c+n'!P29,0))</f>
        <v>0</v>
      </c>
    </row>
    <row r="30" spans="1:16" x14ac:dyDescent="0.2">
      <c r="A30" s="45">
        <f>IF(P30=0,0,IF(COUNTBLANK(P30)=1,0,COUNTA($P$14:P30)))</f>
        <v>0</v>
      </c>
      <c r="B30" s="20">
        <f>IF($C$4="Neattiecināmās izmaksas",IF('2a+c+n'!$Q30="N",'2a+c+n'!B30,0))</f>
        <v>0</v>
      </c>
      <c r="C30" s="20">
        <f>IF($C$4="Neattiecināmās izmaksas",IF('2a+c+n'!$Q30="N",'2a+c+n'!C30,0))</f>
        <v>0</v>
      </c>
      <c r="D30" s="20">
        <f>IF($C$4="Neattiecināmās izmaksas",IF('2a+c+n'!$Q30="N",'2a+c+n'!D30,0))</f>
        <v>0</v>
      </c>
      <c r="E30" s="40"/>
      <c r="F30" s="59"/>
      <c r="G30" s="106"/>
      <c r="H30" s="106">
        <f>IF($C$4="Neattiecināmās izmaksas",IF('2a+c+n'!$Q30="N",'2a+c+n'!H30,0))</f>
        <v>0</v>
      </c>
      <c r="I30" s="106"/>
      <c r="J30" s="106"/>
      <c r="K30" s="107">
        <f>IF($C$4="Neattiecināmās izmaksas",IF('2a+c+n'!$Q30="N",'2a+c+n'!K30,0))</f>
        <v>0</v>
      </c>
      <c r="L30" s="74">
        <f>IF($C$4="Neattiecināmās izmaksas",IF('2a+c+n'!$Q30="N",'2a+c+n'!L30,0))</f>
        <v>0</v>
      </c>
      <c r="M30" s="106">
        <f>IF($C$4="Neattiecināmās izmaksas",IF('2a+c+n'!$Q30="N",'2a+c+n'!M30,0))</f>
        <v>0</v>
      </c>
      <c r="N30" s="106">
        <f>IF($C$4="Neattiecināmās izmaksas",IF('2a+c+n'!$Q30="N",'2a+c+n'!N30,0))</f>
        <v>0</v>
      </c>
      <c r="O30" s="106">
        <f>IF($C$4="Neattiecināmās izmaksas",IF('2a+c+n'!$Q30="N",'2a+c+n'!O30,0))</f>
        <v>0</v>
      </c>
      <c r="P30" s="107">
        <f>IF($C$4="Neattiecināmās izmaksas",IF('2a+c+n'!$Q30="N",'2a+c+n'!P30,0))</f>
        <v>0</v>
      </c>
    </row>
    <row r="31" spans="1:16" x14ac:dyDescent="0.2">
      <c r="A31" s="45">
        <f>IF(P31=0,0,IF(COUNTBLANK(P31)=1,0,COUNTA($P$14:P31)))</f>
        <v>0</v>
      </c>
      <c r="B31" s="20">
        <f>IF($C$4="Neattiecināmās izmaksas",IF('2a+c+n'!$Q31="N",'2a+c+n'!B31,0))</f>
        <v>0</v>
      </c>
      <c r="C31" s="20">
        <f>IF($C$4="Neattiecināmās izmaksas",IF('2a+c+n'!$Q31="N",'2a+c+n'!C31,0))</f>
        <v>0</v>
      </c>
      <c r="D31" s="20">
        <f>IF($C$4="Neattiecināmās izmaksas",IF('2a+c+n'!$Q31="N",'2a+c+n'!D31,0))</f>
        <v>0</v>
      </c>
      <c r="E31" s="40"/>
      <c r="F31" s="59"/>
      <c r="G31" s="106"/>
      <c r="H31" s="106">
        <f>IF($C$4="Neattiecināmās izmaksas",IF('2a+c+n'!$Q31="N",'2a+c+n'!H31,0))</f>
        <v>0</v>
      </c>
      <c r="I31" s="106"/>
      <c r="J31" s="106"/>
      <c r="K31" s="107">
        <f>IF($C$4="Neattiecināmās izmaksas",IF('2a+c+n'!$Q31="N",'2a+c+n'!K31,0))</f>
        <v>0</v>
      </c>
      <c r="L31" s="74">
        <f>IF($C$4="Neattiecināmās izmaksas",IF('2a+c+n'!$Q31="N",'2a+c+n'!L31,0))</f>
        <v>0</v>
      </c>
      <c r="M31" s="106">
        <f>IF($C$4="Neattiecināmās izmaksas",IF('2a+c+n'!$Q31="N",'2a+c+n'!M31,0))</f>
        <v>0</v>
      </c>
      <c r="N31" s="106">
        <f>IF($C$4="Neattiecināmās izmaksas",IF('2a+c+n'!$Q31="N",'2a+c+n'!N31,0))</f>
        <v>0</v>
      </c>
      <c r="O31" s="106">
        <f>IF($C$4="Neattiecināmās izmaksas",IF('2a+c+n'!$Q31="N",'2a+c+n'!O31,0))</f>
        <v>0</v>
      </c>
      <c r="P31" s="107">
        <f>IF($C$4="Neattiecināmās izmaksas",IF('2a+c+n'!$Q31="N",'2a+c+n'!P31,0))</f>
        <v>0</v>
      </c>
    </row>
    <row r="32" spans="1:16" x14ac:dyDescent="0.2">
      <c r="A32" s="45">
        <f>IF(P32=0,0,IF(COUNTBLANK(P32)=1,0,COUNTA($P$14:P32)))</f>
        <v>0</v>
      </c>
      <c r="B32" s="20">
        <f>IF($C$4="Neattiecināmās izmaksas",IF('2a+c+n'!$Q32="N",'2a+c+n'!B32,0))</f>
        <v>0</v>
      </c>
      <c r="C32" s="20">
        <f>IF($C$4="Neattiecināmās izmaksas",IF('2a+c+n'!$Q32="N",'2a+c+n'!C32,0))</f>
        <v>0</v>
      </c>
      <c r="D32" s="20">
        <f>IF($C$4="Neattiecināmās izmaksas",IF('2a+c+n'!$Q32="N",'2a+c+n'!D32,0))</f>
        <v>0</v>
      </c>
      <c r="E32" s="40"/>
      <c r="F32" s="59"/>
      <c r="G32" s="106"/>
      <c r="H32" s="106">
        <f>IF($C$4="Neattiecināmās izmaksas",IF('2a+c+n'!$Q32="N",'2a+c+n'!H32,0))</f>
        <v>0</v>
      </c>
      <c r="I32" s="106"/>
      <c r="J32" s="106"/>
      <c r="K32" s="107">
        <f>IF($C$4="Neattiecināmās izmaksas",IF('2a+c+n'!$Q32="N",'2a+c+n'!K32,0))</f>
        <v>0</v>
      </c>
      <c r="L32" s="74">
        <f>IF($C$4="Neattiecināmās izmaksas",IF('2a+c+n'!$Q32="N",'2a+c+n'!L32,0))</f>
        <v>0</v>
      </c>
      <c r="M32" s="106">
        <f>IF($C$4="Neattiecināmās izmaksas",IF('2a+c+n'!$Q32="N",'2a+c+n'!M32,0))</f>
        <v>0</v>
      </c>
      <c r="N32" s="106">
        <f>IF($C$4="Neattiecināmās izmaksas",IF('2a+c+n'!$Q32="N",'2a+c+n'!N32,0))</f>
        <v>0</v>
      </c>
      <c r="O32" s="106">
        <f>IF($C$4="Neattiecināmās izmaksas",IF('2a+c+n'!$Q32="N",'2a+c+n'!O32,0))</f>
        <v>0</v>
      </c>
      <c r="P32" s="107">
        <f>IF($C$4="Neattiecināmās izmaksas",IF('2a+c+n'!$Q32="N",'2a+c+n'!P32,0))</f>
        <v>0</v>
      </c>
    </row>
    <row r="33" spans="1:16" x14ac:dyDescent="0.2">
      <c r="A33" s="45">
        <f>IF(P33=0,0,IF(COUNTBLANK(P33)=1,0,COUNTA($P$14:P33)))</f>
        <v>0</v>
      </c>
      <c r="B33" s="20">
        <f>IF($C$4="Neattiecināmās izmaksas",IF('2a+c+n'!$Q33="N",'2a+c+n'!B33,0))</f>
        <v>0</v>
      </c>
      <c r="C33" s="20">
        <f>IF($C$4="Neattiecināmās izmaksas",IF('2a+c+n'!$Q33="N",'2a+c+n'!C33,0))</f>
        <v>0</v>
      </c>
      <c r="D33" s="20">
        <f>IF($C$4="Neattiecināmās izmaksas",IF('2a+c+n'!$Q33="N",'2a+c+n'!D33,0))</f>
        <v>0</v>
      </c>
      <c r="E33" s="40"/>
      <c r="F33" s="59"/>
      <c r="G33" s="106"/>
      <c r="H33" s="106">
        <f>IF($C$4="Neattiecināmās izmaksas",IF('2a+c+n'!$Q33="N",'2a+c+n'!H33,0))</f>
        <v>0</v>
      </c>
      <c r="I33" s="106"/>
      <c r="J33" s="106"/>
      <c r="K33" s="107">
        <f>IF($C$4="Neattiecināmās izmaksas",IF('2a+c+n'!$Q33="N",'2a+c+n'!K33,0))</f>
        <v>0</v>
      </c>
      <c r="L33" s="74">
        <f>IF($C$4="Neattiecināmās izmaksas",IF('2a+c+n'!$Q33="N",'2a+c+n'!L33,0))</f>
        <v>0</v>
      </c>
      <c r="M33" s="106">
        <f>IF($C$4="Neattiecināmās izmaksas",IF('2a+c+n'!$Q33="N",'2a+c+n'!M33,0))</f>
        <v>0</v>
      </c>
      <c r="N33" s="106">
        <f>IF($C$4="Neattiecināmās izmaksas",IF('2a+c+n'!$Q33="N",'2a+c+n'!N33,0))</f>
        <v>0</v>
      </c>
      <c r="O33" s="106">
        <f>IF($C$4="Neattiecināmās izmaksas",IF('2a+c+n'!$Q33="N",'2a+c+n'!O33,0))</f>
        <v>0</v>
      </c>
      <c r="P33" s="107">
        <f>IF($C$4="Neattiecināmās izmaksas",IF('2a+c+n'!$Q33="N",'2a+c+n'!P33,0))</f>
        <v>0</v>
      </c>
    </row>
    <row r="34" spans="1:16" x14ac:dyDescent="0.2">
      <c r="A34" s="45">
        <f>IF(P34=0,0,IF(COUNTBLANK(P34)=1,0,COUNTA($P$14:P34)))</f>
        <v>0</v>
      </c>
      <c r="B34" s="20">
        <f>IF($C$4="Neattiecināmās izmaksas",IF('2a+c+n'!$Q34="N",'2a+c+n'!B34,0))</f>
        <v>0</v>
      </c>
      <c r="C34" s="20">
        <f>IF($C$4="Neattiecināmās izmaksas",IF('2a+c+n'!$Q34="N",'2a+c+n'!C34,0))</f>
        <v>0</v>
      </c>
      <c r="D34" s="20">
        <f>IF($C$4="Neattiecināmās izmaksas",IF('2a+c+n'!$Q34="N",'2a+c+n'!D34,0))</f>
        <v>0</v>
      </c>
      <c r="E34" s="40"/>
      <c r="F34" s="59"/>
      <c r="G34" s="106"/>
      <c r="H34" s="106">
        <f>IF($C$4="Neattiecināmās izmaksas",IF('2a+c+n'!$Q34="N",'2a+c+n'!H34,0))</f>
        <v>0</v>
      </c>
      <c r="I34" s="106"/>
      <c r="J34" s="106"/>
      <c r="K34" s="107">
        <f>IF($C$4="Neattiecināmās izmaksas",IF('2a+c+n'!$Q34="N",'2a+c+n'!K34,0))</f>
        <v>0</v>
      </c>
      <c r="L34" s="74">
        <f>IF($C$4="Neattiecināmās izmaksas",IF('2a+c+n'!$Q34="N",'2a+c+n'!L34,0))</f>
        <v>0</v>
      </c>
      <c r="M34" s="106">
        <f>IF($C$4="Neattiecināmās izmaksas",IF('2a+c+n'!$Q34="N",'2a+c+n'!M34,0))</f>
        <v>0</v>
      </c>
      <c r="N34" s="106">
        <f>IF($C$4="Neattiecināmās izmaksas",IF('2a+c+n'!$Q34="N",'2a+c+n'!N34,0))</f>
        <v>0</v>
      </c>
      <c r="O34" s="106">
        <f>IF($C$4="Neattiecināmās izmaksas",IF('2a+c+n'!$Q34="N",'2a+c+n'!O34,0))</f>
        <v>0</v>
      </c>
      <c r="P34" s="107">
        <f>IF($C$4="Neattiecināmās izmaksas",IF('2a+c+n'!$Q34="N",'2a+c+n'!P34,0))</f>
        <v>0</v>
      </c>
    </row>
    <row r="35" spans="1:16" x14ac:dyDescent="0.2">
      <c r="A35" s="45">
        <f>IF(P35=0,0,IF(COUNTBLANK(P35)=1,0,COUNTA($P$14:P35)))</f>
        <v>0</v>
      </c>
      <c r="B35" s="20">
        <f>IF($C$4="Neattiecināmās izmaksas",IF('2a+c+n'!$Q35="N",'2a+c+n'!B35,0))</f>
        <v>0</v>
      </c>
      <c r="C35" s="20">
        <f>IF($C$4="Neattiecināmās izmaksas",IF('2a+c+n'!$Q35="N",'2a+c+n'!C35,0))</f>
        <v>0</v>
      </c>
      <c r="D35" s="20">
        <f>IF($C$4="Neattiecināmās izmaksas",IF('2a+c+n'!$Q35="N",'2a+c+n'!D35,0))</f>
        <v>0</v>
      </c>
      <c r="E35" s="40"/>
      <c r="F35" s="59"/>
      <c r="G35" s="106"/>
      <c r="H35" s="106">
        <f>IF($C$4="Neattiecināmās izmaksas",IF('2a+c+n'!$Q35="N",'2a+c+n'!H35,0))</f>
        <v>0</v>
      </c>
      <c r="I35" s="106"/>
      <c r="J35" s="106"/>
      <c r="K35" s="107">
        <f>IF($C$4="Neattiecināmās izmaksas",IF('2a+c+n'!$Q35="N",'2a+c+n'!K35,0))</f>
        <v>0</v>
      </c>
      <c r="L35" s="74">
        <f>IF($C$4="Neattiecināmās izmaksas",IF('2a+c+n'!$Q35="N",'2a+c+n'!L35,0))</f>
        <v>0</v>
      </c>
      <c r="M35" s="106">
        <f>IF($C$4="Neattiecināmās izmaksas",IF('2a+c+n'!$Q35="N",'2a+c+n'!M35,0))</f>
        <v>0</v>
      </c>
      <c r="N35" s="106">
        <f>IF($C$4="Neattiecināmās izmaksas",IF('2a+c+n'!$Q35="N",'2a+c+n'!N35,0))</f>
        <v>0</v>
      </c>
      <c r="O35" s="106">
        <f>IF($C$4="Neattiecināmās izmaksas",IF('2a+c+n'!$Q35="N",'2a+c+n'!O35,0))</f>
        <v>0</v>
      </c>
      <c r="P35" s="107">
        <f>IF($C$4="Neattiecināmās izmaksas",IF('2a+c+n'!$Q35="N",'2a+c+n'!P35,0))</f>
        <v>0</v>
      </c>
    </row>
    <row r="36" spans="1:16" x14ac:dyDescent="0.2">
      <c r="A36" s="45">
        <f>IF(P36=0,0,IF(COUNTBLANK(P36)=1,0,COUNTA($P$14:P36)))</f>
        <v>0</v>
      </c>
      <c r="B36" s="20">
        <f>IF($C$4="Neattiecināmās izmaksas",IF('2a+c+n'!$Q36="N",'2a+c+n'!B36,0))</f>
        <v>0</v>
      </c>
      <c r="C36" s="20">
        <f>IF($C$4="Neattiecināmās izmaksas",IF('2a+c+n'!$Q36="N",'2a+c+n'!C36,0))</f>
        <v>0</v>
      </c>
      <c r="D36" s="20">
        <f>IF($C$4="Neattiecināmās izmaksas",IF('2a+c+n'!$Q36="N",'2a+c+n'!D36,0))</f>
        <v>0</v>
      </c>
      <c r="E36" s="40"/>
      <c r="F36" s="59"/>
      <c r="G36" s="106"/>
      <c r="H36" s="106">
        <f>IF($C$4="Neattiecināmās izmaksas",IF('2a+c+n'!$Q36="N",'2a+c+n'!H36,0))</f>
        <v>0</v>
      </c>
      <c r="I36" s="106"/>
      <c r="J36" s="106"/>
      <c r="K36" s="107">
        <f>IF($C$4="Neattiecināmās izmaksas",IF('2a+c+n'!$Q36="N",'2a+c+n'!K36,0))</f>
        <v>0</v>
      </c>
      <c r="L36" s="74">
        <f>IF($C$4="Neattiecināmās izmaksas",IF('2a+c+n'!$Q36="N",'2a+c+n'!L36,0))</f>
        <v>0</v>
      </c>
      <c r="M36" s="106">
        <f>IF($C$4="Neattiecināmās izmaksas",IF('2a+c+n'!$Q36="N",'2a+c+n'!M36,0))</f>
        <v>0</v>
      </c>
      <c r="N36" s="106">
        <f>IF($C$4="Neattiecināmās izmaksas",IF('2a+c+n'!$Q36="N",'2a+c+n'!N36,0))</f>
        <v>0</v>
      </c>
      <c r="O36" s="106">
        <f>IF($C$4="Neattiecināmās izmaksas",IF('2a+c+n'!$Q36="N",'2a+c+n'!O36,0))</f>
        <v>0</v>
      </c>
      <c r="P36" s="107">
        <f>IF($C$4="Neattiecināmās izmaksas",IF('2a+c+n'!$Q36="N",'2a+c+n'!P36,0))</f>
        <v>0</v>
      </c>
    </row>
    <row r="37" spans="1:16" x14ac:dyDescent="0.2">
      <c r="A37" s="45">
        <f>IF(P37=0,0,IF(COUNTBLANK(P37)=1,0,COUNTA($P$14:P37)))</f>
        <v>0</v>
      </c>
      <c r="B37" s="20">
        <f>IF($C$4="Neattiecināmās izmaksas",IF('2a+c+n'!$Q37="N",'2a+c+n'!B37,0))</f>
        <v>0</v>
      </c>
      <c r="C37" s="20">
        <f>IF($C$4="Neattiecināmās izmaksas",IF('2a+c+n'!$Q37="N",'2a+c+n'!C37,0))</f>
        <v>0</v>
      </c>
      <c r="D37" s="20">
        <f>IF($C$4="Neattiecināmās izmaksas",IF('2a+c+n'!$Q37="N",'2a+c+n'!D37,0))</f>
        <v>0</v>
      </c>
      <c r="E37" s="40"/>
      <c r="F37" s="59"/>
      <c r="G37" s="106"/>
      <c r="H37" s="106">
        <f>IF($C$4="Neattiecināmās izmaksas",IF('2a+c+n'!$Q37="N",'2a+c+n'!H37,0))</f>
        <v>0</v>
      </c>
      <c r="I37" s="106"/>
      <c r="J37" s="106"/>
      <c r="K37" s="107">
        <f>IF($C$4="Neattiecināmās izmaksas",IF('2a+c+n'!$Q37="N",'2a+c+n'!K37,0))</f>
        <v>0</v>
      </c>
      <c r="L37" s="74">
        <f>IF($C$4="Neattiecināmās izmaksas",IF('2a+c+n'!$Q37="N",'2a+c+n'!L37,0))</f>
        <v>0</v>
      </c>
      <c r="M37" s="106">
        <f>IF($C$4="Neattiecināmās izmaksas",IF('2a+c+n'!$Q37="N",'2a+c+n'!M37,0))</f>
        <v>0</v>
      </c>
      <c r="N37" s="106">
        <f>IF($C$4="Neattiecināmās izmaksas",IF('2a+c+n'!$Q37="N",'2a+c+n'!N37,0))</f>
        <v>0</v>
      </c>
      <c r="O37" s="106">
        <f>IF($C$4="Neattiecināmās izmaksas",IF('2a+c+n'!$Q37="N",'2a+c+n'!O37,0))</f>
        <v>0</v>
      </c>
      <c r="P37" s="107">
        <f>IF($C$4="Neattiecināmās izmaksas",IF('2a+c+n'!$Q37="N",'2a+c+n'!P37,0))</f>
        <v>0</v>
      </c>
    </row>
    <row r="38" spans="1:16" x14ac:dyDescent="0.2">
      <c r="A38" s="45">
        <f>IF(P38=0,0,IF(COUNTBLANK(P38)=1,0,COUNTA($P$14:P38)))</f>
        <v>0</v>
      </c>
      <c r="B38" s="20">
        <f>IF($C$4="Neattiecināmās izmaksas",IF('2a+c+n'!$Q38="N",'2a+c+n'!B38,0))</f>
        <v>0</v>
      </c>
      <c r="C38" s="20">
        <f>IF($C$4="Neattiecināmās izmaksas",IF('2a+c+n'!$Q38="N",'2a+c+n'!C38,0))</f>
        <v>0</v>
      </c>
      <c r="D38" s="20">
        <f>IF($C$4="Neattiecināmās izmaksas",IF('2a+c+n'!$Q38="N",'2a+c+n'!D38,0))</f>
        <v>0</v>
      </c>
      <c r="E38" s="40"/>
      <c r="F38" s="59"/>
      <c r="G38" s="106"/>
      <c r="H38" s="106">
        <f>IF($C$4="Neattiecināmās izmaksas",IF('2a+c+n'!$Q38="N",'2a+c+n'!H38,0))</f>
        <v>0</v>
      </c>
      <c r="I38" s="106"/>
      <c r="J38" s="106"/>
      <c r="K38" s="107">
        <f>IF($C$4="Neattiecināmās izmaksas",IF('2a+c+n'!$Q38="N",'2a+c+n'!K38,0))</f>
        <v>0</v>
      </c>
      <c r="L38" s="74">
        <f>IF($C$4="Neattiecināmās izmaksas",IF('2a+c+n'!$Q38="N",'2a+c+n'!L38,0))</f>
        <v>0</v>
      </c>
      <c r="M38" s="106">
        <f>IF($C$4="Neattiecināmās izmaksas",IF('2a+c+n'!$Q38="N",'2a+c+n'!M38,0))</f>
        <v>0</v>
      </c>
      <c r="N38" s="106">
        <f>IF($C$4="Neattiecināmās izmaksas",IF('2a+c+n'!$Q38="N",'2a+c+n'!N38,0))</f>
        <v>0</v>
      </c>
      <c r="O38" s="106">
        <f>IF($C$4="Neattiecināmās izmaksas",IF('2a+c+n'!$Q38="N",'2a+c+n'!O38,0))</f>
        <v>0</v>
      </c>
      <c r="P38" s="107">
        <f>IF($C$4="Neattiecināmās izmaksas",IF('2a+c+n'!$Q38="N",'2a+c+n'!P38,0))</f>
        <v>0</v>
      </c>
    </row>
    <row r="39" spans="1:16" x14ac:dyDescent="0.2">
      <c r="A39" s="45">
        <f>IF(P39=0,0,IF(COUNTBLANK(P39)=1,0,COUNTA($P$14:P39)))</f>
        <v>0</v>
      </c>
      <c r="B39" s="20">
        <f>IF($C$4="Neattiecināmās izmaksas",IF('2a+c+n'!$Q39="N",'2a+c+n'!B39,0))</f>
        <v>0</v>
      </c>
      <c r="C39" s="20">
        <f>IF($C$4="Neattiecināmās izmaksas",IF('2a+c+n'!$Q39="N",'2a+c+n'!C39,0))</f>
        <v>0</v>
      </c>
      <c r="D39" s="20">
        <f>IF($C$4="Neattiecināmās izmaksas",IF('2a+c+n'!$Q39="N",'2a+c+n'!D39,0))</f>
        <v>0</v>
      </c>
      <c r="E39" s="40"/>
      <c r="F39" s="59"/>
      <c r="G39" s="106"/>
      <c r="H39" s="106">
        <f>IF($C$4="Neattiecināmās izmaksas",IF('2a+c+n'!$Q39="N",'2a+c+n'!H39,0))</f>
        <v>0</v>
      </c>
      <c r="I39" s="106"/>
      <c r="J39" s="106"/>
      <c r="K39" s="107">
        <f>IF($C$4="Neattiecināmās izmaksas",IF('2a+c+n'!$Q39="N",'2a+c+n'!K39,0))</f>
        <v>0</v>
      </c>
      <c r="L39" s="74">
        <f>IF($C$4="Neattiecināmās izmaksas",IF('2a+c+n'!$Q39="N",'2a+c+n'!L39,0))</f>
        <v>0</v>
      </c>
      <c r="M39" s="106">
        <f>IF($C$4="Neattiecināmās izmaksas",IF('2a+c+n'!$Q39="N",'2a+c+n'!M39,0))</f>
        <v>0</v>
      </c>
      <c r="N39" s="106">
        <f>IF($C$4="Neattiecināmās izmaksas",IF('2a+c+n'!$Q39="N",'2a+c+n'!N39,0))</f>
        <v>0</v>
      </c>
      <c r="O39" s="106">
        <f>IF($C$4="Neattiecināmās izmaksas",IF('2a+c+n'!$Q39="N",'2a+c+n'!O39,0))</f>
        <v>0</v>
      </c>
      <c r="P39" s="107">
        <f>IF($C$4="Neattiecināmās izmaksas",IF('2a+c+n'!$Q39="N",'2a+c+n'!P39,0))</f>
        <v>0</v>
      </c>
    </row>
    <row r="40" spans="1:16" x14ac:dyDescent="0.2">
      <c r="A40" s="45">
        <f>IF(P40=0,0,IF(COUNTBLANK(P40)=1,0,COUNTA($P$14:P40)))</f>
        <v>0</v>
      </c>
      <c r="B40" s="20">
        <f>IF($C$4="Neattiecināmās izmaksas",IF('2a+c+n'!$Q40="N",'2a+c+n'!B40,0))</f>
        <v>0</v>
      </c>
      <c r="C40" s="20">
        <f>IF($C$4="Neattiecināmās izmaksas",IF('2a+c+n'!$Q40="N",'2a+c+n'!C40,0))</f>
        <v>0</v>
      </c>
      <c r="D40" s="20">
        <f>IF($C$4="Neattiecināmās izmaksas",IF('2a+c+n'!$Q40="N",'2a+c+n'!D40,0))</f>
        <v>0</v>
      </c>
      <c r="E40" s="40"/>
      <c r="F40" s="59"/>
      <c r="G40" s="106"/>
      <c r="H40" s="106">
        <f>IF($C$4="Neattiecināmās izmaksas",IF('2a+c+n'!$Q40="N",'2a+c+n'!H40,0))</f>
        <v>0</v>
      </c>
      <c r="I40" s="106"/>
      <c r="J40" s="106"/>
      <c r="K40" s="107">
        <f>IF($C$4="Neattiecināmās izmaksas",IF('2a+c+n'!$Q40="N",'2a+c+n'!K40,0))</f>
        <v>0</v>
      </c>
      <c r="L40" s="74">
        <f>IF($C$4="Neattiecināmās izmaksas",IF('2a+c+n'!$Q40="N",'2a+c+n'!L40,0))</f>
        <v>0</v>
      </c>
      <c r="M40" s="106">
        <f>IF($C$4="Neattiecināmās izmaksas",IF('2a+c+n'!$Q40="N",'2a+c+n'!M40,0))</f>
        <v>0</v>
      </c>
      <c r="N40" s="106">
        <f>IF($C$4="Neattiecināmās izmaksas",IF('2a+c+n'!$Q40="N",'2a+c+n'!N40,0))</f>
        <v>0</v>
      </c>
      <c r="O40" s="106">
        <f>IF($C$4="Neattiecināmās izmaksas",IF('2a+c+n'!$Q40="N",'2a+c+n'!O40,0))</f>
        <v>0</v>
      </c>
      <c r="P40" s="107">
        <f>IF($C$4="Neattiecināmās izmaksas",IF('2a+c+n'!$Q40="N",'2a+c+n'!P40,0))</f>
        <v>0</v>
      </c>
    </row>
    <row r="41" spans="1:16" x14ac:dyDescent="0.2">
      <c r="A41" s="45">
        <f>IF(P41=0,0,IF(COUNTBLANK(P41)=1,0,COUNTA($P$14:P41)))</f>
        <v>0</v>
      </c>
      <c r="B41" s="20">
        <f>IF($C$4="Neattiecināmās izmaksas",IF('2a+c+n'!$Q41="N",'2a+c+n'!B41,0))</f>
        <v>0</v>
      </c>
      <c r="C41" s="20">
        <f>IF($C$4="Neattiecināmās izmaksas",IF('2a+c+n'!$Q41="N",'2a+c+n'!C41,0))</f>
        <v>0</v>
      </c>
      <c r="D41" s="20">
        <f>IF($C$4="Neattiecināmās izmaksas",IF('2a+c+n'!$Q41="N",'2a+c+n'!D41,0))</f>
        <v>0</v>
      </c>
      <c r="E41" s="40"/>
      <c r="F41" s="59"/>
      <c r="G41" s="106"/>
      <c r="H41" s="106">
        <f>IF($C$4="Neattiecināmās izmaksas",IF('2a+c+n'!$Q41="N",'2a+c+n'!H41,0))</f>
        <v>0</v>
      </c>
      <c r="I41" s="106"/>
      <c r="J41" s="106"/>
      <c r="K41" s="107">
        <f>IF($C$4="Neattiecināmās izmaksas",IF('2a+c+n'!$Q41="N",'2a+c+n'!K41,0))</f>
        <v>0</v>
      </c>
      <c r="L41" s="74">
        <f>IF($C$4="Neattiecināmās izmaksas",IF('2a+c+n'!$Q41="N",'2a+c+n'!L41,0))</f>
        <v>0</v>
      </c>
      <c r="M41" s="106">
        <f>IF($C$4="Neattiecināmās izmaksas",IF('2a+c+n'!$Q41="N",'2a+c+n'!M41,0))</f>
        <v>0</v>
      </c>
      <c r="N41" s="106">
        <f>IF($C$4="Neattiecināmās izmaksas",IF('2a+c+n'!$Q41="N",'2a+c+n'!N41,0))</f>
        <v>0</v>
      </c>
      <c r="O41" s="106">
        <f>IF($C$4="Neattiecināmās izmaksas",IF('2a+c+n'!$Q41="N",'2a+c+n'!O41,0))</f>
        <v>0</v>
      </c>
      <c r="P41" s="107">
        <f>IF($C$4="Neattiecināmās izmaksas",IF('2a+c+n'!$Q41="N",'2a+c+n'!P41,0))</f>
        <v>0</v>
      </c>
    </row>
    <row r="42" spans="1:16" x14ac:dyDescent="0.2">
      <c r="A42" s="45">
        <f>IF(P42=0,0,IF(COUNTBLANK(P42)=1,0,COUNTA($P$14:P42)))</f>
        <v>0</v>
      </c>
      <c r="B42" s="20">
        <f>IF($C$4="Neattiecināmās izmaksas",IF('2a+c+n'!$Q42="N",'2a+c+n'!B42,0))</f>
        <v>0</v>
      </c>
      <c r="C42" s="20">
        <f>IF($C$4="Neattiecināmās izmaksas",IF('2a+c+n'!$Q42="N",'2a+c+n'!C42,0))</f>
        <v>0</v>
      </c>
      <c r="D42" s="20">
        <f>IF($C$4="Neattiecināmās izmaksas",IF('2a+c+n'!$Q42="N",'2a+c+n'!D42,0))</f>
        <v>0</v>
      </c>
      <c r="E42" s="40"/>
      <c r="F42" s="59"/>
      <c r="G42" s="106"/>
      <c r="H42" s="106">
        <f>IF($C$4="Neattiecināmās izmaksas",IF('2a+c+n'!$Q42="N",'2a+c+n'!H42,0))</f>
        <v>0</v>
      </c>
      <c r="I42" s="106"/>
      <c r="J42" s="106"/>
      <c r="K42" s="107">
        <f>IF($C$4="Neattiecināmās izmaksas",IF('2a+c+n'!$Q42="N",'2a+c+n'!K42,0))</f>
        <v>0</v>
      </c>
      <c r="L42" s="74">
        <f>IF($C$4="Neattiecināmās izmaksas",IF('2a+c+n'!$Q42="N",'2a+c+n'!L42,0))</f>
        <v>0</v>
      </c>
      <c r="M42" s="106">
        <f>IF($C$4="Neattiecināmās izmaksas",IF('2a+c+n'!$Q42="N",'2a+c+n'!M42,0))</f>
        <v>0</v>
      </c>
      <c r="N42" s="106">
        <f>IF($C$4="Neattiecināmās izmaksas",IF('2a+c+n'!$Q42="N",'2a+c+n'!N42,0))</f>
        <v>0</v>
      </c>
      <c r="O42" s="106">
        <f>IF($C$4="Neattiecināmās izmaksas",IF('2a+c+n'!$Q42="N",'2a+c+n'!O42,0))</f>
        <v>0</v>
      </c>
      <c r="P42" s="107">
        <f>IF($C$4="Neattiecināmās izmaksas",IF('2a+c+n'!$Q42="N",'2a+c+n'!P42,0))</f>
        <v>0</v>
      </c>
    </row>
    <row r="43" spans="1:16" x14ac:dyDescent="0.2">
      <c r="A43" s="45">
        <f>IF(P43=0,0,IF(COUNTBLANK(P43)=1,0,COUNTA($P$14:P43)))</f>
        <v>0</v>
      </c>
      <c r="B43" s="20">
        <f>IF($C$4="Neattiecināmās izmaksas",IF('2a+c+n'!$Q43="N",'2a+c+n'!B43,0))</f>
        <v>0</v>
      </c>
      <c r="C43" s="20">
        <f>IF($C$4="Neattiecināmās izmaksas",IF('2a+c+n'!$Q43="N",'2a+c+n'!C43,0))</f>
        <v>0</v>
      </c>
      <c r="D43" s="20">
        <f>IF($C$4="Neattiecināmās izmaksas",IF('2a+c+n'!$Q43="N",'2a+c+n'!D43,0))</f>
        <v>0</v>
      </c>
      <c r="E43" s="40"/>
      <c r="F43" s="59"/>
      <c r="G43" s="106"/>
      <c r="H43" s="106">
        <f>IF($C$4="Neattiecināmās izmaksas",IF('2a+c+n'!$Q43="N",'2a+c+n'!H43,0))</f>
        <v>0</v>
      </c>
      <c r="I43" s="106"/>
      <c r="J43" s="106"/>
      <c r="K43" s="107">
        <f>IF($C$4="Neattiecināmās izmaksas",IF('2a+c+n'!$Q43="N",'2a+c+n'!K43,0))</f>
        <v>0</v>
      </c>
      <c r="L43" s="74">
        <f>IF($C$4="Neattiecināmās izmaksas",IF('2a+c+n'!$Q43="N",'2a+c+n'!L43,0))</f>
        <v>0</v>
      </c>
      <c r="M43" s="106">
        <f>IF($C$4="Neattiecināmās izmaksas",IF('2a+c+n'!$Q43="N",'2a+c+n'!M43,0))</f>
        <v>0</v>
      </c>
      <c r="N43" s="106">
        <f>IF($C$4="Neattiecināmās izmaksas",IF('2a+c+n'!$Q43="N",'2a+c+n'!N43,0))</f>
        <v>0</v>
      </c>
      <c r="O43" s="106">
        <f>IF($C$4="Neattiecināmās izmaksas",IF('2a+c+n'!$Q43="N",'2a+c+n'!O43,0))</f>
        <v>0</v>
      </c>
      <c r="P43" s="107">
        <f>IF($C$4="Neattiecināmās izmaksas",IF('2a+c+n'!$Q43="N",'2a+c+n'!P43,0))</f>
        <v>0</v>
      </c>
    </row>
    <row r="44" spans="1:16" x14ac:dyDescent="0.2">
      <c r="A44" s="45">
        <f>IF(P44=0,0,IF(COUNTBLANK(P44)=1,0,COUNTA($P$14:P44)))</f>
        <v>0</v>
      </c>
      <c r="B44" s="20">
        <f>IF($C$4="Neattiecināmās izmaksas",IF('2a+c+n'!$Q44="N",'2a+c+n'!B44,0))</f>
        <v>0</v>
      </c>
      <c r="C44" s="20">
        <f>IF($C$4="Neattiecināmās izmaksas",IF('2a+c+n'!$Q44="N",'2a+c+n'!C44,0))</f>
        <v>0</v>
      </c>
      <c r="D44" s="20">
        <f>IF($C$4="Neattiecināmās izmaksas",IF('2a+c+n'!$Q44="N",'2a+c+n'!D44,0))</f>
        <v>0</v>
      </c>
      <c r="E44" s="40"/>
      <c r="F44" s="59"/>
      <c r="G44" s="106"/>
      <c r="H44" s="106">
        <f>IF($C$4="Neattiecināmās izmaksas",IF('2a+c+n'!$Q44="N",'2a+c+n'!H44,0))</f>
        <v>0</v>
      </c>
      <c r="I44" s="106"/>
      <c r="J44" s="106"/>
      <c r="K44" s="107">
        <f>IF($C$4="Neattiecināmās izmaksas",IF('2a+c+n'!$Q44="N",'2a+c+n'!K44,0))</f>
        <v>0</v>
      </c>
      <c r="L44" s="74">
        <f>IF($C$4="Neattiecināmās izmaksas",IF('2a+c+n'!$Q44="N",'2a+c+n'!L44,0))</f>
        <v>0</v>
      </c>
      <c r="M44" s="106">
        <f>IF($C$4="Neattiecināmās izmaksas",IF('2a+c+n'!$Q44="N",'2a+c+n'!M44,0))</f>
        <v>0</v>
      </c>
      <c r="N44" s="106">
        <f>IF($C$4="Neattiecināmās izmaksas",IF('2a+c+n'!$Q44="N",'2a+c+n'!N44,0))</f>
        <v>0</v>
      </c>
      <c r="O44" s="106">
        <f>IF($C$4="Neattiecināmās izmaksas",IF('2a+c+n'!$Q44="N",'2a+c+n'!O44,0))</f>
        <v>0</v>
      </c>
      <c r="P44" s="107">
        <f>IF($C$4="Neattiecināmās izmaksas",IF('2a+c+n'!$Q44="N",'2a+c+n'!P44,0))</f>
        <v>0</v>
      </c>
    </row>
    <row r="45" spans="1:16" x14ac:dyDescent="0.2">
      <c r="A45" s="45">
        <f>IF(P45=0,0,IF(COUNTBLANK(P45)=1,0,COUNTA($P$14:P45)))</f>
        <v>0</v>
      </c>
      <c r="B45" s="20">
        <f>IF($C$4="Neattiecināmās izmaksas",IF('2a+c+n'!$Q45="N",'2a+c+n'!B45,0))</f>
        <v>0</v>
      </c>
      <c r="C45" s="20">
        <f>IF($C$4="Neattiecināmās izmaksas",IF('2a+c+n'!$Q45="N",'2a+c+n'!C45,0))</f>
        <v>0</v>
      </c>
      <c r="D45" s="20">
        <f>IF($C$4="Neattiecināmās izmaksas",IF('2a+c+n'!$Q45="N",'2a+c+n'!D45,0))</f>
        <v>0</v>
      </c>
      <c r="E45" s="40"/>
      <c r="F45" s="59"/>
      <c r="G45" s="106"/>
      <c r="H45" s="106">
        <f>IF($C$4="Neattiecināmās izmaksas",IF('2a+c+n'!$Q45="N",'2a+c+n'!H45,0))</f>
        <v>0</v>
      </c>
      <c r="I45" s="106"/>
      <c r="J45" s="106"/>
      <c r="K45" s="107">
        <f>IF($C$4="Neattiecināmās izmaksas",IF('2a+c+n'!$Q45="N",'2a+c+n'!K45,0))</f>
        <v>0</v>
      </c>
      <c r="L45" s="74">
        <f>IF($C$4="Neattiecināmās izmaksas",IF('2a+c+n'!$Q45="N",'2a+c+n'!L45,0))</f>
        <v>0</v>
      </c>
      <c r="M45" s="106">
        <f>IF($C$4="Neattiecināmās izmaksas",IF('2a+c+n'!$Q45="N",'2a+c+n'!M45,0))</f>
        <v>0</v>
      </c>
      <c r="N45" s="106">
        <f>IF($C$4="Neattiecināmās izmaksas",IF('2a+c+n'!$Q45="N",'2a+c+n'!N45,0))</f>
        <v>0</v>
      </c>
      <c r="O45" s="106">
        <f>IF($C$4="Neattiecināmās izmaksas",IF('2a+c+n'!$Q45="N",'2a+c+n'!O45,0))</f>
        <v>0</v>
      </c>
      <c r="P45" s="107">
        <f>IF($C$4="Neattiecināmās izmaksas",IF('2a+c+n'!$Q45="N",'2a+c+n'!P45,0))</f>
        <v>0</v>
      </c>
    </row>
    <row r="46" spans="1:16" x14ac:dyDescent="0.2">
      <c r="A46" s="45">
        <f>IF(P46=0,0,IF(COUNTBLANK(P46)=1,0,COUNTA($P$14:P46)))</f>
        <v>0</v>
      </c>
      <c r="B46" s="20">
        <f>IF($C$4="Neattiecināmās izmaksas",IF('2a+c+n'!$Q46="N",'2a+c+n'!B46,0))</f>
        <v>0</v>
      </c>
      <c r="C46" s="20">
        <f>IF($C$4="Neattiecināmās izmaksas",IF('2a+c+n'!$Q46="N",'2a+c+n'!C46,0))</f>
        <v>0</v>
      </c>
      <c r="D46" s="20">
        <f>IF($C$4="Neattiecināmās izmaksas",IF('2a+c+n'!$Q46="N",'2a+c+n'!D46,0))</f>
        <v>0</v>
      </c>
      <c r="E46" s="40"/>
      <c r="F46" s="59"/>
      <c r="G46" s="106"/>
      <c r="H46" s="106">
        <f>IF($C$4="Neattiecināmās izmaksas",IF('2a+c+n'!$Q46="N",'2a+c+n'!H46,0))</f>
        <v>0</v>
      </c>
      <c r="I46" s="106"/>
      <c r="J46" s="106"/>
      <c r="K46" s="107">
        <f>IF($C$4="Neattiecināmās izmaksas",IF('2a+c+n'!$Q46="N",'2a+c+n'!K46,0))</f>
        <v>0</v>
      </c>
      <c r="L46" s="74">
        <f>IF($C$4="Neattiecināmās izmaksas",IF('2a+c+n'!$Q46="N",'2a+c+n'!L46,0))</f>
        <v>0</v>
      </c>
      <c r="M46" s="106">
        <f>IF($C$4="Neattiecināmās izmaksas",IF('2a+c+n'!$Q46="N",'2a+c+n'!M46,0))</f>
        <v>0</v>
      </c>
      <c r="N46" s="106">
        <f>IF($C$4="Neattiecināmās izmaksas",IF('2a+c+n'!$Q46="N",'2a+c+n'!N46,0))</f>
        <v>0</v>
      </c>
      <c r="O46" s="106">
        <f>IF($C$4="Neattiecināmās izmaksas",IF('2a+c+n'!$Q46="N",'2a+c+n'!O46,0))</f>
        <v>0</v>
      </c>
      <c r="P46" s="107">
        <f>IF($C$4="Neattiecināmās izmaksas",IF('2a+c+n'!$Q46="N",'2a+c+n'!P46,0))</f>
        <v>0</v>
      </c>
    </row>
    <row r="47" spans="1:16" x14ac:dyDescent="0.2">
      <c r="A47" s="45">
        <f>IF(P47=0,0,IF(COUNTBLANK(P47)=1,0,COUNTA($P$14:P47)))</f>
        <v>0</v>
      </c>
      <c r="B47" s="20">
        <f>IF($C$4="Neattiecināmās izmaksas",IF('2a+c+n'!$Q47="N",'2a+c+n'!B47,0))</f>
        <v>0</v>
      </c>
      <c r="C47" s="20">
        <f>IF($C$4="Neattiecināmās izmaksas",IF('2a+c+n'!$Q47="N",'2a+c+n'!C47,0))</f>
        <v>0</v>
      </c>
      <c r="D47" s="20">
        <f>IF($C$4="Neattiecināmās izmaksas",IF('2a+c+n'!$Q47="N",'2a+c+n'!D47,0))</f>
        <v>0</v>
      </c>
      <c r="E47" s="40"/>
      <c r="F47" s="59"/>
      <c r="G47" s="106"/>
      <c r="H47" s="106">
        <f>IF($C$4="Neattiecināmās izmaksas",IF('2a+c+n'!$Q47="N",'2a+c+n'!H47,0))</f>
        <v>0</v>
      </c>
      <c r="I47" s="106"/>
      <c r="J47" s="106"/>
      <c r="K47" s="107">
        <f>IF($C$4="Neattiecināmās izmaksas",IF('2a+c+n'!$Q47="N",'2a+c+n'!K47,0))</f>
        <v>0</v>
      </c>
      <c r="L47" s="74">
        <f>IF($C$4="Neattiecināmās izmaksas",IF('2a+c+n'!$Q47="N",'2a+c+n'!L47,0))</f>
        <v>0</v>
      </c>
      <c r="M47" s="106">
        <f>IF($C$4="Neattiecināmās izmaksas",IF('2a+c+n'!$Q47="N",'2a+c+n'!M47,0))</f>
        <v>0</v>
      </c>
      <c r="N47" s="106">
        <f>IF($C$4="Neattiecināmās izmaksas",IF('2a+c+n'!$Q47="N",'2a+c+n'!N47,0))</f>
        <v>0</v>
      </c>
      <c r="O47" s="106">
        <f>IF($C$4="Neattiecināmās izmaksas",IF('2a+c+n'!$Q47="N",'2a+c+n'!O47,0))</f>
        <v>0</v>
      </c>
      <c r="P47" s="107">
        <f>IF($C$4="Neattiecināmās izmaksas",IF('2a+c+n'!$Q47="N",'2a+c+n'!P47,0))</f>
        <v>0</v>
      </c>
    </row>
    <row r="48" spans="1:16" x14ac:dyDescent="0.2">
      <c r="A48" s="45">
        <f>IF(P48=0,0,IF(COUNTBLANK(P48)=1,0,COUNTA($P$14:P48)))</f>
        <v>0</v>
      </c>
      <c r="B48" s="20">
        <f>IF($C$4="Neattiecināmās izmaksas",IF('2a+c+n'!$Q48="N",'2a+c+n'!B48,0))</f>
        <v>0</v>
      </c>
      <c r="C48" s="20">
        <f>IF($C$4="Neattiecināmās izmaksas",IF('2a+c+n'!$Q48="N",'2a+c+n'!C48,0))</f>
        <v>0</v>
      </c>
      <c r="D48" s="20">
        <f>IF($C$4="Neattiecināmās izmaksas",IF('2a+c+n'!$Q48="N",'2a+c+n'!D48,0))</f>
        <v>0</v>
      </c>
      <c r="E48" s="40"/>
      <c r="F48" s="59"/>
      <c r="G48" s="106"/>
      <c r="H48" s="106">
        <f>IF($C$4="Neattiecināmās izmaksas",IF('2a+c+n'!$Q48="N",'2a+c+n'!H48,0))</f>
        <v>0</v>
      </c>
      <c r="I48" s="106"/>
      <c r="J48" s="106"/>
      <c r="K48" s="107">
        <f>IF($C$4="Neattiecināmās izmaksas",IF('2a+c+n'!$Q48="N",'2a+c+n'!K48,0))</f>
        <v>0</v>
      </c>
      <c r="L48" s="74">
        <f>IF($C$4="Neattiecināmās izmaksas",IF('2a+c+n'!$Q48="N",'2a+c+n'!L48,0))</f>
        <v>0</v>
      </c>
      <c r="M48" s="106">
        <f>IF($C$4="Neattiecināmās izmaksas",IF('2a+c+n'!$Q48="N",'2a+c+n'!M48,0))</f>
        <v>0</v>
      </c>
      <c r="N48" s="106">
        <f>IF($C$4="Neattiecināmās izmaksas",IF('2a+c+n'!$Q48="N",'2a+c+n'!N48,0))</f>
        <v>0</v>
      </c>
      <c r="O48" s="106">
        <f>IF($C$4="Neattiecināmās izmaksas",IF('2a+c+n'!$Q48="N",'2a+c+n'!O48,0))</f>
        <v>0</v>
      </c>
      <c r="P48" s="107">
        <f>IF($C$4="Neattiecināmās izmaksas",IF('2a+c+n'!$Q48="N",'2a+c+n'!P48,0))</f>
        <v>0</v>
      </c>
    </row>
    <row r="49" spans="1:16" x14ac:dyDescent="0.2">
      <c r="A49" s="45">
        <f>IF(P49=0,0,IF(COUNTBLANK(P49)=1,0,COUNTA($P$14:P49)))</f>
        <v>0</v>
      </c>
      <c r="B49" s="20">
        <f>IF($C$4="Neattiecināmās izmaksas",IF('2a+c+n'!$Q49="N",'2a+c+n'!B49,0))</f>
        <v>0</v>
      </c>
      <c r="C49" s="20">
        <f>IF($C$4="Neattiecināmās izmaksas",IF('2a+c+n'!$Q49="N",'2a+c+n'!C49,0))</f>
        <v>0</v>
      </c>
      <c r="D49" s="20">
        <f>IF($C$4="Neattiecināmās izmaksas",IF('2a+c+n'!$Q49="N",'2a+c+n'!D49,0))</f>
        <v>0</v>
      </c>
      <c r="E49" s="40"/>
      <c r="F49" s="59"/>
      <c r="G49" s="106"/>
      <c r="H49" s="106">
        <f>IF($C$4="Neattiecināmās izmaksas",IF('2a+c+n'!$Q49="N",'2a+c+n'!H49,0))</f>
        <v>0</v>
      </c>
      <c r="I49" s="106"/>
      <c r="J49" s="106"/>
      <c r="K49" s="107">
        <f>IF($C$4="Neattiecināmās izmaksas",IF('2a+c+n'!$Q49="N",'2a+c+n'!K49,0))</f>
        <v>0</v>
      </c>
      <c r="L49" s="74">
        <f>IF($C$4="Neattiecināmās izmaksas",IF('2a+c+n'!$Q49="N",'2a+c+n'!L49,0))</f>
        <v>0</v>
      </c>
      <c r="M49" s="106">
        <f>IF($C$4="Neattiecināmās izmaksas",IF('2a+c+n'!$Q49="N",'2a+c+n'!M49,0))</f>
        <v>0</v>
      </c>
      <c r="N49" s="106">
        <f>IF($C$4="Neattiecināmās izmaksas",IF('2a+c+n'!$Q49="N",'2a+c+n'!N49,0))</f>
        <v>0</v>
      </c>
      <c r="O49" s="106">
        <f>IF($C$4="Neattiecināmās izmaksas",IF('2a+c+n'!$Q49="N",'2a+c+n'!O49,0))</f>
        <v>0</v>
      </c>
      <c r="P49" s="107">
        <f>IF($C$4="Neattiecināmās izmaksas",IF('2a+c+n'!$Q49="N",'2a+c+n'!P49,0))</f>
        <v>0</v>
      </c>
    </row>
    <row r="50" spans="1:16" x14ac:dyDescent="0.2">
      <c r="A50" s="45">
        <f>IF(P50=0,0,IF(COUNTBLANK(P50)=1,0,COUNTA($P$14:P50)))</f>
        <v>0</v>
      </c>
      <c r="B50" s="20">
        <f>IF($C$4="Neattiecināmās izmaksas",IF('2a+c+n'!$Q51="N",'2a+c+n'!B51,0))</f>
        <v>0</v>
      </c>
      <c r="C50" s="20">
        <f>IF($C$4="Neattiecināmās izmaksas",IF('2a+c+n'!$Q51="N",'2a+c+n'!C51,0))</f>
        <v>0</v>
      </c>
      <c r="D50" s="20">
        <f>IF($C$4="Neattiecināmās izmaksas",IF('2a+c+n'!$Q51="N",'2a+c+n'!D51,0))</f>
        <v>0</v>
      </c>
      <c r="E50" s="40"/>
      <c r="F50" s="59"/>
      <c r="G50" s="106"/>
      <c r="H50" s="106">
        <f>IF($C$4="Neattiecināmās izmaksas",IF('2a+c+n'!$Q51="N",'2a+c+n'!H51,0))</f>
        <v>0</v>
      </c>
      <c r="I50" s="106"/>
      <c r="J50" s="106"/>
      <c r="K50" s="107">
        <f>IF($C$4="Neattiecināmās izmaksas",IF('2a+c+n'!$Q51="N",'2a+c+n'!K51,0))</f>
        <v>0</v>
      </c>
      <c r="L50" s="74">
        <f>IF($C$4="Neattiecināmās izmaksas",IF('2a+c+n'!$Q51="N",'2a+c+n'!L51,0))</f>
        <v>0</v>
      </c>
      <c r="M50" s="106">
        <f>IF($C$4="Neattiecināmās izmaksas",IF('2a+c+n'!$Q51="N",'2a+c+n'!M51,0))</f>
        <v>0</v>
      </c>
      <c r="N50" s="106">
        <f>IF($C$4="Neattiecināmās izmaksas",IF('2a+c+n'!$Q51="N",'2a+c+n'!N51,0))</f>
        <v>0</v>
      </c>
      <c r="O50" s="106">
        <f>IF($C$4="Neattiecināmās izmaksas",IF('2a+c+n'!$Q51="N",'2a+c+n'!O51,0))</f>
        <v>0</v>
      </c>
      <c r="P50" s="107">
        <f>IF($C$4="Neattiecināmās izmaksas",IF('2a+c+n'!$Q51="N",'2a+c+n'!P51,0))</f>
        <v>0</v>
      </c>
    </row>
    <row r="51" spans="1:16" x14ac:dyDescent="0.2">
      <c r="A51" s="45">
        <f>IF(P51=0,0,IF(COUNTBLANK(P51)=1,0,COUNTA($P$14:P51)))</f>
        <v>0</v>
      </c>
      <c r="B51" s="20">
        <f>IF($C$4="Neattiecināmās izmaksas",IF('2a+c+n'!$Q52="N",'2a+c+n'!B52,0))</f>
        <v>0</v>
      </c>
      <c r="C51" s="20">
        <f>IF($C$4="Neattiecināmās izmaksas",IF('2a+c+n'!$Q52="N",'2a+c+n'!C52,0))</f>
        <v>0</v>
      </c>
      <c r="D51" s="20">
        <f>IF($C$4="Neattiecināmās izmaksas",IF('2a+c+n'!$Q52="N",'2a+c+n'!D52,0))</f>
        <v>0</v>
      </c>
      <c r="E51" s="40"/>
      <c r="F51" s="59"/>
      <c r="G51" s="106"/>
      <c r="H51" s="106">
        <f>IF($C$4="Neattiecināmās izmaksas",IF('2a+c+n'!$Q52="N",'2a+c+n'!H52,0))</f>
        <v>0</v>
      </c>
      <c r="I51" s="106"/>
      <c r="J51" s="106"/>
      <c r="K51" s="107">
        <f>IF($C$4="Neattiecināmās izmaksas",IF('2a+c+n'!$Q52="N",'2a+c+n'!K52,0))</f>
        <v>0</v>
      </c>
      <c r="L51" s="74">
        <f>IF($C$4="Neattiecināmās izmaksas",IF('2a+c+n'!$Q52="N",'2a+c+n'!L52,0))</f>
        <v>0</v>
      </c>
      <c r="M51" s="106">
        <f>IF($C$4="Neattiecināmās izmaksas",IF('2a+c+n'!$Q52="N",'2a+c+n'!M52,0))</f>
        <v>0</v>
      </c>
      <c r="N51" s="106">
        <f>IF($C$4="Neattiecināmās izmaksas",IF('2a+c+n'!$Q52="N",'2a+c+n'!N52,0))</f>
        <v>0</v>
      </c>
      <c r="O51" s="106">
        <f>IF($C$4="Neattiecināmās izmaksas",IF('2a+c+n'!$Q52="N",'2a+c+n'!O52,0))</f>
        <v>0</v>
      </c>
      <c r="P51" s="107">
        <f>IF($C$4="Neattiecināmās izmaksas",IF('2a+c+n'!$Q52="N",'2a+c+n'!P52,0))</f>
        <v>0</v>
      </c>
    </row>
    <row r="52" spans="1:16" x14ac:dyDescent="0.2">
      <c r="A52" s="45">
        <f>IF(P52=0,0,IF(COUNTBLANK(P52)=1,0,COUNTA($P$14:P52)))</f>
        <v>0</v>
      </c>
      <c r="B52" s="20">
        <f>IF($C$4="Neattiecināmās izmaksas",IF('2a+c+n'!$Q53="N",'2a+c+n'!B53,0))</f>
        <v>0</v>
      </c>
      <c r="C52" s="20">
        <f>IF($C$4="Neattiecināmās izmaksas",IF('2a+c+n'!$Q53="N",'2a+c+n'!C53,0))</f>
        <v>0</v>
      </c>
      <c r="D52" s="20">
        <f>IF($C$4="Neattiecināmās izmaksas",IF('2a+c+n'!$Q53="N",'2a+c+n'!D53,0))</f>
        <v>0</v>
      </c>
      <c r="E52" s="40"/>
      <c r="F52" s="59"/>
      <c r="G52" s="106"/>
      <c r="H52" s="106">
        <f>IF($C$4="Neattiecināmās izmaksas",IF('2a+c+n'!$Q53="N",'2a+c+n'!H53,0))</f>
        <v>0</v>
      </c>
      <c r="I52" s="106"/>
      <c r="J52" s="106"/>
      <c r="K52" s="107">
        <f>IF($C$4="Neattiecināmās izmaksas",IF('2a+c+n'!$Q53="N",'2a+c+n'!K53,0))</f>
        <v>0</v>
      </c>
      <c r="L52" s="74">
        <f>IF($C$4="Neattiecināmās izmaksas",IF('2a+c+n'!$Q53="N",'2a+c+n'!L53,0))</f>
        <v>0</v>
      </c>
      <c r="M52" s="106">
        <f>IF($C$4="Neattiecināmās izmaksas",IF('2a+c+n'!$Q53="N",'2a+c+n'!M53,0))</f>
        <v>0</v>
      </c>
      <c r="N52" s="106">
        <f>IF($C$4="Neattiecināmās izmaksas",IF('2a+c+n'!$Q53="N",'2a+c+n'!N53,0))</f>
        <v>0</v>
      </c>
      <c r="O52" s="106">
        <f>IF($C$4="Neattiecināmās izmaksas",IF('2a+c+n'!$Q53="N",'2a+c+n'!O53,0))</f>
        <v>0</v>
      </c>
      <c r="P52" s="107">
        <f>IF($C$4="Neattiecināmās izmaksas",IF('2a+c+n'!$Q53="N",'2a+c+n'!P53,0))</f>
        <v>0</v>
      </c>
    </row>
    <row r="53" spans="1:16" x14ac:dyDescent="0.2">
      <c r="A53" s="45">
        <f>IF(P53=0,0,IF(COUNTBLANK(P53)=1,0,COUNTA($P$14:P53)))</f>
        <v>0</v>
      </c>
      <c r="B53" s="20">
        <f>IF($C$4="Neattiecināmās izmaksas",IF('2a+c+n'!$Q54="N",'2a+c+n'!B54,0))</f>
        <v>0</v>
      </c>
      <c r="C53" s="20">
        <f>IF($C$4="Neattiecināmās izmaksas",IF('2a+c+n'!$Q54="N",'2a+c+n'!C54,0))</f>
        <v>0</v>
      </c>
      <c r="D53" s="20">
        <f>IF($C$4="Neattiecināmās izmaksas",IF('2a+c+n'!$Q54="N",'2a+c+n'!D54,0))</f>
        <v>0</v>
      </c>
      <c r="E53" s="40"/>
      <c r="F53" s="59"/>
      <c r="G53" s="106"/>
      <c r="H53" s="106">
        <f>IF($C$4="Neattiecināmās izmaksas",IF('2a+c+n'!$Q54="N",'2a+c+n'!H54,0))</f>
        <v>0</v>
      </c>
      <c r="I53" s="106"/>
      <c r="J53" s="106"/>
      <c r="K53" s="107">
        <f>IF($C$4="Neattiecināmās izmaksas",IF('2a+c+n'!$Q54="N",'2a+c+n'!K54,0))</f>
        <v>0</v>
      </c>
      <c r="L53" s="74">
        <f>IF($C$4="Neattiecināmās izmaksas",IF('2a+c+n'!$Q54="N",'2a+c+n'!L54,0))</f>
        <v>0</v>
      </c>
      <c r="M53" s="106">
        <f>IF($C$4="Neattiecināmās izmaksas",IF('2a+c+n'!$Q54="N",'2a+c+n'!M54,0))</f>
        <v>0</v>
      </c>
      <c r="N53" s="106">
        <f>IF($C$4="Neattiecināmās izmaksas",IF('2a+c+n'!$Q54="N",'2a+c+n'!N54,0))</f>
        <v>0</v>
      </c>
      <c r="O53" s="106">
        <f>IF($C$4="Neattiecināmās izmaksas",IF('2a+c+n'!$Q54="N",'2a+c+n'!O54,0))</f>
        <v>0</v>
      </c>
      <c r="P53" s="107">
        <f>IF($C$4="Neattiecināmās izmaksas",IF('2a+c+n'!$Q54="N",'2a+c+n'!P54,0))</f>
        <v>0</v>
      </c>
    </row>
    <row r="54" spans="1:16" x14ac:dyDescent="0.2">
      <c r="A54" s="45">
        <f>IF(P54=0,0,IF(COUNTBLANK(P54)=1,0,COUNTA($P$14:P54)))</f>
        <v>0</v>
      </c>
      <c r="B54" s="20">
        <f>IF($C$4="Neattiecināmās izmaksas",IF('2a+c+n'!$Q55="N",'2a+c+n'!B55,0))</f>
        <v>0</v>
      </c>
      <c r="C54" s="20">
        <f>IF($C$4="Neattiecināmās izmaksas",IF('2a+c+n'!$Q55="N",'2a+c+n'!C55,0))</f>
        <v>0</v>
      </c>
      <c r="D54" s="20">
        <f>IF($C$4="Neattiecināmās izmaksas",IF('2a+c+n'!$Q55="N",'2a+c+n'!D55,0))</f>
        <v>0</v>
      </c>
      <c r="E54" s="40"/>
      <c r="F54" s="59"/>
      <c r="G54" s="106"/>
      <c r="H54" s="106">
        <f>IF($C$4="Neattiecināmās izmaksas",IF('2a+c+n'!$Q55="N",'2a+c+n'!H55,0))</f>
        <v>0</v>
      </c>
      <c r="I54" s="106"/>
      <c r="J54" s="106"/>
      <c r="K54" s="107">
        <f>IF($C$4="Neattiecināmās izmaksas",IF('2a+c+n'!$Q55="N",'2a+c+n'!K55,0))</f>
        <v>0</v>
      </c>
      <c r="L54" s="74">
        <f>IF($C$4="Neattiecināmās izmaksas",IF('2a+c+n'!$Q55="N",'2a+c+n'!L55,0))</f>
        <v>0</v>
      </c>
      <c r="M54" s="106">
        <f>IF($C$4="Neattiecināmās izmaksas",IF('2a+c+n'!$Q55="N",'2a+c+n'!M55,0))</f>
        <v>0</v>
      </c>
      <c r="N54" s="106">
        <f>IF($C$4="Neattiecināmās izmaksas",IF('2a+c+n'!$Q55="N",'2a+c+n'!N55,0))</f>
        <v>0</v>
      </c>
      <c r="O54" s="106">
        <f>IF($C$4="Neattiecināmās izmaksas",IF('2a+c+n'!$Q55="N",'2a+c+n'!O55,0))</f>
        <v>0</v>
      </c>
      <c r="P54" s="107">
        <f>IF($C$4="Neattiecināmās izmaksas",IF('2a+c+n'!$Q55="N",'2a+c+n'!P55,0))</f>
        <v>0</v>
      </c>
    </row>
    <row r="55" spans="1:16" x14ac:dyDescent="0.2">
      <c r="A55" s="45">
        <f>IF(P55=0,0,IF(COUNTBLANK(P55)=1,0,COUNTA($P$14:P55)))</f>
        <v>0</v>
      </c>
      <c r="B55" s="20">
        <f>IF($C$4="Neattiecināmās izmaksas",IF('2a+c+n'!$Q50="N",'2a+c+n'!B50,0))</f>
        <v>0</v>
      </c>
      <c r="C55" s="20">
        <f>IF($C$4="Neattiecināmās izmaksas",IF('2a+c+n'!$Q50="N",'2a+c+n'!C50,0))</f>
        <v>0</v>
      </c>
      <c r="D55" s="20">
        <f>IF($C$4="Neattiecināmās izmaksas",IF('2a+c+n'!$Q50="N",'2a+c+n'!D50,0))</f>
        <v>0</v>
      </c>
      <c r="E55" s="40"/>
      <c r="F55" s="59"/>
      <c r="G55" s="106"/>
      <c r="H55" s="106">
        <f>IF($C$4="Neattiecināmās izmaksas",IF('2a+c+n'!$Q50="N",'2a+c+n'!H50,0))</f>
        <v>0</v>
      </c>
      <c r="I55" s="106"/>
      <c r="J55" s="106"/>
      <c r="K55" s="107">
        <f>IF($C$4="Neattiecināmās izmaksas",IF('2a+c+n'!$Q50="N",'2a+c+n'!K50,0))</f>
        <v>0</v>
      </c>
      <c r="L55" s="74">
        <f>IF($C$4="Neattiecināmās izmaksas",IF('2a+c+n'!$Q50="N",'2a+c+n'!L50,0))</f>
        <v>0</v>
      </c>
      <c r="M55" s="106">
        <f>IF($C$4="Neattiecināmās izmaksas",IF('2a+c+n'!$Q50="N",'2a+c+n'!M50,0))</f>
        <v>0</v>
      </c>
      <c r="N55" s="106">
        <f>IF($C$4="Neattiecināmās izmaksas",IF('2a+c+n'!$Q50="N",'2a+c+n'!N50,0))</f>
        <v>0</v>
      </c>
      <c r="O55" s="106">
        <f>IF($C$4="Neattiecināmās izmaksas",IF('2a+c+n'!$Q50="N",'2a+c+n'!O50,0))</f>
        <v>0</v>
      </c>
      <c r="P55" s="107">
        <f>IF($C$4="Neattiecināmās izmaksas",IF('2a+c+n'!$Q50="N",'2a+c+n'!P50,0))</f>
        <v>0</v>
      </c>
    </row>
    <row r="56" spans="1:16" x14ac:dyDescent="0.2">
      <c r="A56" s="45">
        <f>IF(P56=0,0,IF(COUNTBLANK(P56)=1,0,COUNTA($P$14:P56)))</f>
        <v>0</v>
      </c>
      <c r="B56" s="20">
        <f>IF($C$4="Neattiecināmās izmaksas",IF('2a+c+n'!$Q56="N",'2a+c+n'!B56,0))</f>
        <v>0</v>
      </c>
      <c r="C56" s="20">
        <f>IF($C$4="Neattiecināmās izmaksas",IF('2a+c+n'!$Q56="N",'2a+c+n'!C56,0))</f>
        <v>0</v>
      </c>
      <c r="D56" s="20">
        <f>IF($C$4="Neattiecināmās izmaksas",IF('2a+c+n'!$Q56="N",'2a+c+n'!D56,0))</f>
        <v>0</v>
      </c>
      <c r="E56" s="40"/>
      <c r="F56" s="59"/>
      <c r="G56" s="106"/>
      <c r="H56" s="106">
        <f>IF($C$4="Neattiecināmās izmaksas",IF('2a+c+n'!$Q56="N",'2a+c+n'!H56,0))</f>
        <v>0</v>
      </c>
      <c r="I56" s="106"/>
      <c r="J56" s="106"/>
      <c r="K56" s="107">
        <f>IF($C$4="Neattiecināmās izmaksas",IF('2a+c+n'!$Q56="N",'2a+c+n'!K56,0))</f>
        <v>0</v>
      </c>
      <c r="L56" s="74">
        <f>IF($C$4="Neattiecināmās izmaksas",IF('2a+c+n'!$Q56="N",'2a+c+n'!L56,0))</f>
        <v>0</v>
      </c>
      <c r="M56" s="106">
        <f>IF($C$4="Neattiecināmās izmaksas",IF('2a+c+n'!$Q56="N",'2a+c+n'!M56,0))</f>
        <v>0</v>
      </c>
      <c r="N56" s="106">
        <f>IF($C$4="Neattiecināmās izmaksas",IF('2a+c+n'!$Q56="N",'2a+c+n'!N56,0))</f>
        <v>0</v>
      </c>
      <c r="O56" s="106">
        <f>IF($C$4="Neattiecināmās izmaksas",IF('2a+c+n'!$Q56="N",'2a+c+n'!O56,0))</f>
        <v>0</v>
      </c>
      <c r="P56" s="107">
        <f>IF($C$4="Neattiecināmās izmaksas",IF('2a+c+n'!$Q56="N",'2a+c+n'!P56,0))</f>
        <v>0</v>
      </c>
    </row>
    <row r="57" spans="1:16" x14ac:dyDescent="0.2">
      <c r="A57" s="45">
        <f>IF(P57=0,0,IF(COUNTBLANK(P57)=1,0,COUNTA($P$14:P57)))</f>
        <v>0</v>
      </c>
      <c r="B57" s="20">
        <f>IF($C$4="Neattiecināmās izmaksas",IF('2a+c+n'!$Q101="N",'2a+c+n'!B101,0))</f>
        <v>0</v>
      </c>
      <c r="C57" s="20">
        <f>IF($C$4="Neattiecināmās izmaksas",IF('2a+c+n'!$Q101="N",'2a+c+n'!C101,0))</f>
        <v>0</v>
      </c>
      <c r="D57" s="20">
        <f>IF($C$4="Neattiecināmās izmaksas",IF('2a+c+n'!$Q101="N",'2a+c+n'!D101,0))</f>
        <v>0</v>
      </c>
      <c r="E57" s="40"/>
      <c r="F57" s="59"/>
      <c r="G57" s="106"/>
      <c r="H57" s="106">
        <f>IF($C$4="Neattiecināmās izmaksas",IF('2a+c+n'!$Q101="N",'2a+c+n'!H101,0))</f>
        <v>0</v>
      </c>
      <c r="I57" s="106"/>
      <c r="J57" s="106"/>
      <c r="K57" s="107">
        <f>IF($C$4="Neattiecināmās izmaksas",IF('2a+c+n'!$Q101="N",'2a+c+n'!K101,0))</f>
        <v>0</v>
      </c>
      <c r="L57" s="74">
        <f>IF($C$4="Neattiecināmās izmaksas",IF('2a+c+n'!$Q101="N",'2a+c+n'!L101,0))</f>
        <v>0</v>
      </c>
      <c r="M57" s="106">
        <f>IF($C$4="Neattiecināmās izmaksas",IF('2a+c+n'!$Q101="N",'2a+c+n'!M101,0))</f>
        <v>0</v>
      </c>
      <c r="N57" s="106">
        <f>IF($C$4="Neattiecināmās izmaksas",IF('2a+c+n'!$Q101="N",'2a+c+n'!N101,0))</f>
        <v>0</v>
      </c>
      <c r="O57" s="106">
        <f>IF($C$4="Neattiecināmās izmaksas",IF('2a+c+n'!$Q101="N",'2a+c+n'!O101,0))</f>
        <v>0</v>
      </c>
      <c r="P57" s="107">
        <f>IF($C$4="Neattiecināmās izmaksas",IF('2a+c+n'!$Q101="N",'2a+c+n'!P101,0))</f>
        <v>0</v>
      </c>
    </row>
    <row r="58" spans="1:16" x14ac:dyDescent="0.2">
      <c r="A58" s="45">
        <f>IF(P58=0,0,IF(COUNTBLANK(P58)=1,0,COUNTA($P$14:P58)))</f>
        <v>0</v>
      </c>
      <c r="B58" s="20">
        <f>IF($C$4="Neattiecināmās izmaksas",IF('2a+c+n'!$Q102="N",'2a+c+n'!B102,0))</f>
        <v>0</v>
      </c>
      <c r="C58" s="20">
        <f>IF($C$4="Neattiecināmās izmaksas",IF('2a+c+n'!$Q102="N",'2a+c+n'!C102,0))</f>
        <v>0</v>
      </c>
      <c r="D58" s="20">
        <f>IF($C$4="Neattiecināmās izmaksas",IF('2a+c+n'!$Q102="N",'2a+c+n'!D102,0))</f>
        <v>0</v>
      </c>
      <c r="E58" s="40"/>
      <c r="F58" s="59"/>
      <c r="G58" s="106"/>
      <c r="H58" s="106">
        <f>IF($C$4="Neattiecināmās izmaksas",IF('2a+c+n'!$Q102="N",'2a+c+n'!H102,0))</f>
        <v>0</v>
      </c>
      <c r="I58" s="106"/>
      <c r="J58" s="106"/>
      <c r="K58" s="107">
        <f>IF($C$4="Neattiecināmās izmaksas",IF('2a+c+n'!$Q102="N",'2a+c+n'!K102,0))</f>
        <v>0</v>
      </c>
      <c r="L58" s="74">
        <f>IF($C$4="Neattiecināmās izmaksas",IF('2a+c+n'!$Q102="N",'2a+c+n'!L102,0))</f>
        <v>0</v>
      </c>
      <c r="M58" s="106">
        <f>IF($C$4="Neattiecināmās izmaksas",IF('2a+c+n'!$Q102="N",'2a+c+n'!M102,0))</f>
        <v>0</v>
      </c>
      <c r="N58" s="106">
        <f>IF($C$4="Neattiecināmās izmaksas",IF('2a+c+n'!$Q102="N",'2a+c+n'!N102,0))</f>
        <v>0</v>
      </c>
      <c r="O58" s="106">
        <f>IF($C$4="Neattiecināmās izmaksas",IF('2a+c+n'!$Q102="N",'2a+c+n'!O102,0))</f>
        <v>0</v>
      </c>
      <c r="P58" s="107">
        <f>IF($C$4="Neattiecināmās izmaksas",IF('2a+c+n'!$Q102="N",'2a+c+n'!P102,0))</f>
        <v>0</v>
      </c>
    </row>
    <row r="59" spans="1:16" x14ac:dyDescent="0.2">
      <c r="A59" s="45">
        <f>IF(P59=0,0,IF(COUNTBLANK(P59)=1,0,COUNTA($P$14:P59)))</f>
        <v>0</v>
      </c>
      <c r="B59" s="20">
        <f>IF($C$4="Neattiecināmās izmaksas",IF('2a+c+n'!$Q103="N",'2a+c+n'!B103,0))</f>
        <v>0</v>
      </c>
      <c r="C59" s="20">
        <f>IF($C$4="Neattiecināmās izmaksas",IF('2a+c+n'!$Q103="N",'2a+c+n'!C103,0))</f>
        <v>0</v>
      </c>
      <c r="D59" s="20">
        <f>IF($C$4="Neattiecināmās izmaksas",IF('2a+c+n'!$Q103="N",'2a+c+n'!D103,0))</f>
        <v>0</v>
      </c>
      <c r="E59" s="40"/>
      <c r="F59" s="59"/>
      <c r="G59" s="106"/>
      <c r="H59" s="106">
        <f>IF($C$4="Neattiecināmās izmaksas",IF('2a+c+n'!$Q103="N",'2a+c+n'!H103,0))</f>
        <v>0</v>
      </c>
      <c r="I59" s="106"/>
      <c r="J59" s="106"/>
      <c r="K59" s="107">
        <f>IF($C$4="Neattiecināmās izmaksas",IF('2a+c+n'!$Q103="N",'2a+c+n'!K103,0))</f>
        <v>0</v>
      </c>
      <c r="L59" s="74">
        <f>IF($C$4="Neattiecināmās izmaksas",IF('2a+c+n'!$Q103="N",'2a+c+n'!L103,0))</f>
        <v>0</v>
      </c>
      <c r="M59" s="106">
        <f>IF($C$4="Neattiecināmās izmaksas",IF('2a+c+n'!$Q103="N",'2a+c+n'!M103,0))</f>
        <v>0</v>
      </c>
      <c r="N59" s="106">
        <f>IF($C$4="Neattiecināmās izmaksas",IF('2a+c+n'!$Q103="N",'2a+c+n'!N103,0))</f>
        <v>0</v>
      </c>
      <c r="O59" s="106">
        <f>IF($C$4="Neattiecināmās izmaksas",IF('2a+c+n'!$Q103="N",'2a+c+n'!O103,0))</f>
        <v>0</v>
      </c>
      <c r="P59" s="107">
        <f>IF($C$4="Neattiecināmās izmaksas",IF('2a+c+n'!$Q103="N",'2a+c+n'!P103,0))</f>
        <v>0</v>
      </c>
    </row>
    <row r="60" spans="1:16" x14ac:dyDescent="0.2">
      <c r="A60" s="45">
        <f>IF(P60=0,0,IF(COUNTBLANK(P60)=1,0,COUNTA($P$14:P60)))</f>
        <v>0</v>
      </c>
      <c r="B60" s="20">
        <f>IF($C$4="Neattiecināmās izmaksas",IF('2a+c+n'!$Q104="N",'2a+c+n'!B104,0))</f>
        <v>0</v>
      </c>
      <c r="C60" s="20">
        <f>IF($C$4="Neattiecināmās izmaksas",IF('2a+c+n'!$Q104="N",'2a+c+n'!C104,0))</f>
        <v>0</v>
      </c>
      <c r="D60" s="20">
        <f>IF($C$4="Neattiecināmās izmaksas",IF('2a+c+n'!$Q104="N",'2a+c+n'!D104,0))</f>
        <v>0</v>
      </c>
      <c r="E60" s="40"/>
      <c r="F60" s="59"/>
      <c r="G60" s="106"/>
      <c r="H60" s="106">
        <f>IF($C$4="Neattiecināmās izmaksas",IF('2a+c+n'!$Q104="N",'2a+c+n'!H104,0))</f>
        <v>0</v>
      </c>
      <c r="I60" s="106"/>
      <c r="J60" s="106"/>
      <c r="K60" s="107">
        <f>IF($C$4="Neattiecināmās izmaksas",IF('2a+c+n'!$Q104="N",'2a+c+n'!K104,0))</f>
        <v>0</v>
      </c>
      <c r="L60" s="74">
        <f>IF($C$4="Neattiecināmās izmaksas",IF('2a+c+n'!$Q104="N",'2a+c+n'!L104,0))</f>
        <v>0</v>
      </c>
      <c r="M60" s="106">
        <f>IF($C$4="Neattiecināmās izmaksas",IF('2a+c+n'!$Q104="N",'2a+c+n'!M104,0))</f>
        <v>0</v>
      </c>
      <c r="N60" s="106">
        <f>IF($C$4="Neattiecināmās izmaksas",IF('2a+c+n'!$Q104="N",'2a+c+n'!N104,0))</f>
        <v>0</v>
      </c>
      <c r="O60" s="106">
        <f>IF($C$4="Neattiecināmās izmaksas",IF('2a+c+n'!$Q104="N",'2a+c+n'!O104,0))</f>
        <v>0</v>
      </c>
      <c r="P60" s="107">
        <f>IF($C$4="Neattiecināmās izmaksas",IF('2a+c+n'!$Q104="N",'2a+c+n'!P104,0))</f>
        <v>0</v>
      </c>
    </row>
    <row r="61" spans="1:16" x14ac:dyDescent="0.2">
      <c r="A61" s="45">
        <f>IF(P61=0,0,IF(COUNTBLANK(P61)=1,0,COUNTA($P$14:P61)))</f>
        <v>0</v>
      </c>
      <c r="B61" s="20">
        <f>IF($C$4="Neattiecināmās izmaksas",IF('2a+c+n'!$Q105="N",'2a+c+n'!B105,0))</f>
        <v>0</v>
      </c>
      <c r="C61" s="20">
        <f>IF($C$4="Neattiecināmās izmaksas",IF('2a+c+n'!$Q105="N",'2a+c+n'!C105,0))</f>
        <v>0</v>
      </c>
      <c r="D61" s="20">
        <f>IF($C$4="Neattiecināmās izmaksas",IF('2a+c+n'!$Q105="N",'2a+c+n'!D105,0))</f>
        <v>0</v>
      </c>
      <c r="E61" s="40"/>
      <c r="F61" s="59"/>
      <c r="G61" s="106"/>
      <c r="H61" s="106">
        <f>IF($C$4="Neattiecināmās izmaksas",IF('2a+c+n'!$Q105="N",'2a+c+n'!H105,0))</f>
        <v>0</v>
      </c>
      <c r="I61" s="106"/>
      <c r="J61" s="106"/>
      <c r="K61" s="107">
        <f>IF($C$4="Neattiecināmās izmaksas",IF('2a+c+n'!$Q105="N",'2a+c+n'!K105,0))</f>
        <v>0</v>
      </c>
      <c r="L61" s="74">
        <f>IF($C$4="Neattiecināmās izmaksas",IF('2a+c+n'!$Q105="N",'2a+c+n'!L105,0))</f>
        <v>0</v>
      </c>
      <c r="M61" s="106">
        <f>IF($C$4="Neattiecināmās izmaksas",IF('2a+c+n'!$Q105="N",'2a+c+n'!M105,0))</f>
        <v>0</v>
      </c>
      <c r="N61" s="106">
        <f>IF($C$4="Neattiecināmās izmaksas",IF('2a+c+n'!$Q105="N",'2a+c+n'!N105,0))</f>
        <v>0</v>
      </c>
      <c r="O61" s="106">
        <f>IF($C$4="Neattiecināmās izmaksas",IF('2a+c+n'!$Q105="N",'2a+c+n'!O105,0))</f>
        <v>0</v>
      </c>
      <c r="P61" s="107">
        <f>IF($C$4="Neattiecināmās izmaksas",IF('2a+c+n'!$Q105="N",'2a+c+n'!P105,0))</f>
        <v>0</v>
      </c>
    </row>
    <row r="62" spans="1:16" x14ac:dyDescent="0.2">
      <c r="A62" s="45">
        <f>IF(P62=0,0,IF(COUNTBLANK(P62)=1,0,COUNTA($P$14:P62)))</f>
        <v>0</v>
      </c>
      <c r="B62" s="20">
        <f>IF($C$4="Neattiecināmās izmaksas",IF('2a+c+n'!$Q106="N",'2a+c+n'!B106,0))</f>
        <v>0</v>
      </c>
      <c r="C62" s="20">
        <f>IF($C$4="Neattiecināmās izmaksas",IF('2a+c+n'!$Q106="N",'2a+c+n'!C106,0))</f>
        <v>0</v>
      </c>
      <c r="D62" s="20">
        <f>IF($C$4="Neattiecināmās izmaksas",IF('2a+c+n'!$Q106="N",'2a+c+n'!D106,0))</f>
        <v>0</v>
      </c>
      <c r="E62" s="40"/>
      <c r="F62" s="59"/>
      <c r="G62" s="106"/>
      <c r="H62" s="106">
        <f>IF($C$4="Neattiecināmās izmaksas",IF('2a+c+n'!$Q106="N",'2a+c+n'!H106,0))</f>
        <v>0</v>
      </c>
      <c r="I62" s="106"/>
      <c r="J62" s="106"/>
      <c r="K62" s="107">
        <f>IF($C$4="Neattiecināmās izmaksas",IF('2a+c+n'!$Q106="N",'2a+c+n'!K106,0))</f>
        <v>0</v>
      </c>
      <c r="L62" s="74">
        <f>IF($C$4="Neattiecināmās izmaksas",IF('2a+c+n'!$Q106="N",'2a+c+n'!L106,0))</f>
        <v>0</v>
      </c>
      <c r="M62" s="106">
        <f>IF($C$4="Neattiecināmās izmaksas",IF('2a+c+n'!$Q106="N",'2a+c+n'!M106,0))</f>
        <v>0</v>
      </c>
      <c r="N62" s="106">
        <f>IF($C$4="Neattiecināmās izmaksas",IF('2a+c+n'!$Q106="N",'2a+c+n'!N106,0))</f>
        <v>0</v>
      </c>
      <c r="O62" s="106">
        <f>IF($C$4="Neattiecināmās izmaksas",IF('2a+c+n'!$Q106="N",'2a+c+n'!O106,0))</f>
        <v>0</v>
      </c>
      <c r="P62" s="107">
        <f>IF($C$4="Neattiecināmās izmaksas",IF('2a+c+n'!$Q106="N",'2a+c+n'!P106,0))</f>
        <v>0</v>
      </c>
    </row>
    <row r="63" spans="1:16" x14ac:dyDescent="0.2">
      <c r="A63" s="45">
        <f>IF(P63=0,0,IF(COUNTBLANK(P63)=1,0,COUNTA($P$14:P63)))</f>
        <v>0</v>
      </c>
      <c r="B63" s="20">
        <f>IF($C$4="Neattiecināmās izmaksas",IF('2a+c+n'!$Q107="N",'2a+c+n'!B107,0))</f>
        <v>0</v>
      </c>
      <c r="C63" s="20">
        <f>IF($C$4="Neattiecināmās izmaksas",IF('2a+c+n'!$Q107="N",'2a+c+n'!C107,0))</f>
        <v>0</v>
      </c>
      <c r="D63" s="20">
        <f>IF($C$4="Neattiecināmās izmaksas",IF('2a+c+n'!$Q107="N",'2a+c+n'!D107,0))</f>
        <v>0</v>
      </c>
      <c r="E63" s="40"/>
      <c r="F63" s="59"/>
      <c r="G63" s="106"/>
      <c r="H63" s="106">
        <f>IF($C$4="Neattiecināmās izmaksas",IF('2a+c+n'!$Q107="N",'2a+c+n'!H107,0))</f>
        <v>0</v>
      </c>
      <c r="I63" s="106"/>
      <c r="J63" s="106"/>
      <c r="K63" s="107">
        <f>IF($C$4="Neattiecināmās izmaksas",IF('2a+c+n'!$Q107="N",'2a+c+n'!K107,0))</f>
        <v>0</v>
      </c>
      <c r="L63" s="74">
        <f>IF($C$4="Neattiecināmās izmaksas",IF('2a+c+n'!$Q107="N",'2a+c+n'!L107,0))</f>
        <v>0</v>
      </c>
      <c r="M63" s="106">
        <f>IF($C$4="Neattiecināmās izmaksas",IF('2a+c+n'!$Q107="N",'2a+c+n'!M107,0))</f>
        <v>0</v>
      </c>
      <c r="N63" s="106">
        <f>IF($C$4="Neattiecināmās izmaksas",IF('2a+c+n'!$Q107="N",'2a+c+n'!N107,0))</f>
        <v>0</v>
      </c>
      <c r="O63" s="106">
        <f>IF($C$4="Neattiecināmās izmaksas",IF('2a+c+n'!$Q107="N",'2a+c+n'!O107,0))</f>
        <v>0</v>
      </c>
      <c r="P63" s="107">
        <f>IF($C$4="Neattiecināmās izmaksas",IF('2a+c+n'!$Q107="N",'2a+c+n'!P107,0))</f>
        <v>0</v>
      </c>
    </row>
    <row r="64" spans="1:16" x14ac:dyDescent="0.2">
      <c r="A64" s="45">
        <f>IF(P64=0,0,IF(COUNTBLANK(P64)=1,0,COUNTA($P$14:P64)))</f>
        <v>0</v>
      </c>
      <c r="B64" s="20">
        <f>IF($C$4="Neattiecināmās izmaksas",IF('2a+c+n'!$Q108="N",'2a+c+n'!B108,0))</f>
        <v>0</v>
      </c>
      <c r="C64" s="20">
        <f>IF($C$4="Neattiecināmās izmaksas",IF('2a+c+n'!$Q108="N",'2a+c+n'!C108,0))</f>
        <v>0</v>
      </c>
      <c r="D64" s="20">
        <f>IF($C$4="Neattiecināmās izmaksas",IF('2a+c+n'!$Q108="N",'2a+c+n'!D108,0))</f>
        <v>0</v>
      </c>
      <c r="E64" s="40"/>
      <c r="F64" s="59"/>
      <c r="G64" s="106"/>
      <c r="H64" s="106">
        <f>IF($C$4="Neattiecināmās izmaksas",IF('2a+c+n'!$Q108="N",'2a+c+n'!H108,0))</f>
        <v>0</v>
      </c>
      <c r="I64" s="106"/>
      <c r="J64" s="106"/>
      <c r="K64" s="107">
        <f>IF($C$4="Neattiecināmās izmaksas",IF('2a+c+n'!$Q108="N",'2a+c+n'!K108,0))</f>
        <v>0</v>
      </c>
      <c r="L64" s="74">
        <f>IF($C$4="Neattiecināmās izmaksas",IF('2a+c+n'!$Q108="N",'2a+c+n'!L108,0))</f>
        <v>0</v>
      </c>
      <c r="M64" s="106">
        <f>IF($C$4="Neattiecināmās izmaksas",IF('2a+c+n'!$Q108="N",'2a+c+n'!M108,0))</f>
        <v>0</v>
      </c>
      <c r="N64" s="106">
        <f>IF($C$4="Neattiecināmās izmaksas",IF('2a+c+n'!$Q108="N",'2a+c+n'!N108,0))</f>
        <v>0</v>
      </c>
      <c r="O64" s="106">
        <f>IF($C$4="Neattiecināmās izmaksas",IF('2a+c+n'!$Q108="N",'2a+c+n'!O108,0))</f>
        <v>0</v>
      </c>
      <c r="P64" s="107">
        <f>IF($C$4="Neattiecināmās izmaksas",IF('2a+c+n'!$Q108="N",'2a+c+n'!P108,0))</f>
        <v>0</v>
      </c>
    </row>
    <row r="65" spans="1:16" x14ac:dyDescent="0.2">
      <c r="A65" s="45">
        <f>IF(P65=0,0,IF(COUNTBLANK(P65)=1,0,COUNTA($P$14:P65)))</f>
        <v>0</v>
      </c>
      <c r="B65" s="20">
        <f>IF($C$4="Neattiecināmās izmaksas",IF('2a+c+n'!$Q109="N",'2a+c+n'!B109,0))</f>
        <v>0</v>
      </c>
      <c r="C65" s="20">
        <f>IF($C$4="Neattiecināmās izmaksas",IF('2a+c+n'!$Q109="N",'2a+c+n'!C109,0))</f>
        <v>0</v>
      </c>
      <c r="D65" s="20">
        <f>IF($C$4="Neattiecināmās izmaksas",IF('2a+c+n'!$Q109="N",'2a+c+n'!D109,0))</f>
        <v>0</v>
      </c>
      <c r="E65" s="40"/>
      <c r="F65" s="59"/>
      <c r="G65" s="106"/>
      <c r="H65" s="106">
        <f>IF($C$4="Neattiecināmās izmaksas",IF('2a+c+n'!$Q109="N",'2a+c+n'!H109,0))</f>
        <v>0</v>
      </c>
      <c r="I65" s="106"/>
      <c r="J65" s="106"/>
      <c r="K65" s="107">
        <f>IF($C$4="Neattiecināmās izmaksas",IF('2a+c+n'!$Q109="N",'2a+c+n'!K109,0))</f>
        <v>0</v>
      </c>
      <c r="L65" s="74">
        <f>IF($C$4="Neattiecināmās izmaksas",IF('2a+c+n'!$Q109="N",'2a+c+n'!L109,0))</f>
        <v>0</v>
      </c>
      <c r="M65" s="106">
        <f>IF($C$4="Neattiecināmās izmaksas",IF('2a+c+n'!$Q109="N",'2a+c+n'!M109,0))</f>
        <v>0</v>
      </c>
      <c r="N65" s="106">
        <f>IF($C$4="Neattiecināmās izmaksas",IF('2a+c+n'!$Q109="N",'2a+c+n'!N109,0))</f>
        <v>0</v>
      </c>
      <c r="O65" s="106">
        <f>IF($C$4="Neattiecināmās izmaksas",IF('2a+c+n'!$Q109="N",'2a+c+n'!O109,0))</f>
        <v>0</v>
      </c>
      <c r="P65" s="107">
        <f>IF($C$4="Neattiecināmās izmaksas",IF('2a+c+n'!$Q109="N",'2a+c+n'!P109,0))</f>
        <v>0</v>
      </c>
    </row>
    <row r="66" spans="1:16" x14ac:dyDescent="0.2">
      <c r="A66" s="45">
        <f>IF(P66=0,0,IF(COUNTBLANK(P66)=1,0,COUNTA($P$14:P66)))</f>
        <v>0</v>
      </c>
      <c r="B66" s="20">
        <f>IF($C$4="Neattiecināmās izmaksas",IF('2a+c+n'!$Q110="N",'2a+c+n'!B110,0))</f>
        <v>0</v>
      </c>
      <c r="C66" s="20">
        <f>IF($C$4="Neattiecināmās izmaksas",IF('2a+c+n'!$Q110="N",'2a+c+n'!C110,0))</f>
        <v>0</v>
      </c>
      <c r="D66" s="20">
        <f>IF($C$4="Neattiecināmās izmaksas",IF('2a+c+n'!$Q110="N",'2a+c+n'!D110,0))</f>
        <v>0</v>
      </c>
      <c r="E66" s="40"/>
      <c r="F66" s="59"/>
      <c r="G66" s="106"/>
      <c r="H66" s="106">
        <f>IF($C$4="Neattiecināmās izmaksas",IF('2a+c+n'!$Q110="N",'2a+c+n'!H110,0))</f>
        <v>0</v>
      </c>
      <c r="I66" s="106"/>
      <c r="J66" s="106"/>
      <c r="K66" s="107">
        <f>IF($C$4="Neattiecināmās izmaksas",IF('2a+c+n'!$Q110="N",'2a+c+n'!K110,0))</f>
        <v>0</v>
      </c>
      <c r="L66" s="74">
        <f>IF($C$4="Neattiecināmās izmaksas",IF('2a+c+n'!$Q110="N",'2a+c+n'!L110,0))</f>
        <v>0</v>
      </c>
      <c r="M66" s="106">
        <f>IF($C$4="Neattiecināmās izmaksas",IF('2a+c+n'!$Q110="N",'2a+c+n'!M110,0))</f>
        <v>0</v>
      </c>
      <c r="N66" s="106">
        <f>IF($C$4="Neattiecināmās izmaksas",IF('2a+c+n'!$Q110="N",'2a+c+n'!N110,0))</f>
        <v>0</v>
      </c>
      <c r="O66" s="106">
        <f>IF($C$4="Neattiecināmās izmaksas",IF('2a+c+n'!$Q110="N",'2a+c+n'!O110,0))</f>
        <v>0</v>
      </c>
      <c r="P66" s="107">
        <f>IF($C$4="Neattiecināmās izmaksas",IF('2a+c+n'!$Q110="N",'2a+c+n'!P110,0))</f>
        <v>0</v>
      </c>
    </row>
    <row r="67" spans="1:16" x14ac:dyDescent="0.2">
      <c r="A67" s="45">
        <f>IF(P67=0,0,IF(COUNTBLANK(P67)=1,0,COUNTA($P$14:P67)))</f>
        <v>0</v>
      </c>
      <c r="B67" s="20">
        <f>IF($C$4="Neattiecināmās izmaksas",IF('2a+c+n'!$Q111="N",'2a+c+n'!B111,0))</f>
        <v>0</v>
      </c>
      <c r="C67" s="20">
        <f>IF($C$4="Neattiecināmās izmaksas",IF('2a+c+n'!$Q111="N",'2a+c+n'!C111,0))</f>
        <v>0</v>
      </c>
      <c r="D67" s="20">
        <f>IF($C$4="Neattiecināmās izmaksas",IF('2a+c+n'!$Q111="N",'2a+c+n'!D111,0))</f>
        <v>0</v>
      </c>
      <c r="E67" s="40"/>
      <c r="F67" s="59"/>
      <c r="G67" s="106"/>
      <c r="H67" s="106">
        <f>IF($C$4="Neattiecināmās izmaksas",IF('2a+c+n'!$Q111="N",'2a+c+n'!H111,0))</f>
        <v>0</v>
      </c>
      <c r="I67" s="106"/>
      <c r="J67" s="106"/>
      <c r="K67" s="107">
        <f>IF($C$4="Neattiecināmās izmaksas",IF('2a+c+n'!$Q111="N",'2a+c+n'!K111,0))</f>
        <v>0</v>
      </c>
      <c r="L67" s="74">
        <f>IF($C$4="Neattiecināmās izmaksas",IF('2a+c+n'!$Q111="N",'2a+c+n'!L111,0))</f>
        <v>0</v>
      </c>
      <c r="M67" s="106">
        <f>IF($C$4="Neattiecināmās izmaksas",IF('2a+c+n'!$Q111="N",'2a+c+n'!M111,0))</f>
        <v>0</v>
      </c>
      <c r="N67" s="106">
        <f>IF($C$4="Neattiecināmās izmaksas",IF('2a+c+n'!$Q111="N",'2a+c+n'!N111,0))</f>
        <v>0</v>
      </c>
      <c r="O67" s="106">
        <f>IF($C$4="Neattiecināmās izmaksas",IF('2a+c+n'!$Q111="N",'2a+c+n'!O111,0))</f>
        <v>0</v>
      </c>
      <c r="P67" s="107">
        <f>IF($C$4="Neattiecināmās izmaksas",IF('2a+c+n'!$Q111="N",'2a+c+n'!P111,0))</f>
        <v>0</v>
      </c>
    </row>
    <row r="68" spans="1:16" x14ac:dyDescent="0.2">
      <c r="A68" s="45">
        <f>IF(P68=0,0,IF(COUNTBLANK(P68)=1,0,COUNTA($P$14:P68)))</f>
        <v>0</v>
      </c>
      <c r="B68" s="20">
        <f>IF($C$4="Neattiecināmās izmaksas",IF('2a+c+n'!$Q112="N",'2a+c+n'!B112,0))</f>
        <v>0</v>
      </c>
      <c r="C68" s="20">
        <f>IF($C$4="Neattiecināmās izmaksas",IF('2a+c+n'!$Q112="N",'2a+c+n'!C112,0))</f>
        <v>0</v>
      </c>
      <c r="D68" s="20">
        <f>IF($C$4="Neattiecināmās izmaksas",IF('2a+c+n'!$Q112="N",'2a+c+n'!D112,0))</f>
        <v>0</v>
      </c>
      <c r="E68" s="40"/>
      <c r="F68" s="59"/>
      <c r="G68" s="106"/>
      <c r="H68" s="106">
        <f>IF($C$4="Neattiecināmās izmaksas",IF('2a+c+n'!$Q112="N",'2a+c+n'!H112,0))</f>
        <v>0</v>
      </c>
      <c r="I68" s="106"/>
      <c r="J68" s="106"/>
      <c r="K68" s="107">
        <f>IF($C$4="Neattiecināmās izmaksas",IF('2a+c+n'!$Q112="N",'2a+c+n'!K112,0))</f>
        <v>0</v>
      </c>
      <c r="L68" s="74">
        <f>IF($C$4="Neattiecināmās izmaksas",IF('2a+c+n'!$Q112="N",'2a+c+n'!L112,0))</f>
        <v>0</v>
      </c>
      <c r="M68" s="106">
        <f>IF($C$4="Neattiecināmās izmaksas",IF('2a+c+n'!$Q112="N",'2a+c+n'!M112,0))</f>
        <v>0</v>
      </c>
      <c r="N68" s="106">
        <f>IF($C$4="Neattiecināmās izmaksas",IF('2a+c+n'!$Q112="N",'2a+c+n'!N112,0))</f>
        <v>0</v>
      </c>
      <c r="O68" s="106">
        <f>IF($C$4="Neattiecināmās izmaksas",IF('2a+c+n'!$Q112="N",'2a+c+n'!O112,0))</f>
        <v>0</v>
      </c>
      <c r="P68" s="107">
        <f>IF($C$4="Neattiecināmās izmaksas",IF('2a+c+n'!$Q112="N",'2a+c+n'!P112,0))</f>
        <v>0</v>
      </c>
    </row>
    <row r="69" spans="1:16" x14ac:dyDescent="0.2">
      <c r="A69" s="45">
        <f>IF(P69=0,0,IF(COUNTBLANK(P69)=1,0,COUNTA($P$14:P69)))</f>
        <v>0</v>
      </c>
      <c r="B69" s="20">
        <f>IF($C$4="Neattiecināmās izmaksas",IF('2a+c+n'!$Q113="N",'2a+c+n'!B113,0))</f>
        <v>0</v>
      </c>
      <c r="C69" s="20">
        <f>IF($C$4="Neattiecināmās izmaksas",IF('2a+c+n'!$Q113="N",'2a+c+n'!C113,0))</f>
        <v>0</v>
      </c>
      <c r="D69" s="20">
        <f>IF($C$4="Neattiecināmās izmaksas",IF('2a+c+n'!$Q113="N",'2a+c+n'!D113,0))</f>
        <v>0</v>
      </c>
      <c r="E69" s="40"/>
      <c r="F69" s="59"/>
      <c r="G69" s="106"/>
      <c r="H69" s="106">
        <f>IF($C$4="Neattiecināmās izmaksas",IF('2a+c+n'!$Q113="N",'2a+c+n'!H113,0))</f>
        <v>0</v>
      </c>
      <c r="I69" s="106"/>
      <c r="J69" s="106"/>
      <c r="K69" s="107">
        <f>IF($C$4="Neattiecināmās izmaksas",IF('2a+c+n'!$Q113="N",'2a+c+n'!K113,0))</f>
        <v>0</v>
      </c>
      <c r="L69" s="74">
        <f>IF($C$4="Neattiecināmās izmaksas",IF('2a+c+n'!$Q113="N",'2a+c+n'!L113,0))</f>
        <v>0</v>
      </c>
      <c r="M69" s="106">
        <f>IF($C$4="Neattiecināmās izmaksas",IF('2a+c+n'!$Q113="N",'2a+c+n'!M113,0))</f>
        <v>0</v>
      </c>
      <c r="N69" s="106">
        <f>IF($C$4="Neattiecināmās izmaksas",IF('2a+c+n'!$Q113="N",'2a+c+n'!N113,0))</f>
        <v>0</v>
      </c>
      <c r="O69" s="106">
        <f>IF($C$4="Neattiecināmās izmaksas",IF('2a+c+n'!$Q113="N",'2a+c+n'!O113,0))</f>
        <v>0</v>
      </c>
      <c r="P69" s="107">
        <f>IF($C$4="Neattiecināmās izmaksas",IF('2a+c+n'!$Q113="N",'2a+c+n'!P113,0))</f>
        <v>0</v>
      </c>
    </row>
    <row r="70" spans="1:16" x14ac:dyDescent="0.2">
      <c r="A70" s="45">
        <f>IF(P70=0,0,IF(COUNTBLANK(P70)=1,0,COUNTA($P$14:P70)))</f>
        <v>0</v>
      </c>
      <c r="B70" s="20">
        <f>IF($C$4="Neattiecināmās izmaksas",IF('2a+c+n'!$Q114="N",'2a+c+n'!B114,0))</f>
        <v>0</v>
      </c>
      <c r="C70" s="20">
        <f>IF($C$4="Neattiecināmās izmaksas",IF('2a+c+n'!$Q114="N",'2a+c+n'!C114,0))</f>
        <v>0</v>
      </c>
      <c r="D70" s="20">
        <f>IF($C$4="Neattiecināmās izmaksas",IF('2a+c+n'!$Q114="N",'2a+c+n'!D114,0))</f>
        <v>0</v>
      </c>
      <c r="E70" s="40"/>
      <c r="F70" s="59"/>
      <c r="G70" s="106"/>
      <c r="H70" s="106">
        <f>IF($C$4="Neattiecināmās izmaksas",IF('2a+c+n'!$Q114="N",'2a+c+n'!H114,0))</f>
        <v>0</v>
      </c>
      <c r="I70" s="106"/>
      <c r="J70" s="106"/>
      <c r="K70" s="107">
        <f>IF($C$4="Neattiecināmās izmaksas",IF('2a+c+n'!$Q114="N",'2a+c+n'!K114,0))</f>
        <v>0</v>
      </c>
      <c r="L70" s="74">
        <f>IF($C$4="Neattiecināmās izmaksas",IF('2a+c+n'!$Q114="N",'2a+c+n'!L114,0))</f>
        <v>0</v>
      </c>
      <c r="M70" s="106">
        <f>IF($C$4="Neattiecināmās izmaksas",IF('2a+c+n'!$Q114="N",'2a+c+n'!M114,0))</f>
        <v>0</v>
      </c>
      <c r="N70" s="106">
        <f>IF($C$4="Neattiecināmās izmaksas",IF('2a+c+n'!$Q114="N",'2a+c+n'!N114,0))</f>
        <v>0</v>
      </c>
      <c r="O70" s="106">
        <f>IF($C$4="Neattiecināmās izmaksas",IF('2a+c+n'!$Q114="N",'2a+c+n'!O114,0))</f>
        <v>0</v>
      </c>
      <c r="P70" s="107">
        <f>IF($C$4="Neattiecināmās izmaksas",IF('2a+c+n'!$Q114="N",'2a+c+n'!P114,0))</f>
        <v>0</v>
      </c>
    </row>
    <row r="71" spans="1:16" x14ac:dyDescent="0.2">
      <c r="A71" s="45">
        <f>IF(P71=0,0,IF(COUNTBLANK(P71)=1,0,COUNTA($P$14:P71)))</f>
        <v>0</v>
      </c>
      <c r="B71" s="20">
        <f>IF($C$4="Neattiecināmās izmaksas",IF('2a+c+n'!$Q115="N",'2a+c+n'!B115,0))</f>
        <v>0</v>
      </c>
      <c r="C71" s="20">
        <f>IF($C$4="Neattiecināmās izmaksas",IF('2a+c+n'!$Q115="N",'2a+c+n'!C115,0))</f>
        <v>0</v>
      </c>
      <c r="D71" s="20">
        <f>IF($C$4="Neattiecināmās izmaksas",IF('2a+c+n'!$Q115="N",'2a+c+n'!D115,0))</f>
        <v>0</v>
      </c>
      <c r="E71" s="40"/>
      <c r="F71" s="59"/>
      <c r="G71" s="106"/>
      <c r="H71" s="106">
        <f>IF($C$4="Neattiecināmās izmaksas",IF('2a+c+n'!$Q115="N",'2a+c+n'!H115,0))</f>
        <v>0</v>
      </c>
      <c r="I71" s="106"/>
      <c r="J71" s="106"/>
      <c r="K71" s="107">
        <f>IF($C$4="Neattiecināmās izmaksas",IF('2a+c+n'!$Q115="N",'2a+c+n'!K115,0))</f>
        <v>0</v>
      </c>
      <c r="L71" s="74">
        <f>IF($C$4="Neattiecināmās izmaksas",IF('2a+c+n'!$Q115="N",'2a+c+n'!L115,0))</f>
        <v>0</v>
      </c>
      <c r="M71" s="106">
        <f>IF($C$4="Neattiecināmās izmaksas",IF('2a+c+n'!$Q115="N",'2a+c+n'!M115,0))</f>
        <v>0</v>
      </c>
      <c r="N71" s="106">
        <f>IF($C$4="Neattiecināmās izmaksas",IF('2a+c+n'!$Q115="N",'2a+c+n'!N115,0))</f>
        <v>0</v>
      </c>
      <c r="O71" s="106">
        <f>IF($C$4="Neattiecināmās izmaksas",IF('2a+c+n'!$Q115="N",'2a+c+n'!O115,0))</f>
        <v>0</v>
      </c>
      <c r="P71" s="107">
        <f>IF($C$4="Neattiecināmās izmaksas",IF('2a+c+n'!$Q115="N",'2a+c+n'!P115,0))</f>
        <v>0</v>
      </c>
    </row>
    <row r="72" spans="1:16" x14ac:dyDescent="0.2">
      <c r="A72" s="45">
        <f>IF(P72=0,0,IF(COUNTBLANK(P72)=1,0,COUNTA($P$14:P72)))</f>
        <v>0</v>
      </c>
      <c r="B72" s="20">
        <f>IF($C$4="Neattiecināmās izmaksas",IF('2a+c+n'!$Q116="N",'2a+c+n'!B116,0))</f>
        <v>0</v>
      </c>
      <c r="C72" s="20">
        <f>IF($C$4="Neattiecināmās izmaksas",IF('2a+c+n'!$Q116="N",'2a+c+n'!C116,0))</f>
        <v>0</v>
      </c>
      <c r="D72" s="20">
        <f>IF($C$4="Neattiecināmās izmaksas",IF('2a+c+n'!$Q116="N",'2a+c+n'!D116,0))</f>
        <v>0</v>
      </c>
      <c r="E72" s="40"/>
      <c r="F72" s="59"/>
      <c r="G72" s="106"/>
      <c r="H72" s="106">
        <f>IF($C$4="Neattiecināmās izmaksas",IF('2a+c+n'!$Q116="N",'2a+c+n'!H116,0))</f>
        <v>0</v>
      </c>
      <c r="I72" s="106"/>
      <c r="J72" s="106"/>
      <c r="K72" s="107">
        <f>IF($C$4="Neattiecināmās izmaksas",IF('2a+c+n'!$Q116="N",'2a+c+n'!K116,0))</f>
        <v>0</v>
      </c>
      <c r="L72" s="74">
        <f>IF($C$4="Neattiecināmās izmaksas",IF('2a+c+n'!$Q116="N",'2a+c+n'!L116,0))</f>
        <v>0</v>
      </c>
      <c r="M72" s="106">
        <f>IF($C$4="Neattiecināmās izmaksas",IF('2a+c+n'!$Q116="N",'2a+c+n'!M116,0))</f>
        <v>0</v>
      </c>
      <c r="N72" s="106">
        <f>IF($C$4="Neattiecināmās izmaksas",IF('2a+c+n'!$Q116="N",'2a+c+n'!N116,0))</f>
        <v>0</v>
      </c>
      <c r="O72" s="106">
        <f>IF($C$4="Neattiecināmās izmaksas",IF('2a+c+n'!$Q116="N",'2a+c+n'!O116,0))</f>
        <v>0</v>
      </c>
      <c r="P72" s="107">
        <f>IF($C$4="Neattiecināmās izmaksas",IF('2a+c+n'!$Q116="N",'2a+c+n'!P116,0))</f>
        <v>0</v>
      </c>
    </row>
    <row r="73" spans="1:16" x14ac:dyDescent="0.2">
      <c r="A73" s="45">
        <f>IF(P73=0,0,IF(COUNTBLANK(P73)=1,0,COUNTA($P$14:P73)))</f>
        <v>0</v>
      </c>
      <c r="B73" s="20">
        <f>IF($C$4="Neattiecināmās izmaksas",IF('2a+c+n'!$Q117="N",'2a+c+n'!B117,0))</f>
        <v>0</v>
      </c>
      <c r="C73" s="20">
        <f>IF($C$4="Neattiecināmās izmaksas",IF('2a+c+n'!$Q117="N",'2a+c+n'!C117,0))</f>
        <v>0</v>
      </c>
      <c r="D73" s="20">
        <f>IF($C$4="Neattiecināmās izmaksas",IF('2a+c+n'!$Q117="N",'2a+c+n'!D117,0))</f>
        <v>0</v>
      </c>
      <c r="E73" s="40"/>
      <c r="F73" s="59"/>
      <c r="G73" s="106"/>
      <c r="H73" s="106">
        <f>IF($C$4="Neattiecināmās izmaksas",IF('2a+c+n'!$Q117="N",'2a+c+n'!H117,0))</f>
        <v>0</v>
      </c>
      <c r="I73" s="106"/>
      <c r="J73" s="106"/>
      <c r="K73" s="107">
        <f>IF($C$4="Neattiecināmās izmaksas",IF('2a+c+n'!$Q117="N",'2a+c+n'!K117,0))</f>
        <v>0</v>
      </c>
      <c r="L73" s="74">
        <f>IF($C$4="Neattiecināmās izmaksas",IF('2a+c+n'!$Q117="N",'2a+c+n'!L117,0))</f>
        <v>0</v>
      </c>
      <c r="M73" s="106">
        <f>IF($C$4="Neattiecināmās izmaksas",IF('2a+c+n'!$Q117="N",'2a+c+n'!M117,0))</f>
        <v>0</v>
      </c>
      <c r="N73" s="106">
        <f>IF($C$4="Neattiecināmās izmaksas",IF('2a+c+n'!$Q117="N",'2a+c+n'!N117,0))</f>
        <v>0</v>
      </c>
      <c r="O73" s="106">
        <f>IF($C$4="Neattiecināmās izmaksas",IF('2a+c+n'!$Q117="N",'2a+c+n'!O117,0))</f>
        <v>0</v>
      </c>
      <c r="P73" s="107">
        <f>IF($C$4="Neattiecināmās izmaksas",IF('2a+c+n'!$Q117="N",'2a+c+n'!P117,0))</f>
        <v>0</v>
      </c>
    </row>
    <row r="74" spans="1:16" x14ac:dyDescent="0.2">
      <c r="A74" s="45">
        <f>IF(P74=0,0,IF(COUNTBLANK(P74)=1,0,COUNTA($P$14:P74)))</f>
        <v>0</v>
      </c>
      <c r="B74" s="20">
        <f>IF($C$4="Neattiecināmās izmaksas",IF('2a+c+n'!$Q118="N",'2a+c+n'!B118,0))</f>
        <v>0</v>
      </c>
      <c r="C74" s="20">
        <f>IF($C$4="Neattiecināmās izmaksas",IF('2a+c+n'!$Q118="N",'2a+c+n'!C118,0))</f>
        <v>0</v>
      </c>
      <c r="D74" s="20">
        <f>IF($C$4="Neattiecināmās izmaksas",IF('2a+c+n'!$Q118="N",'2a+c+n'!D118,0))</f>
        <v>0</v>
      </c>
      <c r="E74" s="40"/>
      <c r="F74" s="59"/>
      <c r="G74" s="106"/>
      <c r="H74" s="106">
        <f>IF($C$4="Neattiecināmās izmaksas",IF('2a+c+n'!$Q118="N",'2a+c+n'!H118,0))</f>
        <v>0</v>
      </c>
      <c r="I74" s="106"/>
      <c r="J74" s="106"/>
      <c r="K74" s="107">
        <f>IF($C$4="Neattiecināmās izmaksas",IF('2a+c+n'!$Q118="N",'2a+c+n'!K118,0))</f>
        <v>0</v>
      </c>
      <c r="L74" s="74">
        <f>IF($C$4="Neattiecināmās izmaksas",IF('2a+c+n'!$Q118="N",'2a+c+n'!L118,0))</f>
        <v>0</v>
      </c>
      <c r="M74" s="106">
        <f>IF($C$4="Neattiecināmās izmaksas",IF('2a+c+n'!$Q118="N",'2a+c+n'!M118,0))</f>
        <v>0</v>
      </c>
      <c r="N74" s="106">
        <f>IF($C$4="Neattiecināmās izmaksas",IF('2a+c+n'!$Q118="N",'2a+c+n'!N118,0))</f>
        <v>0</v>
      </c>
      <c r="O74" s="106">
        <f>IF($C$4="Neattiecināmās izmaksas",IF('2a+c+n'!$Q118="N",'2a+c+n'!O118,0))</f>
        <v>0</v>
      </c>
      <c r="P74" s="107">
        <f>IF($C$4="Neattiecināmās izmaksas",IF('2a+c+n'!$Q118="N",'2a+c+n'!P118,0))</f>
        <v>0</v>
      </c>
    </row>
    <row r="75" spans="1:16" x14ac:dyDescent="0.2">
      <c r="A75" s="45">
        <f>IF(P75=0,0,IF(COUNTBLANK(P75)=1,0,COUNTA($P$14:P75)))</f>
        <v>0</v>
      </c>
      <c r="B75" s="20">
        <f>IF($C$4="Neattiecināmās izmaksas",IF('2a+c+n'!$Q119="N",'2a+c+n'!B119,0))</f>
        <v>0</v>
      </c>
      <c r="C75" s="20">
        <f>IF($C$4="Neattiecināmās izmaksas",IF('2a+c+n'!$Q119="N",'2a+c+n'!C119,0))</f>
        <v>0</v>
      </c>
      <c r="D75" s="20">
        <f>IF($C$4="Neattiecināmās izmaksas",IF('2a+c+n'!$Q119="N",'2a+c+n'!D119,0))</f>
        <v>0</v>
      </c>
      <c r="E75" s="40"/>
      <c r="F75" s="59"/>
      <c r="G75" s="106"/>
      <c r="H75" s="106">
        <f>IF($C$4="Neattiecināmās izmaksas",IF('2a+c+n'!$Q119="N",'2a+c+n'!H119,0))</f>
        <v>0</v>
      </c>
      <c r="I75" s="106"/>
      <c r="J75" s="106"/>
      <c r="K75" s="107">
        <f>IF($C$4="Neattiecināmās izmaksas",IF('2a+c+n'!$Q119="N",'2a+c+n'!K119,0))</f>
        <v>0</v>
      </c>
      <c r="L75" s="74">
        <f>IF($C$4="Neattiecināmās izmaksas",IF('2a+c+n'!$Q119="N",'2a+c+n'!L119,0))</f>
        <v>0</v>
      </c>
      <c r="M75" s="106">
        <f>IF($C$4="Neattiecināmās izmaksas",IF('2a+c+n'!$Q119="N",'2a+c+n'!M119,0))</f>
        <v>0</v>
      </c>
      <c r="N75" s="106">
        <f>IF($C$4="Neattiecināmās izmaksas",IF('2a+c+n'!$Q119="N",'2a+c+n'!N119,0))</f>
        <v>0</v>
      </c>
      <c r="O75" s="106">
        <f>IF($C$4="Neattiecināmās izmaksas",IF('2a+c+n'!$Q119="N",'2a+c+n'!O119,0))</f>
        <v>0</v>
      </c>
      <c r="P75" s="107">
        <f>IF($C$4="Neattiecināmās izmaksas",IF('2a+c+n'!$Q119="N",'2a+c+n'!P119,0))</f>
        <v>0</v>
      </c>
    </row>
    <row r="76" spans="1:16" x14ac:dyDescent="0.2">
      <c r="A76" s="45">
        <f>IF(P76=0,0,IF(COUNTBLANK(P76)=1,0,COUNTA($P$14:P76)))</f>
        <v>0</v>
      </c>
      <c r="B76" s="20">
        <f>IF($C$4="Neattiecināmās izmaksas",IF('2a+c+n'!$Q120="N",'2a+c+n'!B120,0))</f>
        <v>0</v>
      </c>
      <c r="C76" s="20">
        <f>IF($C$4="Neattiecināmās izmaksas",IF('2a+c+n'!$Q120="N",'2a+c+n'!C120,0))</f>
        <v>0</v>
      </c>
      <c r="D76" s="20">
        <f>IF($C$4="Neattiecināmās izmaksas",IF('2a+c+n'!$Q120="N",'2a+c+n'!D120,0))</f>
        <v>0</v>
      </c>
      <c r="E76" s="40"/>
      <c r="F76" s="59"/>
      <c r="G76" s="106"/>
      <c r="H76" s="106">
        <f>IF($C$4="Neattiecināmās izmaksas",IF('2a+c+n'!$Q120="N",'2a+c+n'!H120,0))</f>
        <v>0</v>
      </c>
      <c r="I76" s="106"/>
      <c r="J76" s="106"/>
      <c r="K76" s="107">
        <f>IF($C$4="Neattiecināmās izmaksas",IF('2a+c+n'!$Q120="N",'2a+c+n'!K120,0))</f>
        <v>0</v>
      </c>
      <c r="L76" s="74">
        <f>IF($C$4="Neattiecināmās izmaksas",IF('2a+c+n'!$Q120="N",'2a+c+n'!L120,0))</f>
        <v>0</v>
      </c>
      <c r="M76" s="106">
        <f>IF($C$4="Neattiecināmās izmaksas",IF('2a+c+n'!$Q120="N",'2a+c+n'!M120,0))</f>
        <v>0</v>
      </c>
      <c r="N76" s="106">
        <f>IF($C$4="Neattiecināmās izmaksas",IF('2a+c+n'!$Q120="N",'2a+c+n'!N120,0))</f>
        <v>0</v>
      </c>
      <c r="O76" s="106">
        <f>IF($C$4="Neattiecināmās izmaksas",IF('2a+c+n'!$Q120="N",'2a+c+n'!O120,0))</f>
        <v>0</v>
      </c>
      <c r="P76" s="107">
        <f>IF($C$4="Neattiecināmās izmaksas",IF('2a+c+n'!$Q120="N",'2a+c+n'!P120,0))</f>
        <v>0</v>
      </c>
    </row>
    <row r="77" spans="1:16" x14ac:dyDescent="0.2">
      <c r="A77" s="45">
        <f>IF(P77=0,0,IF(COUNTBLANK(P77)=1,0,COUNTA($P$14:P77)))</f>
        <v>0</v>
      </c>
      <c r="B77" s="20">
        <f>IF($C$4="Neattiecināmās izmaksas",IF('2a+c+n'!$Q121="N",'2a+c+n'!B121,0))</f>
        <v>0</v>
      </c>
      <c r="C77" s="20">
        <f>IF($C$4="Neattiecināmās izmaksas",IF('2a+c+n'!$Q121="N",'2a+c+n'!C121,0))</f>
        <v>0</v>
      </c>
      <c r="D77" s="20">
        <f>IF($C$4="Neattiecināmās izmaksas",IF('2a+c+n'!$Q121="N",'2a+c+n'!D121,0))</f>
        <v>0</v>
      </c>
      <c r="E77" s="40"/>
      <c r="F77" s="59"/>
      <c r="G77" s="106"/>
      <c r="H77" s="106">
        <f>IF($C$4="Neattiecināmās izmaksas",IF('2a+c+n'!$Q121="N",'2a+c+n'!H121,0))</f>
        <v>0</v>
      </c>
      <c r="I77" s="106"/>
      <c r="J77" s="106"/>
      <c r="K77" s="107">
        <f>IF($C$4="Neattiecināmās izmaksas",IF('2a+c+n'!$Q121="N",'2a+c+n'!K121,0))</f>
        <v>0</v>
      </c>
      <c r="L77" s="74">
        <f>IF($C$4="Neattiecināmās izmaksas",IF('2a+c+n'!$Q121="N",'2a+c+n'!L121,0))</f>
        <v>0</v>
      </c>
      <c r="M77" s="106">
        <f>IF($C$4="Neattiecināmās izmaksas",IF('2a+c+n'!$Q121="N",'2a+c+n'!M121,0))</f>
        <v>0</v>
      </c>
      <c r="N77" s="106">
        <f>IF($C$4="Neattiecināmās izmaksas",IF('2a+c+n'!$Q121="N",'2a+c+n'!N121,0))</f>
        <v>0</v>
      </c>
      <c r="O77" s="106">
        <f>IF($C$4="Neattiecināmās izmaksas",IF('2a+c+n'!$Q121="N",'2a+c+n'!O121,0))</f>
        <v>0</v>
      </c>
      <c r="P77" s="107">
        <f>IF($C$4="Neattiecināmās izmaksas",IF('2a+c+n'!$Q121="N",'2a+c+n'!P121,0))</f>
        <v>0</v>
      </c>
    </row>
    <row r="78" spans="1:16" x14ac:dyDescent="0.2">
      <c r="A78" s="45">
        <f>IF(P78=0,0,IF(COUNTBLANK(P78)=1,0,COUNTA($P$14:P78)))</f>
        <v>0</v>
      </c>
      <c r="B78" s="20">
        <f>IF($C$4="Neattiecināmās izmaksas",IF('2a+c+n'!$Q122="N",'2a+c+n'!B122,0))</f>
        <v>0</v>
      </c>
      <c r="C78" s="20">
        <f>IF($C$4="Neattiecināmās izmaksas",IF('2a+c+n'!$Q122="N",'2a+c+n'!C122,0))</f>
        <v>0</v>
      </c>
      <c r="D78" s="20">
        <f>IF($C$4="Neattiecināmās izmaksas",IF('2a+c+n'!$Q122="N",'2a+c+n'!D122,0))</f>
        <v>0</v>
      </c>
      <c r="E78" s="40"/>
      <c r="F78" s="59"/>
      <c r="G78" s="106"/>
      <c r="H78" s="106">
        <f>IF($C$4="Neattiecināmās izmaksas",IF('2a+c+n'!$Q122="N",'2a+c+n'!H122,0))</f>
        <v>0</v>
      </c>
      <c r="I78" s="106"/>
      <c r="J78" s="106"/>
      <c r="K78" s="107">
        <f>IF($C$4="Neattiecināmās izmaksas",IF('2a+c+n'!$Q122="N",'2a+c+n'!K122,0))</f>
        <v>0</v>
      </c>
      <c r="L78" s="74">
        <f>IF($C$4="Neattiecināmās izmaksas",IF('2a+c+n'!$Q122="N",'2a+c+n'!L122,0))</f>
        <v>0</v>
      </c>
      <c r="M78" s="106">
        <f>IF($C$4="Neattiecināmās izmaksas",IF('2a+c+n'!$Q122="N",'2a+c+n'!M122,0))</f>
        <v>0</v>
      </c>
      <c r="N78" s="106">
        <f>IF($C$4="Neattiecināmās izmaksas",IF('2a+c+n'!$Q122="N",'2a+c+n'!N122,0))</f>
        <v>0</v>
      </c>
      <c r="O78" s="106">
        <f>IF($C$4="Neattiecināmās izmaksas",IF('2a+c+n'!$Q122="N",'2a+c+n'!O122,0))</f>
        <v>0</v>
      </c>
      <c r="P78" s="107">
        <f>IF($C$4="Neattiecināmās izmaksas",IF('2a+c+n'!$Q122="N",'2a+c+n'!P122,0))</f>
        <v>0</v>
      </c>
    </row>
    <row r="79" spans="1:16" x14ac:dyDescent="0.2">
      <c r="A79" s="45">
        <f>IF(P79=0,0,IF(COUNTBLANK(P79)=1,0,COUNTA($P$14:P79)))</f>
        <v>0</v>
      </c>
      <c r="B79" s="20">
        <f>IF($C$4="Neattiecināmās izmaksas",IF('2a+c+n'!$Q123="N",'2a+c+n'!B123,0))</f>
        <v>0</v>
      </c>
      <c r="C79" s="20">
        <f>IF($C$4="Neattiecināmās izmaksas",IF('2a+c+n'!$Q123="N",'2a+c+n'!C123,0))</f>
        <v>0</v>
      </c>
      <c r="D79" s="20">
        <f>IF($C$4="Neattiecināmās izmaksas",IF('2a+c+n'!$Q123="N",'2a+c+n'!D123,0))</f>
        <v>0</v>
      </c>
      <c r="E79" s="40"/>
      <c r="F79" s="59"/>
      <c r="G79" s="106"/>
      <c r="H79" s="106">
        <f>IF($C$4="Neattiecināmās izmaksas",IF('2a+c+n'!$Q123="N",'2a+c+n'!H123,0))</f>
        <v>0</v>
      </c>
      <c r="I79" s="106"/>
      <c r="J79" s="106"/>
      <c r="K79" s="107">
        <f>IF($C$4="Neattiecināmās izmaksas",IF('2a+c+n'!$Q123="N",'2a+c+n'!K123,0))</f>
        <v>0</v>
      </c>
      <c r="L79" s="74">
        <f>IF($C$4="Neattiecināmās izmaksas",IF('2a+c+n'!$Q123="N",'2a+c+n'!L123,0))</f>
        <v>0</v>
      </c>
      <c r="M79" s="106">
        <f>IF($C$4="Neattiecināmās izmaksas",IF('2a+c+n'!$Q123="N",'2a+c+n'!M123,0))</f>
        <v>0</v>
      </c>
      <c r="N79" s="106">
        <f>IF($C$4="Neattiecināmās izmaksas",IF('2a+c+n'!$Q123="N",'2a+c+n'!N123,0))</f>
        <v>0</v>
      </c>
      <c r="O79" s="106">
        <f>IF($C$4="Neattiecināmās izmaksas",IF('2a+c+n'!$Q123="N",'2a+c+n'!O123,0))</f>
        <v>0</v>
      </c>
      <c r="P79" s="107">
        <f>IF($C$4="Neattiecināmās izmaksas",IF('2a+c+n'!$Q123="N",'2a+c+n'!P123,0))</f>
        <v>0</v>
      </c>
    </row>
    <row r="80" spans="1:16" x14ac:dyDescent="0.2">
      <c r="A80" s="45">
        <f>IF(P80=0,0,IF(COUNTBLANK(P80)=1,0,COUNTA($P$14:P80)))</f>
        <v>0</v>
      </c>
      <c r="B80" s="20">
        <f>IF($C$4="Neattiecināmās izmaksas",IF('2a+c+n'!$Q124="N",'2a+c+n'!B124,0))</f>
        <v>0</v>
      </c>
      <c r="C80" s="20">
        <f>IF($C$4="Neattiecināmās izmaksas",IF('2a+c+n'!$Q124="N",'2a+c+n'!C124,0))</f>
        <v>0</v>
      </c>
      <c r="D80" s="20">
        <f>IF($C$4="Neattiecināmās izmaksas",IF('2a+c+n'!$Q124="N",'2a+c+n'!D124,0))</f>
        <v>0</v>
      </c>
      <c r="E80" s="40"/>
      <c r="F80" s="59"/>
      <c r="G80" s="106"/>
      <c r="H80" s="106">
        <f>IF($C$4="Neattiecināmās izmaksas",IF('2a+c+n'!$Q124="N",'2a+c+n'!H124,0))</f>
        <v>0</v>
      </c>
      <c r="I80" s="106"/>
      <c r="J80" s="106"/>
      <c r="K80" s="107">
        <f>IF($C$4="Neattiecināmās izmaksas",IF('2a+c+n'!$Q124="N",'2a+c+n'!K124,0))</f>
        <v>0</v>
      </c>
      <c r="L80" s="74">
        <f>IF($C$4="Neattiecināmās izmaksas",IF('2a+c+n'!$Q124="N",'2a+c+n'!L124,0))</f>
        <v>0</v>
      </c>
      <c r="M80" s="106">
        <f>IF($C$4="Neattiecināmās izmaksas",IF('2a+c+n'!$Q124="N",'2a+c+n'!M124,0))</f>
        <v>0</v>
      </c>
      <c r="N80" s="106">
        <f>IF($C$4="Neattiecināmās izmaksas",IF('2a+c+n'!$Q124="N",'2a+c+n'!N124,0))</f>
        <v>0</v>
      </c>
      <c r="O80" s="106">
        <f>IF($C$4="Neattiecināmās izmaksas",IF('2a+c+n'!$Q124="N",'2a+c+n'!O124,0))</f>
        <v>0</v>
      </c>
      <c r="P80" s="107">
        <f>IF($C$4="Neattiecināmās izmaksas",IF('2a+c+n'!$Q124="N",'2a+c+n'!P124,0))</f>
        <v>0</v>
      </c>
    </row>
    <row r="81" spans="1:16" x14ac:dyDescent="0.2">
      <c r="A81" s="45">
        <f>IF(P81=0,0,IF(COUNTBLANK(P81)=1,0,COUNTA($P$14:P81)))</f>
        <v>0</v>
      </c>
      <c r="B81" s="20">
        <f>IF($C$4="Neattiecināmās izmaksas",IF('2a+c+n'!$Q125="N",'2a+c+n'!B125,0))</f>
        <v>0</v>
      </c>
      <c r="C81" s="20">
        <f>IF($C$4="Neattiecināmās izmaksas",IF('2a+c+n'!$Q125="N",'2a+c+n'!C125,0))</f>
        <v>0</v>
      </c>
      <c r="D81" s="20">
        <f>IF($C$4="Neattiecināmās izmaksas",IF('2a+c+n'!$Q125="N",'2a+c+n'!D125,0))</f>
        <v>0</v>
      </c>
      <c r="E81" s="40"/>
      <c r="F81" s="59"/>
      <c r="G81" s="106"/>
      <c r="H81" s="106">
        <f>IF($C$4="Neattiecināmās izmaksas",IF('2a+c+n'!$Q125="N",'2a+c+n'!H125,0))</f>
        <v>0</v>
      </c>
      <c r="I81" s="106"/>
      <c r="J81" s="106"/>
      <c r="K81" s="107">
        <f>IF($C$4="Neattiecināmās izmaksas",IF('2a+c+n'!$Q125="N",'2a+c+n'!K125,0))</f>
        <v>0</v>
      </c>
      <c r="L81" s="74">
        <f>IF($C$4="Neattiecināmās izmaksas",IF('2a+c+n'!$Q125="N",'2a+c+n'!L125,0))</f>
        <v>0</v>
      </c>
      <c r="M81" s="106">
        <f>IF($C$4="Neattiecināmās izmaksas",IF('2a+c+n'!$Q125="N",'2a+c+n'!M125,0))</f>
        <v>0</v>
      </c>
      <c r="N81" s="106">
        <f>IF($C$4="Neattiecināmās izmaksas",IF('2a+c+n'!$Q125="N",'2a+c+n'!N125,0))</f>
        <v>0</v>
      </c>
      <c r="O81" s="106">
        <f>IF($C$4="Neattiecināmās izmaksas",IF('2a+c+n'!$Q125="N",'2a+c+n'!O125,0))</f>
        <v>0</v>
      </c>
      <c r="P81" s="107">
        <f>IF($C$4="Neattiecināmās izmaksas",IF('2a+c+n'!$Q125="N",'2a+c+n'!P125,0))</f>
        <v>0</v>
      </c>
    </row>
    <row r="82" spans="1:16" x14ac:dyDescent="0.2">
      <c r="A82" s="45">
        <f>IF(P82=0,0,IF(COUNTBLANK(P82)=1,0,COUNTA($P$14:P82)))</f>
        <v>0</v>
      </c>
      <c r="B82" s="20">
        <f>IF($C$4="Neattiecināmās izmaksas",IF('2a+c+n'!$Q126="N",'2a+c+n'!B126,0))</f>
        <v>0</v>
      </c>
      <c r="C82" s="20">
        <f>IF($C$4="Neattiecināmās izmaksas",IF('2a+c+n'!$Q126="N",'2a+c+n'!C126,0))</f>
        <v>0</v>
      </c>
      <c r="D82" s="20">
        <f>IF($C$4="Neattiecināmās izmaksas",IF('2a+c+n'!$Q126="N",'2a+c+n'!D126,0))</f>
        <v>0</v>
      </c>
      <c r="E82" s="40"/>
      <c r="F82" s="59"/>
      <c r="G82" s="106"/>
      <c r="H82" s="106">
        <f>IF($C$4="Neattiecināmās izmaksas",IF('2a+c+n'!$Q126="N",'2a+c+n'!H126,0))</f>
        <v>0</v>
      </c>
      <c r="I82" s="106"/>
      <c r="J82" s="106"/>
      <c r="K82" s="107">
        <f>IF($C$4="Neattiecināmās izmaksas",IF('2a+c+n'!$Q126="N",'2a+c+n'!K126,0))</f>
        <v>0</v>
      </c>
      <c r="L82" s="74">
        <f>IF($C$4="Neattiecināmās izmaksas",IF('2a+c+n'!$Q126="N",'2a+c+n'!L126,0))</f>
        <v>0</v>
      </c>
      <c r="M82" s="106">
        <f>IF($C$4="Neattiecināmās izmaksas",IF('2a+c+n'!$Q126="N",'2a+c+n'!M126,0))</f>
        <v>0</v>
      </c>
      <c r="N82" s="106">
        <f>IF($C$4="Neattiecināmās izmaksas",IF('2a+c+n'!$Q126="N",'2a+c+n'!N126,0))</f>
        <v>0</v>
      </c>
      <c r="O82" s="106">
        <f>IF($C$4="Neattiecināmās izmaksas",IF('2a+c+n'!$Q126="N",'2a+c+n'!O126,0))</f>
        <v>0</v>
      </c>
      <c r="P82" s="107">
        <f>IF($C$4="Neattiecināmās izmaksas",IF('2a+c+n'!$Q126="N",'2a+c+n'!P126,0))</f>
        <v>0</v>
      </c>
    </row>
    <row r="83" spans="1:16" ht="12" thickBot="1" x14ac:dyDescent="0.25">
      <c r="A83" s="45">
        <f>IF(P83=0,0,IF(COUNTBLANK(P83)=1,0,COUNTA($P$14:P83)))</f>
        <v>0</v>
      </c>
      <c r="B83" s="20">
        <f>IF($C$4="Neattiecināmās izmaksas",IF('2a+c+n'!$Q127="N",'2a+c+n'!B127,0))</f>
        <v>0</v>
      </c>
      <c r="C83" s="20">
        <f>IF($C$4="Neattiecināmās izmaksas",IF('2a+c+n'!$Q127="N",'2a+c+n'!C127,0))</f>
        <v>0</v>
      </c>
      <c r="D83" s="20">
        <f>IF($C$4="Neattiecināmās izmaksas",IF('2a+c+n'!$Q127="N",'2a+c+n'!D127,0))</f>
        <v>0</v>
      </c>
      <c r="E83" s="40"/>
      <c r="F83" s="59"/>
      <c r="G83" s="106"/>
      <c r="H83" s="106">
        <f>IF($C$4="Neattiecināmās izmaksas",IF('2a+c+n'!$Q127="N",'2a+c+n'!H127,0))</f>
        <v>0</v>
      </c>
      <c r="I83" s="106"/>
      <c r="J83" s="106"/>
      <c r="K83" s="107">
        <f>IF($C$4="Neattiecināmās izmaksas",IF('2a+c+n'!$Q127="N",'2a+c+n'!K127,0))</f>
        <v>0</v>
      </c>
      <c r="L83" s="74">
        <f>IF($C$4="Neattiecināmās izmaksas",IF('2a+c+n'!$Q127="N",'2a+c+n'!L127,0))</f>
        <v>0</v>
      </c>
      <c r="M83" s="106">
        <f>IF($C$4="Neattiecināmās izmaksas",IF('2a+c+n'!$Q127="N",'2a+c+n'!M127,0))</f>
        <v>0</v>
      </c>
      <c r="N83" s="106">
        <f>IF($C$4="Neattiecināmās izmaksas",IF('2a+c+n'!$Q127="N",'2a+c+n'!N127,0))</f>
        <v>0</v>
      </c>
      <c r="O83" s="106">
        <f>IF($C$4="Neattiecināmās izmaksas",IF('2a+c+n'!$Q127="N",'2a+c+n'!O127,0))</f>
        <v>0</v>
      </c>
      <c r="P83" s="107">
        <f>IF($C$4="Neattiecināmās izmaksas",IF('2a+c+n'!$Q127="N",'2a+c+n'!P127,0))</f>
        <v>0</v>
      </c>
    </row>
    <row r="84" spans="1:16" ht="12" customHeight="1" thickBot="1" x14ac:dyDescent="0.25">
      <c r="A84" s="254" t="s">
        <v>62</v>
      </c>
      <c r="B84" s="255"/>
      <c r="C84" s="255"/>
      <c r="D84" s="255"/>
      <c r="E84" s="255"/>
      <c r="F84" s="255"/>
      <c r="G84" s="255"/>
      <c r="H84" s="255"/>
      <c r="I84" s="255"/>
      <c r="J84" s="255"/>
      <c r="K84" s="256"/>
      <c r="L84" s="121">
        <f>SUM(L14:L83)</f>
        <v>0</v>
      </c>
      <c r="M84" s="122">
        <f>SUM(M14:M83)</f>
        <v>0</v>
      </c>
      <c r="N84" s="122">
        <f>SUM(N14:N83)</f>
        <v>0</v>
      </c>
      <c r="O84" s="122">
        <f>SUM(O14:O83)</f>
        <v>0</v>
      </c>
      <c r="P84" s="123">
        <f>SUM(P14:P83)</f>
        <v>0</v>
      </c>
    </row>
    <row r="85" spans="1:16" x14ac:dyDescent="0.2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1:16" x14ac:dyDescent="0.2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</row>
    <row r="87" spans="1:16" x14ac:dyDescent="0.2">
      <c r="A87" s="1" t="s">
        <v>14</v>
      </c>
      <c r="B87" s="12"/>
      <c r="C87" s="257">
        <f>'Kops n'!C29:H29</f>
        <v>0</v>
      </c>
      <c r="D87" s="257"/>
      <c r="E87" s="257"/>
      <c r="F87" s="257"/>
      <c r="G87" s="257"/>
      <c r="H87" s="257"/>
      <c r="I87" s="12"/>
      <c r="J87" s="12"/>
      <c r="K87" s="12"/>
      <c r="L87" s="12"/>
      <c r="M87" s="12"/>
      <c r="N87" s="12"/>
      <c r="O87" s="12"/>
      <c r="P87" s="12"/>
    </row>
    <row r="88" spans="1:16" x14ac:dyDescent="0.2">
      <c r="A88" s="12"/>
      <c r="B88" s="12"/>
      <c r="C88" s="183" t="s">
        <v>15</v>
      </c>
      <c r="D88" s="183"/>
      <c r="E88" s="183"/>
      <c r="F88" s="183"/>
      <c r="G88" s="183"/>
      <c r="H88" s="183"/>
      <c r="I88" s="12"/>
      <c r="J88" s="12"/>
      <c r="K88" s="12"/>
      <c r="L88" s="12"/>
      <c r="M88" s="12"/>
      <c r="N88" s="12"/>
      <c r="O88" s="12"/>
      <c r="P88" s="12"/>
    </row>
    <row r="89" spans="1:16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</row>
    <row r="90" spans="1:16" x14ac:dyDescent="0.2">
      <c r="A90" s="202" t="str">
        <f>'Kops n'!A32:D32</f>
        <v>Tāme sastādīta 2024. gada__. ________</v>
      </c>
      <c r="B90" s="203"/>
      <c r="C90" s="203"/>
      <c r="D90" s="203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</row>
    <row r="91" spans="1:16" x14ac:dyDescent="0.2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</row>
    <row r="92" spans="1:16" x14ac:dyDescent="0.2">
      <c r="A92" s="1" t="s">
        <v>41</v>
      </c>
      <c r="B92" s="12"/>
      <c r="C92" s="257">
        <f>'Kops n'!C34:H34</f>
        <v>0</v>
      </c>
      <c r="D92" s="257"/>
      <c r="E92" s="257"/>
      <c r="F92" s="257"/>
      <c r="G92" s="257"/>
      <c r="H92" s="257"/>
      <c r="I92" s="12"/>
      <c r="J92" s="12"/>
      <c r="K92" s="12"/>
      <c r="L92" s="12"/>
      <c r="M92" s="12"/>
      <c r="N92" s="12"/>
      <c r="O92" s="12"/>
      <c r="P92" s="12"/>
    </row>
    <row r="93" spans="1:16" x14ac:dyDescent="0.2">
      <c r="A93" s="12"/>
      <c r="B93" s="12"/>
      <c r="C93" s="183" t="s">
        <v>15</v>
      </c>
      <c r="D93" s="183"/>
      <c r="E93" s="183"/>
      <c r="F93" s="183"/>
      <c r="G93" s="183"/>
      <c r="H93" s="183"/>
      <c r="I93" s="12"/>
      <c r="J93" s="12"/>
      <c r="K93" s="12"/>
      <c r="L93" s="12"/>
      <c r="M93" s="12"/>
      <c r="N93" s="12"/>
      <c r="O93" s="12"/>
      <c r="P93" s="12"/>
    </row>
    <row r="94" spans="1:16" x14ac:dyDescent="0.2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</row>
    <row r="95" spans="1:16" x14ac:dyDescent="0.2">
      <c r="A95" s="70" t="s">
        <v>16</v>
      </c>
      <c r="B95" s="38"/>
      <c r="C95" s="75">
        <f>'Kops n'!C37</f>
        <v>0</v>
      </c>
      <c r="D95" s="38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</row>
    <row r="96" spans="1:16" x14ac:dyDescent="0.2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</row>
  </sheetData>
  <mergeCells count="23">
    <mergeCell ref="C2:I2"/>
    <mergeCell ref="C3:I3"/>
    <mergeCell ref="C4:I4"/>
    <mergeCell ref="D5:L5"/>
    <mergeCell ref="D6:L6"/>
    <mergeCell ref="D8:L8"/>
    <mergeCell ref="A9:F9"/>
    <mergeCell ref="J9:M9"/>
    <mergeCell ref="N9:O9"/>
    <mergeCell ref="D7:L7"/>
    <mergeCell ref="C93:H93"/>
    <mergeCell ref="L12:P12"/>
    <mergeCell ref="A84:K84"/>
    <mergeCell ref="C87:H87"/>
    <mergeCell ref="C88:H88"/>
    <mergeCell ref="A90:D90"/>
    <mergeCell ref="C92:H92"/>
    <mergeCell ref="A12:A13"/>
    <mergeCell ref="B12:B13"/>
    <mergeCell ref="C12:C13"/>
    <mergeCell ref="D12:D13"/>
    <mergeCell ref="E12:E13"/>
    <mergeCell ref="F12:K12"/>
  </mergeCells>
  <conditionalFormatting sqref="A84:K84">
    <cfRule type="containsText" dxfId="86" priority="4" operator="containsText" text="Tiešās izmaksas kopā, t. sk. darba devēja sociālais nodoklis __.__% ">
      <formula>NOT(ISERROR(SEARCH("Tiešās izmaksas kopā, t. sk. darba devēja sociālais nodoklis __.__% ",A84)))</formula>
    </cfRule>
  </conditionalFormatting>
  <conditionalFormatting sqref="A14:P83">
    <cfRule type="cellIs" dxfId="85" priority="2" operator="equal">
      <formula>0</formula>
    </cfRule>
  </conditionalFormatting>
  <conditionalFormatting sqref="C2:I2 D5:L8 N9:O9 L84:P84 C87:H87 C92:H92 C95">
    <cfRule type="cellIs" dxfId="84" priority="3" operator="equal">
      <formula>0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3">
    <tabColor rgb="FFFFFF00"/>
  </sheetPr>
  <dimension ref="A1:S94"/>
  <sheetViews>
    <sheetView topLeftCell="A79" workbookViewId="0">
      <selection activeCell="M76" sqref="M76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9" x14ac:dyDescent="0.2">
      <c r="A1" s="18"/>
      <c r="B1" s="18"/>
      <c r="C1" s="23" t="s">
        <v>44</v>
      </c>
      <c r="D1" s="72">
        <v>3</v>
      </c>
      <c r="E1" s="18"/>
      <c r="F1" s="18"/>
      <c r="G1" s="18"/>
      <c r="H1" s="18"/>
      <c r="I1" s="18"/>
      <c r="J1" s="18"/>
      <c r="N1" s="22"/>
      <c r="O1" s="23"/>
      <c r="P1" s="24"/>
    </row>
    <row r="2" spans="1:19" x14ac:dyDescent="0.2">
      <c r="A2" s="25"/>
      <c r="B2" s="25"/>
      <c r="C2" s="270" t="s">
        <v>359</v>
      </c>
      <c r="D2" s="270"/>
      <c r="E2" s="270"/>
      <c r="F2" s="270"/>
      <c r="G2" s="270"/>
      <c r="H2" s="270"/>
      <c r="I2" s="270"/>
      <c r="J2" s="25"/>
    </row>
    <row r="3" spans="1:19" x14ac:dyDescent="0.2">
      <c r="A3" s="26"/>
      <c r="B3" s="26"/>
      <c r="C3" s="244" t="s">
        <v>21</v>
      </c>
      <c r="D3" s="244"/>
      <c r="E3" s="244"/>
      <c r="F3" s="244"/>
      <c r="G3" s="244"/>
      <c r="H3" s="244"/>
      <c r="I3" s="244"/>
      <c r="J3" s="26"/>
    </row>
    <row r="4" spans="1:19" x14ac:dyDescent="0.2">
      <c r="A4" s="26"/>
      <c r="B4" s="26"/>
      <c r="C4" s="271" t="s">
        <v>63</v>
      </c>
      <c r="D4" s="271"/>
      <c r="E4" s="271"/>
      <c r="F4" s="271"/>
      <c r="G4" s="271"/>
      <c r="H4" s="271"/>
      <c r="I4" s="271"/>
      <c r="J4" s="26"/>
    </row>
    <row r="5" spans="1:19" x14ac:dyDescent="0.2">
      <c r="A5" s="18"/>
      <c r="B5" s="18"/>
      <c r="C5" s="23" t="s">
        <v>5</v>
      </c>
      <c r="D5" s="266" t="str">
        <f>'Kops a+c+n'!D6</f>
        <v>DZĪVOJAMĀS MĀJAS FASĀŽU VIENKĀRŠOTĀ ATJAUNOŠANA</v>
      </c>
      <c r="E5" s="266"/>
      <c r="F5" s="266"/>
      <c r="G5" s="266"/>
      <c r="H5" s="266"/>
      <c r="I5" s="266"/>
      <c r="J5" s="266"/>
      <c r="K5" s="266"/>
      <c r="L5" s="266"/>
      <c r="M5" s="12"/>
      <c r="N5" s="12"/>
      <c r="O5" s="12"/>
      <c r="P5" s="12"/>
    </row>
    <row r="6" spans="1:19" x14ac:dyDescent="0.2">
      <c r="A6" s="18"/>
      <c r="B6" s="18"/>
      <c r="C6" s="23" t="s">
        <v>6</v>
      </c>
      <c r="D6" s="266" t="str">
        <f>'Kops a+c+n'!D7</f>
        <v>DZĪVOJAMĀS MĀJAS FASĀŽU VIENKĀRŠOTĀ ATJAUNOŠANA</v>
      </c>
      <c r="E6" s="266"/>
      <c r="F6" s="266"/>
      <c r="G6" s="266"/>
      <c r="H6" s="266"/>
      <c r="I6" s="266"/>
      <c r="J6" s="266"/>
      <c r="K6" s="266"/>
      <c r="L6" s="266"/>
      <c r="M6" s="12"/>
      <c r="N6" s="12"/>
      <c r="O6" s="12"/>
      <c r="P6" s="12"/>
    </row>
    <row r="7" spans="1:19" x14ac:dyDescent="0.2">
      <c r="A7" s="18"/>
      <c r="B7" s="18"/>
      <c r="C7" s="23" t="s">
        <v>7</v>
      </c>
      <c r="D7" s="266" t="str">
        <f>'Kops a+c+n'!D8</f>
        <v>MEŽA IELA 8, JAUNOLAINE, OLAINES PAGASTS</v>
      </c>
      <c r="E7" s="266"/>
      <c r="F7" s="266"/>
      <c r="G7" s="266"/>
      <c r="H7" s="266"/>
      <c r="I7" s="266"/>
      <c r="J7" s="266"/>
      <c r="K7" s="266"/>
      <c r="L7" s="266"/>
      <c r="M7" s="12"/>
      <c r="N7" s="12"/>
      <c r="O7" s="12"/>
      <c r="P7" s="12"/>
    </row>
    <row r="8" spans="1:19" x14ac:dyDescent="0.2">
      <c r="A8" s="18"/>
      <c r="B8" s="18"/>
      <c r="C8" s="4" t="s">
        <v>24</v>
      </c>
      <c r="D8" s="266" t="str">
        <f>'Kops a+c+n'!D9</f>
        <v>Iepirkums Nr. AS OŪS 2024/02_E</v>
      </c>
      <c r="E8" s="266"/>
      <c r="F8" s="266"/>
      <c r="G8" s="266"/>
      <c r="H8" s="266"/>
      <c r="I8" s="266"/>
      <c r="J8" s="266"/>
      <c r="K8" s="266"/>
      <c r="L8" s="266"/>
      <c r="M8" s="12"/>
      <c r="N8" s="12"/>
      <c r="O8" s="12"/>
      <c r="P8" s="12"/>
    </row>
    <row r="9" spans="1:19" ht="11.25" customHeight="1" x14ac:dyDescent="0.2">
      <c r="A9" s="267" t="s">
        <v>360</v>
      </c>
      <c r="B9" s="267"/>
      <c r="C9" s="267"/>
      <c r="D9" s="267"/>
      <c r="E9" s="267"/>
      <c r="F9" s="267"/>
      <c r="G9" s="27"/>
      <c r="H9" s="27"/>
      <c r="I9" s="27"/>
      <c r="J9" s="268" t="s">
        <v>45</v>
      </c>
      <c r="K9" s="268"/>
      <c r="L9" s="268"/>
      <c r="M9" s="268"/>
      <c r="N9" s="269">
        <f>P82</f>
        <v>0</v>
      </c>
      <c r="O9" s="269"/>
      <c r="P9" s="27"/>
      <c r="Q9" s="79" t="str">
        <f>""</f>
        <v/>
      </c>
    </row>
    <row r="10" spans="1:19" ht="15" customHeight="1" x14ac:dyDescent="0.2">
      <c r="A10" s="28"/>
      <c r="B10" s="29"/>
      <c r="C10" s="4"/>
      <c r="D10" s="18"/>
      <c r="E10" s="18"/>
      <c r="F10" s="18"/>
      <c r="G10" s="18"/>
      <c r="H10" s="18"/>
      <c r="I10" s="18"/>
      <c r="J10" s="18"/>
      <c r="K10" s="18"/>
      <c r="L10" s="76"/>
      <c r="M10" s="76"/>
      <c r="N10" s="76"/>
      <c r="O10" s="76"/>
      <c r="P10" s="23" t="str">
        <f>'Kopt a+c+n'!A36</f>
        <v>Tāme sastādīta 2024. gada__. ________</v>
      </c>
      <c r="Q10" s="79" t="s">
        <v>46</v>
      </c>
    </row>
    <row r="11" spans="1:19" ht="12" thickBot="1" x14ac:dyDescent="0.25">
      <c r="A11" s="28"/>
      <c r="B11" s="29"/>
      <c r="C11" s="4"/>
      <c r="D11" s="18"/>
      <c r="E11" s="18"/>
      <c r="F11" s="18"/>
      <c r="G11" s="18"/>
      <c r="H11" s="18"/>
      <c r="I11" s="18"/>
      <c r="J11" s="18"/>
      <c r="K11" s="18"/>
      <c r="L11" s="30"/>
      <c r="M11" s="30"/>
      <c r="N11" s="31"/>
      <c r="O11" s="22"/>
      <c r="P11" s="18"/>
      <c r="Q11" s="79" t="s">
        <v>47</v>
      </c>
    </row>
    <row r="12" spans="1:19" ht="12" thickBot="1" x14ac:dyDescent="0.25">
      <c r="A12" s="235" t="s">
        <v>27</v>
      </c>
      <c r="B12" s="259" t="s">
        <v>48</v>
      </c>
      <c r="C12" s="252" t="s">
        <v>49</v>
      </c>
      <c r="D12" s="262" t="s">
        <v>50</v>
      </c>
      <c r="E12" s="264" t="s">
        <v>51</v>
      </c>
      <c r="F12" s="277" t="s">
        <v>52</v>
      </c>
      <c r="G12" s="278"/>
      <c r="H12" s="278"/>
      <c r="I12" s="278"/>
      <c r="J12" s="278"/>
      <c r="K12" s="279"/>
      <c r="L12" s="251" t="s">
        <v>53</v>
      </c>
      <c r="M12" s="252"/>
      <c r="N12" s="252"/>
      <c r="O12" s="252"/>
      <c r="P12" s="253"/>
      <c r="Q12" s="79" t="s">
        <v>54</v>
      </c>
    </row>
    <row r="13" spans="1:19" ht="126.75" customHeight="1" thickBot="1" x14ac:dyDescent="0.25">
      <c r="A13" s="258"/>
      <c r="B13" s="260"/>
      <c r="C13" s="261"/>
      <c r="D13" s="263"/>
      <c r="E13" s="265"/>
      <c r="F13" s="168" t="s">
        <v>55</v>
      </c>
      <c r="G13" s="169" t="s">
        <v>56</v>
      </c>
      <c r="H13" s="169" t="s">
        <v>57</v>
      </c>
      <c r="I13" s="169" t="s">
        <v>58</v>
      </c>
      <c r="J13" s="169" t="s">
        <v>59</v>
      </c>
      <c r="K13" s="170" t="s">
        <v>60</v>
      </c>
      <c r="L13" s="47" t="s">
        <v>55</v>
      </c>
      <c r="M13" s="50" t="s">
        <v>57</v>
      </c>
      <c r="N13" s="50" t="s">
        <v>58</v>
      </c>
      <c r="O13" s="50" t="s">
        <v>59</v>
      </c>
      <c r="P13" s="53" t="s">
        <v>60</v>
      </c>
      <c r="Q13" s="54" t="s">
        <v>61</v>
      </c>
    </row>
    <row r="14" spans="1:19" x14ac:dyDescent="0.2">
      <c r="A14" s="172">
        <v>1</v>
      </c>
      <c r="B14" s="135"/>
      <c r="C14" s="133" t="s">
        <v>361</v>
      </c>
      <c r="D14" s="173" t="s">
        <v>362</v>
      </c>
      <c r="E14" s="155">
        <v>1</v>
      </c>
      <c r="F14" s="164"/>
      <c r="G14" s="165"/>
      <c r="H14" s="165">
        <f>F14*G14</f>
        <v>0</v>
      </c>
      <c r="I14" s="165"/>
      <c r="J14" s="171"/>
      <c r="K14" s="167">
        <f>SUM(H14:J14)</f>
        <v>0</v>
      </c>
      <c r="L14" s="64">
        <f>E14*F14</f>
        <v>0</v>
      </c>
      <c r="M14" s="98">
        <f>H14*E14</f>
        <v>0</v>
      </c>
      <c r="N14" s="98">
        <f>I14*E14</f>
        <v>0</v>
      </c>
      <c r="O14" s="98">
        <f>J14*E14</f>
        <v>0</v>
      </c>
      <c r="P14" s="99">
        <f>SUM(M14:O14)</f>
        <v>0</v>
      </c>
      <c r="Q14" s="51" t="s">
        <v>46</v>
      </c>
    </row>
    <row r="15" spans="1:19" x14ac:dyDescent="0.2">
      <c r="A15" s="32">
        <v>2</v>
      </c>
      <c r="B15" s="131"/>
      <c r="C15" s="36" t="s">
        <v>363</v>
      </c>
      <c r="D15" s="20" t="s">
        <v>83</v>
      </c>
      <c r="E15" s="155">
        <v>420</v>
      </c>
      <c r="F15" s="37"/>
      <c r="G15" s="100"/>
      <c r="H15" s="100">
        <f>F15*G15</f>
        <v>0</v>
      </c>
      <c r="I15" s="100"/>
      <c r="J15" s="171"/>
      <c r="K15" s="103">
        <f t="shared" ref="K15:K78" si="0">SUM(H15:J15)</f>
        <v>0</v>
      </c>
      <c r="L15" s="37">
        <f t="shared" ref="L15:L78" si="1">E15*F15</f>
        <v>0</v>
      </c>
      <c r="M15" s="100">
        <f t="shared" ref="M15:M78" si="2">H15*E15</f>
        <v>0</v>
      </c>
      <c r="N15" s="100">
        <f t="shared" ref="N15:N78" si="3">I15*E15</f>
        <v>0</v>
      </c>
      <c r="O15" s="100">
        <f t="shared" ref="O15:O78" si="4">J15*E15</f>
        <v>0</v>
      </c>
      <c r="P15" s="101">
        <f t="shared" ref="P15:P78" si="5">SUM(M15:O15)</f>
        <v>0</v>
      </c>
      <c r="Q15" s="55" t="s">
        <v>46</v>
      </c>
    </row>
    <row r="16" spans="1:19" x14ac:dyDescent="0.2">
      <c r="A16" s="32">
        <v>3</v>
      </c>
      <c r="B16" s="131"/>
      <c r="C16" s="36" t="s">
        <v>364</v>
      </c>
      <c r="D16" s="20" t="s">
        <v>83</v>
      </c>
      <c r="E16" s="155">
        <v>30</v>
      </c>
      <c r="F16" s="37"/>
      <c r="G16" s="100"/>
      <c r="H16" s="100">
        <f t="shared" ref="H16:H79" si="6">F16*G16</f>
        <v>0</v>
      </c>
      <c r="I16" s="100"/>
      <c r="J16" s="171"/>
      <c r="K16" s="103">
        <f t="shared" si="0"/>
        <v>0</v>
      </c>
      <c r="L16" s="37">
        <f t="shared" ref="L16:L79" si="7">E16*F16</f>
        <v>0</v>
      </c>
      <c r="M16" s="100">
        <f t="shared" ref="M16:M79" si="8">H16*E16</f>
        <v>0</v>
      </c>
      <c r="N16" s="100">
        <f t="shared" ref="N16:N79" si="9">I16*E16</f>
        <v>0</v>
      </c>
      <c r="O16" s="100">
        <f t="shared" ref="O16:O79" si="10">J16*E16</f>
        <v>0</v>
      </c>
      <c r="P16" s="101">
        <f t="shared" ref="P16:P79" si="11">SUM(M16:O16)</f>
        <v>0</v>
      </c>
      <c r="Q16" s="55" t="s">
        <v>46</v>
      </c>
      <c r="S16" s="35"/>
    </row>
    <row r="17" spans="1:17" x14ac:dyDescent="0.2">
      <c r="A17" s="32">
        <v>4</v>
      </c>
      <c r="B17" s="131"/>
      <c r="C17" s="36" t="s">
        <v>365</v>
      </c>
      <c r="D17" s="20" t="s">
        <v>83</v>
      </c>
      <c r="E17" s="155">
        <v>40</v>
      </c>
      <c r="F17" s="37"/>
      <c r="G17" s="100"/>
      <c r="H17" s="100">
        <f t="shared" si="6"/>
        <v>0</v>
      </c>
      <c r="I17" s="100"/>
      <c r="J17" s="171"/>
      <c r="K17" s="103">
        <f t="shared" si="0"/>
        <v>0</v>
      </c>
      <c r="L17" s="37">
        <f t="shared" si="7"/>
        <v>0</v>
      </c>
      <c r="M17" s="100">
        <f t="shared" si="8"/>
        <v>0</v>
      </c>
      <c r="N17" s="100">
        <f t="shared" si="9"/>
        <v>0</v>
      </c>
      <c r="O17" s="100">
        <f t="shared" si="10"/>
        <v>0</v>
      </c>
      <c r="P17" s="101">
        <f t="shared" si="11"/>
        <v>0</v>
      </c>
      <c r="Q17" s="55" t="s">
        <v>46</v>
      </c>
    </row>
    <row r="18" spans="1:17" x14ac:dyDescent="0.2">
      <c r="A18" s="32">
        <v>5</v>
      </c>
      <c r="B18" s="131"/>
      <c r="C18" s="36" t="s">
        <v>366</v>
      </c>
      <c r="D18" s="20" t="s">
        <v>83</v>
      </c>
      <c r="E18" s="155">
        <v>62</v>
      </c>
      <c r="F18" s="37"/>
      <c r="G18" s="100"/>
      <c r="H18" s="100">
        <f t="shared" si="6"/>
        <v>0</v>
      </c>
      <c r="I18" s="100"/>
      <c r="J18" s="171"/>
      <c r="K18" s="103">
        <f t="shared" si="0"/>
        <v>0</v>
      </c>
      <c r="L18" s="37">
        <f t="shared" si="7"/>
        <v>0</v>
      </c>
      <c r="M18" s="100">
        <f t="shared" si="8"/>
        <v>0</v>
      </c>
      <c r="N18" s="100">
        <f t="shared" si="9"/>
        <v>0</v>
      </c>
      <c r="O18" s="100">
        <f t="shared" si="10"/>
        <v>0</v>
      </c>
      <c r="P18" s="101">
        <f t="shared" si="11"/>
        <v>0</v>
      </c>
      <c r="Q18" s="55" t="s">
        <v>46</v>
      </c>
    </row>
    <row r="19" spans="1:17" x14ac:dyDescent="0.2">
      <c r="A19" s="32">
        <v>6</v>
      </c>
      <c r="B19" s="131"/>
      <c r="C19" s="36" t="s">
        <v>367</v>
      </c>
      <c r="D19" s="20" t="s">
        <v>83</v>
      </c>
      <c r="E19" s="155">
        <v>21</v>
      </c>
      <c r="F19" s="37"/>
      <c r="G19" s="100"/>
      <c r="H19" s="100">
        <f t="shared" si="6"/>
        <v>0</v>
      </c>
      <c r="I19" s="100"/>
      <c r="J19" s="171"/>
      <c r="K19" s="103">
        <f t="shared" si="0"/>
        <v>0</v>
      </c>
      <c r="L19" s="37">
        <f t="shared" si="7"/>
        <v>0</v>
      </c>
      <c r="M19" s="100">
        <f t="shared" si="8"/>
        <v>0</v>
      </c>
      <c r="N19" s="100">
        <f t="shared" si="9"/>
        <v>0</v>
      </c>
      <c r="O19" s="100">
        <f t="shared" si="10"/>
        <v>0</v>
      </c>
      <c r="P19" s="101">
        <f t="shared" si="11"/>
        <v>0</v>
      </c>
      <c r="Q19" s="55" t="s">
        <v>46</v>
      </c>
    </row>
    <row r="20" spans="1:17" x14ac:dyDescent="0.2">
      <c r="A20" s="32">
        <v>7</v>
      </c>
      <c r="B20" s="131"/>
      <c r="C20" s="36" t="s">
        <v>368</v>
      </c>
      <c r="D20" s="20" t="s">
        <v>83</v>
      </c>
      <c r="E20" s="155">
        <v>3</v>
      </c>
      <c r="F20" s="37"/>
      <c r="G20" s="100"/>
      <c r="H20" s="100">
        <f t="shared" si="6"/>
        <v>0</v>
      </c>
      <c r="I20" s="100"/>
      <c r="J20" s="171"/>
      <c r="K20" s="103">
        <f t="shared" si="0"/>
        <v>0</v>
      </c>
      <c r="L20" s="37">
        <f t="shared" si="7"/>
        <v>0</v>
      </c>
      <c r="M20" s="100">
        <f t="shared" si="8"/>
        <v>0</v>
      </c>
      <c r="N20" s="100">
        <f t="shared" si="9"/>
        <v>0</v>
      </c>
      <c r="O20" s="100">
        <f t="shared" si="10"/>
        <v>0</v>
      </c>
      <c r="P20" s="101">
        <f t="shared" si="11"/>
        <v>0</v>
      </c>
      <c r="Q20" s="55" t="s">
        <v>46</v>
      </c>
    </row>
    <row r="21" spans="1:17" x14ac:dyDescent="0.2">
      <c r="A21" s="32">
        <v>8</v>
      </c>
      <c r="B21" s="131"/>
      <c r="C21" s="36" t="s">
        <v>369</v>
      </c>
      <c r="D21" s="20" t="s">
        <v>288</v>
      </c>
      <c r="E21" s="155">
        <v>370</v>
      </c>
      <c r="F21" s="37"/>
      <c r="G21" s="100"/>
      <c r="H21" s="100">
        <f t="shared" si="6"/>
        <v>0</v>
      </c>
      <c r="I21" s="100"/>
      <c r="J21" s="171"/>
      <c r="K21" s="103">
        <f t="shared" si="0"/>
        <v>0</v>
      </c>
      <c r="L21" s="37">
        <f t="shared" si="7"/>
        <v>0</v>
      </c>
      <c r="M21" s="100">
        <f t="shared" si="8"/>
        <v>0</v>
      </c>
      <c r="N21" s="100">
        <f t="shared" si="9"/>
        <v>0</v>
      </c>
      <c r="O21" s="100">
        <f t="shared" si="10"/>
        <v>0</v>
      </c>
      <c r="P21" s="101">
        <f t="shared" si="11"/>
        <v>0</v>
      </c>
      <c r="Q21" s="55" t="s">
        <v>46</v>
      </c>
    </row>
    <row r="22" spans="1:17" x14ac:dyDescent="0.2">
      <c r="A22" s="32">
        <v>9</v>
      </c>
      <c r="B22" s="131"/>
      <c r="C22" s="36" t="s">
        <v>370</v>
      </c>
      <c r="D22" s="20" t="s">
        <v>288</v>
      </c>
      <c r="E22" s="155">
        <v>6</v>
      </c>
      <c r="F22" s="37"/>
      <c r="G22" s="100"/>
      <c r="H22" s="100">
        <f t="shared" si="6"/>
        <v>0</v>
      </c>
      <c r="I22" s="100"/>
      <c r="J22" s="171"/>
      <c r="K22" s="103">
        <f t="shared" si="0"/>
        <v>0</v>
      </c>
      <c r="L22" s="37">
        <f t="shared" si="7"/>
        <v>0</v>
      </c>
      <c r="M22" s="100">
        <f t="shared" si="8"/>
        <v>0</v>
      </c>
      <c r="N22" s="100">
        <f t="shared" si="9"/>
        <v>0</v>
      </c>
      <c r="O22" s="100">
        <f t="shared" si="10"/>
        <v>0</v>
      </c>
      <c r="P22" s="101">
        <f t="shared" si="11"/>
        <v>0</v>
      </c>
      <c r="Q22" s="55" t="s">
        <v>46</v>
      </c>
    </row>
    <row r="23" spans="1:17" x14ac:dyDescent="0.2">
      <c r="A23" s="32">
        <v>10</v>
      </c>
      <c r="B23" s="131"/>
      <c r="C23" s="36" t="s">
        <v>371</v>
      </c>
      <c r="D23" s="20" t="s">
        <v>288</v>
      </c>
      <c r="E23" s="155">
        <v>2</v>
      </c>
      <c r="F23" s="37"/>
      <c r="G23" s="100"/>
      <c r="H23" s="100">
        <f t="shared" si="6"/>
        <v>0</v>
      </c>
      <c r="I23" s="100"/>
      <c r="J23" s="171"/>
      <c r="K23" s="103">
        <f t="shared" si="0"/>
        <v>0</v>
      </c>
      <c r="L23" s="37">
        <f t="shared" si="7"/>
        <v>0</v>
      </c>
      <c r="M23" s="100">
        <f t="shared" si="8"/>
        <v>0</v>
      </c>
      <c r="N23" s="100">
        <f t="shared" si="9"/>
        <v>0</v>
      </c>
      <c r="O23" s="100">
        <f t="shared" si="10"/>
        <v>0</v>
      </c>
      <c r="P23" s="101">
        <f t="shared" si="11"/>
        <v>0</v>
      </c>
      <c r="Q23" s="55" t="s">
        <v>46</v>
      </c>
    </row>
    <row r="24" spans="1:17" x14ac:dyDescent="0.2">
      <c r="A24" s="32">
        <v>11</v>
      </c>
      <c r="B24" s="131"/>
      <c r="C24" s="36" t="s">
        <v>372</v>
      </c>
      <c r="D24" s="20" t="s">
        <v>288</v>
      </c>
      <c r="E24" s="155">
        <v>2</v>
      </c>
      <c r="F24" s="37"/>
      <c r="G24" s="100"/>
      <c r="H24" s="100">
        <f t="shared" si="6"/>
        <v>0</v>
      </c>
      <c r="I24" s="100"/>
      <c r="J24" s="171"/>
      <c r="K24" s="103">
        <f t="shared" si="0"/>
        <v>0</v>
      </c>
      <c r="L24" s="37">
        <f t="shared" si="7"/>
        <v>0</v>
      </c>
      <c r="M24" s="100">
        <f t="shared" si="8"/>
        <v>0</v>
      </c>
      <c r="N24" s="100">
        <f t="shared" si="9"/>
        <v>0</v>
      </c>
      <c r="O24" s="100">
        <f t="shared" si="10"/>
        <v>0</v>
      </c>
      <c r="P24" s="101">
        <f t="shared" si="11"/>
        <v>0</v>
      </c>
      <c r="Q24" s="55" t="s">
        <v>46</v>
      </c>
    </row>
    <row r="25" spans="1:17" x14ac:dyDescent="0.2">
      <c r="A25" s="32">
        <v>12</v>
      </c>
      <c r="B25" s="131"/>
      <c r="C25" s="36" t="s">
        <v>373</v>
      </c>
      <c r="D25" s="20" t="s">
        <v>288</v>
      </c>
      <c r="E25" s="155">
        <v>78</v>
      </c>
      <c r="F25" s="37"/>
      <c r="G25" s="100"/>
      <c r="H25" s="100">
        <f t="shared" si="6"/>
        <v>0</v>
      </c>
      <c r="I25" s="100"/>
      <c r="J25" s="171"/>
      <c r="K25" s="103">
        <f t="shared" si="0"/>
        <v>0</v>
      </c>
      <c r="L25" s="37">
        <f t="shared" si="7"/>
        <v>0</v>
      </c>
      <c r="M25" s="100">
        <f t="shared" si="8"/>
        <v>0</v>
      </c>
      <c r="N25" s="100">
        <f t="shared" si="9"/>
        <v>0</v>
      </c>
      <c r="O25" s="100">
        <f t="shared" si="10"/>
        <v>0</v>
      </c>
      <c r="P25" s="101">
        <f t="shared" si="11"/>
        <v>0</v>
      </c>
      <c r="Q25" s="55" t="s">
        <v>46</v>
      </c>
    </row>
    <row r="26" spans="1:17" x14ac:dyDescent="0.2">
      <c r="A26" s="32">
        <v>13</v>
      </c>
      <c r="B26" s="131"/>
      <c r="C26" s="36" t="s">
        <v>374</v>
      </c>
      <c r="D26" s="20" t="s">
        <v>288</v>
      </c>
      <c r="E26" s="155">
        <v>8</v>
      </c>
      <c r="F26" s="37"/>
      <c r="G26" s="100"/>
      <c r="H26" s="100">
        <f t="shared" si="6"/>
        <v>0</v>
      </c>
      <c r="I26" s="100"/>
      <c r="J26" s="171"/>
      <c r="K26" s="103">
        <f t="shared" si="0"/>
        <v>0</v>
      </c>
      <c r="L26" s="37">
        <f t="shared" si="7"/>
        <v>0</v>
      </c>
      <c r="M26" s="100">
        <f t="shared" si="8"/>
        <v>0</v>
      </c>
      <c r="N26" s="100">
        <f t="shared" si="9"/>
        <v>0</v>
      </c>
      <c r="O26" s="100">
        <f t="shared" si="10"/>
        <v>0</v>
      </c>
      <c r="P26" s="101">
        <f t="shared" si="11"/>
        <v>0</v>
      </c>
      <c r="Q26" s="55" t="s">
        <v>46</v>
      </c>
    </row>
    <row r="27" spans="1:17" x14ac:dyDescent="0.2">
      <c r="A27" s="32">
        <v>14</v>
      </c>
      <c r="B27" s="131"/>
      <c r="C27" s="36" t="s">
        <v>375</v>
      </c>
      <c r="D27" s="20" t="s">
        <v>288</v>
      </c>
      <c r="E27" s="155">
        <v>6</v>
      </c>
      <c r="F27" s="37"/>
      <c r="G27" s="100"/>
      <c r="H27" s="100">
        <f t="shared" si="6"/>
        <v>0</v>
      </c>
      <c r="I27" s="100"/>
      <c r="J27" s="171"/>
      <c r="K27" s="103">
        <f t="shared" si="0"/>
        <v>0</v>
      </c>
      <c r="L27" s="37">
        <f t="shared" si="7"/>
        <v>0</v>
      </c>
      <c r="M27" s="100">
        <f t="shared" si="8"/>
        <v>0</v>
      </c>
      <c r="N27" s="100">
        <f t="shared" si="9"/>
        <v>0</v>
      </c>
      <c r="O27" s="100">
        <f t="shared" si="10"/>
        <v>0</v>
      </c>
      <c r="P27" s="101">
        <f t="shared" si="11"/>
        <v>0</v>
      </c>
      <c r="Q27" s="55" t="s">
        <v>46</v>
      </c>
    </row>
    <row r="28" spans="1:17" x14ac:dyDescent="0.2">
      <c r="A28" s="32">
        <v>15</v>
      </c>
      <c r="B28" s="131"/>
      <c r="C28" s="36" t="s">
        <v>376</v>
      </c>
      <c r="D28" s="20" t="s">
        <v>288</v>
      </c>
      <c r="E28" s="155">
        <v>2</v>
      </c>
      <c r="F28" s="37"/>
      <c r="G28" s="100"/>
      <c r="H28" s="100">
        <f t="shared" si="6"/>
        <v>0</v>
      </c>
      <c r="I28" s="100"/>
      <c r="J28" s="171"/>
      <c r="K28" s="103">
        <f t="shared" si="0"/>
        <v>0</v>
      </c>
      <c r="L28" s="37">
        <f t="shared" si="7"/>
        <v>0</v>
      </c>
      <c r="M28" s="100">
        <f t="shared" si="8"/>
        <v>0</v>
      </c>
      <c r="N28" s="100">
        <f t="shared" si="9"/>
        <v>0</v>
      </c>
      <c r="O28" s="100">
        <f t="shared" si="10"/>
        <v>0</v>
      </c>
      <c r="P28" s="101">
        <f t="shared" si="11"/>
        <v>0</v>
      </c>
      <c r="Q28" s="55" t="s">
        <v>46</v>
      </c>
    </row>
    <row r="29" spans="1:17" x14ac:dyDescent="0.2">
      <c r="A29" s="32">
        <v>16</v>
      </c>
      <c r="B29" s="131"/>
      <c r="C29" s="36" t="s">
        <v>377</v>
      </c>
      <c r="D29" s="20" t="s">
        <v>288</v>
      </c>
      <c r="E29" s="155">
        <v>12</v>
      </c>
      <c r="F29" s="37"/>
      <c r="G29" s="100"/>
      <c r="H29" s="100">
        <f t="shared" si="6"/>
        <v>0</v>
      </c>
      <c r="I29" s="100"/>
      <c r="J29" s="171"/>
      <c r="K29" s="103">
        <f t="shared" si="0"/>
        <v>0</v>
      </c>
      <c r="L29" s="37">
        <f t="shared" si="7"/>
        <v>0</v>
      </c>
      <c r="M29" s="100">
        <f t="shared" si="8"/>
        <v>0</v>
      </c>
      <c r="N29" s="100">
        <f t="shared" si="9"/>
        <v>0</v>
      </c>
      <c r="O29" s="100">
        <f t="shared" si="10"/>
        <v>0</v>
      </c>
      <c r="P29" s="101">
        <f t="shared" si="11"/>
        <v>0</v>
      </c>
      <c r="Q29" s="55" t="s">
        <v>46</v>
      </c>
    </row>
    <row r="30" spans="1:17" x14ac:dyDescent="0.2">
      <c r="A30" s="32">
        <v>17</v>
      </c>
      <c r="B30" s="131"/>
      <c r="C30" s="36" t="s">
        <v>378</v>
      </c>
      <c r="D30" s="20" t="s">
        <v>288</v>
      </c>
      <c r="E30" s="155">
        <v>4</v>
      </c>
      <c r="F30" s="37"/>
      <c r="G30" s="100"/>
      <c r="H30" s="100">
        <f t="shared" si="6"/>
        <v>0</v>
      </c>
      <c r="I30" s="100"/>
      <c r="J30" s="171"/>
      <c r="K30" s="103">
        <f t="shared" si="0"/>
        <v>0</v>
      </c>
      <c r="L30" s="37">
        <f t="shared" si="7"/>
        <v>0</v>
      </c>
      <c r="M30" s="100">
        <f t="shared" si="8"/>
        <v>0</v>
      </c>
      <c r="N30" s="100">
        <f t="shared" si="9"/>
        <v>0</v>
      </c>
      <c r="O30" s="100">
        <f t="shared" si="10"/>
        <v>0</v>
      </c>
      <c r="P30" s="101">
        <f t="shared" si="11"/>
        <v>0</v>
      </c>
      <c r="Q30" s="55" t="s">
        <v>46</v>
      </c>
    </row>
    <row r="31" spans="1:17" x14ac:dyDescent="0.2">
      <c r="A31" s="32">
        <v>18</v>
      </c>
      <c r="B31" s="131"/>
      <c r="C31" s="36" t="s">
        <v>379</v>
      </c>
      <c r="D31" s="20" t="s">
        <v>288</v>
      </c>
      <c r="E31" s="155">
        <v>6</v>
      </c>
      <c r="F31" s="37"/>
      <c r="G31" s="100"/>
      <c r="H31" s="100">
        <f t="shared" si="6"/>
        <v>0</v>
      </c>
      <c r="I31" s="100"/>
      <c r="J31" s="171"/>
      <c r="K31" s="103">
        <f t="shared" si="0"/>
        <v>0</v>
      </c>
      <c r="L31" s="37">
        <f t="shared" si="7"/>
        <v>0</v>
      </c>
      <c r="M31" s="100">
        <f t="shared" si="8"/>
        <v>0</v>
      </c>
      <c r="N31" s="100">
        <f t="shared" si="9"/>
        <v>0</v>
      </c>
      <c r="O31" s="100">
        <f t="shared" si="10"/>
        <v>0</v>
      </c>
      <c r="P31" s="101">
        <f t="shared" si="11"/>
        <v>0</v>
      </c>
      <c r="Q31" s="55" t="s">
        <v>46</v>
      </c>
    </row>
    <row r="32" spans="1:17" x14ac:dyDescent="0.2">
      <c r="A32" s="32">
        <v>19</v>
      </c>
      <c r="B32" s="131"/>
      <c r="C32" s="36" t="s">
        <v>380</v>
      </c>
      <c r="D32" s="20" t="s">
        <v>288</v>
      </c>
      <c r="E32" s="155">
        <v>2</v>
      </c>
      <c r="F32" s="37"/>
      <c r="G32" s="100"/>
      <c r="H32" s="100">
        <f t="shared" si="6"/>
        <v>0</v>
      </c>
      <c r="I32" s="100"/>
      <c r="J32" s="171"/>
      <c r="K32" s="103">
        <f t="shared" si="0"/>
        <v>0</v>
      </c>
      <c r="L32" s="37">
        <f t="shared" si="7"/>
        <v>0</v>
      </c>
      <c r="M32" s="100">
        <f t="shared" si="8"/>
        <v>0</v>
      </c>
      <c r="N32" s="100">
        <f t="shared" si="9"/>
        <v>0</v>
      </c>
      <c r="O32" s="100">
        <f t="shared" si="10"/>
        <v>0</v>
      </c>
      <c r="P32" s="101">
        <f t="shared" si="11"/>
        <v>0</v>
      </c>
      <c r="Q32" s="55" t="s">
        <v>46</v>
      </c>
    </row>
    <row r="33" spans="1:17" x14ac:dyDescent="0.2">
      <c r="A33" s="32">
        <v>20</v>
      </c>
      <c r="B33" s="131"/>
      <c r="C33" s="36" t="s">
        <v>381</v>
      </c>
      <c r="D33" s="20" t="s">
        <v>288</v>
      </c>
      <c r="E33" s="155">
        <v>2</v>
      </c>
      <c r="F33" s="37"/>
      <c r="G33" s="100"/>
      <c r="H33" s="100">
        <f t="shared" si="6"/>
        <v>0</v>
      </c>
      <c r="I33" s="100"/>
      <c r="J33" s="171"/>
      <c r="K33" s="103">
        <f t="shared" si="0"/>
        <v>0</v>
      </c>
      <c r="L33" s="37">
        <f t="shared" si="7"/>
        <v>0</v>
      </c>
      <c r="M33" s="100">
        <f t="shared" si="8"/>
        <v>0</v>
      </c>
      <c r="N33" s="100">
        <f t="shared" si="9"/>
        <v>0</v>
      </c>
      <c r="O33" s="100">
        <f t="shared" si="10"/>
        <v>0</v>
      </c>
      <c r="P33" s="101">
        <f t="shared" si="11"/>
        <v>0</v>
      </c>
      <c r="Q33" s="55" t="s">
        <v>46</v>
      </c>
    </row>
    <row r="34" spans="1:17" x14ac:dyDescent="0.2">
      <c r="A34" s="32">
        <v>21</v>
      </c>
      <c r="B34" s="131"/>
      <c r="C34" s="36" t="s">
        <v>382</v>
      </c>
      <c r="D34" s="20" t="s">
        <v>288</v>
      </c>
      <c r="E34" s="155">
        <v>8</v>
      </c>
      <c r="F34" s="37"/>
      <c r="G34" s="100"/>
      <c r="H34" s="100">
        <f t="shared" si="6"/>
        <v>0</v>
      </c>
      <c r="I34" s="100"/>
      <c r="J34" s="171"/>
      <c r="K34" s="103">
        <f t="shared" si="0"/>
        <v>0</v>
      </c>
      <c r="L34" s="37">
        <f t="shared" si="7"/>
        <v>0</v>
      </c>
      <c r="M34" s="100">
        <f t="shared" si="8"/>
        <v>0</v>
      </c>
      <c r="N34" s="100">
        <f t="shared" si="9"/>
        <v>0</v>
      </c>
      <c r="O34" s="100">
        <f t="shared" si="10"/>
        <v>0</v>
      </c>
      <c r="P34" s="101">
        <f t="shared" si="11"/>
        <v>0</v>
      </c>
      <c r="Q34" s="55" t="s">
        <v>46</v>
      </c>
    </row>
    <row r="35" spans="1:17" x14ac:dyDescent="0.2">
      <c r="A35" s="32">
        <v>22</v>
      </c>
      <c r="B35" s="131"/>
      <c r="C35" s="36" t="s">
        <v>383</v>
      </c>
      <c r="D35" s="20" t="s">
        <v>288</v>
      </c>
      <c r="E35" s="155">
        <v>8</v>
      </c>
      <c r="F35" s="37"/>
      <c r="G35" s="100"/>
      <c r="H35" s="100">
        <f t="shared" si="6"/>
        <v>0</v>
      </c>
      <c r="I35" s="100"/>
      <c r="J35" s="171"/>
      <c r="K35" s="103">
        <f t="shared" si="0"/>
        <v>0</v>
      </c>
      <c r="L35" s="37">
        <f t="shared" si="7"/>
        <v>0</v>
      </c>
      <c r="M35" s="100">
        <f t="shared" si="8"/>
        <v>0</v>
      </c>
      <c r="N35" s="100">
        <f t="shared" si="9"/>
        <v>0</v>
      </c>
      <c r="O35" s="100">
        <f t="shared" si="10"/>
        <v>0</v>
      </c>
      <c r="P35" s="101">
        <f t="shared" si="11"/>
        <v>0</v>
      </c>
      <c r="Q35" s="55" t="s">
        <v>46</v>
      </c>
    </row>
    <row r="36" spans="1:17" x14ac:dyDescent="0.2">
      <c r="A36" s="32">
        <v>23</v>
      </c>
      <c r="B36" s="131"/>
      <c r="C36" s="36" t="s">
        <v>384</v>
      </c>
      <c r="D36" s="20" t="s">
        <v>288</v>
      </c>
      <c r="E36" s="155">
        <v>2</v>
      </c>
      <c r="F36" s="37"/>
      <c r="G36" s="100"/>
      <c r="H36" s="100">
        <f t="shared" si="6"/>
        <v>0</v>
      </c>
      <c r="I36" s="100"/>
      <c r="J36" s="171"/>
      <c r="K36" s="103">
        <f t="shared" si="0"/>
        <v>0</v>
      </c>
      <c r="L36" s="37">
        <f t="shared" si="7"/>
        <v>0</v>
      </c>
      <c r="M36" s="100">
        <f t="shared" si="8"/>
        <v>0</v>
      </c>
      <c r="N36" s="100">
        <f t="shared" si="9"/>
        <v>0</v>
      </c>
      <c r="O36" s="100">
        <f t="shared" si="10"/>
        <v>0</v>
      </c>
      <c r="P36" s="101">
        <f t="shared" si="11"/>
        <v>0</v>
      </c>
      <c r="Q36" s="55" t="s">
        <v>46</v>
      </c>
    </row>
    <row r="37" spans="1:17" x14ac:dyDescent="0.2">
      <c r="A37" s="32">
        <v>24</v>
      </c>
      <c r="B37" s="131"/>
      <c r="C37" s="36" t="s">
        <v>385</v>
      </c>
      <c r="D37" s="20" t="s">
        <v>288</v>
      </c>
      <c r="E37" s="155">
        <v>2</v>
      </c>
      <c r="F37" s="37"/>
      <c r="G37" s="100"/>
      <c r="H37" s="100">
        <f t="shared" si="6"/>
        <v>0</v>
      </c>
      <c r="I37" s="100"/>
      <c r="J37" s="171"/>
      <c r="K37" s="103">
        <f t="shared" si="0"/>
        <v>0</v>
      </c>
      <c r="L37" s="37">
        <f t="shared" si="7"/>
        <v>0</v>
      </c>
      <c r="M37" s="100">
        <f t="shared" si="8"/>
        <v>0</v>
      </c>
      <c r="N37" s="100">
        <f t="shared" si="9"/>
        <v>0</v>
      </c>
      <c r="O37" s="100">
        <f t="shared" si="10"/>
        <v>0</v>
      </c>
      <c r="P37" s="101">
        <f t="shared" si="11"/>
        <v>0</v>
      </c>
      <c r="Q37" s="55" t="s">
        <v>46</v>
      </c>
    </row>
    <row r="38" spans="1:17" x14ac:dyDescent="0.2">
      <c r="A38" s="32">
        <v>25</v>
      </c>
      <c r="B38" s="131"/>
      <c r="C38" s="36" t="s">
        <v>386</v>
      </c>
      <c r="D38" s="20" t="s">
        <v>288</v>
      </c>
      <c r="E38" s="155">
        <v>4</v>
      </c>
      <c r="F38" s="37"/>
      <c r="G38" s="100"/>
      <c r="H38" s="100">
        <f t="shared" si="6"/>
        <v>0</v>
      </c>
      <c r="I38" s="100"/>
      <c r="J38" s="171"/>
      <c r="K38" s="103">
        <f t="shared" si="0"/>
        <v>0</v>
      </c>
      <c r="L38" s="37">
        <f t="shared" si="7"/>
        <v>0</v>
      </c>
      <c r="M38" s="100">
        <f t="shared" si="8"/>
        <v>0</v>
      </c>
      <c r="N38" s="100">
        <f t="shared" si="9"/>
        <v>0</v>
      </c>
      <c r="O38" s="100">
        <f t="shared" si="10"/>
        <v>0</v>
      </c>
      <c r="P38" s="101">
        <f t="shared" si="11"/>
        <v>0</v>
      </c>
      <c r="Q38" s="55" t="s">
        <v>46</v>
      </c>
    </row>
    <row r="39" spans="1:17" x14ac:dyDescent="0.2">
      <c r="A39" s="32">
        <v>26</v>
      </c>
      <c r="B39" s="131"/>
      <c r="C39" s="36" t="s">
        <v>387</v>
      </c>
      <c r="D39" s="20" t="s">
        <v>288</v>
      </c>
      <c r="E39" s="155">
        <v>4</v>
      </c>
      <c r="F39" s="37"/>
      <c r="G39" s="100"/>
      <c r="H39" s="100">
        <f t="shared" si="6"/>
        <v>0</v>
      </c>
      <c r="I39" s="100"/>
      <c r="J39" s="171"/>
      <c r="K39" s="103">
        <f t="shared" si="0"/>
        <v>0</v>
      </c>
      <c r="L39" s="37">
        <f t="shared" si="7"/>
        <v>0</v>
      </c>
      <c r="M39" s="100">
        <f t="shared" si="8"/>
        <v>0</v>
      </c>
      <c r="N39" s="100">
        <f t="shared" si="9"/>
        <v>0</v>
      </c>
      <c r="O39" s="100">
        <f t="shared" si="10"/>
        <v>0</v>
      </c>
      <c r="P39" s="101">
        <f t="shared" si="11"/>
        <v>0</v>
      </c>
      <c r="Q39" s="55" t="s">
        <v>46</v>
      </c>
    </row>
    <row r="40" spans="1:17" ht="22.5" x14ac:dyDescent="0.2">
      <c r="A40" s="32">
        <v>27</v>
      </c>
      <c r="B40" s="131"/>
      <c r="C40" s="36" t="s">
        <v>388</v>
      </c>
      <c r="D40" s="20" t="s">
        <v>288</v>
      </c>
      <c r="E40" s="155">
        <v>5</v>
      </c>
      <c r="F40" s="37"/>
      <c r="G40" s="100"/>
      <c r="H40" s="100">
        <f t="shared" si="6"/>
        <v>0</v>
      </c>
      <c r="I40" s="100"/>
      <c r="J40" s="171"/>
      <c r="K40" s="103">
        <f t="shared" si="0"/>
        <v>0</v>
      </c>
      <c r="L40" s="37">
        <f t="shared" si="7"/>
        <v>0</v>
      </c>
      <c r="M40" s="100">
        <f t="shared" si="8"/>
        <v>0</v>
      </c>
      <c r="N40" s="100">
        <f t="shared" si="9"/>
        <v>0</v>
      </c>
      <c r="O40" s="100">
        <f t="shared" si="10"/>
        <v>0</v>
      </c>
      <c r="P40" s="101">
        <f t="shared" si="11"/>
        <v>0</v>
      </c>
      <c r="Q40" s="55" t="s">
        <v>46</v>
      </c>
    </row>
    <row r="41" spans="1:17" ht="22.5" x14ac:dyDescent="0.2">
      <c r="A41" s="32">
        <v>28</v>
      </c>
      <c r="B41" s="131"/>
      <c r="C41" s="36" t="s">
        <v>389</v>
      </c>
      <c r="D41" s="20" t="s">
        <v>288</v>
      </c>
      <c r="E41" s="155">
        <v>2</v>
      </c>
      <c r="F41" s="37"/>
      <c r="G41" s="100"/>
      <c r="H41" s="100">
        <f t="shared" si="6"/>
        <v>0</v>
      </c>
      <c r="I41" s="100"/>
      <c r="J41" s="171"/>
      <c r="K41" s="103">
        <f t="shared" si="0"/>
        <v>0</v>
      </c>
      <c r="L41" s="37">
        <f t="shared" si="7"/>
        <v>0</v>
      </c>
      <c r="M41" s="100">
        <f t="shared" si="8"/>
        <v>0</v>
      </c>
      <c r="N41" s="100">
        <f t="shared" si="9"/>
        <v>0</v>
      </c>
      <c r="O41" s="100">
        <f t="shared" si="10"/>
        <v>0</v>
      </c>
      <c r="P41" s="101">
        <f t="shared" si="11"/>
        <v>0</v>
      </c>
      <c r="Q41" s="55" t="s">
        <v>46</v>
      </c>
    </row>
    <row r="42" spans="1:17" ht="22.5" x14ac:dyDescent="0.2">
      <c r="A42" s="32">
        <v>29</v>
      </c>
      <c r="B42" s="131"/>
      <c r="C42" s="36" t="s">
        <v>390</v>
      </c>
      <c r="D42" s="20" t="s">
        <v>288</v>
      </c>
      <c r="E42" s="155">
        <v>2</v>
      </c>
      <c r="F42" s="37"/>
      <c r="G42" s="100"/>
      <c r="H42" s="100">
        <f t="shared" si="6"/>
        <v>0</v>
      </c>
      <c r="I42" s="100"/>
      <c r="J42" s="171"/>
      <c r="K42" s="103">
        <f t="shared" si="0"/>
        <v>0</v>
      </c>
      <c r="L42" s="37">
        <f t="shared" si="7"/>
        <v>0</v>
      </c>
      <c r="M42" s="100">
        <f t="shared" si="8"/>
        <v>0</v>
      </c>
      <c r="N42" s="100">
        <f t="shared" si="9"/>
        <v>0</v>
      </c>
      <c r="O42" s="100">
        <f t="shared" si="10"/>
        <v>0</v>
      </c>
      <c r="P42" s="101">
        <f t="shared" si="11"/>
        <v>0</v>
      </c>
      <c r="Q42" s="55" t="s">
        <v>46</v>
      </c>
    </row>
    <row r="43" spans="1:17" ht="22.5" x14ac:dyDescent="0.2">
      <c r="A43" s="32">
        <v>30</v>
      </c>
      <c r="B43" s="131"/>
      <c r="C43" s="36" t="s">
        <v>391</v>
      </c>
      <c r="D43" s="20" t="s">
        <v>288</v>
      </c>
      <c r="E43" s="155">
        <v>6</v>
      </c>
      <c r="F43" s="37"/>
      <c r="G43" s="100"/>
      <c r="H43" s="100">
        <f t="shared" si="6"/>
        <v>0</v>
      </c>
      <c r="I43" s="100"/>
      <c r="J43" s="171"/>
      <c r="K43" s="103">
        <f t="shared" si="0"/>
        <v>0</v>
      </c>
      <c r="L43" s="37">
        <f t="shared" si="7"/>
        <v>0</v>
      </c>
      <c r="M43" s="100">
        <f t="shared" si="8"/>
        <v>0</v>
      </c>
      <c r="N43" s="100">
        <f t="shared" si="9"/>
        <v>0</v>
      </c>
      <c r="O43" s="100">
        <f t="shared" si="10"/>
        <v>0</v>
      </c>
      <c r="P43" s="101">
        <f t="shared" si="11"/>
        <v>0</v>
      </c>
      <c r="Q43" s="55" t="s">
        <v>46</v>
      </c>
    </row>
    <row r="44" spans="1:17" ht="22.5" x14ac:dyDescent="0.2">
      <c r="A44" s="32">
        <v>31</v>
      </c>
      <c r="B44" s="131"/>
      <c r="C44" s="36" t="s">
        <v>392</v>
      </c>
      <c r="D44" s="20" t="s">
        <v>288</v>
      </c>
      <c r="E44" s="155">
        <v>3</v>
      </c>
      <c r="F44" s="37"/>
      <c r="G44" s="100"/>
      <c r="H44" s="100">
        <f t="shared" si="6"/>
        <v>0</v>
      </c>
      <c r="I44" s="100"/>
      <c r="J44" s="171"/>
      <c r="K44" s="103">
        <f t="shared" si="0"/>
        <v>0</v>
      </c>
      <c r="L44" s="37">
        <f t="shared" si="7"/>
        <v>0</v>
      </c>
      <c r="M44" s="100">
        <f t="shared" si="8"/>
        <v>0</v>
      </c>
      <c r="N44" s="100">
        <f t="shared" si="9"/>
        <v>0</v>
      </c>
      <c r="O44" s="100">
        <f t="shared" si="10"/>
        <v>0</v>
      </c>
      <c r="P44" s="101">
        <f t="shared" si="11"/>
        <v>0</v>
      </c>
      <c r="Q44" s="55" t="s">
        <v>46</v>
      </c>
    </row>
    <row r="45" spans="1:17" ht="22.5" x14ac:dyDescent="0.2">
      <c r="A45" s="32">
        <v>32</v>
      </c>
      <c r="B45" s="131"/>
      <c r="C45" s="36" t="s">
        <v>393</v>
      </c>
      <c r="D45" s="20" t="s">
        <v>288</v>
      </c>
      <c r="E45" s="155">
        <v>14</v>
      </c>
      <c r="F45" s="37"/>
      <c r="G45" s="100"/>
      <c r="H45" s="100">
        <f t="shared" si="6"/>
        <v>0</v>
      </c>
      <c r="I45" s="100"/>
      <c r="J45" s="171"/>
      <c r="K45" s="103">
        <f t="shared" si="0"/>
        <v>0</v>
      </c>
      <c r="L45" s="37">
        <f t="shared" si="7"/>
        <v>0</v>
      </c>
      <c r="M45" s="100">
        <f t="shared" si="8"/>
        <v>0</v>
      </c>
      <c r="N45" s="100">
        <f t="shared" si="9"/>
        <v>0</v>
      </c>
      <c r="O45" s="100">
        <f t="shared" si="10"/>
        <v>0</v>
      </c>
      <c r="P45" s="101">
        <f t="shared" si="11"/>
        <v>0</v>
      </c>
      <c r="Q45" s="55" t="s">
        <v>46</v>
      </c>
    </row>
    <row r="46" spans="1:17" ht="22.5" x14ac:dyDescent="0.2">
      <c r="A46" s="32">
        <v>33</v>
      </c>
      <c r="B46" s="131"/>
      <c r="C46" s="36" t="s">
        <v>394</v>
      </c>
      <c r="D46" s="20" t="s">
        <v>288</v>
      </c>
      <c r="E46" s="155">
        <v>2</v>
      </c>
      <c r="F46" s="37"/>
      <c r="G46" s="100"/>
      <c r="H46" s="100">
        <f t="shared" si="6"/>
        <v>0</v>
      </c>
      <c r="I46" s="100"/>
      <c r="J46" s="171"/>
      <c r="K46" s="103">
        <f t="shared" si="0"/>
        <v>0</v>
      </c>
      <c r="L46" s="37">
        <f t="shared" si="7"/>
        <v>0</v>
      </c>
      <c r="M46" s="100">
        <f t="shared" si="8"/>
        <v>0</v>
      </c>
      <c r="N46" s="100">
        <f t="shared" si="9"/>
        <v>0</v>
      </c>
      <c r="O46" s="100">
        <f t="shared" si="10"/>
        <v>0</v>
      </c>
      <c r="P46" s="101">
        <f t="shared" si="11"/>
        <v>0</v>
      </c>
      <c r="Q46" s="55" t="s">
        <v>46</v>
      </c>
    </row>
    <row r="47" spans="1:17" ht="22.5" x14ac:dyDescent="0.2">
      <c r="A47" s="32">
        <v>34</v>
      </c>
      <c r="B47" s="131"/>
      <c r="C47" s="36" t="s">
        <v>395</v>
      </c>
      <c r="D47" s="20" t="s">
        <v>288</v>
      </c>
      <c r="E47" s="155">
        <v>11</v>
      </c>
      <c r="F47" s="37"/>
      <c r="G47" s="100"/>
      <c r="H47" s="100">
        <f t="shared" si="6"/>
        <v>0</v>
      </c>
      <c r="I47" s="100"/>
      <c r="J47" s="171"/>
      <c r="K47" s="103">
        <f t="shared" si="0"/>
        <v>0</v>
      </c>
      <c r="L47" s="37">
        <f t="shared" si="7"/>
        <v>0</v>
      </c>
      <c r="M47" s="100">
        <f t="shared" si="8"/>
        <v>0</v>
      </c>
      <c r="N47" s="100">
        <f t="shared" si="9"/>
        <v>0</v>
      </c>
      <c r="O47" s="100">
        <f t="shared" si="10"/>
        <v>0</v>
      </c>
      <c r="P47" s="101">
        <f t="shared" si="11"/>
        <v>0</v>
      </c>
      <c r="Q47" s="55" t="s">
        <v>46</v>
      </c>
    </row>
    <row r="48" spans="1:17" ht="22.5" x14ac:dyDescent="0.2">
      <c r="A48" s="32">
        <v>35</v>
      </c>
      <c r="B48" s="131"/>
      <c r="C48" s="36" t="s">
        <v>396</v>
      </c>
      <c r="D48" s="20" t="s">
        <v>288</v>
      </c>
      <c r="E48" s="155">
        <v>12</v>
      </c>
      <c r="F48" s="37"/>
      <c r="G48" s="100"/>
      <c r="H48" s="100">
        <f t="shared" si="6"/>
        <v>0</v>
      </c>
      <c r="I48" s="100"/>
      <c r="J48" s="171"/>
      <c r="K48" s="103">
        <f t="shared" si="0"/>
        <v>0</v>
      </c>
      <c r="L48" s="37">
        <f t="shared" si="7"/>
        <v>0</v>
      </c>
      <c r="M48" s="100">
        <f t="shared" si="8"/>
        <v>0</v>
      </c>
      <c r="N48" s="100">
        <f t="shared" si="9"/>
        <v>0</v>
      </c>
      <c r="O48" s="100">
        <f t="shared" si="10"/>
        <v>0</v>
      </c>
      <c r="P48" s="101">
        <f t="shared" si="11"/>
        <v>0</v>
      </c>
      <c r="Q48" s="55" t="s">
        <v>46</v>
      </c>
    </row>
    <row r="49" spans="1:17" ht="22.5" x14ac:dyDescent="0.2">
      <c r="A49" s="32">
        <v>36</v>
      </c>
      <c r="B49" s="131"/>
      <c r="C49" s="36" t="s">
        <v>397</v>
      </c>
      <c r="D49" s="20" t="s">
        <v>288</v>
      </c>
      <c r="E49" s="155">
        <v>2</v>
      </c>
      <c r="F49" s="37"/>
      <c r="G49" s="100"/>
      <c r="H49" s="100">
        <f t="shared" si="6"/>
        <v>0</v>
      </c>
      <c r="I49" s="100"/>
      <c r="J49" s="171"/>
      <c r="K49" s="103">
        <f t="shared" si="0"/>
        <v>0</v>
      </c>
      <c r="L49" s="37">
        <f t="shared" si="7"/>
        <v>0</v>
      </c>
      <c r="M49" s="100">
        <f t="shared" si="8"/>
        <v>0</v>
      </c>
      <c r="N49" s="100">
        <f t="shared" si="9"/>
        <v>0</v>
      </c>
      <c r="O49" s="100">
        <f t="shared" si="10"/>
        <v>0</v>
      </c>
      <c r="P49" s="101">
        <f t="shared" si="11"/>
        <v>0</v>
      </c>
      <c r="Q49" s="55" t="s">
        <v>46</v>
      </c>
    </row>
    <row r="50" spans="1:17" ht="22.5" x14ac:dyDescent="0.2">
      <c r="A50" s="32">
        <v>37</v>
      </c>
      <c r="B50" s="131"/>
      <c r="C50" s="36" t="s">
        <v>398</v>
      </c>
      <c r="D50" s="20" t="s">
        <v>288</v>
      </c>
      <c r="E50" s="155">
        <v>57</v>
      </c>
      <c r="F50" s="37"/>
      <c r="G50" s="100"/>
      <c r="H50" s="100">
        <f t="shared" si="6"/>
        <v>0</v>
      </c>
      <c r="I50" s="166"/>
      <c r="J50" s="171"/>
      <c r="K50" s="103">
        <f t="shared" si="0"/>
        <v>0</v>
      </c>
      <c r="L50" s="37">
        <f t="shared" si="7"/>
        <v>0</v>
      </c>
      <c r="M50" s="100">
        <f t="shared" si="8"/>
        <v>0</v>
      </c>
      <c r="N50" s="100">
        <f t="shared" si="9"/>
        <v>0</v>
      </c>
      <c r="O50" s="100">
        <f t="shared" si="10"/>
        <v>0</v>
      </c>
      <c r="P50" s="101">
        <f t="shared" si="11"/>
        <v>0</v>
      </c>
      <c r="Q50" s="55" t="s">
        <v>46</v>
      </c>
    </row>
    <row r="51" spans="1:17" x14ac:dyDescent="0.2">
      <c r="A51" s="32">
        <v>38</v>
      </c>
      <c r="B51" s="131"/>
      <c r="C51" s="36" t="s">
        <v>399</v>
      </c>
      <c r="D51" s="20" t="s">
        <v>288</v>
      </c>
      <c r="E51" s="155">
        <v>57</v>
      </c>
      <c r="F51" s="37"/>
      <c r="G51" s="100"/>
      <c r="H51" s="100">
        <f t="shared" si="6"/>
        <v>0</v>
      </c>
      <c r="I51" s="166"/>
      <c r="J51" s="171"/>
      <c r="K51" s="103">
        <f t="shared" si="0"/>
        <v>0</v>
      </c>
      <c r="L51" s="37">
        <f t="shared" si="7"/>
        <v>0</v>
      </c>
      <c r="M51" s="100">
        <f t="shared" si="8"/>
        <v>0</v>
      </c>
      <c r="N51" s="100">
        <f t="shared" si="9"/>
        <v>0</v>
      </c>
      <c r="O51" s="100">
        <f t="shared" si="10"/>
        <v>0</v>
      </c>
      <c r="P51" s="101">
        <f t="shared" si="11"/>
        <v>0</v>
      </c>
      <c r="Q51" s="55" t="s">
        <v>46</v>
      </c>
    </row>
    <row r="52" spans="1:17" ht="22.5" x14ac:dyDescent="0.2">
      <c r="A52" s="32">
        <v>39</v>
      </c>
      <c r="B52" s="131"/>
      <c r="C52" s="36" t="s">
        <v>398</v>
      </c>
      <c r="D52" s="20" t="s">
        <v>288</v>
      </c>
      <c r="E52" s="155">
        <v>59</v>
      </c>
      <c r="F52" s="37"/>
      <c r="G52" s="100"/>
      <c r="H52" s="100">
        <f t="shared" si="6"/>
        <v>0</v>
      </c>
      <c r="I52" s="166"/>
      <c r="J52" s="171"/>
      <c r="K52" s="103">
        <f t="shared" si="0"/>
        <v>0</v>
      </c>
      <c r="L52" s="37">
        <f t="shared" si="7"/>
        <v>0</v>
      </c>
      <c r="M52" s="100">
        <f t="shared" si="8"/>
        <v>0</v>
      </c>
      <c r="N52" s="100">
        <f t="shared" si="9"/>
        <v>0</v>
      </c>
      <c r="O52" s="100">
        <f t="shared" si="10"/>
        <v>0</v>
      </c>
      <c r="P52" s="101">
        <f t="shared" si="11"/>
        <v>0</v>
      </c>
      <c r="Q52" s="55" t="s">
        <v>46</v>
      </c>
    </row>
    <row r="53" spans="1:17" ht="22.5" x14ac:dyDescent="0.2">
      <c r="A53" s="32">
        <v>40</v>
      </c>
      <c r="B53" s="131"/>
      <c r="C53" s="36" t="s">
        <v>400</v>
      </c>
      <c r="D53" s="20" t="s">
        <v>288</v>
      </c>
      <c r="E53" s="155">
        <v>2</v>
      </c>
      <c r="F53" s="37"/>
      <c r="G53" s="100"/>
      <c r="H53" s="100">
        <f t="shared" si="6"/>
        <v>0</v>
      </c>
      <c r="I53" s="166"/>
      <c r="J53" s="171"/>
      <c r="K53" s="103">
        <f t="shared" si="0"/>
        <v>0</v>
      </c>
      <c r="L53" s="37">
        <f t="shared" si="7"/>
        <v>0</v>
      </c>
      <c r="M53" s="100">
        <f t="shared" si="8"/>
        <v>0</v>
      </c>
      <c r="N53" s="100">
        <f t="shared" si="9"/>
        <v>0</v>
      </c>
      <c r="O53" s="100">
        <f t="shared" si="10"/>
        <v>0</v>
      </c>
      <c r="P53" s="101">
        <f t="shared" si="11"/>
        <v>0</v>
      </c>
      <c r="Q53" s="55" t="s">
        <v>46</v>
      </c>
    </row>
    <row r="54" spans="1:17" x14ac:dyDescent="0.2">
      <c r="A54" s="32">
        <v>41</v>
      </c>
      <c r="B54" s="131"/>
      <c r="C54" s="36" t="s">
        <v>401</v>
      </c>
      <c r="D54" s="20" t="s">
        <v>288</v>
      </c>
      <c r="E54" s="155">
        <v>26</v>
      </c>
      <c r="F54" s="37"/>
      <c r="G54" s="100"/>
      <c r="H54" s="100">
        <f t="shared" si="6"/>
        <v>0</v>
      </c>
      <c r="I54" s="100"/>
      <c r="J54" s="171"/>
      <c r="K54" s="103">
        <f t="shared" si="0"/>
        <v>0</v>
      </c>
      <c r="L54" s="37">
        <f t="shared" si="7"/>
        <v>0</v>
      </c>
      <c r="M54" s="100">
        <f t="shared" si="8"/>
        <v>0</v>
      </c>
      <c r="N54" s="100">
        <f t="shared" si="9"/>
        <v>0</v>
      </c>
      <c r="O54" s="100">
        <f t="shared" si="10"/>
        <v>0</v>
      </c>
      <c r="P54" s="101">
        <f t="shared" si="11"/>
        <v>0</v>
      </c>
      <c r="Q54" s="55" t="s">
        <v>46</v>
      </c>
    </row>
    <row r="55" spans="1:17" x14ac:dyDescent="0.2">
      <c r="A55" s="32">
        <v>42</v>
      </c>
      <c r="B55" s="131"/>
      <c r="C55" s="36" t="s">
        <v>402</v>
      </c>
      <c r="D55" s="20" t="s">
        <v>288</v>
      </c>
      <c r="E55" s="155">
        <v>8</v>
      </c>
      <c r="F55" s="37"/>
      <c r="G55" s="100"/>
      <c r="H55" s="100">
        <f t="shared" si="6"/>
        <v>0</v>
      </c>
      <c r="I55" s="100"/>
      <c r="J55" s="171"/>
      <c r="K55" s="103">
        <f t="shared" si="0"/>
        <v>0</v>
      </c>
      <c r="L55" s="37">
        <f t="shared" si="7"/>
        <v>0</v>
      </c>
      <c r="M55" s="100">
        <f t="shared" si="8"/>
        <v>0</v>
      </c>
      <c r="N55" s="100">
        <f t="shared" si="9"/>
        <v>0</v>
      </c>
      <c r="O55" s="100">
        <f t="shared" si="10"/>
        <v>0</v>
      </c>
      <c r="P55" s="101">
        <f t="shared" si="11"/>
        <v>0</v>
      </c>
      <c r="Q55" s="55" t="s">
        <v>46</v>
      </c>
    </row>
    <row r="56" spans="1:17" x14ac:dyDescent="0.2">
      <c r="A56" s="32">
        <v>43</v>
      </c>
      <c r="B56" s="131"/>
      <c r="C56" s="36" t="s">
        <v>403</v>
      </c>
      <c r="D56" s="20" t="s">
        <v>288</v>
      </c>
      <c r="E56" s="155">
        <v>2</v>
      </c>
      <c r="F56" s="37"/>
      <c r="G56" s="100"/>
      <c r="H56" s="100">
        <f t="shared" si="6"/>
        <v>0</v>
      </c>
      <c r="I56" s="100"/>
      <c r="J56" s="171"/>
      <c r="K56" s="103">
        <f t="shared" si="0"/>
        <v>0</v>
      </c>
      <c r="L56" s="37">
        <f t="shared" si="7"/>
        <v>0</v>
      </c>
      <c r="M56" s="100">
        <f t="shared" si="8"/>
        <v>0</v>
      </c>
      <c r="N56" s="100">
        <f t="shared" si="9"/>
        <v>0</v>
      </c>
      <c r="O56" s="100">
        <f t="shared" si="10"/>
        <v>0</v>
      </c>
      <c r="P56" s="101">
        <f t="shared" si="11"/>
        <v>0</v>
      </c>
      <c r="Q56" s="55" t="s">
        <v>46</v>
      </c>
    </row>
    <row r="57" spans="1:17" x14ac:dyDescent="0.2">
      <c r="A57" s="32">
        <v>44</v>
      </c>
      <c r="B57" s="131"/>
      <c r="C57" s="36" t="s">
        <v>404</v>
      </c>
      <c r="D57" s="20" t="s">
        <v>288</v>
      </c>
      <c r="E57" s="155">
        <v>2</v>
      </c>
      <c r="F57" s="37"/>
      <c r="G57" s="100"/>
      <c r="H57" s="100">
        <f t="shared" si="6"/>
        <v>0</v>
      </c>
      <c r="I57" s="100"/>
      <c r="J57" s="171"/>
      <c r="K57" s="103">
        <f t="shared" si="0"/>
        <v>0</v>
      </c>
      <c r="L57" s="37">
        <f t="shared" si="7"/>
        <v>0</v>
      </c>
      <c r="M57" s="100">
        <f t="shared" si="8"/>
        <v>0</v>
      </c>
      <c r="N57" s="100">
        <f t="shared" si="9"/>
        <v>0</v>
      </c>
      <c r="O57" s="100">
        <f t="shared" si="10"/>
        <v>0</v>
      </c>
      <c r="P57" s="101">
        <f t="shared" si="11"/>
        <v>0</v>
      </c>
      <c r="Q57" s="55" t="s">
        <v>46</v>
      </c>
    </row>
    <row r="58" spans="1:17" x14ac:dyDescent="0.2">
      <c r="A58" s="32">
        <v>45</v>
      </c>
      <c r="B58" s="131"/>
      <c r="C58" s="36" t="s">
        <v>405</v>
      </c>
      <c r="D58" s="20" t="s">
        <v>288</v>
      </c>
      <c r="E58" s="155">
        <v>2</v>
      </c>
      <c r="F58" s="37"/>
      <c r="G58" s="100"/>
      <c r="H58" s="100">
        <f t="shared" si="6"/>
        <v>0</v>
      </c>
      <c r="I58" s="100"/>
      <c r="J58" s="171"/>
      <c r="K58" s="103">
        <f t="shared" si="0"/>
        <v>0</v>
      </c>
      <c r="L58" s="37">
        <f t="shared" si="7"/>
        <v>0</v>
      </c>
      <c r="M58" s="100">
        <f t="shared" si="8"/>
        <v>0</v>
      </c>
      <c r="N58" s="100">
        <f t="shared" si="9"/>
        <v>0</v>
      </c>
      <c r="O58" s="100">
        <f t="shared" si="10"/>
        <v>0</v>
      </c>
      <c r="P58" s="101">
        <f t="shared" si="11"/>
        <v>0</v>
      </c>
      <c r="Q58" s="55" t="s">
        <v>46</v>
      </c>
    </row>
    <row r="59" spans="1:17" x14ac:dyDescent="0.2">
      <c r="A59" s="32">
        <v>46</v>
      </c>
      <c r="B59" s="131"/>
      <c r="C59" s="36" t="s">
        <v>406</v>
      </c>
      <c r="D59" s="20" t="s">
        <v>288</v>
      </c>
      <c r="E59" s="155">
        <v>2</v>
      </c>
      <c r="F59" s="37"/>
      <c r="G59" s="100"/>
      <c r="H59" s="100">
        <f t="shared" si="6"/>
        <v>0</v>
      </c>
      <c r="I59" s="100"/>
      <c r="J59" s="171"/>
      <c r="K59" s="103">
        <f t="shared" si="0"/>
        <v>0</v>
      </c>
      <c r="L59" s="37">
        <f t="shared" si="7"/>
        <v>0</v>
      </c>
      <c r="M59" s="100">
        <f t="shared" si="8"/>
        <v>0</v>
      </c>
      <c r="N59" s="100">
        <f t="shared" si="9"/>
        <v>0</v>
      </c>
      <c r="O59" s="100">
        <f t="shared" si="10"/>
        <v>0</v>
      </c>
      <c r="P59" s="101">
        <f t="shared" si="11"/>
        <v>0</v>
      </c>
      <c r="Q59" s="55" t="s">
        <v>46</v>
      </c>
    </row>
    <row r="60" spans="1:17" x14ac:dyDescent="0.2">
      <c r="A60" s="32">
        <v>47</v>
      </c>
      <c r="B60" s="131"/>
      <c r="C60" s="36" t="s">
        <v>407</v>
      </c>
      <c r="D60" s="20" t="s">
        <v>288</v>
      </c>
      <c r="E60" s="155">
        <v>36</v>
      </c>
      <c r="F60" s="37"/>
      <c r="G60" s="100"/>
      <c r="H60" s="100">
        <f t="shared" si="6"/>
        <v>0</v>
      </c>
      <c r="I60" s="100"/>
      <c r="J60" s="171"/>
      <c r="K60" s="103">
        <f t="shared" si="0"/>
        <v>0</v>
      </c>
      <c r="L60" s="37">
        <f t="shared" si="7"/>
        <v>0</v>
      </c>
      <c r="M60" s="100">
        <f t="shared" si="8"/>
        <v>0</v>
      </c>
      <c r="N60" s="100">
        <f t="shared" si="9"/>
        <v>0</v>
      </c>
      <c r="O60" s="100">
        <f t="shared" si="10"/>
        <v>0</v>
      </c>
      <c r="P60" s="101">
        <f t="shared" si="11"/>
        <v>0</v>
      </c>
      <c r="Q60" s="55" t="s">
        <v>46</v>
      </c>
    </row>
    <row r="61" spans="1:17" ht="45.75" customHeight="1" x14ac:dyDescent="0.2">
      <c r="A61" s="32">
        <v>48</v>
      </c>
      <c r="B61" s="131"/>
      <c r="C61" s="36" t="s">
        <v>473</v>
      </c>
      <c r="D61" s="20" t="s">
        <v>83</v>
      </c>
      <c r="E61" s="155">
        <v>70</v>
      </c>
      <c r="F61" s="37"/>
      <c r="G61" s="100"/>
      <c r="H61" s="100">
        <f t="shared" si="6"/>
        <v>0</v>
      </c>
      <c r="I61" s="100"/>
      <c r="J61" s="171"/>
      <c r="K61" s="103">
        <f t="shared" si="0"/>
        <v>0</v>
      </c>
      <c r="L61" s="37">
        <f t="shared" si="7"/>
        <v>0</v>
      </c>
      <c r="M61" s="100">
        <f t="shared" si="8"/>
        <v>0</v>
      </c>
      <c r="N61" s="100">
        <f t="shared" si="9"/>
        <v>0</v>
      </c>
      <c r="O61" s="100">
        <f t="shared" si="10"/>
        <v>0</v>
      </c>
      <c r="P61" s="101">
        <f t="shared" si="11"/>
        <v>0</v>
      </c>
      <c r="Q61" s="55" t="s">
        <v>46</v>
      </c>
    </row>
    <row r="62" spans="1:17" ht="46.5" customHeight="1" x14ac:dyDescent="0.2">
      <c r="A62" s="32">
        <v>49</v>
      </c>
      <c r="B62" s="131"/>
      <c r="C62" s="36" t="s">
        <v>475</v>
      </c>
      <c r="D62" s="20" t="s">
        <v>83</v>
      </c>
      <c r="E62" s="155">
        <v>30</v>
      </c>
      <c r="F62" s="37"/>
      <c r="G62" s="100"/>
      <c r="H62" s="100">
        <f t="shared" si="6"/>
        <v>0</v>
      </c>
      <c r="I62" s="100"/>
      <c r="J62" s="171"/>
      <c r="K62" s="103">
        <f t="shared" si="0"/>
        <v>0</v>
      </c>
      <c r="L62" s="37">
        <f t="shared" si="7"/>
        <v>0</v>
      </c>
      <c r="M62" s="100">
        <f t="shared" si="8"/>
        <v>0</v>
      </c>
      <c r="N62" s="100">
        <f t="shared" si="9"/>
        <v>0</v>
      </c>
      <c r="O62" s="100">
        <f t="shared" si="10"/>
        <v>0</v>
      </c>
      <c r="P62" s="101">
        <f t="shared" si="11"/>
        <v>0</v>
      </c>
      <c r="Q62" s="55" t="s">
        <v>46</v>
      </c>
    </row>
    <row r="63" spans="1:17" ht="45" customHeight="1" x14ac:dyDescent="0.2">
      <c r="A63" s="32">
        <v>50</v>
      </c>
      <c r="B63" s="131"/>
      <c r="C63" s="36" t="s">
        <v>474</v>
      </c>
      <c r="D63" s="20" t="s">
        <v>83</v>
      </c>
      <c r="E63" s="155">
        <v>40</v>
      </c>
      <c r="F63" s="37"/>
      <c r="G63" s="100"/>
      <c r="H63" s="100">
        <f t="shared" si="6"/>
        <v>0</v>
      </c>
      <c r="I63" s="100"/>
      <c r="J63" s="171"/>
      <c r="K63" s="103">
        <f t="shared" si="0"/>
        <v>0</v>
      </c>
      <c r="L63" s="37">
        <f t="shared" si="7"/>
        <v>0</v>
      </c>
      <c r="M63" s="100">
        <f t="shared" si="8"/>
        <v>0</v>
      </c>
      <c r="N63" s="100">
        <f t="shared" si="9"/>
        <v>0</v>
      </c>
      <c r="O63" s="100">
        <f t="shared" si="10"/>
        <v>0</v>
      </c>
      <c r="P63" s="101">
        <f t="shared" si="11"/>
        <v>0</v>
      </c>
      <c r="Q63" s="55" t="s">
        <v>46</v>
      </c>
    </row>
    <row r="64" spans="1:17" ht="56.25" x14ac:dyDescent="0.2">
      <c r="A64" s="32">
        <v>51</v>
      </c>
      <c r="B64" s="131"/>
      <c r="C64" s="134" t="s">
        <v>476</v>
      </c>
      <c r="D64" s="20" t="s">
        <v>83</v>
      </c>
      <c r="E64" s="155">
        <v>62</v>
      </c>
      <c r="F64" s="37"/>
      <c r="G64" s="100"/>
      <c r="H64" s="100">
        <f t="shared" si="6"/>
        <v>0</v>
      </c>
      <c r="I64" s="100"/>
      <c r="J64" s="171"/>
      <c r="K64" s="103">
        <f t="shared" si="0"/>
        <v>0</v>
      </c>
      <c r="L64" s="37">
        <f t="shared" si="7"/>
        <v>0</v>
      </c>
      <c r="M64" s="100">
        <f t="shared" si="8"/>
        <v>0</v>
      </c>
      <c r="N64" s="100">
        <f t="shared" si="9"/>
        <v>0</v>
      </c>
      <c r="O64" s="100">
        <f t="shared" si="10"/>
        <v>0</v>
      </c>
      <c r="P64" s="101">
        <f t="shared" si="11"/>
        <v>0</v>
      </c>
      <c r="Q64" s="55" t="s">
        <v>46</v>
      </c>
    </row>
    <row r="65" spans="1:17" ht="45.75" customHeight="1" x14ac:dyDescent="0.2">
      <c r="A65" s="32">
        <v>52</v>
      </c>
      <c r="B65" s="131"/>
      <c r="C65" s="36" t="s">
        <v>477</v>
      </c>
      <c r="D65" s="20" t="s">
        <v>83</v>
      </c>
      <c r="E65" s="155">
        <v>21</v>
      </c>
      <c r="F65" s="37"/>
      <c r="G65" s="100"/>
      <c r="H65" s="100">
        <f t="shared" si="6"/>
        <v>0</v>
      </c>
      <c r="I65" s="100"/>
      <c r="J65" s="171"/>
      <c r="K65" s="103">
        <f t="shared" si="0"/>
        <v>0</v>
      </c>
      <c r="L65" s="37">
        <f t="shared" si="7"/>
        <v>0</v>
      </c>
      <c r="M65" s="100">
        <f t="shared" si="8"/>
        <v>0</v>
      </c>
      <c r="N65" s="100">
        <f t="shared" si="9"/>
        <v>0</v>
      </c>
      <c r="O65" s="100">
        <f t="shared" si="10"/>
        <v>0</v>
      </c>
      <c r="P65" s="101">
        <f t="shared" si="11"/>
        <v>0</v>
      </c>
      <c r="Q65" s="55" t="s">
        <v>46</v>
      </c>
    </row>
    <row r="66" spans="1:17" ht="45" customHeight="1" x14ac:dyDescent="0.2">
      <c r="A66" s="32">
        <v>53</v>
      </c>
      <c r="B66" s="131"/>
      <c r="C66" s="36" t="s">
        <v>478</v>
      </c>
      <c r="D66" s="20" t="s">
        <v>83</v>
      </c>
      <c r="E66" s="155">
        <v>3</v>
      </c>
      <c r="F66" s="37"/>
      <c r="G66" s="100"/>
      <c r="H66" s="100">
        <f t="shared" si="6"/>
        <v>0</v>
      </c>
      <c r="I66" s="100"/>
      <c r="J66" s="171"/>
      <c r="K66" s="103">
        <f t="shared" si="0"/>
        <v>0</v>
      </c>
      <c r="L66" s="37">
        <f t="shared" si="7"/>
        <v>0</v>
      </c>
      <c r="M66" s="100">
        <f t="shared" si="8"/>
        <v>0</v>
      </c>
      <c r="N66" s="100">
        <f t="shared" si="9"/>
        <v>0</v>
      </c>
      <c r="O66" s="100">
        <f t="shared" si="10"/>
        <v>0</v>
      </c>
      <c r="P66" s="101">
        <f t="shared" si="11"/>
        <v>0</v>
      </c>
      <c r="Q66" s="55" t="s">
        <v>46</v>
      </c>
    </row>
    <row r="67" spans="1:17" x14ac:dyDescent="0.2">
      <c r="A67" s="32">
        <v>54</v>
      </c>
      <c r="B67" s="131"/>
      <c r="C67" s="36" t="s">
        <v>408</v>
      </c>
      <c r="D67" s="20" t="s">
        <v>409</v>
      </c>
      <c r="E67" s="155">
        <v>1</v>
      </c>
      <c r="F67" s="37"/>
      <c r="G67" s="100"/>
      <c r="H67" s="100">
        <f t="shared" si="6"/>
        <v>0</v>
      </c>
      <c r="I67" s="100"/>
      <c r="J67" s="171"/>
      <c r="K67" s="103">
        <f t="shared" si="0"/>
        <v>0</v>
      </c>
      <c r="L67" s="37">
        <f t="shared" si="7"/>
        <v>0</v>
      </c>
      <c r="M67" s="100">
        <f t="shared" si="8"/>
        <v>0</v>
      </c>
      <c r="N67" s="100">
        <f t="shared" si="9"/>
        <v>0</v>
      </c>
      <c r="O67" s="100">
        <f t="shared" si="10"/>
        <v>0</v>
      </c>
      <c r="P67" s="101">
        <f t="shared" si="11"/>
        <v>0</v>
      </c>
      <c r="Q67" s="55" t="s">
        <v>46</v>
      </c>
    </row>
    <row r="68" spans="1:17" x14ac:dyDescent="0.2">
      <c r="A68" s="32">
        <v>55</v>
      </c>
      <c r="B68" s="131"/>
      <c r="C68" s="36" t="s">
        <v>410</v>
      </c>
      <c r="D68" s="20" t="s">
        <v>409</v>
      </c>
      <c r="E68" s="155">
        <v>1</v>
      </c>
      <c r="F68" s="37"/>
      <c r="G68" s="100"/>
      <c r="H68" s="100">
        <f t="shared" si="6"/>
        <v>0</v>
      </c>
      <c r="I68" s="100"/>
      <c r="J68" s="171"/>
      <c r="K68" s="103">
        <f t="shared" si="0"/>
        <v>0</v>
      </c>
      <c r="L68" s="37">
        <f t="shared" si="7"/>
        <v>0</v>
      </c>
      <c r="M68" s="100">
        <f t="shared" si="8"/>
        <v>0</v>
      </c>
      <c r="N68" s="100">
        <f t="shared" si="9"/>
        <v>0</v>
      </c>
      <c r="O68" s="100">
        <f t="shared" si="10"/>
        <v>0</v>
      </c>
      <c r="P68" s="101">
        <f t="shared" si="11"/>
        <v>0</v>
      </c>
      <c r="Q68" s="55" t="s">
        <v>46</v>
      </c>
    </row>
    <row r="69" spans="1:17" x14ac:dyDescent="0.2">
      <c r="A69" s="32">
        <v>56</v>
      </c>
      <c r="B69" s="131"/>
      <c r="C69" s="36" t="s">
        <v>411</v>
      </c>
      <c r="D69" s="20" t="s">
        <v>409</v>
      </c>
      <c r="E69" s="155">
        <v>1</v>
      </c>
      <c r="F69" s="164"/>
      <c r="G69" s="100"/>
      <c r="H69" s="100">
        <f t="shared" si="6"/>
        <v>0</v>
      </c>
      <c r="I69" s="100"/>
      <c r="J69" s="171"/>
      <c r="K69" s="103">
        <f t="shared" si="0"/>
        <v>0</v>
      </c>
      <c r="L69" s="37">
        <f t="shared" si="7"/>
        <v>0</v>
      </c>
      <c r="M69" s="100">
        <f t="shared" si="8"/>
        <v>0</v>
      </c>
      <c r="N69" s="100">
        <f t="shared" si="9"/>
        <v>0</v>
      </c>
      <c r="O69" s="100">
        <f t="shared" si="10"/>
        <v>0</v>
      </c>
      <c r="P69" s="101">
        <f t="shared" si="11"/>
        <v>0</v>
      </c>
      <c r="Q69" s="55" t="s">
        <v>46</v>
      </c>
    </row>
    <row r="70" spans="1:17" x14ac:dyDescent="0.2">
      <c r="A70" s="32">
        <v>57</v>
      </c>
      <c r="B70" s="131"/>
      <c r="C70" s="36" t="s">
        <v>412</v>
      </c>
      <c r="D70" s="20" t="s">
        <v>409</v>
      </c>
      <c r="E70" s="155">
        <v>1</v>
      </c>
      <c r="F70" s="164"/>
      <c r="G70" s="100"/>
      <c r="H70" s="100">
        <f t="shared" si="6"/>
        <v>0</v>
      </c>
      <c r="I70" s="100"/>
      <c r="J70" s="171"/>
      <c r="K70" s="103">
        <f t="shared" si="0"/>
        <v>0</v>
      </c>
      <c r="L70" s="37">
        <f t="shared" si="7"/>
        <v>0</v>
      </c>
      <c r="M70" s="100">
        <f t="shared" si="8"/>
        <v>0</v>
      </c>
      <c r="N70" s="100">
        <f t="shared" si="9"/>
        <v>0</v>
      </c>
      <c r="O70" s="100">
        <f t="shared" si="10"/>
        <v>0</v>
      </c>
      <c r="P70" s="101">
        <f t="shared" si="11"/>
        <v>0</v>
      </c>
      <c r="Q70" s="55" t="s">
        <v>46</v>
      </c>
    </row>
    <row r="71" spans="1:17" x14ac:dyDescent="0.2">
      <c r="A71" s="32">
        <v>58</v>
      </c>
      <c r="B71" s="131"/>
      <c r="C71" s="36" t="s">
        <v>413</v>
      </c>
      <c r="D71" s="20" t="s">
        <v>409</v>
      </c>
      <c r="E71" s="155">
        <v>1</v>
      </c>
      <c r="F71" s="164"/>
      <c r="G71" s="100"/>
      <c r="H71" s="100">
        <f t="shared" si="6"/>
        <v>0</v>
      </c>
      <c r="I71" s="100"/>
      <c r="J71" s="171"/>
      <c r="K71" s="103"/>
      <c r="L71" s="37">
        <f t="shared" si="7"/>
        <v>0</v>
      </c>
      <c r="M71" s="100">
        <f t="shared" si="8"/>
        <v>0</v>
      </c>
      <c r="N71" s="100">
        <f t="shared" si="9"/>
        <v>0</v>
      </c>
      <c r="O71" s="100">
        <f t="shared" si="10"/>
        <v>0</v>
      </c>
      <c r="P71" s="101">
        <f t="shared" si="11"/>
        <v>0</v>
      </c>
      <c r="Q71" s="55" t="s">
        <v>46</v>
      </c>
    </row>
    <row r="72" spans="1:17" x14ac:dyDescent="0.2">
      <c r="A72" s="32">
        <v>59</v>
      </c>
      <c r="B72" s="131"/>
      <c r="C72" s="36" t="s">
        <v>414</v>
      </c>
      <c r="D72" s="20" t="s">
        <v>409</v>
      </c>
      <c r="E72" s="155">
        <v>1</v>
      </c>
      <c r="F72" s="37"/>
      <c r="G72" s="100"/>
      <c r="H72" s="100">
        <f t="shared" si="6"/>
        <v>0</v>
      </c>
      <c r="I72" s="100"/>
      <c r="J72" s="171"/>
      <c r="K72" s="103">
        <f t="shared" si="0"/>
        <v>0</v>
      </c>
      <c r="L72" s="37">
        <f t="shared" si="7"/>
        <v>0</v>
      </c>
      <c r="M72" s="100">
        <f t="shared" si="8"/>
        <v>0</v>
      </c>
      <c r="N72" s="100">
        <f t="shared" si="9"/>
        <v>0</v>
      </c>
      <c r="O72" s="100">
        <f t="shared" si="10"/>
        <v>0</v>
      </c>
      <c r="P72" s="101">
        <f t="shared" si="11"/>
        <v>0</v>
      </c>
      <c r="Q72" s="55" t="s">
        <v>46</v>
      </c>
    </row>
    <row r="73" spans="1:17" ht="22.5" x14ac:dyDescent="0.2">
      <c r="A73" s="32">
        <v>60</v>
      </c>
      <c r="B73" s="131"/>
      <c r="C73" s="36" t="s">
        <v>415</v>
      </c>
      <c r="D73" s="20" t="s">
        <v>409</v>
      </c>
      <c r="E73" s="155">
        <v>1</v>
      </c>
      <c r="F73" s="37"/>
      <c r="G73" s="100"/>
      <c r="H73" s="100">
        <f t="shared" si="6"/>
        <v>0</v>
      </c>
      <c r="I73" s="100"/>
      <c r="J73" s="171"/>
      <c r="K73" s="103">
        <f t="shared" si="0"/>
        <v>0</v>
      </c>
      <c r="L73" s="37">
        <f t="shared" si="7"/>
        <v>0</v>
      </c>
      <c r="M73" s="100">
        <f t="shared" si="8"/>
        <v>0</v>
      </c>
      <c r="N73" s="100">
        <f t="shared" si="9"/>
        <v>0</v>
      </c>
      <c r="O73" s="100">
        <f t="shared" si="10"/>
        <v>0</v>
      </c>
      <c r="P73" s="101">
        <f t="shared" si="11"/>
        <v>0</v>
      </c>
      <c r="Q73" s="55" t="s">
        <v>46</v>
      </c>
    </row>
    <row r="74" spans="1:17" ht="22.5" x14ac:dyDescent="0.2">
      <c r="A74" s="32">
        <v>61</v>
      </c>
      <c r="B74" s="131"/>
      <c r="C74" s="36" t="s">
        <v>416</v>
      </c>
      <c r="D74" s="20" t="s">
        <v>409</v>
      </c>
      <c r="E74" s="155">
        <v>59</v>
      </c>
      <c r="F74" s="164"/>
      <c r="G74" s="100"/>
      <c r="H74" s="100">
        <f t="shared" si="6"/>
        <v>0</v>
      </c>
      <c r="I74" s="100"/>
      <c r="J74" s="171"/>
      <c r="K74" s="103">
        <f t="shared" si="0"/>
        <v>0</v>
      </c>
      <c r="L74" s="37">
        <f t="shared" si="7"/>
        <v>0</v>
      </c>
      <c r="M74" s="100">
        <f t="shared" si="8"/>
        <v>0</v>
      </c>
      <c r="N74" s="100">
        <f t="shared" si="9"/>
        <v>0</v>
      </c>
      <c r="O74" s="100">
        <f t="shared" si="10"/>
        <v>0</v>
      </c>
      <c r="P74" s="101">
        <f t="shared" si="11"/>
        <v>0</v>
      </c>
      <c r="Q74" s="55" t="s">
        <v>46</v>
      </c>
    </row>
    <row r="75" spans="1:17" x14ac:dyDescent="0.2">
      <c r="A75" s="32">
        <v>62</v>
      </c>
      <c r="B75" s="131"/>
      <c r="C75" s="36" t="s">
        <v>417</v>
      </c>
      <c r="D75" s="20" t="s">
        <v>409</v>
      </c>
      <c r="E75" s="155">
        <v>59</v>
      </c>
      <c r="F75" s="164"/>
      <c r="G75" s="100"/>
      <c r="H75" s="100">
        <f t="shared" si="6"/>
        <v>0</v>
      </c>
      <c r="I75" s="100"/>
      <c r="J75" s="171"/>
      <c r="K75" s="103">
        <f t="shared" si="0"/>
        <v>0</v>
      </c>
      <c r="L75" s="37">
        <f t="shared" si="7"/>
        <v>0</v>
      </c>
      <c r="M75" s="100">
        <f t="shared" si="8"/>
        <v>0</v>
      </c>
      <c r="N75" s="100">
        <f t="shared" si="9"/>
        <v>0</v>
      </c>
      <c r="O75" s="100">
        <f t="shared" si="10"/>
        <v>0</v>
      </c>
      <c r="P75" s="101">
        <f t="shared" si="11"/>
        <v>0</v>
      </c>
      <c r="Q75" s="55" t="s">
        <v>46</v>
      </c>
    </row>
    <row r="76" spans="1:17" x14ac:dyDescent="0.2">
      <c r="A76" s="32">
        <v>63</v>
      </c>
      <c r="B76" s="131"/>
      <c r="C76" s="36" t="s">
        <v>418</v>
      </c>
      <c r="D76" s="20" t="s">
        <v>409</v>
      </c>
      <c r="E76" s="155">
        <v>1</v>
      </c>
      <c r="F76" s="164"/>
      <c r="G76" s="100"/>
      <c r="H76" s="100">
        <f t="shared" si="6"/>
        <v>0</v>
      </c>
      <c r="I76" s="100"/>
      <c r="J76" s="171"/>
      <c r="K76" s="103">
        <f t="shared" si="0"/>
        <v>0</v>
      </c>
      <c r="L76" s="37">
        <f t="shared" si="7"/>
        <v>0</v>
      </c>
      <c r="M76" s="100">
        <f t="shared" si="8"/>
        <v>0</v>
      </c>
      <c r="N76" s="100">
        <f t="shared" si="9"/>
        <v>0</v>
      </c>
      <c r="O76" s="100">
        <f t="shared" si="10"/>
        <v>0</v>
      </c>
      <c r="P76" s="101">
        <f t="shared" si="11"/>
        <v>0</v>
      </c>
      <c r="Q76" s="55" t="s">
        <v>46</v>
      </c>
    </row>
    <row r="77" spans="1:17" ht="22.5" x14ac:dyDescent="0.2">
      <c r="A77" s="32">
        <v>64</v>
      </c>
      <c r="B77" s="131"/>
      <c r="C77" s="36" t="s">
        <v>419</v>
      </c>
      <c r="D77" s="20" t="s">
        <v>420</v>
      </c>
      <c r="E77" s="155">
        <v>47</v>
      </c>
      <c r="F77" s="164"/>
      <c r="G77" s="100"/>
      <c r="H77" s="100">
        <f t="shared" si="6"/>
        <v>0</v>
      </c>
      <c r="I77" s="100"/>
      <c r="J77" s="171"/>
      <c r="K77" s="103">
        <f t="shared" si="0"/>
        <v>0</v>
      </c>
      <c r="L77" s="37">
        <f t="shared" si="7"/>
        <v>0</v>
      </c>
      <c r="M77" s="100">
        <f t="shared" si="8"/>
        <v>0</v>
      </c>
      <c r="N77" s="100">
        <f t="shared" si="9"/>
        <v>0</v>
      </c>
      <c r="O77" s="100">
        <f t="shared" si="10"/>
        <v>0</v>
      </c>
      <c r="P77" s="101">
        <f t="shared" si="11"/>
        <v>0</v>
      </c>
      <c r="Q77" s="55" t="s">
        <v>46</v>
      </c>
    </row>
    <row r="78" spans="1:17" x14ac:dyDescent="0.2">
      <c r="A78" s="32">
        <v>65</v>
      </c>
      <c r="B78" s="131"/>
      <c r="C78" s="36" t="s">
        <v>421</v>
      </c>
      <c r="D78" s="20" t="s">
        <v>335</v>
      </c>
      <c r="E78" s="155">
        <v>9</v>
      </c>
      <c r="F78" s="37"/>
      <c r="G78" s="100"/>
      <c r="H78" s="100">
        <f t="shared" si="6"/>
        <v>0</v>
      </c>
      <c r="I78" s="100"/>
      <c r="J78" s="171"/>
      <c r="K78" s="103">
        <f t="shared" si="0"/>
        <v>0</v>
      </c>
      <c r="L78" s="37">
        <f t="shared" si="7"/>
        <v>0</v>
      </c>
      <c r="M78" s="100">
        <f t="shared" si="8"/>
        <v>0</v>
      </c>
      <c r="N78" s="100">
        <f t="shared" si="9"/>
        <v>0</v>
      </c>
      <c r="O78" s="100">
        <f t="shared" si="10"/>
        <v>0</v>
      </c>
      <c r="P78" s="101">
        <f t="shared" si="11"/>
        <v>0</v>
      </c>
      <c r="Q78" s="55" t="s">
        <v>46</v>
      </c>
    </row>
    <row r="79" spans="1:17" x14ac:dyDescent="0.2">
      <c r="A79" s="32">
        <v>66</v>
      </c>
      <c r="B79" s="131"/>
      <c r="C79" s="36" t="s">
        <v>422</v>
      </c>
      <c r="D79" s="20" t="s">
        <v>362</v>
      </c>
      <c r="E79" s="155">
        <v>1</v>
      </c>
      <c r="F79" s="37"/>
      <c r="G79" s="100"/>
      <c r="H79" s="100">
        <f t="shared" si="6"/>
        <v>0</v>
      </c>
      <c r="I79" s="100"/>
      <c r="J79" s="171"/>
      <c r="K79" s="103">
        <f t="shared" ref="K79:K81" si="12">SUM(H79:J79)</f>
        <v>0</v>
      </c>
      <c r="L79" s="37">
        <f t="shared" si="7"/>
        <v>0</v>
      </c>
      <c r="M79" s="100">
        <f t="shared" si="8"/>
        <v>0</v>
      </c>
      <c r="N79" s="100">
        <f t="shared" si="9"/>
        <v>0</v>
      </c>
      <c r="O79" s="100">
        <f t="shared" si="10"/>
        <v>0</v>
      </c>
      <c r="P79" s="101">
        <f t="shared" si="11"/>
        <v>0</v>
      </c>
      <c r="Q79" s="55" t="s">
        <v>46</v>
      </c>
    </row>
    <row r="80" spans="1:17" x14ac:dyDescent="0.2">
      <c r="A80" s="32">
        <v>67</v>
      </c>
      <c r="B80" s="131"/>
      <c r="C80" s="36" t="s">
        <v>423</v>
      </c>
      <c r="D80" s="20" t="s">
        <v>362</v>
      </c>
      <c r="E80" s="155">
        <v>1</v>
      </c>
      <c r="F80" s="37"/>
      <c r="G80" s="100"/>
      <c r="H80" s="100">
        <f t="shared" ref="H80:H81" si="13">F80*G80</f>
        <v>0</v>
      </c>
      <c r="I80" s="100"/>
      <c r="J80" s="171"/>
      <c r="K80" s="103">
        <f t="shared" si="12"/>
        <v>0</v>
      </c>
      <c r="L80" s="37">
        <f t="shared" ref="L80:L81" si="14">E80*F80</f>
        <v>0</v>
      </c>
      <c r="M80" s="100">
        <f t="shared" ref="M80:M81" si="15">H80*E80</f>
        <v>0</v>
      </c>
      <c r="N80" s="100">
        <f t="shared" ref="N80:N81" si="16">I80*E80</f>
        <v>0</v>
      </c>
      <c r="O80" s="100">
        <f t="shared" ref="O80:O81" si="17">J80*E80</f>
        <v>0</v>
      </c>
      <c r="P80" s="101">
        <f t="shared" ref="P80:P81" si="18">SUM(M80:O80)</f>
        <v>0</v>
      </c>
      <c r="Q80" s="55" t="s">
        <v>46</v>
      </c>
    </row>
    <row r="81" spans="1:17" x14ac:dyDescent="0.2">
      <c r="A81" s="32">
        <v>68</v>
      </c>
      <c r="B81" s="131"/>
      <c r="C81" s="36" t="s">
        <v>424</v>
      </c>
      <c r="D81" s="20" t="s">
        <v>362</v>
      </c>
      <c r="E81" s="155">
        <v>1</v>
      </c>
      <c r="F81" s="37"/>
      <c r="G81" s="100"/>
      <c r="H81" s="100">
        <f t="shared" si="13"/>
        <v>0</v>
      </c>
      <c r="I81" s="100"/>
      <c r="J81" s="171"/>
      <c r="K81" s="103">
        <f t="shared" si="12"/>
        <v>0</v>
      </c>
      <c r="L81" s="37">
        <f t="shared" si="14"/>
        <v>0</v>
      </c>
      <c r="M81" s="100">
        <f t="shared" si="15"/>
        <v>0</v>
      </c>
      <c r="N81" s="100">
        <f t="shared" si="16"/>
        <v>0</v>
      </c>
      <c r="O81" s="100">
        <f t="shared" si="17"/>
        <v>0</v>
      </c>
      <c r="P81" s="101">
        <f t="shared" si="18"/>
        <v>0</v>
      </c>
      <c r="Q81" s="55" t="s">
        <v>46</v>
      </c>
    </row>
    <row r="82" spans="1:17" ht="12" customHeight="1" thickBot="1" x14ac:dyDescent="0.25">
      <c r="A82" s="254" t="s">
        <v>62</v>
      </c>
      <c r="B82" s="255"/>
      <c r="C82" s="255"/>
      <c r="D82" s="255"/>
      <c r="E82" s="255"/>
      <c r="F82" s="255"/>
      <c r="G82" s="255"/>
      <c r="H82" s="255"/>
      <c r="I82" s="255"/>
      <c r="J82" s="255"/>
      <c r="K82" s="256"/>
      <c r="L82" s="118">
        <f>SUM(L14:L81)</f>
        <v>0</v>
      </c>
      <c r="M82" s="119">
        <f>SUM(M14:M81)</f>
        <v>0</v>
      </c>
      <c r="N82" s="119">
        <f>SUM(N14:N81)</f>
        <v>0</v>
      </c>
      <c r="O82" s="119">
        <f>SUM(O14:O81)</f>
        <v>0</v>
      </c>
      <c r="P82" s="120">
        <f>SUM(P14:P81)</f>
        <v>0</v>
      </c>
    </row>
    <row r="83" spans="1:17" x14ac:dyDescent="0.2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</row>
    <row r="84" spans="1:17" x14ac:dyDescent="0.2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</row>
    <row r="85" spans="1:17" x14ac:dyDescent="0.2">
      <c r="A85" s="1" t="s">
        <v>14</v>
      </c>
      <c r="B85" s="12"/>
      <c r="C85" s="257">
        <f>'Kops n'!C29:H29</f>
        <v>0</v>
      </c>
      <c r="D85" s="257"/>
      <c r="E85" s="257"/>
      <c r="F85" s="257"/>
      <c r="G85" s="257"/>
      <c r="H85" s="257"/>
      <c r="I85" s="12"/>
      <c r="J85" s="12"/>
      <c r="K85" s="12"/>
      <c r="L85" s="12"/>
      <c r="M85" s="12"/>
      <c r="N85" s="12"/>
      <c r="O85" s="12"/>
      <c r="P85" s="12"/>
    </row>
    <row r="86" spans="1:17" x14ac:dyDescent="0.2">
      <c r="A86" s="12"/>
      <c r="B86" s="12"/>
      <c r="C86" s="183" t="s">
        <v>15</v>
      </c>
      <c r="D86" s="183"/>
      <c r="E86" s="183"/>
      <c r="F86" s="183"/>
      <c r="G86" s="183"/>
      <c r="H86" s="183"/>
      <c r="I86" s="12"/>
      <c r="J86" s="12"/>
      <c r="K86" s="12"/>
      <c r="L86" s="12"/>
      <c r="M86" s="12"/>
      <c r="N86" s="12"/>
      <c r="O86" s="12"/>
      <c r="P86" s="12"/>
    </row>
    <row r="87" spans="1:17" x14ac:dyDescent="0.2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</row>
    <row r="88" spans="1:17" x14ac:dyDescent="0.2">
      <c r="A88" s="202" t="str">
        <f>'Kops n'!A32:D32</f>
        <v>Tāme sastādīta 2024. gada__. ________</v>
      </c>
      <c r="B88" s="203"/>
      <c r="C88" s="203"/>
      <c r="D88" s="203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</row>
    <row r="89" spans="1:17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</row>
    <row r="90" spans="1:17" x14ac:dyDescent="0.2">
      <c r="A90" s="1" t="s">
        <v>41</v>
      </c>
      <c r="B90" s="12"/>
      <c r="C90" s="257">
        <f>'Kops n'!C34:H34</f>
        <v>0</v>
      </c>
      <c r="D90" s="257"/>
      <c r="E90" s="257"/>
      <c r="F90" s="257"/>
      <c r="G90" s="257"/>
      <c r="H90" s="257"/>
      <c r="I90" s="12"/>
      <c r="J90" s="12"/>
      <c r="K90" s="12"/>
      <c r="L90" s="12"/>
      <c r="M90" s="12"/>
      <c r="N90" s="12"/>
      <c r="O90" s="12"/>
      <c r="P90" s="12"/>
    </row>
    <row r="91" spans="1:17" x14ac:dyDescent="0.2">
      <c r="A91" s="12"/>
      <c r="B91" s="12"/>
      <c r="C91" s="183" t="s">
        <v>15</v>
      </c>
      <c r="D91" s="183"/>
      <c r="E91" s="183"/>
      <c r="F91" s="183"/>
      <c r="G91" s="183"/>
      <c r="H91" s="183"/>
      <c r="I91" s="12"/>
      <c r="J91" s="12"/>
      <c r="K91" s="12"/>
      <c r="L91" s="12"/>
      <c r="M91" s="12"/>
      <c r="N91" s="12"/>
      <c r="O91" s="12"/>
      <c r="P91" s="12"/>
    </row>
    <row r="92" spans="1:17" x14ac:dyDescent="0.2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</row>
    <row r="93" spans="1:17" x14ac:dyDescent="0.2">
      <c r="A93" s="70" t="s">
        <v>16</v>
      </c>
      <c r="B93" s="38"/>
      <c r="C93" s="75">
        <f>'Kops n'!C37</f>
        <v>0</v>
      </c>
      <c r="D93" s="38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</row>
    <row r="94" spans="1:17" x14ac:dyDescent="0.2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</row>
  </sheetData>
  <mergeCells count="23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91:H91"/>
    <mergeCell ref="C4:I4"/>
    <mergeCell ref="F12:K12"/>
    <mergeCell ref="A9:F9"/>
    <mergeCell ref="J9:M9"/>
    <mergeCell ref="D8:L8"/>
    <mergeCell ref="A82:K82"/>
    <mergeCell ref="C85:H85"/>
    <mergeCell ref="C86:H86"/>
    <mergeCell ref="A88:D88"/>
    <mergeCell ref="C90:H90"/>
  </mergeCells>
  <conditionalFormatting sqref="A9:F9">
    <cfRule type="containsText" dxfId="81" priority="57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14:G81">
    <cfRule type="cellIs" dxfId="80" priority="2" operator="equal">
      <formula>0</formula>
    </cfRule>
  </conditionalFormatting>
  <conditionalFormatting sqref="A82:K82">
    <cfRule type="containsText" dxfId="79" priority="42" operator="containsText" text="Tiešās izmaksas kopā, t. sk. darba devēja sociālais nodoklis __.__% ">
      <formula>NOT(ISERROR(SEARCH("Tiešās izmaksas kopā, t. sk. darba devēja sociālais nodoklis __.__% ",A82)))</formula>
    </cfRule>
  </conditionalFormatting>
  <conditionalFormatting sqref="C85:H85">
    <cfRule type="cellIs" dxfId="78" priority="50" operator="equal">
      <formula>0</formula>
    </cfRule>
  </conditionalFormatting>
  <conditionalFormatting sqref="C90:H90">
    <cfRule type="cellIs" dxfId="77" priority="51" operator="equal">
      <formula>0</formula>
    </cfRule>
  </conditionalFormatting>
  <conditionalFormatting sqref="C2:I2">
    <cfRule type="cellIs" dxfId="76" priority="56" operator="equal">
      <formula>0</formula>
    </cfRule>
  </conditionalFormatting>
  <conditionalFormatting sqref="C4:I4">
    <cfRule type="cellIs" dxfId="75" priority="48" operator="equal">
      <formula>0</formula>
    </cfRule>
  </conditionalFormatting>
  <conditionalFormatting sqref="D1">
    <cfRule type="cellIs" dxfId="74" priority="44" operator="equal">
      <formula>0</formula>
    </cfRule>
  </conditionalFormatting>
  <conditionalFormatting sqref="D5:L8">
    <cfRule type="cellIs" dxfId="73" priority="45" operator="equal">
      <formula>0</formula>
    </cfRule>
  </conditionalFormatting>
  <conditionalFormatting sqref="H14:H81">
    <cfRule type="cellIs" dxfId="72" priority="3" operator="equal">
      <formula>0</formula>
    </cfRule>
  </conditionalFormatting>
  <conditionalFormatting sqref="I14:J81">
    <cfRule type="cellIs" dxfId="71" priority="1" operator="equal">
      <formula>0</formula>
    </cfRule>
  </conditionalFormatting>
  <conditionalFormatting sqref="K14:P81">
    <cfRule type="cellIs" dxfId="0" priority="39" operator="equal">
      <formula>0</formula>
    </cfRule>
  </conditionalFormatting>
  <conditionalFormatting sqref="L82:P82">
    <cfRule type="cellIs" dxfId="70" priority="49" operator="equal">
      <formula>0</formula>
    </cfRule>
  </conditionalFormatting>
  <conditionalFormatting sqref="N9:O9">
    <cfRule type="cellIs" dxfId="69" priority="59" operator="equal">
      <formula>0</formula>
    </cfRule>
  </conditionalFormatting>
  <conditionalFormatting sqref="Q14:Q81">
    <cfRule type="cellIs" dxfId="68" priority="38" operator="equal">
      <formula>0</formula>
    </cfRule>
  </conditionalFormatting>
  <dataValidations disablePrompts="1" count="1">
    <dataValidation type="list" allowBlank="1" showInputMessage="1" showErrorMessage="1" sqref="Q14:Q81" xr:uid="{00000000-0002-0000-1000-000000000000}">
      <formula1>$Q$9:$Q$12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3" operator="containsText" id="{EB1478B1-7CEE-4166-B5AA-31180DE08C6C}">
            <xm:f>NOT(ISERROR(SEARCH("Tāme sastādīta ____. gada ___. ______________",A88)))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A88</xm:sqref>
        </x14:conditionalFormatting>
        <x14:conditionalFormatting xmlns:xm="http://schemas.microsoft.com/office/excel/2006/main">
          <x14:cfRule type="containsText" priority="52" operator="containsText" id="{CB0C9649-3F63-46F2-A291-D15D80BFBF7C}">
            <xm:f>NOT(ISERROR(SEARCH("Sertifikāta Nr. _________________________________",A93)))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A93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4">
    <tabColor rgb="FFFFFF00"/>
  </sheetPr>
  <dimension ref="A1:P94"/>
  <sheetViews>
    <sheetView topLeftCell="A57" workbookViewId="0">
      <selection activeCell="S92" sqref="S92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18"/>
      <c r="B1" s="18"/>
      <c r="C1" s="23" t="s">
        <v>44</v>
      </c>
      <c r="D1" s="72">
        <f>'3a+c+n'!D1</f>
        <v>3</v>
      </c>
      <c r="E1" s="18"/>
      <c r="F1" s="18"/>
      <c r="G1" s="18"/>
      <c r="H1" s="18"/>
      <c r="I1" s="18"/>
      <c r="J1" s="18"/>
      <c r="N1" s="22"/>
      <c r="O1" s="23"/>
      <c r="P1" s="24"/>
    </row>
    <row r="2" spans="1:16" x14ac:dyDescent="0.2">
      <c r="A2" s="25"/>
      <c r="B2" s="25"/>
      <c r="C2" s="270" t="str">
        <f>'3a+c+n'!C2:I2</f>
        <v>APKURE</v>
      </c>
      <c r="D2" s="270"/>
      <c r="E2" s="270"/>
      <c r="F2" s="270"/>
      <c r="G2" s="270"/>
      <c r="H2" s="270"/>
      <c r="I2" s="270"/>
      <c r="J2" s="25"/>
    </row>
    <row r="3" spans="1:16" x14ac:dyDescent="0.2">
      <c r="A3" s="26"/>
      <c r="B3" s="26"/>
      <c r="C3" s="244" t="s">
        <v>21</v>
      </c>
      <c r="D3" s="244"/>
      <c r="E3" s="244"/>
      <c r="F3" s="244"/>
      <c r="G3" s="244"/>
      <c r="H3" s="244"/>
      <c r="I3" s="244"/>
      <c r="J3" s="26"/>
    </row>
    <row r="4" spans="1:16" x14ac:dyDescent="0.2">
      <c r="A4" s="26"/>
      <c r="B4" s="26"/>
      <c r="C4" s="271" t="s">
        <v>17</v>
      </c>
      <c r="D4" s="271"/>
      <c r="E4" s="271"/>
      <c r="F4" s="271"/>
      <c r="G4" s="271"/>
      <c r="H4" s="271"/>
      <c r="I4" s="271"/>
      <c r="J4" s="26"/>
    </row>
    <row r="5" spans="1:16" ht="15" customHeight="1" x14ac:dyDescent="0.2">
      <c r="A5" s="18"/>
      <c r="B5" s="18"/>
      <c r="C5" s="23" t="s">
        <v>5</v>
      </c>
      <c r="D5" s="266" t="str">
        <f>'Kops a+c+n'!D6</f>
        <v>DZĪVOJAMĀS MĀJAS FASĀŽU VIENKĀRŠOTĀ ATJAUNOŠANA</v>
      </c>
      <c r="E5" s="266"/>
      <c r="F5" s="266"/>
      <c r="G5" s="266"/>
      <c r="H5" s="266"/>
      <c r="I5" s="266"/>
      <c r="J5" s="266"/>
      <c r="K5" s="266"/>
      <c r="L5" s="266"/>
      <c r="M5" s="12"/>
      <c r="N5" s="12"/>
      <c r="O5" s="12"/>
      <c r="P5" s="12"/>
    </row>
    <row r="6" spans="1:16" x14ac:dyDescent="0.2">
      <c r="A6" s="18"/>
      <c r="B6" s="18"/>
      <c r="C6" s="23" t="s">
        <v>6</v>
      </c>
      <c r="D6" s="266" t="str">
        <f>'Kops a+c+n'!D7</f>
        <v>DZĪVOJAMĀS MĀJAS FASĀŽU VIENKĀRŠOTĀ ATJAUNOŠANA</v>
      </c>
      <c r="E6" s="266"/>
      <c r="F6" s="266"/>
      <c r="G6" s="266"/>
      <c r="H6" s="266"/>
      <c r="I6" s="266"/>
      <c r="J6" s="266"/>
      <c r="K6" s="266"/>
      <c r="L6" s="266"/>
      <c r="M6" s="12"/>
      <c r="N6" s="12"/>
      <c r="O6" s="12"/>
      <c r="P6" s="12"/>
    </row>
    <row r="7" spans="1:16" x14ac:dyDescent="0.2">
      <c r="A7" s="18"/>
      <c r="B7" s="18"/>
      <c r="C7" s="23" t="s">
        <v>7</v>
      </c>
      <c r="D7" s="266" t="str">
        <f>'Kops a+c+n'!D8</f>
        <v>MEŽA IELA 8, JAUNOLAINE, OLAINES PAGASTS</v>
      </c>
      <c r="E7" s="266"/>
      <c r="F7" s="266"/>
      <c r="G7" s="266"/>
      <c r="H7" s="266"/>
      <c r="I7" s="266"/>
      <c r="J7" s="266"/>
      <c r="K7" s="266"/>
      <c r="L7" s="266"/>
      <c r="M7" s="12"/>
      <c r="N7" s="12"/>
      <c r="O7" s="12"/>
      <c r="P7" s="12"/>
    </row>
    <row r="8" spans="1:16" x14ac:dyDescent="0.2">
      <c r="A8" s="18"/>
      <c r="B8" s="18"/>
      <c r="C8" s="4" t="s">
        <v>24</v>
      </c>
      <c r="D8" s="266" t="str">
        <f>'Kops a+c+n'!D9</f>
        <v>Iepirkums Nr. AS OŪS 2024/02_E</v>
      </c>
      <c r="E8" s="266"/>
      <c r="F8" s="266"/>
      <c r="G8" s="266"/>
      <c r="H8" s="266"/>
      <c r="I8" s="266"/>
      <c r="J8" s="266"/>
      <c r="K8" s="266"/>
      <c r="L8" s="266"/>
      <c r="M8" s="12"/>
      <c r="N8" s="12"/>
      <c r="O8" s="12"/>
      <c r="P8" s="12"/>
    </row>
    <row r="9" spans="1:16" ht="11.25" customHeight="1" x14ac:dyDescent="0.2">
      <c r="A9" s="267" t="str">
        <f>'3a+c+n'!A9</f>
        <v>Tāme sastādīta  2023. gada tirgus cenās, pamatojoties uz AVK-A daļas rasējumiem</v>
      </c>
      <c r="B9" s="267"/>
      <c r="C9" s="267"/>
      <c r="D9" s="267"/>
      <c r="E9" s="267"/>
      <c r="F9" s="267"/>
      <c r="G9" s="27"/>
      <c r="H9" s="27"/>
      <c r="I9" s="27"/>
      <c r="J9" s="268" t="s">
        <v>45</v>
      </c>
      <c r="K9" s="268"/>
      <c r="L9" s="268"/>
      <c r="M9" s="268"/>
      <c r="N9" s="269">
        <f>P82</f>
        <v>0</v>
      </c>
      <c r="O9" s="269"/>
      <c r="P9" s="27"/>
    </row>
    <row r="10" spans="1:16" ht="15" customHeight="1" x14ac:dyDescent="0.2">
      <c r="A10" s="28"/>
      <c r="B10" s="29"/>
      <c r="C10" s="4"/>
      <c r="D10" s="18"/>
      <c r="E10" s="18"/>
      <c r="F10" s="18"/>
      <c r="G10" s="18"/>
      <c r="H10" s="18"/>
      <c r="I10" s="18"/>
      <c r="J10" s="18"/>
      <c r="K10" s="18"/>
      <c r="L10" s="76"/>
      <c r="M10" s="76"/>
      <c r="N10" s="76"/>
      <c r="O10" s="76"/>
      <c r="P10" s="23" t="str">
        <f>'Kopt a+c+n'!A36</f>
        <v>Tāme sastādīta 2024. gada__. ________</v>
      </c>
    </row>
    <row r="11" spans="1:16" ht="12" thickBot="1" x14ac:dyDescent="0.25">
      <c r="A11" s="28"/>
      <c r="B11" s="29"/>
      <c r="C11" s="4"/>
      <c r="D11" s="18"/>
      <c r="E11" s="18"/>
      <c r="F11" s="18"/>
      <c r="G11" s="18"/>
      <c r="H11" s="18"/>
      <c r="I11" s="18"/>
      <c r="J11" s="18"/>
      <c r="K11" s="18"/>
      <c r="L11" s="30"/>
      <c r="M11" s="30"/>
      <c r="N11" s="31"/>
      <c r="O11" s="22"/>
      <c r="P11" s="18"/>
    </row>
    <row r="12" spans="1:16" x14ac:dyDescent="0.2">
      <c r="A12" s="235" t="s">
        <v>27</v>
      </c>
      <c r="B12" s="259" t="s">
        <v>48</v>
      </c>
      <c r="C12" s="252" t="s">
        <v>49</v>
      </c>
      <c r="D12" s="262" t="s">
        <v>50</v>
      </c>
      <c r="E12" s="264" t="s">
        <v>51</v>
      </c>
      <c r="F12" s="251" t="s">
        <v>52</v>
      </c>
      <c r="G12" s="252"/>
      <c r="H12" s="252"/>
      <c r="I12" s="252"/>
      <c r="J12" s="252"/>
      <c r="K12" s="253"/>
      <c r="L12" s="251" t="s">
        <v>53</v>
      </c>
      <c r="M12" s="252"/>
      <c r="N12" s="252"/>
      <c r="O12" s="252"/>
      <c r="P12" s="253"/>
    </row>
    <row r="13" spans="1:16" ht="126.75" customHeight="1" thickBot="1" x14ac:dyDescent="0.25">
      <c r="A13" s="236"/>
      <c r="B13" s="272"/>
      <c r="C13" s="273"/>
      <c r="D13" s="274"/>
      <c r="E13" s="275"/>
      <c r="F13" s="47" t="s">
        <v>55</v>
      </c>
      <c r="G13" s="50" t="s">
        <v>56</v>
      </c>
      <c r="H13" s="50" t="s">
        <v>57</v>
      </c>
      <c r="I13" s="50" t="s">
        <v>58</v>
      </c>
      <c r="J13" s="50" t="s">
        <v>59</v>
      </c>
      <c r="K13" s="52" t="s">
        <v>60</v>
      </c>
      <c r="L13" s="47" t="s">
        <v>55</v>
      </c>
      <c r="M13" s="50" t="s">
        <v>57</v>
      </c>
      <c r="N13" s="50" t="s">
        <v>58</v>
      </c>
      <c r="O13" s="50" t="s">
        <v>59</v>
      </c>
      <c r="P13" s="80" t="s">
        <v>60</v>
      </c>
    </row>
    <row r="14" spans="1:16" x14ac:dyDescent="0.2">
      <c r="A14" s="44">
        <f>IF(P14=0,0,IF(COUNTBLANK(P14)=1,0,COUNTA($P$14:P14)))</f>
        <v>0</v>
      </c>
      <c r="B14" s="19">
        <f>IF($C$4="Attiecināmās izmaksas",IF('3a+c+n'!$Q14="A",'3a+c+n'!B14,0),0)</f>
        <v>0</v>
      </c>
      <c r="C14" s="19" t="str">
        <f>IF($C$4="Attiecināmās izmaksas",IF('3a+c+n'!$Q14="A",'3a+c+n'!C14,0),0)</f>
        <v>Vecās sistēmas demontāža</v>
      </c>
      <c r="D14" s="19" t="str">
        <f>IF($C$4="Attiecināmās izmaksas",IF('3a+c+n'!$Q14="A",'3a+c+n'!D14,0),0)</f>
        <v>objekts</v>
      </c>
      <c r="E14" s="39"/>
      <c r="F14" s="57"/>
      <c r="G14" s="104"/>
      <c r="H14" s="104">
        <f>IF($C$4="Attiecināmās izmaksas",IF('3a+c+n'!$Q14="A",'3a+c+n'!H14,0),0)</f>
        <v>0</v>
      </c>
      <c r="I14" s="104"/>
      <c r="J14" s="104"/>
      <c r="K14" s="105">
        <f>IF($C$4="Attiecināmās izmaksas",IF('3a+c+n'!$Q14="A",'3a+c+n'!K14,0),0)</f>
        <v>0</v>
      </c>
      <c r="L14" s="57">
        <f>IF($C$4="Attiecināmās izmaksas",IF('3a+c+n'!$Q14="A",'3a+c+n'!L14,0),0)</f>
        <v>0</v>
      </c>
      <c r="M14" s="104">
        <f>IF($C$4="Attiecināmās izmaksas",IF('3a+c+n'!$Q14="A",'3a+c+n'!M14,0),0)</f>
        <v>0</v>
      </c>
      <c r="N14" s="104">
        <f>IF($C$4="Attiecināmās izmaksas",IF('3a+c+n'!$Q14="A",'3a+c+n'!N14,0),0)</f>
        <v>0</v>
      </c>
      <c r="O14" s="104">
        <f>IF($C$4="Attiecināmās izmaksas",IF('3a+c+n'!$Q14="A",'3a+c+n'!O14,0),0)</f>
        <v>0</v>
      </c>
      <c r="P14" s="105">
        <f>IF($C$4="Attiecināmās izmaksas",IF('3a+c+n'!$Q14="A",'3a+c+n'!P14,0),0)</f>
        <v>0</v>
      </c>
    </row>
    <row r="15" spans="1:16" x14ac:dyDescent="0.2">
      <c r="A15" s="45">
        <f>IF(P15=0,0,IF(COUNTBLANK(P15)=1,0,COUNTA($P$14:P15)))</f>
        <v>0</v>
      </c>
      <c r="B15" s="20">
        <f>IF($C$4="Attiecināmās izmaksas",IF('3a+c+n'!$Q15="A",'3a+c+n'!B15,0),0)</f>
        <v>0</v>
      </c>
      <c r="C15" s="20" t="str">
        <f>IF($C$4="Attiecināmās izmaksas",IF('3a+c+n'!$Q15="A",'3a+c+n'!C15,0),0)</f>
        <v>Tērauda presējama  caurule - apkurei d15-15x1</v>
      </c>
      <c r="D15" s="20" t="str">
        <f>IF($C$4="Attiecināmās izmaksas",IF('3a+c+n'!$Q15="A",'3a+c+n'!D15,0),0)</f>
        <v>m</v>
      </c>
      <c r="E15" s="40"/>
      <c r="F15" s="59"/>
      <c r="G15" s="106"/>
      <c r="H15" s="106">
        <f>IF($C$4="Attiecināmās izmaksas",IF('3a+c+n'!$Q15="A",'3a+c+n'!H15,0),0)</f>
        <v>0</v>
      </c>
      <c r="I15" s="106"/>
      <c r="J15" s="106"/>
      <c r="K15" s="107">
        <f>IF($C$4="Attiecināmās izmaksas",IF('3a+c+n'!$Q15="A",'3a+c+n'!K15,0),0)</f>
        <v>0</v>
      </c>
      <c r="L15" s="59">
        <f>IF($C$4="Attiecināmās izmaksas",IF('3a+c+n'!$Q15="A",'3a+c+n'!L15,0),0)</f>
        <v>0</v>
      </c>
      <c r="M15" s="106">
        <f>IF($C$4="Attiecināmās izmaksas",IF('3a+c+n'!$Q15="A",'3a+c+n'!M15,0),0)</f>
        <v>0</v>
      </c>
      <c r="N15" s="106">
        <f>IF($C$4="Attiecināmās izmaksas",IF('3a+c+n'!$Q15="A",'3a+c+n'!N15,0),0)</f>
        <v>0</v>
      </c>
      <c r="O15" s="106">
        <f>IF($C$4="Attiecināmās izmaksas",IF('3a+c+n'!$Q15="A",'3a+c+n'!O15,0),0)</f>
        <v>0</v>
      </c>
      <c r="P15" s="107">
        <f>IF($C$4="Attiecināmās izmaksas",IF('3a+c+n'!$Q15="A",'3a+c+n'!P15,0),0)</f>
        <v>0</v>
      </c>
    </row>
    <row r="16" spans="1:16" x14ac:dyDescent="0.2">
      <c r="A16" s="45">
        <f>IF(P16=0,0,IF(COUNTBLANK(P16)=1,0,COUNTA($P$14:P16)))</f>
        <v>0</v>
      </c>
      <c r="B16" s="20">
        <f>IF($C$4="Attiecināmās izmaksas",IF('3a+c+n'!$Q16="A",'3a+c+n'!B16,0),0)</f>
        <v>0</v>
      </c>
      <c r="C16" s="20" t="str">
        <f>IF($C$4="Attiecināmās izmaksas",IF('3a+c+n'!$Q16="A",'3a+c+n'!C16,0),0)</f>
        <v>Tērauda presējama  caurule - apkurei d18- 18x1</v>
      </c>
      <c r="D16" s="20" t="str">
        <f>IF($C$4="Attiecināmās izmaksas",IF('3a+c+n'!$Q16="A",'3a+c+n'!D16,0),0)</f>
        <v>m</v>
      </c>
      <c r="E16" s="40"/>
      <c r="F16" s="59"/>
      <c r="G16" s="106"/>
      <c r="H16" s="106">
        <f>IF($C$4="Attiecināmās izmaksas",IF('3a+c+n'!$Q16="A",'3a+c+n'!H16,0),0)</f>
        <v>0</v>
      </c>
      <c r="I16" s="106"/>
      <c r="J16" s="106"/>
      <c r="K16" s="107">
        <f>IF($C$4="Attiecināmās izmaksas",IF('3a+c+n'!$Q16="A",'3a+c+n'!K16,0),0)</f>
        <v>0</v>
      </c>
      <c r="L16" s="59">
        <f>IF($C$4="Attiecināmās izmaksas",IF('3a+c+n'!$Q16="A",'3a+c+n'!L16,0),0)</f>
        <v>0</v>
      </c>
      <c r="M16" s="106">
        <f>IF($C$4="Attiecināmās izmaksas",IF('3a+c+n'!$Q16="A",'3a+c+n'!M16,0),0)</f>
        <v>0</v>
      </c>
      <c r="N16" s="106">
        <f>IF($C$4="Attiecināmās izmaksas",IF('3a+c+n'!$Q16="A",'3a+c+n'!N16,0),0)</f>
        <v>0</v>
      </c>
      <c r="O16" s="106">
        <f>IF($C$4="Attiecināmās izmaksas",IF('3a+c+n'!$Q16="A",'3a+c+n'!O16,0),0)</f>
        <v>0</v>
      </c>
      <c r="P16" s="107">
        <f>IF($C$4="Attiecināmās izmaksas",IF('3a+c+n'!$Q16="A",'3a+c+n'!P16,0),0)</f>
        <v>0</v>
      </c>
    </row>
    <row r="17" spans="1:16" x14ac:dyDescent="0.2">
      <c r="A17" s="45">
        <f>IF(P17=0,0,IF(COUNTBLANK(P17)=1,0,COUNTA($P$14:P17)))</f>
        <v>0</v>
      </c>
      <c r="B17" s="20">
        <f>IF($C$4="Attiecināmās izmaksas",IF('3a+c+n'!$Q17="A",'3a+c+n'!B17,0),0)</f>
        <v>0</v>
      </c>
      <c r="C17" s="20" t="str">
        <f>IF($C$4="Attiecināmās izmaksas",IF('3a+c+n'!$Q17="A",'3a+c+n'!C17,0),0)</f>
        <v>Tērauda presējama  caurule - apkurei d22- 22x1,2</v>
      </c>
      <c r="D17" s="20" t="str">
        <f>IF($C$4="Attiecināmās izmaksas",IF('3a+c+n'!$Q17="A",'3a+c+n'!D17,0),0)</f>
        <v>m</v>
      </c>
      <c r="E17" s="40"/>
      <c r="F17" s="59"/>
      <c r="G17" s="106"/>
      <c r="H17" s="106">
        <f>IF($C$4="Attiecināmās izmaksas",IF('3a+c+n'!$Q17="A",'3a+c+n'!H17,0),0)</f>
        <v>0</v>
      </c>
      <c r="I17" s="106"/>
      <c r="J17" s="106"/>
      <c r="K17" s="107">
        <f>IF($C$4="Attiecināmās izmaksas",IF('3a+c+n'!$Q17="A",'3a+c+n'!K17,0),0)</f>
        <v>0</v>
      </c>
      <c r="L17" s="59">
        <f>IF($C$4="Attiecināmās izmaksas",IF('3a+c+n'!$Q17="A",'3a+c+n'!L17,0),0)</f>
        <v>0</v>
      </c>
      <c r="M17" s="106">
        <f>IF($C$4="Attiecināmās izmaksas",IF('3a+c+n'!$Q17="A",'3a+c+n'!M17,0),0)</f>
        <v>0</v>
      </c>
      <c r="N17" s="106">
        <f>IF($C$4="Attiecināmās izmaksas",IF('3a+c+n'!$Q17="A",'3a+c+n'!N17,0),0)</f>
        <v>0</v>
      </c>
      <c r="O17" s="106">
        <f>IF($C$4="Attiecināmās izmaksas",IF('3a+c+n'!$Q17="A",'3a+c+n'!O17,0),0)</f>
        <v>0</v>
      </c>
      <c r="P17" s="107">
        <f>IF($C$4="Attiecināmās izmaksas",IF('3a+c+n'!$Q17="A",'3a+c+n'!P17,0),0)</f>
        <v>0</v>
      </c>
    </row>
    <row r="18" spans="1:16" x14ac:dyDescent="0.2">
      <c r="A18" s="45">
        <f>IF(P18=0,0,IF(COUNTBLANK(P18)=1,0,COUNTA($P$14:P18)))</f>
        <v>0</v>
      </c>
      <c r="B18" s="20">
        <f>IF($C$4="Attiecināmās izmaksas",IF('3a+c+n'!$Q18="A",'3a+c+n'!B18,0),0)</f>
        <v>0</v>
      </c>
      <c r="C18" s="20" t="str">
        <f>IF($C$4="Attiecināmās izmaksas",IF('3a+c+n'!$Q18="A",'3a+c+n'!C18,0),0)</f>
        <v>Tērauda presējama  caurule - apkurei d28- 28x1,2</v>
      </c>
      <c r="D18" s="20" t="str">
        <f>IF($C$4="Attiecināmās izmaksas",IF('3a+c+n'!$Q18="A",'3a+c+n'!D18,0),0)</f>
        <v>m</v>
      </c>
      <c r="E18" s="40"/>
      <c r="F18" s="59"/>
      <c r="G18" s="106"/>
      <c r="H18" s="106">
        <f>IF($C$4="Attiecināmās izmaksas",IF('3a+c+n'!$Q18="A",'3a+c+n'!H18,0),0)</f>
        <v>0</v>
      </c>
      <c r="I18" s="106"/>
      <c r="J18" s="106"/>
      <c r="K18" s="107">
        <f>IF($C$4="Attiecināmās izmaksas",IF('3a+c+n'!$Q18="A",'3a+c+n'!K18,0),0)</f>
        <v>0</v>
      </c>
      <c r="L18" s="59">
        <f>IF($C$4="Attiecināmās izmaksas",IF('3a+c+n'!$Q18="A",'3a+c+n'!L18,0),0)</f>
        <v>0</v>
      </c>
      <c r="M18" s="106">
        <f>IF($C$4="Attiecināmās izmaksas",IF('3a+c+n'!$Q18="A",'3a+c+n'!M18,0),0)</f>
        <v>0</v>
      </c>
      <c r="N18" s="106">
        <f>IF($C$4="Attiecināmās izmaksas",IF('3a+c+n'!$Q18="A",'3a+c+n'!N18,0),0)</f>
        <v>0</v>
      </c>
      <c r="O18" s="106">
        <f>IF($C$4="Attiecināmās izmaksas",IF('3a+c+n'!$Q18="A",'3a+c+n'!O18,0),0)</f>
        <v>0</v>
      </c>
      <c r="P18" s="107">
        <f>IF($C$4="Attiecināmās izmaksas",IF('3a+c+n'!$Q18="A",'3a+c+n'!P18,0),0)</f>
        <v>0</v>
      </c>
    </row>
    <row r="19" spans="1:16" x14ac:dyDescent="0.2">
      <c r="A19" s="45">
        <f>IF(P19=0,0,IF(COUNTBLANK(P19)=1,0,COUNTA($P$14:P19)))</f>
        <v>0</v>
      </c>
      <c r="B19" s="20">
        <f>IF($C$4="Attiecināmās izmaksas",IF('3a+c+n'!$Q19="A",'3a+c+n'!B19,0),0)</f>
        <v>0</v>
      </c>
      <c r="C19" s="20" t="str">
        <f>IF($C$4="Attiecināmās izmaksas",IF('3a+c+n'!$Q19="A",'3a+c+n'!C19,0),0)</f>
        <v>Tērauda presējama  caurule - apkurei d35- 35x1,5</v>
      </c>
      <c r="D19" s="20" t="str">
        <f>IF($C$4="Attiecināmās izmaksas",IF('3a+c+n'!$Q19="A",'3a+c+n'!D19,0),0)</f>
        <v>m</v>
      </c>
      <c r="E19" s="40"/>
      <c r="F19" s="59"/>
      <c r="G19" s="106"/>
      <c r="H19" s="106">
        <f>IF($C$4="Attiecināmās izmaksas",IF('3a+c+n'!$Q19="A",'3a+c+n'!H19,0),0)</f>
        <v>0</v>
      </c>
      <c r="I19" s="106"/>
      <c r="J19" s="106"/>
      <c r="K19" s="107">
        <f>IF($C$4="Attiecināmās izmaksas",IF('3a+c+n'!$Q19="A",'3a+c+n'!K19,0),0)</f>
        <v>0</v>
      </c>
      <c r="L19" s="59">
        <f>IF($C$4="Attiecināmās izmaksas",IF('3a+c+n'!$Q19="A",'3a+c+n'!L19,0),0)</f>
        <v>0</v>
      </c>
      <c r="M19" s="106">
        <f>IF($C$4="Attiecināmās izmaksas",IF('3a+c+n'!$Q19="A",'3a+c+n'!M19,0),0)</f>
        <v>0</v>
      </c>
      <c r="N19" s="106">
        <f>IF($C$4="Attiecināmās izmaksas",IF('3a+c+n'!$Q19="A",'3a+c+n'!N19,0),0)</f>
        <v>0</v>
      </c>
      <c r="O19" s="106">
        <f>IF($C$4="Attiecināmās izmaksas",IF('3a+c+n'!$Q19="A",'3a+c+n'!O19,0),0)</f>
        <v>0</v>
      </c>
      <c r="P19" s="107">
        <f>IF($C$4="Attiecināmās izmaksas",IF('3a+c+n'!$Q19="A",'3a+c+n'!P19,0),0)</f>
        <v>0</v>
      </c>
    </row>
    <row r="20" spans="1:16" x14ac:dyDescent="0.2">
      <c r="A20" s="45">
        <f>IF(P20=0,0,IF(COUNTBLANK(P20)=1,0,COUNTA($P$14:P20)))</f>
        <v>0</v>
      </c>
      <c r="B20" s="20">
        <f>IF($C$4="Attiecināmās izmaksas",IF('3a+c+n'!$Q20="A",'3a+c+n'!B20,0),0)</f>
        <v>0</v>
      </c>
      <c r="C20" s="20" t="str">
        <f>IF($C$4="Attiecināmās izmaksas",IF('3a+c+n'!$Q20="A",'3a+c+n'!C20,0),0)</f>
        <v>Tērauda presējama  caurule - apkurei d42- 42x1,5</v>
      </c>
      <c r="D20" s="20" t="str">
        <f>IF($C$4="Attiecināmās izmaksas",IF('3a+c+n'!$Q20="A",'3a+c+n'!D20,0),0)</f>
        <v>m</v>
      </c>
      <c r="E20" s="40"/>
      <c r="F20" s="59"/>
      <c r="G20" s="106"/>
      <c r="H20" s="106">
        <f>IF($C$4="Attiecināmās izmaksas",IF('3a+c+n'!$Q20="A",'3a+c+n'!H20,0),0)</f>
        <v>0</v>
      </c>
      <c r="I20" s="106"/>
      <c r="J20" s="106"/>
      <c r="K20" s="107">
        <f>IF($C$4="Attiecināmās izmaksas",IF('3a+c+n'!$Q20="A",'3a+c+n'!K20,0),0)</f>
        <v>0</v>
      </c>
      <c r="L20" s="59">
        <f>IF($C$4="Attiecināmās izmaksas",IF('3a+c+n'!$Q20="A",'3a+c+n'!L20,0),0)</f>
        <v>0</v>
      </c>
      <c r="M20" s="106">
        <f>IF($C$4="Attiecināmās izmaksas",IF('3a+c+n'!$Q20="A",'3a+c+n'!M20,0),0)</f>
        <v>0</v>
      </c>
      <c r="N20" s="106">
        <f>IF($C$4="Attiecināmās izmaksas",IF('3a+c+n'!$Q20="A",'3a+c+n'!N20,0),0)</f>
        <v>0</v>
      </c>
      <c r="O20" s="106">
        <f>IF($C$4="Attiecināmās izmaksas",IF('3a+c+n'!$Q20="A",'3a+c+n'!O20,0),0)</f>
        <v>0</v>
      </c>
      <c r="P20" s="107">
        <f>IF($C$4="Attiecināmās izmaksas",IF('3a+c+n'!$Q20="A",'3a+c+n'!P20,0),0)</f>
        <v>0</v>
      </c>
    </row>
    <row r="21" spans="1:16" x14ac:dyDescent="0.2">
      <c r="A21" s="45">
        <f>IF(P21=0,0,IF(COUNTBLANK(P21)=1,0,COUNTA($P$14:P21)))</f>
        <v>0</v>
      </c>
      <c r="B21" s="20">
        <f>IF($C$4="Attiecināmās izmaksas",IF('3a+c+n'!$Q21="A",'3a+c+n'!B21,0),0)</f>
        <v>0</v>
      </c>
      <c r="C21" s="20" t="str">
        <f>IF($C$4="Attiecināmās izmaksas",IF('3a+c+n'!$Q21="A",'3a+c+n'!C21,0),0)</f>
        <v>Tērauda presējams līkums 900 15</v>
      </c>
      <c r="D21" s="20" t="str">
        <f>IF($C$4="Attiecināmās izmaksas",IF('3a+c+n'!$Q21="A",'3a+c+n'!D21,0),0)</f>
        <v>gab</v>
      </c>
      <c r="E21" s="40"/>
      <c r="F21" s="59"/>
      <c r="G21" s="106"/>
      <c r="H21" s="106">
        <f>IF($C$4="Attiecināmās izmaksas",IF('3a+c+n'!$Q21="A",'3a+c+n'!H21,0),0)</f>
        <v>0</v>
      </c>
      <c r="I21" s="106"/>
      <c r="J21" s="106"/>
      <c r="K21" s="107">
        <f>IF($C$4="Attiecināmās izmaksas",IF('3a+c+n'!$Q21="A",'3a+c+n'!K21,0),0)</f>
        <v>0</v>
      </c>
      <c r="L21" s="59">
        <f>IF($C$4="Attiecināmās izmaksas",IF('3a+c+n'!$Q21="A",'3a+c+n'!L21,0),0)</f>
        <v>0</v>
      </c>
      <c r="M21" s="106">
        <f>IF($C$4="Attiecināmās izmaksas",IF('3a+c+n'!$Q21="A",'3a+c+n'!M21,0),0)</f>
        <v>0</v>
      </c>
      <c r="N21" s="106">
        <f>IF($C$4="Attiecināmās izmaksas",IF('3a+c+n'!$Q21="A",'3a+c+n'!N21,0),0)</f>
        <v>0</v>
      </c>
      <c r="O21" s="106">
        <f>IF($C$4="Attiecināmās izmaksas",IF('3a+c+n'!$Q21="A",'3a+c+n'!O21,0),0)</f>
        <v>0</v>
      </c>
      <c r="P21" s="107">
        <f>IF($C$4="Attiecināmās izmaksas",IF('3a+c+n'!$Q21="A",'3a+c+n'!P21,0),0)</f>
        <v>0</v>
      </c>
    </row>
    <row r="22" spans="1:16" x14ac:dyDescent="0.2">
      <c r="A22" s="45">
        <f>IF(P22=0,0,IF(COUNTBLANK(P22)=1,0,COUNTA($P$14:P22)))</f>
        <v>0</v>
      </c>
      <c r="B22" s="20">
        <f>IF($C$4="Attiecināmās izmaksas",IF('3a+c+n'!$Q22="A",'3a+c+n'!B22,0),0)</f>
        <v>0</v>
      </c>
      <c r="C22" s="20" t="str">
        <f>IF($C$4="Attiecināmās izmaksas",IF('3a+c+n'!$Q22="A",'3a+c+n'!C22,0),0)</f>
        <v>Tērauda presējams līkums 900 18</v>
      </c>
      <c r="D22" s="20" t="str">
        <f>IF($C$4="Attiecināmās izmaksas",IF('3a+c+n'!$Q22="A",'3a+c+n'!D22,0),0)</f>
        <v>gab</v>
      </c>
      <c r="E22" s="40"/>
      <c r="F22" s="59"/>
      <c r="G22" s="106"/>
      <c r="H22" s="106">
        <f>IF($C$4="Attiecināmās izmaksas",IF('3a+c+n'!$Q22="A",'3a+c+n'!H22,0),0)</f>
        <v>0</v>
      </c>
      <c r="I22" s="106"/>
      <c r="J22" s="106"/>
      <c r="K22" s="107">
        <f>IF($C$4="Attiecināmās izmaksas",IF('3a+c+n'!$Q22="A",'3a+c+n'!K22,0),0)</f>
        <v>0</v>
      </c>
      <c r="L22" s="59">
        <f>IF($C$4="Attiecināmās izmaksas",IF('3a+c+n'!$Q22="A",'3a+c+n'!L22,0),0)</f>
        <v>0</v>
      </c>
      <c r="M22" s="106">
        <f>IF($C$4="Attiecināmās izmaksas",IF('3a+c+n'!$Q22="A",'3a+c+n'!M22,0),0)</f>
        <v>0</v>
      </c>
      <c r="N22" s="106">
        <f>IF($C$4="Attiecināmās izmaksas",IF('3a+c+n'!$Q22="A",'3a+c+n'!N22,0),0)</f>
        <v>0</v>
      </c>
      <c r="O22" s="106">
        <f>IF($C$4="Attiecināmās izmaksas",IF('3a+c+n'!$Q22="A",'3a+c+n'!O22,0),0)</f>
        <v>0</v>
      </c>
      <c r="P22" s="107">
        <f>IF($C$4="Attiecināmās izmaksas",IF('3a+c+n'!$Q22="A",'3a+c+n'!P22,0),0)</f>
        <v>0</v>
      </c>
    </row>
    <row r="23" spans="1:16" x14ac:dyDescent="0.2">
      <c r="A23" s="45">
        <f>IF(P23=0,0,IF(COUNTBLANK(P23)=1,0,COUNTA($P$14:P23)))</f>
        <v>0</v>
      </c>
      <c r="B23" s="20">
        <f>IF($C$4="Attiecināmās izmaksas",IF('3a+c+n'!$Q23="A",'3a+c+n'!B23,0),0)</f>
        <v>0</v>
      </c>
      <c r="C23" s="20" t="str">
        <f>IF($C$4="Attiecināmās izmaksas",IF('3a+c+n'!$Q23="A",'3a+c+n'!C23,0),0)</f>
        <v>Tērauda presējams līkums 900 28</v>
      </c>
      <c r="D23" s="20" t="str">
        <f>IF($C$4="Attiecināmās izmaksas",IF('3a+c+n'!$Q23="A",'3a+c+n'!D23,0),0)</f>
        <v>gab</v>
      </c>
      <c r="E23" s="40"/>
      <c r="F23" s="59"/>
      <c r="G23" s="106"/>
      <c r="H23" s="106">
        <f>IF($C$4="Attiecināmās izmaksas",IF('3a+c+n'!$Q23="A",'3a+c+n'!H23,0),0)</f>
        <v>0</v>
      </c>
      <c r="I23" s="106"/>
      <c r="J23" s="106"/>
      <c r="K23" s="107">
        <f>IF($C$4="Attiecināmās izmaksas",IF('3a+c+n'!$Q23="A",'3a+c+n'!K23,0),0)</f>
        <v>0</v>
      </c>
      <c r="L23" s="59">
        <f>IF($C$4="Attiecināmās izmaksas",IF('3a+c+n'!$Q23="A",'3a+c+n'!L23,0),0)</f>
        <v>0</v>
      </c>
      <c r="M23" s="106">
        <f>IF($C$4="Attiecināmās izmaksas",IF('3a+c+n'!$Q23="A",'3a+c+n'!M23,0),0)</f>
        <v>0</v>
      </c>
      <c r="N23" s="106">
        <f>IF($C$4="Attiecināmās izmaksas",IF('3a+c+n'!$Q23="A",'3a+c+n'!N23,0),0)</f>
        <v>0</v>
      </c>
      <c r="O23" s="106">
        <f>IF($C$4="Attiecināmās izmaksas",IF('3a+c+n'!$Q23="A",'3a+c+n'!O23,0),0)</f>
        <v>0</v>
      </c>
      <c r="P23" s="107">
        <f>IF($C$4="Attiecināmās izmaksas",IF('3a+c+n'!$Q23="A",'3a+c+n'!P23,0),0)</f>
        <v>0</v>
      </c>
    </row>
    <row r="24" spans="1:16" x14ac:dyDescent="0.2">
      <c r="A24" s="45">
        <f>IF(P24=0,0,IF(COUNTBLANK(P24)=1,0,COUNTA($P$14:P24)))</f>
        <v>0</v>
      </c>
      <c r="B24" s="20">
        <f>IF($C$4="Attiecināmās izmaksas",IF('3a+c+n'!$Q24="A",'3a+c+n'!B24,0),0)</f>
        <v>0</v>
      </c>
      <c r="C24" s="20" t="str">
        <f>IF($C$4="Attiecināmās izmaksas",IF('3a+c+n'!$Q24="A",'3a+c+n'!C24,0),0)</f>
        <v>Tērauda presējams līkums 900 35</v>
      </c>
      <c r="D24" s="20" t="str">
        <f>IF($C$4="Attiecināmās izmaksas",IF('3a+c+n'!$Q24="A",'3a+c+n'!D24,0),0)</f>
        <v>gab</v>
      </c>
      <c r="E24" s="40"/>
      <c r="F24" s="59"/>
      <c r="G24" s="106"/>
      <c r="H24" s="106">
        <f>IF($C$4="Attiecināmās izmaksas",IF('3a+c+n'!$Q24="A",'3a+c+n'!H24,0),0)</f>
        <v>0</v>
      </c>
      <c r="I24" s="106"/>
      <c r="J24" s="106"/>
      <c r="K24" s="107">
        <f>IF($C$4="Attiecināmās izmaksas",IF('3a+c+n'!$Q24="A",'3a+c+n'!K24,0),0)</f>
        <v>0</v>
      </c>
      <c r="L24" s="59">
        <f>IF($C$4="Attiecināmās izmaksas",IF('3a+c+n'!$Q24="A",'3a+c+n'!L24,0),0)</f>
        <v>0</v>
      </c>
      <c r="M24" s="106">
        <f>IF($C$4="Attiecināmās izmaksas",IF('3a+c+n'!$Q24="A",'3a+c+n'!M24,0),0)</f>
        <v>0</v>
      </c>
      <c r="N24" s="106">
        <f>IF($C$4="Attiecināmās izmaksas",IF('3a+c+n'!$Q24="A",'3a+c+n'!N24,0),0)</f>
        <v>0</v>
      </c>
      <c r="O24" s="106">
        <f>IF($C$4="Attiecināmās izmaksas",IF('3a+c+n'!$Q24="A",'3a+c+n'!O24,0),0)</f>
        <v>0</v>
      </c>
      <c r="P24" s="107">
        <f>IF($C$4="Attiecināmās izmaksas",IF('3a+c+n'!$Q24="A",'3a+c+n'!P24,0),0)</f>
        <v>0</v>
      </c>
    </row>
    <row r="25" spans="1:16" x14ac:dyDescent="0.2">
      <c r="A25" s="45">
        <f>IF(P25=0,0,IF(COUNTBLANK(P25)=1,0,COUNTA($P$14:P25)))</f>
        <v>0</v>
      </c>
      <c r="B25" s="20">
        <f>IF($C$4="Attiecināmās izmaksas",IF('3a+c+n'!$Q25="A",'3a+c+n'!B25,0),0)</f>
        <v>0</v>
      </c>
      <c r="C25" s="20" t="str">
        <f>IF($C$4="Attiecināmās izmaksas",IF('3a+c+n'!$Q25="A",'3a+c+n'!C25,0),0)</f>
        <v>Tērauda presējams T-gabals 900 15/15</v>
      </c>
      <c r="D25" s="20" t="str">
        <f>IF($C$4="Attiecināmās izmaksas",IF('3a+c+n'!$Q25="A",'3a+c+n'!D25,0),0)</f>
        <v>gab</v>
      </c>
      <c r="E25" s="40"/>
      <c r="F25" s="59"/>
      <c r="G25" s="106"/>
      <c r="H25" s="106">
        <f>IF($C$4="Attiecināmās izmaksas",IF('3a+c+n'!$Q25="A",'3a+c+n'!H25,0),0)</f>
        <v>0</v>
      </c>
      <c r="I25" s="106"/>
      <c r="J25" s="106"/>
      <c r="K25" s="107">
        <f>IF($C$4="Attiecināmās izmaksas",IF('3a+c+n'!$Q25="A",'3a+c+n'!K25,0),0)</f>
        <v>0</v>
      </c>
      <c r="L25" s="59">
        <f>IF($C$4="Attiecināmās izmaksas",IF('3a+c+n'!$Q25="A",'3a+c+n'!L25,0),0)</f>
        <v>0</v>
      </c>
      <c r="M25" s="106">
        <f>IF($C$4="Attiecināmās izmaksas",IF('3a+c+n'!$Q25="A",'3a+c+n'!M25,0),0)</f>
        <v>0</v>
      </c>
      <c r="N25" s="106">
        <f>IF($C$4="Attiecināmās izmaksas",IF('3a+c+n'!$Q25="A",'3a+c+n'!N25,0),0)</f>
        <v>0</v>
      </c>
      <c r="O25" s="106">
        <f>IF($C$4="Attiecināmās izmaksas",IF('3a+c+n'!$Q25="A",'3a+c+n'!O25,0),0)</f>
        <v>0</v>
      </c>
      <c r="P25" s="107">
        <f>IF($C$4="Attiecināmās izmaksas",IF('3a+c+n'!$Q25="A",'3a+c+n'!P25,0),0)</f>
        <v>0</v>
      </c>
    </row>
    <row r="26" spans="1:16" x14ac:dyDescent="0.2">
      <c r="A26" s="45">
        <f>IF(P26=0,0,IF(COUNTBLANK(P26)=1,0,COUNTA($P$14:P26)))</f>
        <v>0</v>
      </c>
      <c r="B26" s="20">
        <f>IF($C$4="Attiecināmās izmaksas",IF('3a+c+n'!$Q26="A",'3a+c+n'!B26,0),0)</f>
        <v>0</v>
      </c>
      <c r="C26" s="20" t="str">
        <f>IF($C$4="Attiecināmās izmaksas",IF('3a+c+n'!$Q26="A",'3a+c+n'!C26,0),0)</f>
        <v>Tērauda presējams T-gabals 900 18/18</v>
      </c>
      <c r="D26" s="20" t="str">
        <f>IF($C$4="Attiecināmās izmaksas",IF('3a+c+n'!$Q26="A",'3a+c+n'!D26,0),0)</f>
        <v>gab</v>
      </c>
      <c r="E26" s="40"/>
      <c r="F26" s="59"/>
      <c r="G26" s="106"/>
      <c r="H26" s="106">
        <f>IF($C$4="Attiecināmās izmaksas",IF('3a+c+n'!$Q26="A",'3a+c+n'!H26,0),0)</f>
        <v>0</v>
      </c>
      <c r="I26" s="106"/>
      <c r="J26" s="106"/>
      <c r="K26" s="107">
        <f>IF($C$4="Attiecināmās izmaksas",IF('3a+c+n'!$Q26="A",'3a+c+n'!K26,0),0)</f>
        <v>0</v>
      </c>
      <c r="L26" s="59">
        <f>IF($C$4="Attiecināmās izmaksas",IF('3a+c+n'!$Q26="A",'3a+c+n'!L26,0),0)</f>
        <v>0</v>
      </c>
      <c r="M26" s="106">
        <f>IF($C$4="Attiecināmās izmaksas",IF('3a+c+n'!$Q26="A",'3a+c+n'!M26,0),0)</f>
        <v>0</v>
      </c>
      <c r="N26" s="106">
        <f>IF($C$4="Attiecināmās izmaksas",IF('3a+c+n'!$Q26="A",'3a+c+n'!N26,0),0)</f>
        <v>0</v>
      </c>
      <c r="O26" s="106">
        <f>IF($C$4="Attiecināmās izmaksas",IF('3a+c+n'!$Q26="A",'3a+c+n'!O26,0),0)</f>
        <v>0</v>
      </c>
      <c r="P26" s="107">
        <f>IF($C$4="Attiecināmās izmaksas",IF('3a+c+n'!$Q26="A",'3a+c+n'!P26,0),0)</f>
        <v>0</v>
      </c>
    </row>
    <row r="27" spans="1:16" x14ac:dyDescent="0.2">
      <c r="A27" s="45">
        <f>IF(P27=0,0,IF(COUNTBLANK(P27)=1,0,COUNTA($P$14:P27)))</f>
        <v>0</v>
      </c>
      <c r="B27" s="20">
        <f>IF($C$4="Attiecināmās izmaksas",IF('3a+c+n'!$Q27="A",'3a+c+n'!B27,0),0)</f>
        <v>0</v>
      </c>
      <c r="C27" s="20" t="str">
        <f>IF($C$4="Attiecināmās izmaksas",IF('3a+c+n'!$Q27="A",'3a+c+n'!C27,0),0)</f>
        <v>Tērauda presējams T-gabals 900 22/22/15</v>
      </c>
      <c r="D27" s="20" t="str">
        <f>IF($C$4="Attiecināmās izmaksas",IF('3a+c+n'!$Q27="A",'3a+c+n'!D27,0),0)</f>
        <v>gab</v>
      </c>
      <c r="E27" s="40"/>
      <c r="F27" s="59"/>
      <c r="G27" s="106"/>
      <c r="H27" s="106">
        <f>IF($C$4="Attiecināmās izmaksas",IF('3a+c+n'!$Q27="A",'3a+c+n'!H27,0),0)</f>
        <v>0</v>
      </c>
      <c r="I27" s="106"/>
      <c r="J27" s="106"/>
      <c r="K27" s="107">
        <f>IF($C$4="Attiecināmās izmaksas",IF('3a+c+n'!$Q27="A",'3a+c+n'!K27,0),0)</f>
        <v>0</v>
      </c>
      <c r="L27" s="59">
        <f>IF($C$4="Attiecināmās izmaksas",IF('3a+c+n'!$Q27="A",'3a+c+n'!L27,0),0)</f>
        <v>0</v>
      </c>
      <c r="M27" s="106">
        <f>IF($C$4="Attiecināmās izmaksas",IF('3a+c+n'!$Q27="A",'3a+c+n'!M27,0),0)</f>
        <v>0</v>
      </c>
      <c r="N27" s="106">
        <f>IF($C$4="Attiecināmās izmaksas",IF('3a+c+n'!$Q27="A",'3a+c+n'!N27,0),0)</f>
        <v>0</v>
      </c>
      <c r="O27" s="106">
        <f>IF($C$4="Attiecināmās izmaksas",IF('3a+c+n'!$Q27="A",'3a+c+n'!O27,0),0)</f>
        <v>0</v>
      </c>
      <c r="P27" s="107">
        <f>IF($C$4="Attiecināmās izmaksas",IF('3a+c+n'!$Q27="A",'3a+c+n'!P27,0),0)</f>
        <v>0</v>
      </c>
    </row>
    <row r="28" spans="1:16" x14ac:dyDescent="0.2">
      <c r="A28" s="45">
        <f>IF(P28=0,0,IF(COUNTBLANK(P28)=1,0,COUNTA($P$14:P28)))</f>
        <v>0</v>
      </c>
      <c r="B28" s="20">
        <f>IF($C$4="Attiecināmās izmaksas",IF('3a+c+n'!$Q28="A",'3a+c+n'!B28,0),0)</f>
        <v>0</v>
      </c>
      <c r="C28" s="20" t="str">
        <f>IF($C$4="Attiecināmās izmaksas",IF('3a+c+n'!$Q28="A",'3a+c+n'!C28,0),0)</f>
        <v>Tērauda presējams T-gabals 900 22/22/18</v>
      </c>
      <c r="D28" s="20" t="str">
        <f>IF($C$4="Attiecināmās izmaksas",IF('3a+c+n'!$Q28="A",'3a+c+n'!D28,0),0)</f>
        <v>gab</v>
      </c>
      <c r="E28" s="40"/>
      <c r="F28" s="59"/>
      <c r="G28" s="106"/>
      <c r="H28" s="106">
        <f>IF($C$4="Attiecināmās izmaksas",IF('3a+c+n'!$Q28="A",'3a+c+n'!H28,0),0)</f>
        <v>0</v>
      </c>
      <c r="I28" s="106"/>
      <c r="J28" s="106"/>
      <c r="K28" s="107">
        <f>IF($C$4="Attiecināmās izmaksas",IF('3a+c+n'!$Q28="A",'3a+c+n'!K28,0),0)</f>
        <v>0</v>
      </c>
      <c r="L28" s="59">
        <f>IF($C$4="Attiecināmās izmaksas",IF('3a+c+n'!$Q28="A",'3a+c+n'!L28,0),0)</f>
        <v>0</v>
      </c>
      <c r="M28" s="106">
        <f>IF($C$4="Attiecināmās izmaksas",IF('3a+c+n'!$Q28="A",'3a+c+n'!M28,0),0)</f>
        <v>0</v>
      </c>
      <c r="N28" s="106">
        <f>IF($C$4="Attiecināmās izmaksas",IF('3a+c+n'!$Q28="A",'3a+c+n'!N28,0),0)</f>
        <v>0</v>
      </c>
      <c r="O28" s="106">
        <f>IF($C$4="Attiecināmās izmaksas",IF('3a+c+n'!$Q28="A",'3a+c+n'!O28,0),0)</f>
        <v>0</v>
      </c>
      <c r="P28" s="107">
        <f>IF($C$4="Attiecināmās izmaksas",IF('3a+c+n'!$Q28="A",'3a+c+n'!P28,0),0)</f>
        <v>0</v>
      </c>
    </row>
    <row r="29" spans="1:16" x14ac:dyDescent="0.2">
      <c r="A29" s="45">
        <f>IF(P29=0,0,IF(COUNTBLANK(P29)=1,0,COUNTA($P$14:P29)))</f>
        <v>0</v>
      </c>
      <c r="B29" s="20">
        <f>IF($C$4="Attiecināmās izmaksas",IF('3a+c+n'!$Q29="A",'3a+c+n'!B29,0),0)</f>
        <v>0</v>
      </c>
      <c r="C29" s="20" t="str">
        <f>IF($C$4="Attiecināmās izmaksas",IF('3a+c+n'!$Q29="A",'3a+c+n'!C29,0),0)</f>
        <v>Tērauda presējams T-gabals 900 28/28/15</v>
      </c>
      <c r="D29" s="20" t="str">
        <f>IF($C$4="Attiecināmās izmaksas",IF('3a+c+n'!$Q29="A",'3a+c+n'!D29,0),0)</f>
        <v>gab</v>
      </c>
      <c r="E29" s="40"/>
      <c r="F29" s="59"/>
      <c r="G29" s="106"/>
      <c r="H29" s="106">
        <f>IF($C$4="Attiecināmās izmaksas",IF('3a+c+n'!$Q29="A",'3a+c+n'!H29,0),0)</f>
        <v>0</v>
      </c>
      <c r="I29" s="106"/>
      <c r="J29" s="106"/>
      <c r="K29" s="107">
        <f>IF($C$4="Attiecināmās izmaksas",IF('3a+c+n'!$Q29="A",'3a+c+n'!K29,0),0)</f>
        <v>0</v>
      </c>
      <c r="L29" s="59">
        <f>IF($C$4="Attiecināmās izmaksas",IF('3a+c+n'!$Q29="A",'3a+c+n'!L29,0),0)</f>
        <v>0</v>
      </c>
      <c r="M29" s="106">
        <f>IF($C$4="Attiecināmās izmaksas",IF('3a+c+n'!$Q29="A",'3a+c+n'!M29,0),0)</f>
        <v>0</v>
      </c>
      <c r="N29" s="106">
        <f>IF($C$4="Attiecināmās izmaksas",IF('3a+c+n'!$Q29="A",'3a+c+n'!N29,0),0)</f>
        <v>0</v>
      </c>
      <c r="O29" s="106">
        <f>IF($C$4="Attiecināmās izmaksas",IF('3a+c+n'!$Q29="A",'3a+c+n'!O29,0),0)</f>
        <v>0</v>
      </c>
      <c r="P29" s="107">
        <f>IF($C$4="Attiecināmās izmaksas",IF('3a+c+n'!$Q29="A",'3a+c+n'!P29,0),0)</f>
        <v>0</v>
      </c>
    </row>
    <row r="30" spans="1:16" x14ac:dyDescent="0.2">
      <c r="A30" s="45">
        <f>IF(P30=0,0,IF(COUNTBLANK(P30)=1,0,COUNTA($P$14:P30)))</f>
        <v>0</v>
      </c>
      <c r="B30" s="20">
        <f>IF($C$4="Attiecināmās izmaksas",IF('3a+c+n'!$Q30="A",'3a+c+n'!B30,0),0)</f>
        <v>0</v>
      </c>
      <c r="C30" s="20" t="str">
        <f>IF($C$4="Attiecināmās izmaksas",IF('3a+c+n'!$Q30="A",'3a+c+n'!C30,0),0)</f>
        <v>Tērauda presējams T-gabals 900 28/28/18</v>
      </c>
      <c r="D30" s="20" t="str">
        <f>IF($C$4="Attiecināmās izmaksas",IF('3a+c+n'!$Q30="A",'3a+c+n'!D30,0),0)</f>
        <v>gab</v>
      </c>
      <c r="E30" s="40"/>
      <c r="F30" s="59"/>
      <c r="G30" s="106"/>
      <c r="H30" s="106">
        <f>IF($C$4="Attiecināmās izmaksas",IF('3a+c+n'!$Q30="A",'3a+c+n'!H30,0),0)</f>
        <v>0</v>
      </c>
      <c r="I30" s="106"/>
      <c r="J30" s="106"/>
      <c r="K30" s="107">
        <f>IF($C$4="Attiecināmās izmaksas",IF('3a+c+n'!$Q30="A",'3a+c+n'!K30,0),0)</f>
        <v>0</v>
      </c>
      <c r="L30" s="59">
        <f>IF($C$4="Attiecināmās izmaksas",IF('3a+c+n'!$Q30="A",'3a+c+n'!L30,0),0)</f>
        <v>0</v>
      </c>
      <c r="M30" s="106">
        <f>IF($C$4="Attiecināmās izmaksas",IF('3a+c+n'!$Q30="A",'3a+c+n'!M30,0),0)</f>
        <v>0</v>
      </c>
      <c r="N30" s="106">
        <f>IF($C$4="Attiecināmās izmaksas",IF('3a+c+n'!$Q30="A",'3a+c+n'!N30,0),0)</f>
        <v>0</v>
      </c>
      <c r="O30" s="106">
        <f>IF($C$4="Attiecināmās izmaksas",IF('3a+c+n'!$Q30="A",'3a+c+n'!O30,0),0)</f>
        <v>0</v>
      </c>
      <c r="P30" s="107">
        <f>IF($C$4="Attiecināmās izmaksas",IF('3a+c+n'!$Q30="A",'3a+c+n'!P30,0),0)</f>
        <v>0</v>
      </c>
    </row>
    <row r="31" spans="1:16" x14ac:dyDescent="0.2">
      <c r="A31" s="45">
        <f>IF(P31=0,0,IF(COUNTBLANK(P31)=1,0,COUNTA($P$14:P31)))</f>
        <v>0</v>
      </c>
      <c r="B31" s="20">
        <f>IF($C$4="Attiecināmās izmaksas",IF('3a+c+n'!$Q31="A",'3a+c+n'!B31,0),0)</f>
        <v>0</v>
      </c>
      <c r="C31" s="20" t="str">
        <f>IF($C$4="Attiecināmās izmaksas",IF('3a+c+n'!$Q31="A",'3a+c+n'!C31,0),0)</f>
        <v>Tērauda presējams T-gabals 900 35/35/15</v>
      </c>
      <c r="D31" s="20" t="str">
        <f>IF($C$4="Attiecināmās izmaksas",IF('3a+c+n'!$Q31="A",'3a+c+n'!D31,0),0)</f>
        <v>gab</v>
      </c>
      <c r="E31" s="40"/>
      <c r="F31" s="59"/>
      <c r="G31" s="106"/>
      <c r="H31" s="106">
        <f>IF($C$4="Attiecināmās izmaksas",IF('3a+c+n'!$Q31="A",'3a+c+n'!H31,0),0)</f>
        <v>0</v>
      </c>
      <c r="I31" s="106"/>
      <c r="J31" s="106"/>
      <c r="K31" s="107">
        <f>IF($C$4="Attiecināmās izmaksas",IF('3a+c+n'!$Q31="A",'3a+c+n'!K31,0),0)</f>
        <v>0</v>
      </c>
      <c r="L31" s="59">
        <f>IF($C$4="Attiecināmās izmaksas",IF('3a+c+n'!$Q31="A",'3a+c+n'!L31,0),0)</f>
        <v>0</v>
      </c>
      <c r="M31" s="106">
        <f>IF($C$4="Attiecināmās izmaksas",IF('3a+c+n'!$Q31="A",'3a+c+n'!M31,0),0)</f>
        <v>0</v>
      </c>
      <c r="N31" s="106">
        <f>IF($C$4="Attiecināmās izmaksas",IF('3a+c+n'!$Q31="A",'3a+c+n'!N31,0),0)</f>
        <v>0</v>
      </c>
      <c r="O31" s="106">
        <f>IF($C$4="Attiecināmās izmaksas",IF('3a+c+n'!$Q31="A",'3a+c+n'!O31,0),0)</f>
        <v>0</v>
      </c>
      <c r="P31" s="107">
        <f>IF($C$4="Attiecināmās izmaksas",IF('3a+c+n'!$Q31="A",'3a+c+n'!P31,0),0)</f>
        <v>0</v>
      </c>
    </row>
    <row r="32" spans="1:16" x14ac:dyDescent="0.2">
      <c r="A32" s="45">
        <f>IF(P32=0,0,IF(COUNTBLANK(P32)=1,0,COUNTA($P$14:P32)))</f>
        <v>0</v>
      </c>
      <c r="B32" s="20">
        <f>IF($C$4="Attiecināmās izmaksas",IF('3a+c+n'!$Q32="A",'3a+c+n'!B32,0),0)</f>
        <v>0</v>
      </c>
      <c r="C32" s="20" t="str">
        <f>IF($C$4="Attiecināmās izmaksas",IF('3a+c+n'!$Q32="A",'3a+c+n'!C32,0),0)</f>
        <v>Tērauda presējams X-gabals 900 35/35/42</v>
      </c>
      <c r="D32" s="20" t="str">
        <f>IF($C$4="Attiecināmās izmaksas",IF('3a+c+n'!$Q32="A",'3a+c+n'!D32,0),0)</f>
        <v>gab</v>
      </c>
      <c r="E32" s="40"/>
      <c r="F32" s="59"/>
      <c r="G32" s="106"/>
      <c r="H32" s="106">
        <f>IF($C$4="Attiecināmās izmaksas",IF('3a+c+n'!$Q32="A",'3a+c+n'!H32,0),0)</f>
        <v>0</v>
      </c>
      <c r="I32" s="106"/>
      <c r="J32" s="106"/>
      <c r="K32" s="107">
        <f>IF($C$4="Attiecināmās izmaksas",IF('3a+c+n'!$Q32="A",'3a+c+n'!K32,0),0)</f>
        <v>0</v>
      </c>
      <c r="L32" s="59">
        <f>IF($C$4="Attiecināmās izmaksas",IF('3a+c+n'!$Q32="A",'3a+c+n'!L32,0),0)</f>
        <v>0</v>
      </c>
      <c r="M32" s="106">
        <f>IF($C$4="Attiecināmās izmaksas",IF('3a+c+n'!$Q32="A",'3a+c+n'!M32,0),0)</f>
        <v>0</v>
      </c>
      <c r="N32" s="106">
        <f>IF($C$4="Attiecināmās izmaksas",IF('3a+c+n'!$Q32="A",'3a+c+n'!N32,0),0)</f>
        <v>0</v>
      </c>
      <c r="O32" s="106">
        <f>IF($C$4="Attiecināmās izmaksas",IF('3a+c+n'!$Q32="A",'3a+c+n'!O32,0),0)</f>
        <v>0</v>
      </c>
      <c r="P32" s="107">
        <f>IF($C$4="Attiecināmās izmaksas",IF('3a+c+n'!$Q32="A",'3a+c+n'!P32,0),0)</f>
        <v>0</v>
      </c>
    </row>
    <row r="33" spans="1:16" x14ac:dyDescent="0.2">
      <c r="A33" s="45">
        <f>IF(P33=0,0,IF(COUNTBLANK(P33)=1,0,COUNTA($P$14:P33)))</f>
        <v>0</v>
      </c>
      <c r="B33" s="20">
        <f>IF($C$4="Attiecināmās izmaksas",IF('3a+c+n'!$Q33="A",'3a+c+n'!B33,0),0)</f>
        <v>0</v>
      </c>
      <c r="C33" s="20" t="str">
        <f>IF($C$4="Attiecināmās izmaksas",IF('3a+c+n'!$Q33="A",'3a+c+n'!C33,0),0)</f>
        <v>Tērauda presējams T-gabals 900 42/42/15</v>
      </c>
      <c r="D33" s="20" t="str">
        <f>IF($C$4="Attiecināmās izmaksas",IF('3a+c+n'!$Q33="A",'3a+c+n'!D33,0),0)</f>
        <v>gab</v>
      </c>
      <c r="E33" s="40"/>
      <c r="F33" s="59"/>
      <c r="G33" s="106"/>
      <c r="H33" s="106">
        <f>IF($C$4="Attiecināmās izmaksas",IF('3a+c+n'!$Q33="A",'3a+c+n'!H33,0),0)</f>
        <v>0</v>
      </c>
      <c r="I33" s="106"/>
      <c r="J33" s="106"/>
      <c r="K33" s="107">
        <f>IF($C$4="Attiecināmās izmaksas",IF('3a+c+n'!$Q33="A",'3a+c+n'!K33,0),0)</f>
        <v>0</v>
      </c>
      <c r="L33" s="59">
        <f>IF($C$4="Attiecināmās izmaksas",IF('3a+c+n'!$Q33="A",'3a+c+n'!L33,0),0)</f>
        <v>0</v>
      </c>
      <c r="M33" s="106">
        <f>IF($C$4="Attiecināmās izmaksas",IF('3a+c+n'!$Q33="A",'3a+c+n'!M33,0),0)</f>
        <v>0</v>
      </c>
      <c r="N33" s="106">
        <f>IF($C$4="Attiecināmās izmaksas",IF('3a+c+n'!$Q33="A",'3a+c+n'!N33,0),0)</f>
        <v>0</v>
      </c>
      <c r="O33" s="106">
        <f>IF($C$4="Attiecināmās izmaksas",IF('3a+c+n'!$Q33="A",'3a+c+n'!O33,0),0)</f>
        <v>0</v>
      </c>
      <c r="P33" s="107">
        <f>IF($C$4="Attiecināmās izmaksas",IF('3a+c+n'!$Q33="A",'3a+c+n'!P33,0),0)</f>
        <v>0</v>
      </c>
    </row>
    <row r="34" spans="1:16" x14ac:dyDescent="0.2">
      <c r="A34" s="45">
        <f>IF(P34=0,0,IF(COUNTBLANK(P34)=1,0,COUNTA($P$14:P34)))</f>
        <v>0</v>
      </c>
      <c r="B34" s="20">
        <f>IF($C$4="Attiecināmās izmaksas",IF('3a+c+n'!$Q34="A",'3a+c+n'!B34,0),0)</f>
        <v>0</v>
      </c>
      <c r="C34" s="20" t="str">
        <f>IF($C$4="Attiecināmās izmaksas",IF('3a+c+n'!$Q34="A",'3a+c+n'!C34,0),0)</f>
        <v>Tērauda presējams X-gabals 900 15/15</v>
      </c>
      <c r="D34" s="20" t="str">
        <f>IF($C$4="Attiecināmās izmaksas",IF('3a+c+n'!$Q34="A",'3a+c+n'!D34,0),0)</f>
        <v>gab</v>
      </c>
      <c r="E34" s="40"/>
      <c r="F34" s="59"/>
      <c r="G34" s="106"/>
      <c r="H34" s="106">
        <f>IF($C$4="Attiecināmās izmaksas",IF('3a+c+n'!$Q34="A",'3a+c+n'!H34,0),0)</f>
        <v>0</v>
      </c>
      <c r="I34" s="106"/>
      <c r="J34" s="106"/>
      <c r="K34" s="107">
        <f>IF($C$4="Attiecināmās izmaksas",IF('3a+c+n'!$Q34="A",'3a+c+n'!K34,0),0)</f>
        <v>0</v>
      </c>
      <c r="L34" s="59">
        <f>IF($C$4="Attiecināmās izmaksas",IF('3a+c+n'!$Q34="A",'3a+c+n'!L34,0),0)</f>
        <v>0</v>
      </c>
      <c r="M34" s="106">
        <f>IF($C$4="Attiecināmās izmaksas",IF('3a+c+n'!$Q34="A",'3a+c+n'!M34,0),0)</f>
        <v>0</v>
      </c>
      <c r="N34" s="106">
        <f>IF($C$4="Attiecināmās izmaksas",IF('3a+c+n'!$Q34="A",'3a+c+n'!N34,0),0)</f>
        <v>0</v>
      </c>
      <c r="O34" s="106">
        <f>IF($C$4="Attiecināmās izmaksas",IF('3a+c+n'!$Q34="A",'3a+c+n'!O34,0),0)</f>
        <v>0</v>
      </c>
      <c r="P34" s="107">
        <f>IF($C$4="Attiecināmās izmaksas",IF('3a+c+n'!$Q34="A",'3a+c+n'!P34,0),0)</f>
        <v>0</v>
      </c>
    </row>
    <row r="35" spans="1:16" x14ac:dyDescent="0.2">
      <c r="A35" s="45">
        <f>IF(P35=0,0,IF(COUNTBLANK(P35)=1,0,COUNTA($P$14:P35)))</f>
        <v>0</v>
      </c>
      <c r="B35" s="20">
        <f>IF($C$4="Attiecināmās izmaksas",IF('3a+c+n'!$Q35="A",'3a+c+n'!B35,0),0)</f>
        <v>0</v>
      </c>
      <c r="C35" s="20" t="str">
        <f>IF($C$4="Attiecināmās izmaksas",IF('3a+c+n'!$Q35="A",'3a+c+n'!C35,0),0)</f>
        <v>Tērauda presējama pāreja 18/15</v>
      </c>
      <c r="D35" s="20" t="str">
        <f>IF($C$4="Attiecināmās izmaksas",IF('3a+c+n'!$Q35="A",'3a+c+n'!D35,0),0)</f>
        <v>gab</v>
      </c>
      <c r="E35" s="40"/>
      <c r="F35" s="59"/>
      <c r="G35" s="106"/>
      <c r="H35" s="106">
        <f>IF($C$4="Attiecināmās izmaksas",IF('3a+c+n'!$Q35="A",'3a+c+n'!H35,0),0)</f>
        <v>0</v>
      </c>
      <c r="I35" s="106"/>
      <c r="J35" s="106"/>
      <c r="K35" s="107">
        <f>IF($C$4="Attiecināmās izmaksas",IF('3a+c+n'!$Q35="A",'3a+c+n'!K35,0),0)</f>
        <v>0</v>
      </c>
      <c r="L35" s="59">
        <f>IF($C$4="Attiecināmās izmaksas",IF('3a+c+n'!$Q35="A",'3a+c+n'!L35,0),0)</f>
        <v>0</v>
      </c>
      <c r="M35" s="106">
        <f>IF($C$4="Attiecināmās izmaksas",IF('3a+c+n'!$Q35="A",'3a+c+n'!M35,0),0)</f>
        <v>0</v>
      </c>
      <c r="N35" s="106">
        <f>IF($C$4="Attiecināmās izmaksas",IF('3a+c+n'!$Q35="A",'3a+c+n'!N35,0),0)</f>
        <v>0</v>
      </c>
      <c r="O35" s="106">
        <f>IF($C$4="Attiecināmās izmaksas",IF('3a+c+n'!$Q35="A",'3a+c+n'!O35,0),0)</f>
        <v>0</v>
      </c>
      <c r="P35" s="107">
        <f>IF($C$4="Attiecināmās izmaksas",IF('3a+c+n'!$Q35="A",'3a+c+n'!P35,0),0)</f>
        <v>0</v>
      </c>
    </row>
    <row r="36" spans="1:16" x14ac:dyDescent="0.2">
      <c r="A36" s="45">
        <f>IF(P36=0,0,IF(COUNTBLANK(P36)=1,0,COUNTA($P$14:P36)))</f>
        <v>0</v>
      </c>
      <c r="B36" s="20">
        <f>IF($C$4="Attiecināmās izmaksas",IF('3a+c+n'!$Q36="A",'3a+c+n'!B36,0),0)</f>
        <v>0</v>
      </c>
      <c r="C36" s="20" t="str">
        <f>IF($C$4="Attiecināmās izmaksas",IF('3a+c+n'!$Q36="A",'3a+c+n'!C36,0),0)</f>
        <v>Tērauda presējama pāreja 22/15</v>
      </c>
      <c r="D36" s="20" t="str">
        <f>IF($C$4="Attiecināmās izmaksas",IF('3a+c+n'!$Q36="A",'3a+c+n'!D36,0),0)</f>
        <v>gab</v>
      </c>
      <c r="E36" s="40"/>
      <c r="F36" s="59"/>
      <c r="G36" s="106"/>
      <c r="H36" s="106">
        <f>IF($C$4="Attiecināmās izmaksas",IF('3a+c+n'!$Q36="A",'3a+c+n'!H36,0),0)</f>
        <v>0</v>
      </c>
      <c r="I36" s="106"/>
      <c r="J36" s="106"/>
      <c r="K36" s="107">
        <f>IF($C$4="Attiecināmās izmaksas",IF('3a+c+n'!$Q36="A",'3a+c+n'!K36,0),0)</f>
        <v>0</v>
      </c>
      <c r="L36" s="59">
        <f>IF($C$4="Attiecināmās izmaksas",IF('3a+c+n'!$Q36="A",'3a+c+n'!L36,0),0)</f>
        <v>0</v>
      </c>
      <c r="M36" s="106">
        <f>IF($C$4="Attiecināmās izmaksas",IF('3a+c+n'!$Q36="A",'3a+c+n'!M36,0),0)</f>
        <v>0</v>
      </c>
      <c r="N36" s="106">
        <f>IF($C$4="Attiecināmās izmaksas",IF('3a+c+n'!$Q36="A",'3a+c+n'!N36,0),0)</f>
        <v>0</v>
      </c>
      <c r="O36" s="106">
        <f>IF($C$4="Attiecināmās izmaksas",IF('3a+c+n'!$Q36="A",'3a+c+n'!O36,0),0)</f>
        <v>0</v>
      </c>
      <c r="P36" s="107">
        <f>IF($C$4="Attiecināmās izmaksas",IF('3a+c+n'!$Q36="A",'3a+c+n'!P36,0),0)</f>
        <v>0</v>
      </c>
    </row>
    <row r="37" spans="1:16" x14ac:dyDescent="0.2">
      <c r="A37" s="45">
        <f>IF(P37=0,0,IF(COUNTBLANK(P37)=1,0,COUNTA($P$14:P37)))</f>
        <v>0</v>
      </c>
      <c r="B37" s="20">
        <f>IF($C$4="Attiecināmās izmaksas",IF('3a+c+n'!$Q37="A",'3a+c+n'!B37,0),0)</f>
        <v>0</v>
      </c>
      <c r="C37" s="20" t="str">
        <f>IF($C$4="Attiecināmās izmaksas",IF('3a+c+n'!$Q37="A",'3a+c+n'!C37,0),0)</f>
        <v>Tērauda presējama pāreja 22/18</v>
      </c>
      <c r="D37" s="20" t="str">
        <f>IF($C$4="Attiecināmās izmaksas",IF('3a+c+n'!$Q37="A",'3a+c+n'!D37,0),0)</f>
        <v>gab</v>
      </c>
      <c r="E37" s="40"/>
      <c r="F37" s="59"/>
      <c r="G37" s="106"/>
      <c r="H37" s="106">
        <f>IF($C$4="Attiecināmās izmaksas",IF('3a+c+n'!$Q37="A",'3a+c+n'!H37,0),0)</f>
        <v>0</v>
      </c>
      <c r="I37" s="106"/>
      <c r="J37" s="106"/>
      <c r="K37" s="107">
        <f>IF($C$4="Attiecināmās izmaksas",IF('3a+c+n'!$Q37="A",'3a+c+n'!K37,0),0)</f>
        <v>0</v>
      </c>
      <c r="L37" s="59">
        <f>IF($C$4="Attiecināmās izmaksas",IF('3a+c+n'!$Q37="A",'3a+c+n'!L37,0),0)</f>
        <v>0</v>
      </c>
      <c r="M37" s="106">
        <f>IF($C$4="Attiecināmās izmaksas",IF('3a+c+n'!$Q37="A",'3a+c+n'!M37,0),0)</f>
        <v>0</v>
      </c>
      <c r="N37" s="106">
        <f>IF($C$4="Attiecināmās izmaksas",IF('3a+c+n'!$Q37="A",'3a+c+n'!N37,0),0)</f>
        <v>0</v>
      </c>
      <c r="O37" s="106">
        <f>IF($C$4="Attiecināmās izmaksas",IF('3a+c+n'!$Q37="A",'3a+c+n'!O37,0),0)</f>
        <v>0</v>
      </c>
      <c r="P37" s="107">
        <f>IF($C$4="Attiecināmās izmaksas",IF('3a+c+n'!$Q37="A",'3a+c+n'!P37,0),0)</f>
        <v>0</v>
      </c>
    </row>
    <row r="38" spans="1:16" x14ac:dyDescent="0.2">
      <c r="A38" s="45">
        <f>IF(P38=0,0,IF(COUNTBLANK(P38)=1,0,COUNTA($P$14:P38)))</f>
        <v>0</v>
      </c>
      <c r="B38" s="20">
        <f>IF($C$4="Attiecināmās izmaksas",IF('3a+c+n'!$Q38="A",'3a+c+n'!B38,0),0)</f>
        <v>0</v>
      </c>
      <c r="C38" s="20" t="str">
        <f>IF($C$4="Attiecināmās izmaksas",IF('3a+c+n'!$Q38="A",'3a+c+n'!C38,0),0)</f>
        <v>Tērauda presējama pāreja 28/22</v>
      </c>
      <c r="D38" s="20" t="str">
        <f>IF($C$4="Attiecināmās izmaksas",IF('3a+c+n'!$Q38="A",'3a+c+n'!D38,0),0)</f>
        <v>gab</v>
      </c>
      <c r="E38" s="40"/>
      <c r="F38" s="59"/>
      <c r="G38" s="106"/>
      <c r="H38" s="106">
        <f>IF($C$4="Attiecināmās izmaksas",IF('3a+c+n'!$Q38="A",'3a+c+n'!H38,0),0)</f>
        <v>0</v>
      </c>
      <c r="I38" s="106"/>
      <c r="J38" s="106"/>
      <c r="K38" s="107">
        <f>IF($C$4="Attiecināmās izmaksas",IF('3a+c+n'!$Q38="A",'3a+c+n'!K38,0),0)</f>
        <v>0</v>
      </c>
      <c r="L38" s="59">
        <f>IF($C$4="Attiecināmās izmaksas",IF('3a+c+n'!$Q38="A",'3a+c+n'!L38,0),0)</f>
        <v>0</v>
      </c>
      <c r="M38" s="106">
        <f>IF($C$4="Attiecināmās izmaksas",IF('3a+c+n'!$Q38="A",'3a+c+n'!M38,0),0)</f>
        <v>0</v>
      </c>
      <c r="N38" s="106">
        <f>IF($C$4="Attiecināmās izmaksas",IF('3a+c+n'!$Q38="A",'3a+c+n'!N38,0),0)</f>
        <v>0</v>
      </c>
      <c r="O38" s="106">
        <f>IF($C$4="Attiecināmās izmaksas",IF('3a+c+n'!$Q38="A",'3a+c+n'!O38,0),0)</f>
        <v>0</v>
      </c>
      <c r="P38" s="107">
        <f>IF($C$4="Attiecināmās izmaksas",IF('3a+c+n'!$Q38="A",'3a+c+n'!P38,0),0)</f>
        <v>0</v>
      </c>
    </row>
    <row r="39" spans="1:16" x14ac:dyDescent="0.2">
      <c r="A39" s="45">
        <f>IF(P39=0,0,IF(COUNTBLANK(P39)=1,0,COUNTA($P$14:P39)))</f>
        <v>0</v>
      </c>
      <c r="B39" s="20">
        <f>IF($C$4="Attiecināmās izmaksas",IF('3a+c+n'!$Q39="A",'3a+c+n'!B39,0),0)</f>
        <v>0</v>
      </c>
      <c r="C39" s="20" t="str">
        <f>IF($C$4="Attiecināmās izmaksas",IF('3a+c+n'!$Q39="A",'3a+c+n'!C39,0),0)</f>
        <v>Tērauda presējama pāreja 35/28</v>
      </c>
      <c r="D39" s="20" t="str">
        <f>IF($C$4="Attiecināmās izmaksas",IF('3a+c+n'!$Q39="A",'3a+c+n'!D39,0),0)</f>
        <v>gab</v>
      </c>
      <c r="E39" s="40"/>
      <c r="F39" s="59"/>
      <c r="G39" s="106"/>
      <c r="H39" s="106">
        <f>IF($C$4="Attiecināmās izmaksas",IF('3a+c+n'!$Q39="A",'3a+c+n'!H39,0),0)</f>
        <v>0</v>
      </c>
      <c r="I39" s="106"/>
      <c r="J39" s="106"/>
      <c r="K39" s="107">
        <f>IF($C$4="Attiecināmās izmaksas",IF('3a+c+n'!$Q39="A",'3a+c+n'!K39,0),0)</f>
        <v>0</v>
      </c>
      <c r="L39" s="59">
        <f>IF($C$4="Attiecināmās izmaksas",IF('3a+c+n'!$Q39="A",'3a+c+n'!L39,0),0)</f>
        <v>0</v>
      </c>
      <c r="M39" s="106">
        <f>IF($C$4="Attiecināmās izmaksas",IF('3a+c+n'!$Q39="A",'3a+c+n'!M39,0),0)</f>
        <v>0</v>
      </c>
      <c r="N39" s="106">
        <f>IF($C$4="Attiecināmās izmaksas",IF('3a+c+n'!$Q39="A",'3a+c+n'!N39,0),0)</f>
        <v>0</v>
      </c>
      <c r="O39" s="106">
        <f>IF($C$4="Attiecināmās izmaksas",IF('3a+c+n'!$Q39="A",'3a+c+n'!O39,0),0)</f>
        <v>0</v>
      </c>
      <c r="P39" s="107">
        <f>IF($C$4="Attiecināmās izmaksas",IF('3a+c+n'!$Q39="A",'3a+c+n'!P39,0),0)</f>
        <v>0</v>
      </c>
    </row>
    <row r="40" spans="1:16" ht="22.5" x14ac:dyDescent="0.2">
      <c r="A40" s="45">
        <f>IF(P40=0,0,IF(COUNTBLANK(P40)=1,0,COUNTA($P$14:P40)))</f>
        <v>0</v>
      </c>
      <c r="B40" s="20">
        <f>IF($C$4="Attiecināmās izmaksas",IF('3a+c+n'!$Q40="A",'3a+c+n'!B40,0),0)</f>
        <v>0</v>
      </c>
      <c r="C40" s="20" t="str">
        <f>IF($C$4="Attiecināmās izmaksas",IF('3a+c+n'!$Q40="A",'3a+c+n'!C40,0),0)</f>
        <v>Tērauda radiators ar sienas stiprinājumiem un atgaisotāju C11-400-1000</v>
      </c>
      <c r="D40" s="20" t="str">
        <f>IF($C$4="Attiecināmās izmaksas",IF('3a+c+n'!$Q40="A",'3a+c+n'!D40,0),0)</f>
        <v>gab</v>
      </c>
      <c r="E40" s="40"/>
      <c r="F40" s="59"/>
      <c r="G40" s="106"/>
      <c r="H40" s="106">
        <f>IF($C$4="Attiecināmās izmaksas",IF('3a+c+n'!$Q40="A",'3a+c+n'!H40,0),0)</f>
        <v>0</v>
      </c>
      <c r="I40" s="106"/>
      <c r="J40" s="106"/>
      <c r="K40" s="107">
        <f>IF($C$4="Attiecināmās izmaksas",IF('3a+c+n'!$Q40="A",'3a+c+n'!K40,0),0)</f>
        <v>0</v>
      </c>
      <c r="L40" s="59">
        <f>IF($C$4="Attiecināmās izmaksas",IF('3a+c+n'!$Q40="A",'3a+c+n'!L40,0),0)</f>
        <v>0</v>
      </c>
      <c r="M40" s="106">
        <f>IF($C$4="Attiecināmās izmaksas",IF('3a+c+n'!$Q40="A",'3a+c+n'!M40,0),0)</f>
        <v>0</v>
      </c>
      <c r="N40" s="106">
        <f>IF($C$4="Attiecināmās izmaksas",IF('3a+c+n'!$Q40="A",'3a+c+n'!N40,0),0)</f>
        <v>0</v>
      </c>
      <c r="O40" s="106">
        <f>IF($C$4="Attiecināmās izmaksas",IF('3a+c+n'!$Q40="A",'3a+c+n'!O40,0),0)</f>
        <v>0</v>
      </c>
      <c r="P40" s="107">
        <f>IF($C$4="Attiecināmās izmaksas",IF('3a+c+n'!$Q40="A",'3a+c+n'!P40,0),0)</f>
        <v>0</v>
      </c>
    </row>
    <row r="41" spans="1:16" ht="22.5" x14ac:dyDescent="0.2">
      <c r="A41" s="45">
        <f>IF(P41=0,0,IF(COUNTBLANK(P41)=1,0,COUNTA($P$14:P41)))</f>
        <v>0</v>
      </c>
      <c r="B41" s="20">
        <f>IF($C$4="Attiecināmās izmaksas",IF('3a+c+n'!$Q41="A",'3a+c+n'!B41,0),0)</f>
        <v>0</v>
      </c>
      <c r="C41" s="20" t="str">
        <f>IF($C$4="Attiecināmās izmaksas",IF('3a+c+n'!$Q41="A",'3a+c+n'!C41,0),0)</f>
        <v>Tērauda radiators ar sienas stiprinājumiem un atgaisotāju C11-400-1100</v>
      </c>
      <c r="D41" s="20" t="str">
        <f>IF($C$4="Attiecināmās izmaksas",IF('3a+c+n'!$Q41="A",'3a+c+n'!D41,0),0)</f>
        <v>gab</v>
      </c>
      <c r="E41" s="40"/>
      <c r="F41" s="59"/>
      <c r="G41" s="106"/>
      <c r="H41" s="106">
        <f>IF($C$4="Attiecināmās izmaksas",IF('3a+c+n'!$Q41="A",'3a+c+n'!H41,0),0)</f>
        <v>0</v>
      </c>
      <c r="I41" s="106"/>
      <c r="J41" s="106"/>
      <c r="K41" s="107">
        <f>IF($C$4="Attiecināmās izmaksas",IF('3a+c+n'!$Q41="A",'3a+c+n'!K41,0),0)</f>
        <v>0</v>
      </c>
      <c r="L41" s="59">
        <f>IF($C$4="Attiecināmās izmaksas",IF('3a+c+n'!$Q41="A",'3a+c+n'!L41,0),0)</f>
        <v>0</v>
      </c>
      <c r="M41" s="106">
        <f>IF($C$4="Attiecināmās izmaksas",IF('3a+c+n'!$Q41="A",'3a+c+n'!M41,0),0)</f>
        <v>0</v>
      </c>
      <c r="N41" s="106">
        <f>IF($C$4="Attiecināmās izmaksas",IF('3a+c+n'!$Q41="A",'3a+c+n'!N41,0),0)</f>
        <v>0</v>
      </c>
      <c r="O41" s="106">
        <f>IF($C$4="Attiecināmās izmaksas",IF('3a+c+n'!$Q41="A",'3a+c+n'!O41,0),0)</f>
        <v>0</v>
      </c>
      <c r="P41" s="107">
        <f>IF($C$4="Attiecināmās izmaksas",IF('3a+c+n'!$Q41="A",'3a+c+n'!P41,0),0)</f>
        <v>0</v>
      </c>
    </row>
    <row r="42" spans="1:16" ht="22.5" x14ac:dyDescent="0.2">
      <c r="A42" s="45">
        <f>IF(P42=0,0,IF(COUNTBLANK(P42)=1,0,COUNTA($P$14:P42)))</f>
        <v>0</v>
      </c>
      <c r="B42" s="20">
        <f>IF($C$4="Attiecināmās izmaksas",IF('3a+c+n'!$Q42="A",'3a+c+n'!B42,0),0)</f>
        <v>0</v>
      </c>
      <c r="C42" s="20" t="str">
        <f>IF($C$4="Attiecināmās izmaksas",IF('3a+c+n'!$Q42="A",'3a+c+n'!C42,0),0)</f>
        <v>Tērauda radiators ar sienas stiprinājumiem un atgaisotāju C11-400-1200</v>
      </c>
      <c r="D42" s="20" t="str">
        <f>IF($C$4="Attiecināmās izmaksas",IF('3a+c+n'!$Q42="A",'3a+c+n'!D42,0),0)</f>
        <v>gab</v>
      </c>
      <c r="E42" s="40"/>
      <c r="F42" s="59"/>
      <c r="G42" s="106"/>
      <c r="H42" s="106">
        <f>IF($C$4="Attiecināmās izmaksas",IF('3a+c+n'!$Q42="A",'3a+c+n'!H42,0),0)</f>
        <v>0</v>
      </c>
      <c r="I42" s="106"/>
      <c r="J42" s="106"/>
      <c r="K42" s="107">
        <f>IF($C$4="Attiecināmās izmaksas",IF('3a+c+n'!$Q42="A",'3a+c+n'!K42,0),0)</f>
        <v>0</v>
      </c>
      <c r="L42" s="59">
        <f>IF($C$4="Attiecināmās izmaksas",IF('3a+c+n'!$Q42="A",'3a+c+n'!L42,0),0)</f>
        <v>0</v>
      </c>
      <c r="M42" s="106">
        <f>IF($C$4="Attiecināmās izmaksas",IF('3a+c+n'!$Q42="A",'3a+c+n'!M42,0),0)</f>
        <v>0</v>
      </c>
      <c r="N42" s="106">
        <f>IF($C$4="Attiecināmās izmaksas",IF('3a+c+n'!$Q42="A",'3a+c+n'!N42,0),0)</f>
        <v>0</v>
      </c>
      <c r="O42" s="106">
        <f>IF($C$4="Attiecināmās izmaksas",IF('3a+c+n'!$Q42="A",'3a+c+n'!O42,0),0)</f>
        <v>0</v>
      </c>
      <c r="P42" s="107">
        <f>IF($C$4="Attiecināmās izmaksas",IF('3a+c+n'!$Q42="A",'3a+c+n'!P42,0),0)</f>
        <v>0</v>
      </c>
    </row>
    <row r="43" spans="1:16" ht="22.5" x14ac:dyDescent="0.2">
      <c r="A43" s="45">
        <f>IF(P43=0,0,IF(COUNTBLANK(P43)=1,0,COUNTA($P$14:P43)))</f>
        <v>0</v>
      </c>
      <c r="B43" s="20">
        <f>IF($C$4="Attiecināmās izmaksas",IF('3a+c+n'!$Q43="A",'3a+c+n'!B43,0),0)</f>
        <v>0</v>
      </c>
      <c r="C43" s="20" t="str">
        <f>IF($C$4="Attiecināmās izmaksas",IF('3a+c+n'!$Q43="A",'3a+c+n'!C43,0),0)</f>
        <v>Tērauda radiators ar sienas stiprinājumiem un atgaisotāju C11-400-1400</v>
      </c>
      <c r="D43" s="20" t="str">
        <f>IF($C$4="Attiecināmās izmaksas",IF('3a+c+n'!$Q43="A",'3a+c+n'!D43,0),0)</f>
        <v>gab</v>
      </c>
      <c r="E43" s="40"/>
      <c r="F43" s="59"/>
      <c r="G43" s="106"/>
      <c r="H43" s="106">
        <f>IF($C$4="Attiecināmās izmaksas",IF('3a+c+n'!$Q43="A",'3a+c+n'!H43,0),0)</f>
        <v>0</v>
      </c>
      <c r="I43" s="106"/>
      <c r="J43" s="106"/>
      <c r="K43" s="107">
        <f>IF($C$4="Attiecināmās izmaksas",IF('3a+c+n'!$Q43="A",'3a+c+n'!K43,0),0)</f>
        <v>0</v>
      </c>
      <c r="L43" s="59">
        <f>IF($C$4="Attiecināmās izmaksas",IF('3a+c+n'!$Q43="A",'3a+c+n'!L43,0),0)</f>
        <v>0</v>
      </c>
      <c r="M43" s="106">
        <f>IF($C$4="Attiecināmās izmaksas",IF('3a+c+n'!$Q43="A",'3a+c+n'!M43,0),0)</f>
        <v>0</v>
      </c>
      <c r="N43" s="106">
        <f>IF($C$4="Attiecināmās izmaksas",IF('3a+c+n'!$Q43="A",'3a+c+n'!N43,0),0)</f>
        <v>0</v>
      </c>
      <c r="O43" s="106">
        <f>IF($C$4="Attiecināmās izmaksas",IF('3a+c+n'!$Q43="A",'3a+c+n'!O43,0),0)</f>
        <v>0</v>
      </c>
      <c r="P43" s="107">
        <f>IF($C$4="Attiecināmās izmaksas",IF('3a+c+n'!$Q43="A",'3a+c+n'!P43,0),0)</f>
        <v>0</v>
      </c>
    </row>
    <row r="44" spans="1:16" ht="22.5" x14ac:dyDescent="0.2">
      <c r="A44" s="45">
        <f>IF(P44=0,0,IF(COUNTBLANK(P44)=1,0,COUNTA($P$14:P44)))</f>
        <v>0</v>
      </c>
      <c r="B44" s="20">
        <f>IF($C$4="Attiecināmās izmaksas",IF('3a+c+n'!$Q44="A",'3a+c+n'!B44,0),0)</f>
        <v>0</v>
      </c>
      <c r="C44" s="20" t="str">
        <f>IF($C$4="Attiecināmās izmaksas",IF('3a+c+n'!$Q44="A",'3a+c+n'!C44,0),0)</f>
        <v>Tērauda radiators ar sienas stiprinājumiem un atgaisotāju C11-400-500</v>
      </c>
      <c r="D44" s="20" t="str">
        <f>IF($C$4="Attiecināmās izmaksas",IF('3a+c+n'!$Q44="A",'3a+c+n'!D44,0),0)</f>
        <v>gab</v>
      </c>
      <c r="E44" s="40"/>
      <c r="F44" s="59"/>
      <c r="G44" s="106"/>
      <c r="H44" s="106">
        <f>IF($C$4="Attiecināmās izmaksas",IF('3a+c+n'!$Q44="A",'3a+c+n'!H44,0),0)</f>
        <v>0</v>
      </c>
      <c r="I44" s="106"/>
      <c r="J44" s="106"/>
      <c r="K44" s="107">
        <f>IF($C$4="Attiecināmās izmaksas",IF('3a+c+n'!$Q44="A",'3a+c+n'!K44,0),0)</f>
        <v>0</v>
      </c>
      <c r="L44" s="59">
        <f>IF($C$4="Attiecināmās izmaksas",IF('3a+c+n'!$Q44="A",'3a+c+n'!L44,0),0)</f>
        <v>0</v>
      </c>
      <c r="M44" s="106">
        <f>IF($C$4="Attiecināmās izmaksas",IF('3a+c+n'!$Q44="A",'3a+c+n'!M44,0),0)</f>
        <v>0</v>
      </c>
      <c r="N44" s="106">
        <f>IF($C$4="Attiecināmās izmaksas",IF('3a+c+n'!$Q44="A",'3a+c+n'!N44,0),0)</f>
        <v>0</v>
      </c>
      <c r="O44" s="106">
        <f>IF($C$4="Attiecināmās izmaksas",IF('3a+c+n'!$Q44="A",'3a+c+n'!O44,0),0)</f>
        <v>0</v>
      </c>
      <c r="P44" s="107">
        <f>IF($C$4="Attiecināmās izmaksas",IF('3a+c+n'!$Q44="A",'3a+c+n'!P44,0),0)</f>
        <v>0</v>
      </c>
    </row>
    <row r="45" spans="1:16" ht="22.5" x14ac:dyDescent="0.2">
      <c r="A45" s="45">
        <f>IF(P45=0,0,IF(COUNTBLANK(P45)=1,0,COUNTA($P$14:P45)))</f>
        <v>0</v>
      </c>
      <c r="B45" s="20">
        <f>IF($C$4="Attiecināmās izmaksas",IF('3a+c+n'!$Q45="A",'3a+c+n'!B45,0),0)</f>
        <v>0</v>
      </c>
      <c r="C45" s="20" t="str">
        <f>IF($C$4="Attiecināmās izmaksas",IF('3a+c+n'!$Q45="A",'3a+c+n'!C45,0),0)</f>
        <v>Tērauda radiators ar sienas stiprinājumiem un atgaisotāju C11-400-600</v>
      </c>
      <c r="D45" s="20" t="str">
        <f>IF($C$4="Attiecināmās izmaksas",IF('3a+c+n'!$Q45="A",'3a+c+n'!D45,0),0)</f>
        <v>gab</v>
      </c>
      <c r="E45" s="40"/>
      <c r="F45" s="59"/>
      <c r="G45" s="106"/>
      <c r="H45" s="106">
        <f>IF($C$4="Attiecināmās izmaksas",IF('3a+c+n'!$Q45="A",'3a+c+n'!H45,0),0)</f>
        <v>0</v>
      </c>
      <c r="I45" s="106"/>
      <c r="J45" s="106"/>
      <c r="K45" s="107">
        <f>IF($C$4="Attiecināmās izmaksas",IF('3a+c+n'!$Q45="A",'3a+c+n'!K45,0),0)</f>
        <v>0</v>
      </c>
      <c r="L45" s="59">
        <f>IF($C$4="Attiecināmās izmaksas",IF('3a+c+n'!$Q45="A",'3a+c+n'!L45,0),0)</f>
        <v>0</v>
      </c>
      <c r="M45" s="106">
        <f>IF($C$4="Attiecināmās izmaksas",IF('3a+c+n'!$Q45="A",'3a+c+n'!M45,0),0)</f>
        <v>0</v>
      </c>
      <c r="N45" s="106">
        <f>IF($C$4="Attiecināmās izmaksas",IF('3a+c+n'!$Q45="A",'3a+c+n'!N45,0),0)</f>
        <v>0</v>
      </c>
      <c r="O45" s="106">
        <f>IF($C$4="Attiecināmās izmaksas",IF('3a+c+n'!$Q45="A",'3a+c+n'!O45,0),0)</f>
        <v>0</v>
      </c>
      <c r="P45" s="107">
        <f>IF($C$4="Attiecināmās izmaksas",IF('3a+c+n'!$Q45="A",'3a+c+n'!P45,0),0)</f>
        <v>0</v>
      </c>
    </row>
    <row r="46" spans="1:16" ht="22.5" x14ac:dyDescent="0.2">
      <c r="A46" s="45">
        <f>IF(P46=0,0,IF(COUNTBLANK(P46)=1,0,COUNTA($P$14:P46)))</f>
        <v>0</v>
      </c>
      <c r="B46" s="20">
        <f>IF($C$4="Attiecināmās izmaksas",IF('3a+c+n'!$Q46="A",'3a+c+n'!B46,0),0)</f>
        <v>0</v>
      </c>
      <c r="C46" s="20" t="str">
        <f>IF($C$4="Attiecināmās izmaksas",IF('3a+c+n'!$Q46="A",'3a+c+n'!C46,0),0)</f>
        <v>Tērauda radiators ar sienas stiprinājumiem un atgaisotāju C11-400-700</v>
      </c>
      <c r="D46" s="20" t="str">
        <f>IF($C$4="Attiecināmās izmaksas",IF('3a+c+n'!$Q46="A",'3a+c+n'!D46,0),0)</f>
        <v>gab</v>
      </c>
      <c r="E46" s="40"/>
      <c r="F46" s="59"/>
      <c r="G46" s="106"/>
      <c r="H46" s="106">
        <f>IF($C$4="Attiecināmās izmaksas",IF('3a+c+n'!$Q46="A",'3a+c+n'!H46,0),0)</f>
        <v>0</v>
      </c>
      <c r="I46" s="106"/>
      <c r="J46" s="106"/>
      <c r="K46" s="107">
        <f>IF($C$4="Attiecināmās izmaksas",IF('3a+c+n'!$Q46="A",'3a+c+n'!K46,0),0)</f>
        <v>0</v>
      </c>
      <c r="L46" s="59">
        <f>IF($C$4="Attiecināmās izmaksas",IF('3a+c+n'!$Q46="A",'3a+c+n'!L46,0),0)</f>
        <v>0</v>
      </c>
      <c r="M46" s="106">
        <f>IF($C$4="Attiecināmās izmaksas",IF('3a+c+n'!$Q46="A",'3a+c+n'!M46,0),0)</f>
        <v>0</v>
      </c>
      <c r="N46" s="106">
        <f>IF($C$4="Attiecināmās izmaksas",IF('3a+c+n'!$Q46="A",'3a+c+n'!N46,0),0)</f>
        <v>0</v>
      </c>
      <c r="O46" s="106">
        <f>IF($C$4="Attiecināmās izmaksas",IF('3a+c+n'!$Q46="A",'3a+c+n'!O46,0),0)</f>
        <v>0</v>
      </c>
      <c r="P46" s="107">
        <f>IF($C$4="Attiecināmās izmaksas",IF('3a+c+n'!$Q46="A",'3a+c+n'!P46,0),0)</f>
        <v>0</v>
      </c>
    </row>
    <row r="47" spans="1:16" ht="22.5" x14ac:dyDescent="0.2">
      <c r="A47" s="45">
        <f>IF(P47=0,0,IF(COUNTBLANK(P47)=1,0,COUNTA($P$14:P47)))</f>
        <v>0</v>
      </c>
      <c r="B47" s="20">
        <f>IF($C$4="Attiecināmās izmaksas",IF('3a+c+n'!$Q47="A",'3a+c+n'!B47,0),0)</f>
        <v>0</v>
      </c>
      <c r="C47" s="20" t="str">
        <f>IF($C$4="Attiecināmās izmaksas",IF('3a+c+n'!$Q47="A",'3a+c+n'!C47,0),0)</f>
        <v>Tērauda radiators ar sienas stiprinājumiem un atgaisotāju C11-400-800</v>
      </c>
      <c r="D47" s="20" t="str">
        <f>IF($C$4="Attiecināmās izmaksas",IF('3a+c+n'!$Q47="A",'3a+c+n'!D47,0),0)</f>
        <v>gab</v>
      </c>
      <c r="E47" s="40"/>
      <c r="F47" s="59"/>
      <c r="G47" s="106"/>
      <c r="H47" s="106">
        <f>IF($C$4="Attiecināmās izmaksas",IF('3a+c+n'!$Q47="A",'3a+c+n'!H47,0),0)</f>
        <v>0</v>
      </c>
      <c r="I47" s="106"/>
      <c r="J47" s="106"/>
      <c r="K47" s="107">
        <f>IF($C$4="Attiecināmās izmaksas",IF('3a+c+n'!$Q47="A",'3a+c+n'!K47,0),0)</f>
        <v>0</v>
      </c>
      <c r="L47" s="59">
        <f>IF($C$4="Attiecināmās izmaksas",IF('3a+c+n'!$Q47="A",'3a+c+n'!L47,0),0)</f>
        <v>0</v>
      </c>
      <c r="M47" s="106">
        <f>IF($C$4="Attiecināmās izmaksas",IF('3a+c+n'!$Q47="A",'3a+c+n'!M47,0),0)</f>
        <v>0</v>
      </c>
      <c r="N47" s="106">
        <f>IF($C$4="Attiecināmās izmaksas",IF('3a+c+n'!$Q47="A",'3a+c+n'!N47,0),0)</f>
        <v>0</v>
      </c>
      <c r="O47" s="106">
        <f>IF($C$4="Attiecināmās izmaksas",IF('3a+c+n'!$Q47="A",'3a+c+n'!O47,0),0)</f>
        <v>0</v>
      </c>
      <c r="P47" s="107">
        <f>IF($C$4="Attiecināmās izmaksas",IF('3a+c+n'!$Q47="A",'3a+c+n'!P47,0),0)</f>
        <v>0</v>
      </c>
    </row>
    <row r="48" spans="1:16" ht="22.5" x14ac:dyDescent="0.2">
      <c r="A48" s="45">
        <f>IF(P48=0,0,IF(COUNTBLANK(P48)=1,0,COUNTA($P$14:P48)))</f>
        <v>0</v>
      </c>
      <c r="B48" s="20">
        <f>IF($C$4="Attiecināmās izmaksas",IF('3a+c+n'!$Q48="A",'3a+c+n'!B48,0),0)</f>
        <v>0</v>
      </c>
      <c r="C48" s="20" t="str">
        <f>IF($C$4="Attiecināmās izmaksas",IF('3a+c+n'!$Q48="A",'3a+c+n'!C48,0),0)</f>
        <v>Tērauda radiators ar sienas stiprinājumiem un atgaisotāju C11-400-900</v>
      </c>
      <c r="D48" s="20" t="str">
        <f>IF($C$4="Attiecināmās izmaksas",IF('3a+c+n'!$Q48="A",'3a+c+n'!D48,0),0)</f>
        <v>gab</v>
      </c>
      <c r="E48" s="40"/>
      <c r="F48" s="59"/>
      <c r="G48" s="106"/>
      <c r="H48" s="106">
        <f>IF($C$4="Attiecināmās izmaksas",IF('3a+c+n'!$Q48="A",'3a+c+n'!H48,0),0)</f>
        <v>0</v>
      </c>
      <c r="I48" s="106"/>
      <c r="J48" s="106"/>
      <c r="K48" s="107">
        <f>IF($C$4="Attiecināmās izmaksas",IF('3a+c+n'!$Q48="A",'3a+c+n'!K48,0),0)</f>
        <v>0</v>
      </c>
      <c r="L48" s="59">
        <f>IF($C$4="Attiecināmās izmaksas",IF('3a+c+n'!$Q48="A",'3a+c+n'!L48,0),0)</f>
        <v>0</v>
      </c>
      <c r="M48" s="106">
        <f>IF($C$4="Attiecināmās izmaksas",IF('3a+c+n'!$Q48="A",'3a+c+n'!M48,0),0)</f>
        <v>0</v>
      </c>
      <c r="N48" s="106">
        <f>IF($C$4="Attiecināmās izmaksas",IF('3a+c+n'!$Q48="A",'3a+c+n'!N48,0),0)</f>
        <v>0</v>
      </c>
      <c r="O48" s="106">
        <f>IF($C$4="Attiecināmās izmaksas",IF('3a+c+n'!$Q48="A",'3a+c+n'!O48,0),0)</f>
        <v>0</v>
      </c>
      <c r="P48" s="107">
        <f>IF($C$4="Attiecināmās izmaksas",IF('3a+c+n'!$Q48="A",'3a+c+n'!P48,0),0)</f>
        <v>0</v>
      </c>
    </row>
    <row r="49" spans="1:16" ht="22.5" x14ac:dyDescent="0.2">
      <c r="A49" s="45">
        <f>IF(P49=0,0,IF(COUNTBLANK(P49)=1,0,COUNTA($P$14:P49)))</f>
        <v>0</v>
      </c>
      <c r="B49" s="20">
        <f>IF($C$4="Attiecināmās izmaksas",IF('3a+c+n'!$Q49="A",'3a+c+n'!B49,0),0)</f>
        <v>0</v>
      </c>
      <c r="C49" s="20" t="str">
        <f>IF($C$4="Attiecināmās izmaksas",IF('3a+c+n'!$Q49="A",'3a+c+n'!C49,0),0)</f>
        <v>Tērauda radiators ar sienas stiprinājumiem un atgaisotāju C22-600-900</v>
      </c>
      <c r="D49" s="20" t="str">
        <f>IF($C$4="Attiecināmās izmaksas",IF('3a+c+n'!$Q49="A",'3a+c+n'!D49,0),0)</f>
        <v>gab</v>
      </c>
      <c r="E49" s="40"/>
      <c r="F49" s="59"/>
      <c r="G49" s="106"/>
      <c r="H49" s="106">
        <f>IF($C$4="Attiecināmās izmaksas",IF('3a+c+n'!$Q49="A",'3a+c+n'!H49,0),0)</f>
        <v>0</v>
      </c>
      <c r="I49" s="106"/>
      <c r="J49" s="106"/>
      <c r="K49" s="107">
        <f>IF($C$4="Attiecināmās izmaksas",IF('3a+c+n'!$Q49="A",'3a+c+n'!K49,0),0)</f>
        <v>0</v>
      </c>
      <c r="L49" s="59">
        <f>IF($C$4="Attiecināmās izmaksas",IF('3a+c+n'!$Q49="A",'3a+c+n'!L49,0),0)</f>
        <v>0</v>
      </c>
      <c r="M49" s="106">
        <f>IF($C$4="Attiecināmās izmaksas",IF('3a+c+n'!$Q49="A",'3a+c+n'!M49,0),0)</f>
        <v>0</v>
      </c>
      <c r="N49" s="106">
        <f>IF($C$4="Attiecināmās izmaksas",IF('3a+c+n'!$Q49="A",'3a+c+n'!N49,0),0)</f>
        <v>0</v>
      </c>
      <c r="O49" s="106">
        <f>IF($C$4="Attiecināmās izmaksas",IF('3a+c+n'!$Q49="A",'3a+c+n'!O49,0),0)</f>
        <v>0</v>
      </c>
      <c r="P49" s="107">
        <f>IF($C$4="Attiecināmās izmaksas",IF('3a+c+n'!$Q49="A",'3a+c+n'!P49,0),0)</f>
        <v>0</v>
      </c>
    </row>
    <row r="50" spans="1:16" ht="22.5" x14ac:dyDescent="0.2">
      <c r="A50" s="45">
        <f>IF(P50=0,0,IF(COUNTBLANK(P50)=1,0,COUNTA($P$14:P50)))</f>
        <v>0</v>
      </c>
      <c r="B50" s="20">
        <f>IF($C$4="Attiecināmās izmaksas",IF('3a+c+n'!$Q50="A",'3a+c+n'!B50,0),0)</f>
        <v>0</v>
      </c>
      <c r="C50" s="20" t="str">
        <f>IF($C$4="Attiecināmās izmaksas",IF('3a+c+n'!$Q50="A",'3a+c+n'!C50,0),0)</f>
        <v>Radiatora termogalva ar vārstu komplekts RA-DV Dn15, RA 2000 ar tempratūras ierobežojumu +16 °C</v>
      </c>
      <c r="D50" s="20" t="str">
        <f>IF($C$4="Attiecināmās izmaksas",IF('3a+c+n'!$Q50="A",'3a+c+n'!D50,0),0)</f>
        <v>gab</v>
      </c>
      <c r="E50" s="40"/>
      <c r="F50" s="59"/>
      <c r="G50" s="106"/>
      <c r="H50" s="106">
        <f>IF($C$4="Attiecināmās izmaksas",IF('3a+c+n'!$Q50="A",'3a+c+n'!H50,0),0)</f>
        <v>0</v>
      </c>
      <c r="I50" s="106"/>
      <c r="J50" s="106"/>
      <c r="K50" s="107">
        <f>IF($C$4="Attiecināmās izmaksas",IF('3a+c+n'!$Q50="A",'3a+c+n'!K50,0),0)</f>
        <v>0</v>
      </c>
      <c r="L50" s="59">
        <f>IF($C$4="Attiecināmās izmaksas",IF('3a+c+n'!$Q50="A",'3a+c+n'!L50,0),0)</f>
        <v>0</v>
      </c>
      <c r="M50" s="106">
        <f>IF($C$4="Attiecināmās izmaksas",IF('3a+c+n'!$Q50="A",'3a+c+n'!M50,0),0)</f>
        <v>0</v>
      </c>
      <c r="N50" s="106">
        <f>IF($C$4="Attiecināmās izmaksas",IF('3a+c+n'!$Q50="A",'3a+c+n'!N50,0),0)</f>
        <v>0</v>
      </c>
      <c r="O50" s="106">
        <f>IF($C$4="Attiecināmās izmaksas",IF('3a+c+n'!$Q50="A",'3a+c+n'!O50,0),0)</f>
        <v>0</v>
      </c>
      <c r="P50" s="107">
        <f>IF($C$4="Attiecināmās izmaksas",IF('3a+c+n'!$Q50="A",'3a+c+n'!P50,0),0)</f>
        <v>0</v>
      </c>
    </row>
    <row r="51" spans="1:16" x14ac:dyDescent="0.2">
      <c r="A51" s="45">
        <f>IF(P51=0,0,IF(COUNTBLANK(P51)=1,0,COUNTA($P$14:P51)))</f>
        <v>0</v>
      </c>
      <c r="B51" s="20">
        <f>IF($C$4="Attiecināmās izmaksas",IF('3a+c+n'!$Q51="A",'3a+c+n'!B51,0),0)</f>
        <v>0</v>
      </c>
      <c r="C51" s="20" t="str">
        <f>IF($C$4="Attiecināmās izmaksas",IF('3a+c+n'!$Q51="A",'3a+c+n'!C51,0),0)</f>
        <v>Radiatora noslēgvārsts ar priekšiestādījumu  RLV Dn</v>
      </c>
      <c r="D51" s="20" t="str">
        <f>IF($C$4="Attiecināmās izmaksas",IF('3a+c+n'!$Q51="A",'3a+c+n'!D51,0),0)</f>
        <v>gab</v>
      </c>
      <c r="E51" s="40"/>
      <c r="F51" s="59"/>
      <c r="G51" s="106"/>
      <c r="H51" s="106">
        <f>IF($C$4="Attiecināmās izmaksas",IF('3a+c+n'!$Q51="A",'3a+c+n'!H51,0),0)</f>
        <v>0</v>
      </c>
      <c r="I51" s="106"/>
      <c r="J51" s="106"/>
      <c r="K51" s="107">
        <f>IF($C$4="Attiecināmās izmaksas",IF('3a+c+n'!$Q51="A",'3a+c+n'!K51,0),0)</f>
        <v>0</v>
      </c>
      <c r="L51" s="59">
        <f>IF($C$4="Attiecināmās izmaksas",IF('3a+c+n'!$Q51="A",'3a+c+n'!L51,0),0)</f>
        <v>0</v>
      </c>
      <c r="M51" s="106">
        <f>IF($C$4="Attiecināmās izmaksas",IF('3a+c+n'!$Q51="A",'3a+c+n'!M51,0),0)</f>
        <v>0</v>
      </c>
      <c r="N51" s="106">
        <f>IF($C$4="Attiecināmās izmaksas",IF('3a+c+n'!$Q51="A",'3a+c+n'!N51,0),0)</f>
        <v>0</v>
      </c>
      <c r="O51" s="106">
        <f>IF($C$4="Attiecināmās izmaksas",IF('3a+c+n'!$Q51="A",'3a+c+n'!O51,0),0)</f>
        <v>0</v>
      </c>
      <c r="P51" s="107">
        <f>IF($C$4="Attiecināmās izmaksas",IF('3a+c+n'!$Q51="A",'3a+c+n'!P51,0),0)</f>
        <v>0</v>
      </c>
    </row>
    <row r="52" spans="1:16" ht="22.5" x14ac:dyDescent="0.2">
      <c r="A52" s="45">
        <f>IF(P52=0,0,IF(COUNTBLANK(P52)=1,0,COUNTA($P$14:P52)))</f>
        <v>0</v>
      </c>
      <c r="B52" s="20">
        <f>IF($C$4="Attiecināmās izmaksas",IF('3a+c+n'!$Q52="A",'3a+c+n'!B52,0),0)</f>
        <v>0</v>
      </c>
      <c r="C52" s="20" t="str">
        <f>IF($C$4="Attiecināmās izmaksas",IF('3a+c+n'!$Q52="A",'3a+c+n'!C52,0),0)</f>
        <v>Radiatora termogalva ar vārstu komplekts RA-DV Dn15, RA 2000 ar tempratūras ierobežojumu +16 °C</v>
      </c>
      <c r="D52" s="20" t="str">
        <f>IF($C$4="Attiecināmās izmaksas",IF('3a+c+n'!$Q52="A",'3a+c+n'!D52,0),0)</f>
        <v>gab</v>
      </c>
      <c r="E52" s="40"/>
      <c r="F52" s="59"/>
      <c r="G52" s="106"/>
      <c r="H52" s="106">
        <f>IF($C$4="Attiecināmās izmaksas",IF('3a+c+n'!$Q52="A",'3a+c+n'!H52,0),0)</f>
        <v>0</v>
      </c>
      <c r="I52" s="106"/>
      <c r="J52" s="106"/>
      <c r="K52" s="107">
        <f>IF($C$4="Attiecināmās izmaksas",IF('3a+c+n'!$Q52="A",'3a+c+n'!K52,0),0)</f>
        <v>0</v>
      </c>
      <c r="L52" s="59">
        <f>IF($C$4="Attiecināmās izmaksas",IF('3a+c+n'!$Q52="A",'3a+c+n'!L52,0),0)</f>
        <v>0</v>
      </c>
      <c r="M52" s="106">
        <f>IF($C$4="Attiecināmās izmaksas",IF('3a+c+n'!$Q52="A",'3a+c+n'!M52,0),0)</f>
        <v>0</v>
      </c>
      <c r="N52" s="106">
        <f>IF($C$4="Attiecināmās izmaksas",IF('3a+c+n'!$Q52="A",'3a+c+n'!N52,0),0)</f>
        <v>0</v>
      </c>
      <c r="O52" s="106">
        <f>IF($C$4="Attiecināmās izmaksas",IF('3a+c+n'!$Q52="A",'3a+c+n'!O52,0),0)</f>
        <v>0</v>
      </c>
      <c r="P52" s="107">
        <f>IF($C$4="Attiecināmās izmaksas",IF('3a+c+n'!$Q52="A",'3a+c+n'!P52,0),0)</f>
        <v>0</v>
      </c>
    </row>
    <row r="53" spans="1:16" ht="22.5" x14ac:dyDescent="0.2">
      <c r="A53" s="45">
        <f>IF(P53=0,0,IF(COUNTBLANK(P53)=1,0,COUNTA($P$14:P53)))</f>
        <v>0</v>
      </c>
      <c r="B53" s="20">
        <f>IF($C$4="Attiecināmās izmaksas",IF('3a+c+n'!$Q53="A",'3a+c+n'!B53,0),0)</f>
        <v>0</v>
      </c>
      <c r="C53" s="20" t="str">
        <f>IF($C$4="Attiecināmās izmaksas",IF('3a+c+n'!$Q53="A",'3a+c+n'!C53,0),0)</f>
        <v>Radiatora noslēgvārsts ar priekšiestādījumu ar speciālu atslēgu</v>
      </c>
      <c r="D53" s="20" t="str">
        <f>IF($C$4="Attiecināmās izmaksas",IF('3a+c+n'!$Q53="A",'3a+c+n'!D53,0),0)</f>
        <v>gab</v>
      </c>
      <c r="E53" s="40"/>
      <c r="F53" s="59"/>
      <c r="G53" s="106"/>
      <c r="H53" s="106">
        <f>IF($C$4="Attiecināmās izmaksas",IF('3a+c+n'!$Q53="A",'3a+c+n'!H53,0),0)</f>
        <v>0</v>
      </c>
      <c r="I53" s="106"/>
      <c r="J53" s="106"/>
      <c r="K53" s="107">
        <f>IF($C$4="Attiecināmās izmaksas",IF('3a+c+n'!$Q53="A",'3a+c+n'!K53,0),0)</f>
        <v>0</v>
      </c>
      <c r="L53" s="59">
        <f>IF($C$4="Attiecināmās izmaksas",IF('3a+c+n'!$Q53="A",'3a+c+n'!L53,0),0)</f>
        <v>0</v>
      </c>
      <c r="M53" s="106">
        <f>IF($C$4="Attiecināmās izmaksas",IF('3a+c+n'!$Q53="A",'3a+c+n'!M53,0),0)</f>
        <v>0</v>
      </c>
      <c r="N53" s="106">
        <f>IF($C$4="Attiecināmās izmaksas",IF('3a+c+n'!$Q53="A",'3a+c+n'!N53,0),0)</f>
        <v>0</v>
      </c>
      <c r="O53" s="106">
        <f>IF($C$4="Attiecināmās izmaksas",IF('3a+c+n'!$Q53="A",'3a+c+n'!O53,0),0)</f>
        <v>0</v>
      </c>
      <c r="P53" s="107">
        <f>IF($C$4="Attiecināmās izmaksas",IF('3a+c+n'!$Q53="A",'3a+c+n'!P53,0),0)</f>
        <v>0</v>
      </c>
    </row>
    <row r="54" spans="1:16" x14ac:dyDescent="0.2">
      <c r="A54" s="45">
        <f>IF(P54=0,0,IF(COUNTBLANK(P54)=1,0,COUNTA($P$14:P54)))</f>
        <v>0</v>
      </c>
      <c r="B54" s="20">
        <f>IF($C$4="Attiecināmās izmaksas",IF('3a+c+n'!$Q54="A",'3a+c+n'!B54,0),0)</f>
        <v>0</v>
      </c>
      <c r="C54" s="20" t="str">
        <f>IF($C$4="Attiecināmās izmaksas",IF('3a+c+n'!$Q54="A",'3a+c+n'!C54,0),0)</f>
        <v>Lodveida ventilis t=110˚; P=8 bar 15</v>
      </c>
      <c r="D54" s="20" t="str">
        <f>IF($C$4="Attiecināmās izmaksas",IF('3a+c+n'!$Q54="A",'3a+c+n'!D54,0),0)</f>
        <v>gab</v>
      </c>
      <c r="E54" s="40"/>
      <c r="F54" s="59"/>
      <c r="G54" s="106"/>
      <c r="H54" s="106">
        <f>IF($C$4="Attiecināmās izmaksas",IF('3a+c+n'!$Q54="A",'3a+c+n'!H54,0),0)</f>
        <v>0</v>
      </c>
      <c r="I54" s="106"/>
      <c r="J54" s="106"/>
      <c r="K54" s="107">
        <f>IF($C$4="Attiecināmās izmaksas",IF('3a+c+n'!$Q54="A",'3a+c+n'!K54,0),0)</f>
        <v>0</v>
      </c>
      <c r="L54" s="59">
        <f>IF($C$4="Attiecināmās izmaksas",IF('3a+c+n'!$Q54="A",'3a+c+n'!L54,0),0)</f>
        <v>0</v>
      </c>
      <c r="M54" s="106">
        <f>IF($C$4="Attiecināmās izmaksas",IF('3a+c+n'!$Q54="A",'3a+c+n'!M54,0),0)</f>
        <v>0</v>
      </c>
      <c r="N54" s="106">
        <f>IF($C$4="Attiecināmās izmaksas",IF('3a+c+n'!$Q54="A",'3a+c+n'!N54,0),0)</f>
        <v>0</v>
      </c>
      <c r="O54" s="106">
        <f>IF($C$4="Attiecināmās izmaksas",IF('3a+c+n'!$Q54="A",'3a+c+n'!O54,0),0)</f>
        <v>0</v>
      </c>
      <c r="P54" s="107">
        <f>IF($C$4="Attiecināmās izmaksas",IF('3a+c+n'!$Q54="A",'3a+c+n'!P54,0),0)</f>
        <v>0</v>
      </c>
    </row>
    <row r="55" spans="1:16" x14ac:dyDescent="0.2">
      <c r="A55" s="45">
        <f>IF(P55=0,0,IF(COUNTBLANK(P55)=1,0,COUNTA($P$14:P55)))</f>
        <v>0</v>
      </c>
      <c r="B55" s="20">
        <f>IF($C$4="Attiecināmās izmaksas",IF('3a+c+n'!$Q55="A",'3a+c+n'!B55,0),0)</f>
        <v>0</v>
      </c>
      <c r="C55" s="20" t="str">
        <f>IF($C$4="Attiecināmās izmaksas",IF('3a+c+n'!$Q55="A",'3a+c+n'!C55,0),0)</f>
        <v>Lodveida ventilis t=110˚; P=8 bar 20</v>
      </c>
      <c r="D55" s="20" t="str">
        <f>IF($C$4="Attiecināmās izmaksas",IF('3a+c+n'!$Q55="A",'3a+c+n'!D55,0),0)</f>
        <v>gab</v>
      </c>
      <c r="E55" s="40"/>
      <c r="F55" s="59"/>
      <c r="G55" s="106"/>
      <c r="H55" s="106">
        <f>IF($C$4="Attiecināmās izmaksas",IF('3a+c+n'!$Q55="A",'3a+c+n'!H55,0),0)</f>
        <v>0</v>
      </c>
      <c r="I55" s="106"/>
      <c r="J55" s="106"/>
      <c r="K55" s="107">
        <f>IF($C$4="Attiecināmās izmaksas",IF('3a+c+n'!$Q55="A",'3a+c+n'!K55,0),0)</f>
        <v>0</v>
      </c>
      <c r="L55" s="59">
        <f>IF($C$4="Attiecināmās izmaksas",IF('3a+c+n'!$Q55="A",'3a+c+n'!L55,0),0)</f>
        <v>0</v>
      </c>
      <c r="M55" s="106">
        <f>IF($C$4="Attiecināmās izmaksas",IF('3a+c+n'!$Q55="A",'3a+c+n'!M55,0),0)</f>
        <v>0</v>
      </c>
      <c r="N55" s="106">
        <f>IF($C$4="Attiecināmās izmaksas",IF('3a+c+n'!$Q55="A",'3a+c+n'!N55,0),0)</f>
        <v>0</v>
      </c>
      <c r="O55" s="106">
        <f>IF($C$4="Attiecināmās izmaksas",IF('3a+c+n'!$Q55="A",'3a+c+n'!O55,0),0)</f>
        <v>0</v>
      </c>
      <c r="P55" s="107">
        <f>IF($C$4="Attiecināmās izmaksas",IF('3a+c+n'!$Q55="A",'3a+c+n'!P55,0),0)</f>
        <v>0</v>
      </c>
    </row>
    <row r="56" spans="1:16" x14ac:dyDescent="0.2">
      <c r="A56" s="45">
        <f>IF(P56=0,0,IF(COUNTBLANK(P56)=1,0,COUNTA($P$14:P56)))</f>
        <v>0</v>
      </c>
      <c r="B56" s="20">
        <f>IF($C$4="Attiecināmās izmaksas",IF('3a+c+n'!$Q56="A",'3a+c+n'!B56,0),0)</f>
        <v>0</v>
      </c>
      <c r="C56" s="20" t="str">
        <f>IF($C$4="Attiecināmās izmaksas",IF('3a+c+n'!$Q56="A",'3a+c+n'!C56,0),0)</f>
        <v>Lodveida ventilis t=110˚; P=8 bar 25</v>
      </c>
      <c r="D56" s="20" t="str">
        <f>IF($C$4="Attiecināmās izmaksas",IF('3a+c+n'!$Q56="A",'3a+c+n'!D56,0),0)</f>
        <v>gab</v>
      </c>
      <c r="E56" s="40"/>
      <c r="F56" s="59"/>
      <c r="G56" s="106"/>
      <c r="H56" s="106">
        <f>IF($C$4="Attiecināmās izmaksas",IF('3a+c+n'!$Q56="A",'3a+c+n'!H56,0),0)</f>
        <v>0</v>
      </c>
      <c r="I56" s="106"/>
      <c r="J56" s="106"/>
      <c r="K56" s="107">
        <f>IF($C$4="Attiecināmās izmaksas",IF('3a+c+n'!$Q56="A",'3a+c+n'!K56,0),0)</f>
        <v>0</v>
      </c>
      <c r="L56" s="59">
        <f>IF($C$4="Attiecināmās izmaksas",IF('3a+c+n'!$Q56="A",'3a+c+n'!L56,0),0)</f>
        <v>0</v>
      </c>
      <c r="M56" s="106">
        <f>IF($C$4="Attiecināmās izmaksas",IF('3a+c+n'!$Q56="A",'3a+c+n'!M56,0),0)</f>
        <v>0</v>
      </c>
      <c r="N56" s="106">
        <f>IF($C$4="Attiecināmās izmaksas",IF('3a+c+n'!$Q56="A",'3a+c+n'!N56,0),0)</f>
        <v>0</v>
      </c>
      <c r="O56" s="106">
        <f>IF($C$4="Attiecināmās izmaksas",IF('3a+c+n'!$Q56="A",'3a+c+n'!O56,0),0)</f>
        <v>0</v>
      </c>
      <c r="P56" s="107">
        <f>IF($C$4="Attiecināmās izmaksas",IF('3a+c+n'!$Q56="A",'3a+c+n'!P56,0),0)</f>
        <v>0</v>
      </c>
    </row>
    <row r="57" spans="1:16" x14ac:dyDescent="0.2">
      <c r="A57" s="45">
        <f>IF(P57=0,0,IF(COUNTBLANK(P57)=1,0,COUNTA($P$14:P57)))</f>
        <v>0</v>
      </c>
      <c r="B57" s="20">
        <f>IF($C$4="Attiecināmās izmaksas",IF('3a+c+n'!$Q57="A",'3a+c+n'!B57,0),0)</f>
        <v>0</v>
      </c>
      <c r="C57" s="20" t="str">
        <f>IF($C$4="Attiecināmās izmaksas",IF('3a+c+n'!$Q57="A",'3a+c+n'!C57,0),0)</f>
        <v>Lodveida ventilis t=110˚; P=8 bar 32</v>
      </c>
      <c r="D57" s="20" t="str">
        <f>IF($C$4="Attiecināmās izmaksas",IF('3a+c+n'!$Q57="A",'3a+c+n'!D57,0),0)</f>
        <v>gab</v>
      </c>
      <c r="E57" s="40"/>
      <c r="F57" s="59"/>
      <c r="G57" s="106"/>
      <c r="H57" s="106">
        <f>IF($C$4="Attiecināmās izmaksas",IF('3a+c+n'!$Q57="A",'3a+c+n'!H57,0),0)</f>
        <v>0</v>
      </c>
      <c r="I57" s="106"/>
      <c r="J57" s="106"/>
      <c r="K57" s="107">
        <f>IF($C$4="Attiecināmās izmaksas",IF('3a+c+n'!$Q57="A",'3a+c+n'!K57,0),0)</f>
        <v>0</v>
      </c>
      <c r="L57" s="59">
        <f>IF($C$4="Attiecināmās izmaksas",IF('3a+c+n'!$Q57="A",'3a+c+n'!L57,0),0)</f>
        <v>0</v>
      </c>
      <c r="M57" s="106">
        <f>IF($C$4="Attiecināmās izmaksas",IF('3a+c+n'!$Q57="A",'3a+c+n'!M57,0),0)</f>
        <v>0</v>
      </c>
      <c r="N57" s="106">
        <f>IF($C$4="Attiecināmās izmaksas",IF('3a+c+n'!$Q57="A",'3a+c+n'!N57,0),0)</f>
        <v>0</v>
      </c>
      <c r="O57" s="106">
        <f>IF($C$4="Attiecināmās izmaksas",IF('3a+c+n'!$Q57="A",'3a+c+n'!O57,0),0)</f>
        <v>0</v>
      </c>
      <c r="P57" s="107">
        <f>IF($C$4="Attiecināmās izmaksas",IF('3a+c+n'!$Q57="A",'3a+c+n'!P57,0),0)</f>
        <v>0</v>
      </c>
    </row>
    <row r="58" spans="1:16" x14ac:dyDescent="0.2">
      <c r="A58" s="45">
        <f>IF(P58=0,0,IF(COUNTBLANK(P58)=1,0,COUNTA($P$14:P58)))</f>
        <v>0</v>
      </c>
      <c r="B58" s="20">
        <f>IF($C$4="Attiecināmās izmaksas",IF('3a+c+n'!$Q58="A",'3a+c+n'!B58,0),0)</f>
        <v>0</v>
      </c>
      <c r="C58" s="20" t="str">
        <f>IF($C$4="Attiecināmās izmaksas",IF('3a+c+n'!$Q58="A",'3a+c+n'!C58,0),0)</f>
        <v>Lodveida ventilis t=110˚; P=8 bar 40</v>
      </c>
      <c r="D58" s="20" t="str">
        <f>IF($C$4="Attiecināmās izmaksas",IF('3a+c+n'!$Q58="A",'3a+c+n'!D58,0),0)</f>
        <v>gab</v>
      </c>
      <c r="E58" s="40"/>
      <c r="F58" s="59"/>
      <c r="G58" s="106"/>
      <c r="H58" s="106">
        <f>IF($C$4="Attiecināmās izmaksas",IF('3a+c+n'!$Q58="A",'3a+c+n'!H58,0),0)</f>
        <v>0</v>
      </c>
      <c r="I58" s="106"/>
      <c r="J58" s="106"/>
      <c r="K58" s="107">
        <f>IF($C$4="Attiecināmās izmaksas",IF('3a+c+n'!$Q58="A",'3a+c+n'!K58,0),0)</f>
        <v>0</v>
      </c>
      <c r="L58" s="59">
        <f>IF($C$4="Attiecināmās izmaksas",IF('3a+c+n'!$Q58="A",'3a+c+n'!L58,0),0)</f>
        <v>0</v>
      </c>
      <c r="M58" s="106">
        <f>IF($C$4="Attiecināmās izmaksas",IF('3a+c+n'!$Q58="A",'3a+c+n'!M58,0),0)</f>
        <v>0</v>
      </c>
      <c r="N58" s="106">
        <f>IF($C$4="Attiecināmās izmaksas",IF('3a+c+n'!$Q58="A",'3a+c+n'!N58,0),0)</f>
        <v>0</v>
      </c>
      <c r="O58" s="106">
        <f>IF($C$4="Attiecināmās izmaksas",IF('3a+c+n'!$Q58="A",'3a+c+n'!O58,0),0)</f>
        <v>0</v>
      </c>
      <c r="P58" s="107">
        <f>IF($C$4="Attiecināmās izmaksas",IF('3a+c+n'!$Q58="A",'3a+c+n'!P58,0),0)</f>
        <v>0</v>
      </c>
    </row>
    <row r="59" spans="1:16" x14ac:dyDescent="0.2">
      <c r="A59" s="45">
        <f>IF(P59=0,0,IF(COUNTBLANK(P59)=1,0,COUNTA($P$14:P59)))</f>
        <v>0</v>
      </c>
      <c r="B59" s="20">
        <f>IF($C$4="Attiecināmās izmaksas",IF('3a+c+n'!$Q59="A",'3a+c+n'!B59,0),0)</f>
        <v>0</v>
      </c>
      <c r="C59" s="20" t="str">
        <f>IF($C$4="Attiecināmās izmaksas",IF('3a+c+n'!$Q59="A",'3a+c+n'!C59,0),0)</f>
        <v>Automātiskais atgaisotājs Dn15</v>
      </c>
      <c r="D59" s="20" t="str">
        <f>IF($C$4="Attiecināmās izmaksas",IF('3a+c+n'!$Q59="A",'3a+c+n'!D59,0),0)</f>
        <v>gab</v>
      </c>
      <c r="E59" s="40"/>
      <c r="F59" s="59"/>
      <c r="G59" s="106"/>
      <c r="H59" s="106">
        <f>IF($C$4="Attiecināmās izmaksas",IF('3a+c+n'!$Q59="A",'3a+c+n'!H59,0),0)</f>
        <v>0</v>
      </c>
      <c r="I59" s="106"/>
      <c r="J59" s="106"/>
      <c r="K59" s="107">
        <f>IF($C$4="Attiecināmās izmaksas",IF('3a+c+n'!$Q59="A",'3a+c+n'!K59,0),0)</f>
        <v>0</v>
      </c>
      <c r="L59" s="59">
        <f>IF($C$4="Attiecināmās izmaksas",IF('3a+c+n'!$Q59="A",'3a+c+n'!L59,0),0)</f>
        <v>0</v>
      </c>
      <c r="M59" s="106">
        <f>IF($C$4="Attiecināmās izmaksas",IF('3a+c+n'!$Q59="A",'3a+c+n'!M59,0),0)</f>
        <v>0</v>
      </c>
      <c r="N59" s="106">
        <f>IF($C$4="Attiecināmās izmaksas",IF('3a+c+n'!$Q59="A",'3a+c+n'!N59,0),0)</f>
        <v>0</v>
      </c>
      <c r="O59" s="106">
        <f>IF($C$4="Attiecināmās izmaksas",IF('3a+c+n'!$Q59="A",'3a+c+n'!O59,0),0)</f>
        <v>0</v>
      </c>
      <c r="P59" s="107">
        <f>IF($C$4="Attiecināmās izmaksas",IF('3a+c+n'!$Q59="A",'3a+c+n'!P59,0),0)</f>
        <v>0</v>
      </c>
    </row>
    <row r="60" spans="1:16" x14ac:dyDescent="0.2">
      <c r="A60" s="45">
        <f>IF(P60=0,0,IF(COUNTBLANK(P60)=1,0,COUNTA($P$14:P60)))</f>
        <v>0</v>
      </c>
      <c r="B60" s="20">
        <f>IF($C$4="Attiecināmās izmaksas",IF('3a+c+n'!$Q60="A",'3a+c+n'!B60,0),0)</f>
        <v>0</v>
      </c>
      <c r="C60" s="20" t="str">
        <f>IF($C$4="Attiecināmās izmaksas",IF('3a+c+n'!$Q60="A",'3a+c+n'!C60,0),0)</f>
        <v>Izlaides ventilis ar gala vāku Dn15</v>
      </c>
      <c r="D60" s="20" t="str">
        <f>IF($C$4="Attiecināmās izmaksas",IF('3a+c+n'!$Q60="A",'3a+c+n'!D60,0),0)</f>
        <v>gab</v>
      </c>
      <c r="E60" s="40"/>
      <c r="F60" s="59"/>
      <c r="G60" s="106"/>
      <c r="H60" s="106">
        <f>IF($C$4="Attiecināmās izmaksas",IF('3a+c+n'!$Q60="A",'3a+c+n'!H60,0),0)</f>
        <v>0</v>
      </c>
      <c r="I60" s="106"/>
      <c r="J60" s="106"/>
      <c r="K60" s="107">
        <f>IF($C$4="Attiecināmās izmaksas",IF('3a+c+n'!$Q60="A",'3a+c+n'!K60,0),0)</f>
        <v>0</v>
      </c>
      <c r="L60" s="59">
        <f>IF($C$4="Attiecināmās izmaksas",IF('3a+c+n'!$Q60="A",'3a+c+n'!L60,0),0)</f>
        <v>0</v>
      </c>
      <c r="M60" s="106">
        <f>IF($C$4="Attiecināmās izmaksas",IF('3a+c+n'!$Q60="A",'3a+c+n'!M60,0),0)</f>
        <v>0</v>
      </c>
      <c r="N60" s="106">
        <f>IF($C$4="Attiecināmās izmaksas",IF('3a+c+n'!$Q60="A",'3a+c+n'!N60,0),0)</f>
        <v>0</v>
      </c>
      <c r="O60" s="106">
        <f>IF($C$4="Attiecināmās izmaksas",IF('3a+c+n'!$Q60="A",'3a+c+n'!O60,0),0)</f>
        <v>0</v>
      </c>
      <c r="P60" s="107">
        <f>IF($C$4="Attiecināmās izmaksas",IF('3a+c+n'!$Q60="A",'3a+c+n'!P60,0),0)</f>
        <v>0</v>
      </c>
    </row>
    <row r="61" spans="1:16" ht="56.25" x14ac:dyDescent="0.2">
      <c r="A61" s="45">
        <f>IF(P61=0,0,IF(COUNTBLANK(P61)=1,0,COUNTA($P$14:P61)))</f>
        <v>0</v>
      </c>
      <c r="B61" s="20">
        <f>IF($C$4="Attiecināmās izmaksas",IF('3a+c+n'!$Q61="A",'3a+c+n'!B61,0),0)</f>
        <v>0</v>
      </c>
      <c r="C61" s="20" t="str">
        <f>IF($C$4="Attiecināmās izmaksas",IF('3a+c+n'!$Q61="A",'3a+c+n'!C61,0),0)</f>
        <v>Akmensvates izolācijas čaula, ar alum. atstarojošo slāni; b=50mm PAROC Hvac Section AluCoat T 18/50, Paroc (siltumizolācijas materiāla siltumvadītspējas koeficients pie 50 oC ≤ 0,039 W/mK)</v>
      </c>
      <c r="D61" s="20" t="str">
        <f>IF($C$4="Attiecināmās izmaksas",IF('3a+c+n'!$Q61="A",'3a+c+n'!D61,0),0)</f>
        <v>m</v>
      </c>
      <c r="E61" s="40"/>
      <c r="F61" s="59"/>
      <c r="G61" s="106"/>
      <c r="H61" s="106">
        <f>IF($C$4="Attiecināmās izmaksas",IF('3a+c+n'!$Q61="A",'3a+c+n'!H61,0),0)</f>
        <v>0</v>
      </c>
      <c r="I61" s="106"/>
      <c r="J61" s="106"/>
      <c r="K61" s="107">
        <f>IF($C$4="Attiecināmās izmaksas",IF('3a+c+n'!$Q61="A",'3a+c+n'!K61,0),0)</f>
        <v>0</v>
      </c>
      <c r="L61" s="59">
        <f>IF($C$4="Attiecināmās izmaksas",IF('3a+c+n'!$Q61="A",'3a+c+n'!L61,0),0)</f>
        <v>0</v>
      </c>
      <c r="M61" s="106">
        <f>IF($C$4="Attiecināmās izmaksas",IF('3a+c+n'!$Q61="A",'3a+c+n'!M61,0),0)</f>
        <v>0</v>
      </c>
      <c r="N61" s="106">
        <f>IF($C$4="Attiecināmās izmaksas",IF('3a+c+n'!$Q61="A",'3a+c+n'!N61,0),0)</f>
        <v>0</v>
      </c>
      <c r="O61" s="106">
        <f>IF($C$4="Attiecināmās izmaksas",IF('3a+c+n'!$Q61="A",'3a+c+n'!O61,0),0)</f>
        <v>0</v>
      </c>
      <c r="P61" s="107">
        <f>IF($C$4="Attiecināmās izmaksas",IF('3a+c+n'!$Q61="A",'3a+c+n'!P61,0),0)</f>
        <v>0</v>
      </c>
    </row>
    <row r="62" spans="1:16" ht="56.25" x14ac:dyDescent="0.2">
      <c r="A62" s="45">
        <f>IF(P62=0,0,IF(COUNTBLANK(P62)=1,0,COUNTA($P$14:P62)))</f>
        <v>0</v>
      </c>
      <c r="B62" s="20">
        <f>IF($C$4="Attiecināmās izmaksas",IF('3a+c+n'!$Q62="A",'3a+c+n'!B62,0),0)</f>
        <v>0</v>
      </c>
      <c r="C62" s="20" t="str">
        <f>IF($C$4="Attiecināmās izmaksas",IF('3a+c+n'!$Q62="A",'3a+c+n'!C62,0),0)</f>
        <v>Akmensvates izolācijas čaula, ar alum. atstarojošo slāni; b=50mm, PAROC Hvac Section AluCoat T 22/50, Paroc (siltumizolācijas materiāla siltumvadītspējas koeficients pie 50 oC ≤ 0,039 W/mK)</v>
      </c>
      <c r="D62" s="20" t="str">
        <f>IF($C$4="Attiecināmās izmaksas",IF('3a+c+n'!$Q62="A",'3a+c+n'!D62,0),0)</f>
        <v>m</v>
      </c>
      <c r="E62" s="40"/>
      <c r="F62" s="59"/>
      <c r="G62" s="106"/>
      <c r="H62" s="106">
        <f>IF($C$4="Attiecināmās izmaksas",IF('3a+c+n'!$Q62="A",'3a+c+n'!H62,0),0)</f>
        <v>0</v>
      </c>
      <c r="I62" s="106"/>
      <c r="J62" s="106"/>
      <c r="K62" s="107">
        <f>IF($C$4="Attiecināmās izmaksas",IF('3a+c+n'!$Q62="A",'3a+c+n'!K62,0),0)</f>
        <v>0</v>
      </c>
      <c r="L62" s="59">
        <f>IF($C$4="Attiecināmās izmaksas",IF('3a+c+n'!$Q62="A",'3a+c+n'!L62,0),0)</f>
        <v>0</v>
      </c>
      <c r="M62" s="106">
        <f>IF($C$4="Attiecināmās izmaksas",IF('3a+c+n'!$Q62="A",'3a+c+n'!M62,0),0)</f>
        <v>0</v>
      </c>
      <c r="N62" s="106">
        <f>IF($C$4="Attiecināmās izmaksas",IF('3a+c+n'!$Q62="A",'3a+c+n'!N62,0),0)</f>
        <v>0</v>
      </c>
      <c r="O62" s="106">
        <f>IF($C$4="Attiecināmās izmaksas",IF('3a+c+n'!$Q62="A",'3a+c+n'!O62,0),0)</f>
        <v>0</v>
      </c>
      <c r="P62" s="107">
        <f>IF($C$4="Attiecināmās izmaksas",IF('3a+c+n'!$Q62="A",'3a+c+n'!P62,0),0)</f>
        <v>0</v>
      </c>
    </row>
    <row r="63" spans="1:16" ht="56.25" x14ac:dyDescent="0.2">
      <c r="A63" s="45">
        <f>IF(P63=0,0,IF(COUNTBLANK(P63)=1,0,COUNTA($P$14:P63)))</f>
        <v>0</v>
      </c>
      <c r="B63" s="20">
        <f>IF($C$4="Attiecināmās izmaksas",IF('3a+c+n'!$Q63="A",'3a+c+n'!B63,0),0)</f>
        <v>0</v>
      </c>
      <c r="C63" s="20" t="str">
        <f>IF($C$4="Attiecināmās izmaksas",IF('3a+c+n'!$Q63="A",'3a+c+n'!C63,0),0)</f>
        <v>Akmensvates izolācijas čaula, ar alum. atstarojošo slāni; b=50mm PAROC Hvac Section AluCoat T 28/50, Paroc (siltumizolācijas materiāla siltumvadītspējas koeficients pie 50 oC ≤ 0,039 W/mK)</v>
      </c>
      <c r="D63" s="20" t="str">
        <f>IF($C$4="Attiecināmās izmaksas",IF('3a+c+n'!$Q63="A",'3a+c+n'!D63,0),0)</f>
        <v>m</v>
      </c>
      <c r="E63" s="40"/>
      <c r="F63" s="59"/>
      <c r="G63" s="106"/>
      <c r="H63" s="106">
        <f>IF($C$4="Attiecināmās izmaksas",IF('3a+c+n'!$Q63="A",'3a+c+n'!H63,0),0)</f>
        <v>0</v>
      </c>
      <c r="I63" s="106"/>
      <c r="J63" s="106"/>
      <c r="K63" s="107">
        <f>IF($C$4="Attiecināmās izmaksas",IF('3a+c+n'!$Q63="A",'3a+c+n'!K63,0),0)</f>
        <v>0</v>
      </c>
      <c r="L63" s="59">
        <f>IF($C$4="Attiecināmās izmaksas",IF('3a+c+n'!$Q63="A",'3a+c+n'!L63,0),0)</f>
        <v>0</v>
      </c>
      <c r="M63" s="106">
        <f>IF($C$4="Attiecināmās izmaksas",IF('3a+c+n'!$Q63="A",'3a+c+n'!M63,0),0)</f>
        <v>0</v>
      </c>
      <c r="N63" s="106">
        <f>IF($C$4="Attiecināmās izmaksas",IF('3a+c+n'!$Q63="A",'3a+c+n'!N63,0),0)</f>
        <v>0</v>
      </c>
      <c r="O63" s="106">
        <f>IF($C$4="Attiecināmās izmaksas",IF('3a+c+n'!$Q63="A",'3a+c+n'!O63,0),0)</f>
        <v>0</v>
      </c>
      <c r="P63" s="107">
        <f>IF($C$4="Attiecināmās izmaksas",IF('3a+c+n'!$Q63="A",'3a+c+n'!P63,0),0)</f>
        <v>0</v>
      </c>
    </row>
    <row r="64" spans="1:16" ht="56.25" x14ac:dyDescent="0.2">
      <c r="A64" s="45">
        <f>IF(P64=0,0,IF(COUNTBLANK(P64)=1,0,COUNTA($P$14:P64)))</f>
        <v>0</v>
      </c>
      <c r="B64" s="20">
        <f>IF($C$4="Attiecināmās izmaksas",IF('3a+c+n'!$Q64="A",'3a+c+n'!B64,0),0)</f>
        <v>0</v>
      </c>
      <c r="C64" s="20" t="str">
        <f>IF($C$4="Attiecināmās izmaksas",IF('3a+c+n'!$Q64="A",'3a+c+n'!C64,0),0)</f>
        <v>Akmensvates izolācijas čaula, ar alum. atstarojošo slāni; b=50mm  PAROC Hvac Section AluCoat T 35/50, Paroc (siltumizolācijas materiāla siltumvadītspējas koeficients pie 50 oC ≤ 0,039 W/mK)</v>
      </c>
      <c r="D64" s="20" t="str">
        <f>IF($C$4="Attiecināmās izmaksas",IF('3a+c+n'!$Q64="A",'3a+c+n'!D64,0),0)</f>
        <v>m</v>
      </c>
      <c r="E64" s="40"/>
      <c r="F64" s="59"/>
      <c r="G64" s="106"/>
      <c r="H64" s="106">
        <f>IF($C$4="Attiecināmās izmaksas",IF('3a+c+n'!$Q64="A",'3a+c+n'!H64,0),0)</f>
        <v>0</v>
      </c>
      <c r="I64" s="106"/>
      <c r="J64" s="106"/>
      <c r="K64" s="107">
        <f>IF($C$4="Attiecināmās izmaksas",IF('3a+c+n'!$Q64="A",'3a+c+n'!K64,0),0)</f>
        <v>0</v>
      </c>
      <c r="L64" s="59">
        <f>IF($C$4="Attiecināmās izmaksas",IF('3a+c+n'!$Q64="A",'3a+c+n'!L64,0),0)</f>
        <v>0</v>
      </c>
      <c r="M64" s="106">
        <f>IF($C$4="Attiecināmās izmaksas",IF('3a+c+n'!$Q64="A",'3a+c+n'!M64,0),0)</f>
        <v>0</v>
      </c>
      <c r="N64" s="106">
        <f>IF($C$4="Attiecināmās izmaksas",IF('3a+c+n'!$Q64="A",'3a+c+n'!N64,0),0)</f>
        <v>0</v>
      </c>
      <c r="O64" s="106">
        <f>IF($C$4="Attiecināmās izmaksas",IF('3a+c+n'!$Q64="A",'3a+c+n'!O64,0),0)</f>
        <v>0</v>
      </c>
      <c r="P64" s="107">
        <f>IF($C$4="Attiecināmās izmaksas",IF('3a+c+n'!$Q64="A",'3a+c+n'!P64,0),0)</f>
        <v>0</v>
      </c>
    </row>
    <row r="65" spans="1:16" ht="56.25" x14ac:dyDescent="0.2">
      <c r="A65" s="45">
        <f>IF(P65=0,0,IF(COUNTBLANK(P65)=1,0,COUNTA($P$14:P65)))</f>
        <v>0</v>
      </c>
      <c r="B65" s="20">
        <f>IF($C$4="Attiecināmās izmaksas",IF('3a+c+n'!$Q65="A",'3a+c+n'!B65,0),0)</f>
        <v>0</v>
      </c>
      <c r="C65" s="20" t="str">
        <f>IF($C$4="Attiecināmās izmaksas",IF('3a+c+n'!$Q65="A",'3a+c+n'!C65,0),0)</f>
        <v>Akmensvates izolācijas čaula, ar alum. atstarojošo slāni; b=50mm PAROC Hvac Section AluCoat T 42/50, Paroc (siltumizolācijas materiāla siltumvadītspējas koeficients pie 50 oC ≤ 0,039 W/mK)</v>
      </c>
      <c r="D65" s="20" t="str">
        <f>IF($C$4="Attiecināmās izmaksas",IF('3a+c+n'!$Q65="A",'3a+c+n'!D65,0),0)</f>
        <v>m</v>
      </c>
      <c r="E65" s="40"/>
      <c r="F65" s="59"/>
      <c r="G65" s="106"/>
      <c r="H65" s="106">
        <f>IF($C$4="Attiecināmās izmaksas",IF('3a+c+n'!$Q65="A",'3a+c+n'!H65,0),0)</f>
        <v>0</v>
      </c>
      <c r="I65" s="106"/>
      <c r="J65" s="106"/>
      <c r="K65" s="107">
        <f>IF($C$4="Attiecināmās izmaksas",IF('3a+c+n'!$Q65="A",'3a+c+n'!K65,0),0)</f>
        <v>0</v>
      </c>
      <c r="L65" s="59">
        <f>IF($C$4="Attiecināmās izmaksas",IF('3a+c+n'!$Q65="A",'3a+c+n'!L65,0),0)</f>
        <v>0</v>
      </c>
      <c r="M65" s="106">
        <f>IF($C$4="Attiecināmās izmaksas",IF('3a+c+n'!$Q65="A",'3a+c+n'!M65,0),0)</f>
        <v>0</v>
      </c>
      <c r="N65" s="106">
        <f>IF($C$4="Attiecināmās izmaksas",IF('3a+c+n'!$Q65="A",'3a+c+n'!N65,0),0)</f>
        <v>0</v>
      </c>
      <c r="O65" s="106">
        <f>IF($C$4="Attiecināmās izmaksas",IF('3a+c+n'!$Q65="A",'3a+c+n'!O65,0),0)</f>
        <v>0</v>
      </c>
      <c r="P65" s="107">
        <f>IF($C$4="Attiecināmās izmaksas",IF('3a+c+n'!$Q65="A",'3a+c+n'!P65,0),0)</f>
        <v>0</v>
      </c>
    </row>
    <row r="66" spans="1:16" ht="56.25" x14ac:dyDescent="0.2">
      <c r="A66" s="45">
        <f>IF(P66=0,0,IF(COUNTBLANK(P66)=1,0,COUNTA($P$14:P66)))</f>
        <v>0</v>
      </c>
      <c r="B66" s="20">
        <f>IF($C$4="Attiecināmās izmaksas",IF('3a+c+n'!$Q66="A",'3a+c+n'!B66,0),0)</f>
        <v>0</v>
      </c>
      <c r="C66" s="20" t="str">
        <f>IF($C$4="Attiecināmās izmaksas",IF('3a+c+n'!$Q66="A",'3a+c+n'!C66,0),0)</f>
        <v>Akmensvates izolācijas čaula, ar alum. atstarojošo slāni; b=50mm PAROC Hvac Section AluCoat T 48//50, Paroc (siltumizolācijas materiāla siltumvadītspējas koeficients pie 50 oC ≤ 0,039 W/mK)</v>
      </c>
      <c r="D66" s="20" t="str">
        <f>IF($C$4="Attiecināmās izmaksas",IF('3a+c+n'!$Q66="A",'3a+c+n'!D66,0),0)</f>
        <v>m</v>
      </c>
      <c r="E66" s="40"/>
      <c r="F66" s="59"/>
      <c r="G66" s="106"/>
      <c r="H66" s="106">
        <f>IF($C$4="Attiecināmās izmaksas",IF('3a+c+n'!$Q66="A",'3a+c+n'!H66,0),0)</f>
        <v>0</v>
      </c>
      <c r="I66" s="106"/>
      <c r="J66" s="106"/>
      <c r="K66" s="107">
        <f>IF($C$4="Attiecināmās izmaksas",IF('3a+c+n'!$Q66="A",'3a+c+n'!K66,0),0)</f>
        <v>0</v>
      </c>
      <c r="L66" s="59">
        <f>IF($C$4="Attiecināmās izmaksas",IF('3a+c+n'!$Q66="A",'3a+c+n'!L66,0),0)</f>
        <v>0</v>
      </c>
      <c r="M66" s="106">
        <f>IF($C$4="Attiecināmās izmaksas",IF('3a+c+n'!$Q66="A",'3a+c+n'!M66,0),0)</f>
        <v>0</v>
      </c>
      <c r="N66" s="106">
        <f>IF($C$4="Attiecināmās izmaksas",IF('3a+c+n'!$Q66="A",'3a+c+n'!N66,0),0)</f>
        <v>0</v>
      </c>
      <c r="O66" s="106">
        <f>IF($C$4="Attiecināmās izmaksas",IF('3a+c+n'!$Q66="A",'3a+c+n'!O66,0),0)</f>
        <v>0</v>
      </c>
      <c r="P66" s="107">
        <f>IF($C$4="Attiecināmās izmaksas",IF('3a+c+n'!$Q66="A",'3a+c+n'!P66,0),0)</f>
        <v>0</v>
      </c>
    </row>
    <row r="67" spans="1:16" x14ac:dyDescent="0.2">
      <c r="A67" s="45">
        <f>IF(P67=0,0,IF(COUNTBLANK(P67)=1,0,COUNTA($P$14:P67)))</f>
        <v>0</v>
      </c>
      <c r="B67" s="20">
        <f>IF($C$4="Attiecināmās izmaksas",IF('3a+c+n'!$Q67="A",'3a+c+n'!B67,0),0)</f>
        <v>0</v>
      </c>
      <c r="C67" s="20" t="str">
        <f>IF($C$4="Attiecināmās izmaksas",IF('3a+c+n'!$Q67="A",'3a+c+n'!C67,0),0)</f>
        <v>Siltumizolācijas fasondaļas</v>
      </c>
      <c r="D67" s="20" t="str">
        <f>IF($C$4="Attiecināmās izmaksas",IF('3a+c+n'!$Q67="A",'3a+c+n'!D67,0),0)</f>
        <v>kompl.</v>
      </c>
      <c r="E67" s="40"/>
      <c r="F67" s="59"/>
      <c r="G67" s="106"/>
      <c r="H67" s="106">
        <f>IF($C$4="Attiecināmās izmaksas",IF('3a+c+n'!$Q67="A",'3a+c+n'!H67,0),0)</f>
        <v>0</v>
      </c>
      <c r="I67" s="106"/>
      <c r="J67" s="106"/>
      <c r="K67" s="107">
        <f>IF($C$4="Attiecināmās izmaksas",IF('3a+c+n'!$Q67="A",'3a+c+n'!K67,0),0)</f>
        <v>0</v>
      </c>
      <c r="L67" s="59">
        <f>IF($C$4="Attiecināmās izmaksas",IF('3a+c+n'!$Q67="A",'3a+c+n'!L67,0),0)</f>
        <v>0</v>
      </c>
      <c r="M67" s="106">
        <f>IF($C$4="Attiecināmās izmaksas",IF('3a+c+n'!$Q67="A",'3a+c+n'!M67,0),0)</f>
        <v>0</v>
      </c>
      <c r="N67" s="106">
        <f>IF($C$4="Attiecināmās izmaksas",IF('3a+c+n'!$Q67="A",'3a+c+n'!N67,0),0)</f>
        <v>0</v>
      </c>
      <c r="O67" s="106">
        <f>IF($C$4="Attiecināmās izmaksas",IF('3a+c+n'!$Q67="A",'3a+c+n'!O67,0),0)</f>
        <v>0</v>
      </c>
      <c r="P67" s="107">
        <f>IF($C$4="Attiecināmās izmaksas",IF('3a+c+n'!$Q67="A",'3a+c+n'!P67,0),0)</f>
        <v>0</v>
      </c>
    </row>
    <row r="68" spans="1:16" x14ac:dyDescent="0.2">
      <c r="A68" s="45">
        <f>IF(P68=0,0,IF(COUNTBLANK(P68)=1,0,COUNTA($P$14:P68)))</f>
        <v>0</v>
      </c>
      <c r="B68" s="20">
        <f>IF($C$4="Attiecināmās izmaksas",IF('3a+c+n'!$Q68="A",'3a+c+n'!B68,0),0)</f>
        <v>0</v>
      </c>
      <c r="C68" s="20" t="str">
        <f>IF($C$4="Attiecināmās izmaksas",IF('3a+c+n'!$Q68="A",'3a+c+n'!C68,0),0)</f>
        <v>PVC pārklājums</v>
      </c>
      <c r="D68" s="20" t="str">
        <f>IF($C$4="Attiecināmās izmaksas",IF('3a+c+n'!$Q68="A",'3a+c+n'!D68,0),0)</f>
        <v>kompl.</v>
      </c>
      <c r="E68" s="40"/>
      <c r="F68" s="59"/>
      <c r="G68" s="106"/>
      <c r="H68" s="106">
        <f>IF($C$4="Attiecināmās izmaksas",IF('3a+c+n'!$Q68="A",'3a+c+n'!H68,0),0)</f>
        <v>0</v>
      </c>
      <c r="I68" s="106"/>
      <c r="J68" s="106"/>
      <c r="K68" s="107">
        <f>IF($C$4="Attiecināmās izmaksas",IF('3a+c+n'!$Q68="A",'3a+c+n'!K68,0),0)</f>
        <v>0</v>
      </c>
      <c r="L68" s="59">
        <f>IF($C$4="Attiecināmās izmaksas",IF('3a+c+n'!$Q68="A",'3a+c+n'!L68,0),0)</f>
        <v>0</v>
      </c>
      <c r="M68" s="106">
        <f>IF($C$4="Attiecināmās izmaksas",IF('3a+c+n'!$Q68="A",'3a+c+n'!M68,0),0)</f>
        <v>0</v>
      </c>
      <c r="N68" s="106">
        <f>IF($C$4="Attiecināmās izmaksas",IF('3a+c+n'!$Q68="A",'3a+c+n'!N68,0),0)</f>
        <v>0</v>
      </c>
      <c r="O68" s="106">
        <f>IF($C$4="Attiecināmās izmaksas",IF('3a+c+n'!$Q68="A",'3a+c+n'!O68,0),0)</f>
        <v>0</v>
      </c>
      <c r="P68" s="107">
        <f>IF($C$4="Attiecināmās izmaksas",IF('3a+c+n'!$Q68="A",'3a+c+n'!P68,0),0)</f>
        <v>0</v>
      </c>
    </row>
    <row r="69" spans="1:16" x14ac:dyDescent="0.2">
      <c r="A69" s="45">
        <f>IF(P69=0,0,IF(COUNTBLANK(P69)=1,0,COUNTA($P$14:P69)))</f>
        <v>0</v>
      </c>
      <c r="B69" s="20">
        <f>IF($C$4="Attiecināmās izmaksas",IF('3a+c+n'!$Q69="A",'3a+c+n'!B69,0),0)</f>
        <v>0</v>
      </c>
      <c r="C69" s="20" t="str">
        <f>IF($C$4="Attiecināmās izmaksas",IF('3a+c+n'!$Q69="A",'3a+c+n'!C69,0),0)</f>
        <v>Kompensātori</v>
      </c>
      <c r="D69" s="20" t="str">
        <f>IF($C$4="Attiecināmās izmaksas",IF('3a+c+n'!$Q69="A",'3a+c+n'!D69,0),0)</f>
        <v>kompl.</v>
      </c>
      <c r="E69" s="40"/>
      <c r="F69" s="59"/>
      <c r="G69" s="106"/>
      <c r="H69" s="106">
        <f>IF($C$4="Attiecināmās izmaksas",IF('3a+c+n'!$Q69="A",'3a+c+n'!H69,0),0)</f>
        <v>0</v>
      </c>
      <c r="I69" s="106"/>
      <c r="J69" s="106"/>
      <c r="K69" s="107">
        <f>IF($C$4="Attiecināmās izmaksas",IF('3a+c+n'!$Q69="A",'3a+c+n'!K69,0),0)</f>
        <v>0</v>
      </c>
      <c r="L69" s="59">
        <f>IF($C$4="Attiecināmās izmaksas",IF('3a+c+n'!$Q69="A",'3a+c+n'!L69,0),0)</f>
        <v>0</v>
      </c>
      <c r="M69" s="106">
        <f>IF($C$4="Attiecināmās izmaksas",IF('3a+c+n'!$Q69="A",'3a+c+n'!M69,0),0)</f>
        <v>0</v>
      </c>
      <c r="N69" s="106">
        <f>IF($C$4="Attiecināmās izmaksas",IF('3a+c+n'!$Q69="A",'3a+c+n'!N69,0),0)</f>
        <v>0</v>
      </c>
      <c r="O69" s="106">
        <f>IF($C$4="Attiecināmās izmaksas",IF('3a+c+n'!$Q69="A",'3a+c+n'!O69,0),0)</f>
        <v>0</v>
      </c>
      <c r="P69" s="107">
        <f>IF($C$4="Attiecināmās izmaksas",IF('3a+c+n'!$Q69="A",'3a+c+n'!P69,0),0)</f>
        <v>0</v>
      </c>
    </row>
    <row r="70" spans="1:16" x14ac:dyDescent="0.2">
      <c r="A70" s="45">
        <f>IF(P70=0,0,IF(COUNTBLANK(P70)=1,0,COUNTA($P$14:P70)))</f>
        <v>0</v>
      </c>
      <c r="B70" s="20">
        <f>IF($C$4="Attiecināmās izmaksas",IF('3a+c+n'!$Q70="A",'3a+c+n'!B70,0),0)</f>
        <v>0</v>
      </c>
      <c r="C70" s="20" t="str">
        <f>IF($C$4="Attiecināmās izmaksas",IF('3a+c+n'!$Q70="A",'3a+c+n'!C70,0),0)</f>
        <v>Nekustīgie balsti</v>
      </c>
      <c r="D70" s="20" t="str">
        <f>IF($C$4="Attiecināmās izmaksas",IF('3a+c+n'!$Q70="A",'3a+c+n'!D70,0),0)</f>
        <v>kompl.</v>
      </c>
      <c r="E70" s="40"/>
      <c r="F70" s="59"/>
      <c r="G70" s="106"/>
      <c r="H70" s="106">
        <f>IF($C$4="Attiecināmās izmaksas",IF('3a+c+n'!$Q70="A",'3a+c+n'!H70,0),0)</f>
        <v>0</v>
      </c>
      <c r="I70" s="106"/>
      <c r="J70" s="106"/>
      <c r="K70" s="107">
        <f>IF($C$4="Attiecināmās izmaksas",IF('3a+c+n'!$Q70="A",'3a+c+n'!K70,0),0)</f>
        <v>0</v>
      </c>
      <c r="L70" s="59">
        <f>IF($C$4="Attiecināmās izmaksas",IF('3a+c+n'!$Q70="A",'3a+c+n'!L70,0),0)</f>
        <v>0</v>
      </c>
      <c r="M70" s="106">
        <f>IF($C$4="Attiecināmās izmaksas",IF('3a+c+n'!$Q70="A",'3a+c+n'!M70,0),0)</f>
        <v>0</v>
      </c>
      <c r="N70" s="106">
        <f>IF($C$4="Attiecināmās izmaksas",IF('3a+c+n'!$Q70="A",'3a+c+n'!N70,0),0)</f>
        <v>0</v>
      </c>
      <c r="O70" s="106">
        <f>IF($C$4="Attiecināmās izmaksas",IF('3a+c+n'!$Q70="A",'3a+c+n'!O70,0),0)</f>
        <v>0</v>
      </c>
      <c r="P70" s="107">
        <f>IF($C$4="Attiecināmās izmaksas",IF('3a+c+n'!$Q70="A",'3a+c+n'!P70,0),0)</f>
        <v>0</v>
      </c>
    </row>
    <row r="71" spans="1:16" x14ac:dyDescent="0.2">
      <c r="A71" s="45">
        <f>IF(P71=0,0,IF(COUNTBLANK(P71)=1,0,COUNTA($P$14:P71)))</f>
        <v>0</v>
      </c>
      <c r="B71" s="20">
        <f>IF($C$4="Attiecināmās izmaksas",IF('3a+c+n'!$Q71="A",'3a+c+n'!B71,0),0)</f>
        <v>0</v>
      </c>
      <c r="C71" s="20" t="str">
        <f>IF($C$4="Attiecināmās izmaksas",IF('3a+c+n'!$Q71="A",'3a+c+n'!C71,0),0)</f>
        <v>Stiprinājumi un palīgmateriāli</v>
      </c>
      <c r="D71" s="20" t="str">
        <f>IF($C$4="Attiecināmās izmaksas",IF('3a+c+n'!$Q71="A",'3a+c+n'!D71,0),0)</f>
        <v>kompl.</v>
      </c>
      <c r="E71" s="40"/>
      <c r="F71" s="59"/>
      <c r="G71" s="106"/>
      <c r="H71" s="106">
        <f>IF($C$4="Attiecināmās izmaksas",IF('3a+c+n'!$Q71="A",'3a+c+n'!H71,0),0)</f>
        <v>0</v>
      </c>
      <c r="I71" s="106"/>
      <c r="J71" s="106"/>
      <c r="K71" s="107">
        <f>IF($C$4="Attiecināmās izmaksas",IF('3a+c+n'!$Q71="A",'3a+c+n'!K71,0),0)</f>
        <v>0</v>
      </c>
      <c r="L71" s="59">
        <f>IF($C$4="Attiecināmās izmaksas",IF('3a+c+n'!$Q71="A",'3a+c+n'!L71,0),0)</f>
        <v>0</v>
      </c>
      <c r="M71" s="106">
        <f>IF($C$4="Attiecināmās izmaksas",IF('3a+c+n'!$Q71="A",'3a+c+n'!M71,0),0)</f>
        <v>0</v>
      </c>
      <c r="N71" s="106">
        <f>IF($C$4="Attiecināmās izmaksas",IF('3a+c+n'!$Q71="A",'3a+c+n'!N71,0),0)</f>
        <v>0</v>
      </c>
      <c r="O71" s="106">
        <f>IF($C$4="Attiecināmās izmaksas",IF('3a+c+n'!$Q71="A",'3a+c+n'!O71,0),0)</f>
        <v>0</v>
      </c>
      <c r="P71" s="107">
        <f>IF($C$4="Attiecināmās izmaksas",IF('3a+c+n'!$Q71="A",'3a+c+n'!P71,0),0)</f>
        <v>0</v>
      </c>
    </row>
    <row r="72" spans="1:16" x14ac:dyDescent="0.2">
      <c r="A72" s="45">
        <f>IF(P72=0,0,IF(COUNTBLANK(P72)=1,0,COUNTA($P$14:P72)))</f>
        <v>0</v>
      </c>
      <c r="B72" s="20">
        <f>IF($C$4="Attiecināmās izmaksas",IF('3a+c+n'!$Q72="A",'3a+c+n'!B72,0),0)</f>
        <v>0</v>
      </c>
      <c r="C72" s="20" t="str">
        <f>IF($C$4="Attiecināmās izmaksas",IF('3a+c+n'!$Q72="A",'3a+c+n'!C72,0),0)</f>
        <v>Montāžas komplekts</v>
      </c>
      <c r="D72" s="20" t="str">
        <f>IF($C$4="Attiecināmās izmaksas",IF('3a+c+n'!$Q72="A",'3a+c+n'!D72,0),0)</f>
        <v>kompl.</v>
      </c>
      <c r="E72" s="40"/>
      <c r="F72" s="59"/>
      <c r="G72" s="106"/>
      <c r="H72" s="106">
        <f>IF($C$4="Attiecināmās izmaksas",IF('3a+c+n'!$Q72="A",'3a+c+n'!H72,0),0)</f>
        <v>0</v>
      </c>
      <c r="I72" s="106"/>
      <c r="J72" s="106"/>
      <c r="K72" s="107">
        <f>IF($C$4="Attiecināmās izmaksas",IF('3a+c+n'!$Q72="A",'3a+c+n'!K72,0),0)</f>
        <v>0</v>
      </c>
      <c r="L72" s="59">
        <f>IF($C$4="Attiecināmās izmaksas",IF('3a+c+n'!$Q72="A",'3a+c+n'!L72,0),0)</f>
        <v>0</v>
      </c>
      <c r="M72" s="106">
        <f>IF($C$4="Attiecināmās izmaksas",IF('3a+c+n'!$Q72="A",'3a+c+n'!M72,0),0)</f>
        <v>0</v>
      </c>
      <c r="N72" s="106">
        <f>IF($C$4="Attiecināmās izmaksas",IF('3a+c+n'!$Q72="A",'3a+c+n'!N72,0),0)</f>
        <v>0</v>
      </c>
      <c r="O72" s="106">
        <f>IF($C$4="Attiecināmās izmaksas",IF('3a+c+n'!$Q72="A",'3a+c+n'!O72,0),0)</f>
        <v>0</v>
      </c>
      <c r="P72" s="107">
        <f>IF($C$4="Attiecināmās izmaksas",IF('3a+c+n'!$Q72="A",'3a+c+n'!P72,0),0)</f>
        <v>0</v>
      </c>
    </row>
    <row r="73" spans="1:16" ht="22.5" x14ac:dyDescent="0.2">
      <c r="A73" s="45">
        <f>IF(P73=0,0,IF(COUNTBLANK(P73)=1,0,COUNTA($P$14:P73)))</f>
        <v>0</v>
      </c>
      <c r="B73" s="20">
        <f>IF($C$4="Attiecināmās izmaksas",IF('3a+c+n'!$Q73="A",'3a+c+n'!B73,0),0)</f>
        <v>0</v>
      </c>
      <c r="C73" s="20" t="str">
        <f>IF($C$4="Attiecināmās izmaksas",IF('3a+c+n'!$Q73="A",'3a+c+n'!C73,0),0)</f>
        <v xml:space="preserve">Apkures  hidrauliskās pārbaude un sistēmas skalošana </v>
      </c>
      <c r="D73" s="20" t="str">
        <f>IF($C$4="Attiecināmās izmaksas",IF('3a+c+n'!$Q73="A",'3a+c+n'!D73,0),0)</f>
        <v>kompl.</v>
      </c>
      <c r="E73" s="40"/>
      <c r="F73" s="59"/>
      <c r="G73" s="106"/>
      <c r="H73" s="106">
        <f>IF($C$4="Attiecināmās izmaksas",IF('3a+c+n'!$Q73="A",'3a+c+n'!H73,0),0)</f>
        <v>0</v>
      </c>
      <c r="I73" s="106"/>
      <c r="J73" s="106"/>
      <c r="K73" s="107">
        <f>IF($C$4="Attiecināmās izmaksas",IF('3a+c+n'!$Q73="A",'3a+c+n'!K73,0),0)</f>
        <v>0</v>
      </c>
      <c r="L73" s="59">
        <f>IF($C$4="Attiecināmās izmaksas",IF('3a+c+n'!$Q73="A",'3a+c+n'!L73,0),0)</f>
        <v>0</v>
      </c>
      <c r="M73" s="106">
        <f>IF($C$4="Attiecināmās izmaksas",IF('3a+c+n'!$Q73="A",'3a+c+n'!M73,0),0)</f>
        <v>0</v>
      </c>
      <c r="N73" s="106">
        <f>IF($C$4="Attiecināmās izmaksas",IF('3a+c+n'!$Q73="A",'3a+c+n'!N73,0),0)</f>
        <v>0</v>
      </c>
      <c r="O73" s="106">
        <f>IF($C$4="Attiecināmās izmaksas",IF('3a+c+n'!$Q73="A",'3a+c+n'!O73,0),0)</f>
        <v>0</v>
      </c>
      <c r="P73" s="107">
        <f>IF($C$4="Attiecināmās izmaksas",IF('3a+c+n'!$Q73="A",'3a+c+n'!P73,0),0)</f>
        <v>0</v>
      </c>
    </row>
    <row r="74" spans="1:16" ht="22.5" x14ac:dyDescent="0.2">
      <c r="A74" s="45">
        <f>IF(P74=0,0,IF(COUNTBLANK(P74)=1,0,COUNTA($P$14:P74)))</f>
        <v>0</v>
      </c>
      <c r="B74" s="20">
        <f>IF($C$4="Attiecināmās izmaksas",IF('3a+c+n'!$Q74="A",'3a+c+n'!B74,0),0)</f>
        <v>0</v>
      </c>
      <c r="C74" s="20" t="str">
        <f>IF($C$4="Attiecināmās izmaksas",IF('3a+c+n'!$Q74="A",'3a+c+n'!C74,0),0)</f>
        <v xml:space="preserve">Radiatoru vietas uzlabošana (špaktelēšana, krāsošana) </v>
      </c>
      <c r="D74" s="20" t="str">
        <f>IF($C$4="Attiecināmās izmaksas",IF('3a+c+n'!$Q74="A",'3a+c+n'!D74,0),0)</f>
        <v>kompl.</v>
      </c>
      <c r="E74" s="40"/>
      <c r="F74" s="59"/>
      <c r="G74" s="106"/>
      <c r="H74" s="106">
        <f>IF($C$4="Attiecināmās izmaksas",IF('3a+c+n'!$Q74="A",'3a+c+n'!H74,0),0)</f>
        <v>0</v>
      </c>
      <c r="I74" s="106"/>
      <c r="J74" s="106"/>
      <c r="K74" s="107">
        <f>IF($C$4="Attiecināmās izmaksas",IF('3a+c+n'!$Q74="A",'3a+c+n'!K74,0),0)</f>
        <v>0</v>
      </c>
      <c r="L74" s="59">
        <f>IF($C$4="Attiecināmās izmaksas",IF('3a+c+n'!$Q74="A",'3a+c+n'!L74,0),0)</f>
        <v>0</v>
      </c>
      <c r="M74" s="106">
        <f>IF($C$4="Attiecināmās izmaksas",IF('3a+c+n'!$Q74="A",'3a+c+n'!M74,0),0)</f>
        <v>0</v>
      </c>
      <c r="N74" s="106">
        <f>IF($C$4="Attiecināmās izmaksas",IF('3a+c+n'!$Q74="A",'3a+c+n'!N74,0),0)</f>
        <v>0</v>
      </c>
      <c r="O74" s="106">
        <f>IF($C$4="Attiecināmās izmaksas",IF('3a+c+n'!$Q74="A",'3a+c+n'!O74,0),0)</f>
        <v>0</v>
      </c>
      <c r="P74" s="107">
        <f>IF($C$4="Attiecināmās izmaksas",IF('3a+c+n'!$Q74="A",'3a+c+n'!P74,0),0)</f>
        <v>0</v>
      </c>
    </row>
    <row r="75" spans="1:16" x14ac:dyDescent="0.2">
      <c r="A75" s="45">
        <f>IF(P75=0,0,IF(COUNTBLANK(P75)=1,0,COUNTA($P$14:P75)))</f>
        <v>0</v>
      </c>
      <c r="B75" s="20">
        <f>IF($C$4="Attiecināmās izmaksas",IF('3a+c+n'!$Q75="A",'3a+c+n'!B75,0),0)</f>
        <v>0</v>
      </c>
      <c r="C75" s="20" t="str">
        <f>IF($C$4="Attiecināmās izmaksas",IF('3a+c+n'!$Q75="A",'3a+c+n'!C75,0),0)</f>
        <v>Individuālais siltuma sadalītājs (alokātors)</v>
      </c>
      <c r="D75" s="20" t="str">
        <f>IF($C$4="Attiecināmās izmaksas",IF('3a+c+n'!$Q75="A",'3a+c+n'!D75,0),0)</f>
        <v>kompl.</v>
      </c>
      <c r="E75" s="40"/>
      <c r="F75" s="59"/>
      <c r="G75" s="106"/>
      <c r="H75" s="106">
        <f>IF($C$4="Attiecināmās izmaksas",IF('3a+c+n'!$Q75="A",'3a+c+n'!H75,0),0)</f>
        <v>0</v>
      </c>
      <c r="I75" s="106"/>
      <c r="J75" s="106"/>
      <c r="K75" s="107">
        <f>IF($C$4="Attiecināmās izmaksas",IF('3a+c+n'!$Q75="A",'3a+c+n'!K75,0),0)</f>
        <v>0</v>
      </c>
      <c r="L75" s="59">
        <f>IF($C$4="Attiecināmās izmaksas",IF('3a+c+n'!$Q75="A",'3a+c+n'!L75,0),0)</f>
        <v>0</v>
      </c>
      <c r="M75" s="106">
        <f>IF($C$4="Attiecināmās izmaksas",IF('3a+c+n'!$Q75="A",'3a+c+n'!M75,0),0)</f>
        <v>0</v>
      </c>
      <c r="N75" s="106">
        <f>IF($C$4="Attiecināmās izmaksas",IF('3a+c+n'!$Q75="A",'3a+c+n'!N75,0),0)</f>
        <v>0</v>
      </c>
      <c r="O75" s="106">
        <f>IF($C$4="Attiecināmās izmaksas",IF('3a+c+n'!$Q75="A",'3a+c+n'!O75,0),0)</f>
        <v>0</v>
      </c>
      <c r="P75" s="107">
        <f>IF($C$4="Attiecināmās izmaksas",IF('3a+c+n'!$Q75="A",'3a+c+n'!P75,0),0)</f>
        <v>0</v>
      </c>
    </row>
    <row r="76" spans="1:16" x14ac:dyDescent="0.2">
      <c r="A76" s="45">
        <f>IF(P76=0,0,IF(COUNTBLANK(P76)=1,0,COUNTA($P$14:P76)))</f>
        <v>0</v>
      </c>
      <c r="B76" s="20">
        <f>IF($C$4="Attiecināmās izmaksas",IF('3a+c+n'!$Q76="A",'3a+c+n'!B76,0),0)</f>
        <v>0</v>
      </c>
      <c r="C76" s="20" t="str">
        <f>IF($C$4="Attiecināmās izmaksas",IF('3a+c+n'!$Q76="A",'3a+c+n'!C76,0),0)</f>
        <v>Siltuma sadalītāja datu savācējs</v>
      </c>
      <c r="D76" s="20" t="str">
        <f>IF($C$4="Attiecināmās izmaksas",IF('3a+c+n'!$Q76="A",'3a+c+n'!D76,0),0)</f>
        <v>kompl.</v>
      </c>
      <c r="E76" s="40"/>
      <c r="F76" s="59"/>
      <c r="G76" s="106"/>
      <c r="H76" s="106">
        <f>IF($C$4="Attiecināmās izmaksas",IF('3a+c+n'!$Q76="A",'3a+c+n'!H76,0),0)</f>
        <v>0</v>
      </c>
      <c r="I76" s="106"/>
      <c r="J76" s="106"/>
      <c r="K76" s="107">
        <f>IF($C$4="Attiecināmās izmaksas",IF('3a+c+n'!$Q76="A",'3a+c+n'!K76,0),0)</f>
        <v>0</v>
      </c>
      <c r="L76" s="59">
        <f>IF($C$4="Attiecināmās izmaksas",IF('3a+c+n'!$Q76="A",'3a+c+n'!L76,0),0)</f>
        <v>0</v>
      </c>
      <c r="M76" s="106">
        <f>IF($C$4="Attiecināmās izmaksas",IF('3a+c+n'!$Q76="A",'3a+c+n'!M76,0),0)</f>
        <v>0</v>
      </c>
      <c r="N76" s="106">
        <f>IF($C$4="Attiecināmās izmaksas",IF('3a+c+n'!$Q76="A",'3a+c+n'!N76,0),0)</f>
        <v>0</v>
      </c>
      <c r="O76" s="106">
        <f>IF($C$4="Attiecināmās izmaksas",IF('3a+c+n'!$Q76="A",'3a+c+n'!O76,0),0)</f>
        <v>0</v>
      </c>
      <c r="P76" s="107">
        <f>IF($C$4="Attiecināmās izmaksas",IF('3a+c+n'!$Q76="A",'3a+c+n'!P76,0),0)</f>
        <v>0</v>
      </c>
    </row>
    <row r="77" spans="1:16" ht="22.5" x14ac:dyDescent="0.2">
      <c r="A77" s="45">
        <f>IF(P77=0,0,IF(COUNTBLANK(P77)=1,0,COUNTA($P$14:P77)))</f>
        <v>0</v>
      </c>
      <c r="B77" s="20">
        <f>IF($C$4="Attiecināmās izmaksas",IF('3a+c+n'!$Q77="A",'3a+c+n'!B77,0),0)</f>
        <v>0</v>
      </c>
      <c r="C77" s="20" t="str">
        <f>IF($C$4="Attiecināmās izmaksas",IF('3a+c+n'!$Q77="A",'3a+c+n'!C77,0),0)</f>
        <v xml:space="preserve">Pārsgumu šķērsošanas vietas uzlabošana (špaktelēšana, krāsošana) </v>
      </c>
      <c r="D77" s="20" t="str">
        <f>IF($C$4="Attiecināmās izmaksas",IF('3a+c+n'!$Q77="A",'3a+c+n'!D77,0),0)</f>
        <v>gab.</v>
      </c>
      <c r="E77" s="40"/>
      <c r="F77" s="59"/>
      <c r="G77" s="106"/>
      <c r="H77" s="106">
        <f>IF($C$4="Attiecināmās izmaksas",IF('3a+c+n'!$Q77="A",'3a+c+n'!H77,0),0)</f>
        <v>0</v>
      </c>
      <c r="I77" s="106"/>
      <c r="J77" s="106"/>
      <c r="K77" s="107">
        <f>IF($C$4="Attiecināmās izmaksas",IF('3a+c+n'!$Q77="A",'3a+c+n'!K77,0),0)</f>
        <v>0</v>
      </c>
      <c r="L77" s="59">
        <f>IF($C$4="Attiecināmās izmaksas",IF('3a+c+n'!$Q77="A",'3a+c+n'!L77,0),0)</f>
        <v>0</v>
      </c>
      <c r="M77" s="106">
        <f>IF($C$4="Attiecināmās izmaksas",IF('3a+c+n'!$Q77="A",'3a+c+n'!M77,0),0)</f>
        <v>0</v>
      </c>
      <c r="N77" s="106">
        <f>IF($C$4="Attiecināmās izmaksas",IF('3a+c+n'!$Q77="A",'3a+c+n'!N77,0),0)</f>
        <v>0</v>
      </c>
      <c r="O77" s="106">
        <f>IF($C$4="Attiecināmās izmaksas",IF('3a+c+n'!$Q77="A",'3a+c+n'!O77,0),0)</f>
        <v>0</v>
      </c>
      <c r="P77" s="107">
        <f>IF($C$4="Attiecināmās izmaksas",IF('3a+c+n'!$Q77="A",'3a+c+n'!P77,0),0)</f>
        <v>0</v>
      </c>
    </row>
    <row r="78" spans="1:16" x14ac:dyDescent="0.2">
      <c r="A78" s="45">
        <f>IF(P78=0,0,IF(COUNTBLANK(P78)=1,0,COUNTA($P$14:P78)))</f>
        <v>0</v>
      </c>
      <c r="B78" s="20">
        <f>IF($C$4="Attiecināmās izmaksas",IF('3a+c+n'!$Q78="A",'3a+c+n'!B78,0),0)</f>
        <v>0</v>
      </c>
      <c r="C78" s="20" t="str">
        <f>IF($C$4="Attiecināmās izmaksas",IF('3a+c+n'!$Q78="A",'3a+c+n'!C78,0),0)</f>
        <v>Pārsgumu šķērsošanas vieta</v>
      </c>
      <c r="D78" s="20" t="str">
        <f>IF($C$4="Attiecināmās izmaksas",IF('3a+c+n'!$Q78="A",'3a+c+n'!D78,0),0)</f>
        <v>vietas</v>
      </c>
      <c r="E78" s="40"/>
      <c r="F78" s="59"/>
      <c r="G78" s="106"/>
      <c r="H78" s="106">
        <f>IF($C$4="Attiecināmās izmaksas",IF('3a+c+n'!$Q78="A",'3a+c+n'!H78,0),0)</f>
        <v>0</v>
      </c>
      <c r="I78" s="106"/>
      <c r="J78" s="106"/>
      <c r="K78" s="107">
        <f>IF($C$4="Attiecināmās izmaksas",IF('3a+c+n'!$Q78="A",'3a+c+n'!K78,0),0)</f>
        <v>0</v>
      </c>
      <c r="L78" s="59">
        <f>IF($C$4="Attiecināmās izmaksas",IF('3a+c+n'!$Q78="A",'3a+c+n'!L78,0),0)</f>
        <v>0</v>
      </c>
      <c r="M78" s="106">
        <f>IF($C$4="Attiecināmās izmaksas",IF('3a+c+n'!$Q78="A",'3a+c+n'!M78,0),0)</f>
        <v>0</v>
      </c>
      <c r="N78" s="106">
        <f>IF($C$4="Attiecināmās izmaksas",IF('3a+c+n'!$Q78="A",'3a+c+n'!N78,0),0)</f>
        <v>0</v>
      </c>
      <c r="O78" s="106">
        <f>IF($C$4="Attiecināmās izmaksas",IF('3a+c+n'!$Q78="A",'3a+c+n'!O78,0),0)</f>
        <v>0</v>
      </c>
      <c r="P78" s="107">
        <f>IF($C$4="Attiecināmās izmaksas",IF('3a+c+n'!$Q78="A",'3a+c+n'!P78,0),0)</f>
        <v>0</v>
      </c>
    </row>
    <row r="79" spans="1:16" x14ac:dyDescent="0.2">
      <c r="A79" s="45">
        <f>IF(P79=0,0,IF(COUNTBLANK(P79)=1,0,COUNTA($P$14:P79)))</f>
        <v>0</v>
      </c>
      <c r="B79" s="20">
        <f>IF($C$4="Attiecināmās izmaksas",IF('3a+c+n'!$Q79="A",'3a+c+n'!B79,0),0)</f>
        <v>0</v>
      </c>
      <c r="C79" s="20" t="str">
        <f>IF($C$4="Attiecināmās izmaksas",IF('3a+c+n'!$Q79="A",'3a+c+n'!C79,0),0)</f>
        <v>Apkures sistēmas palaišanu un ieregulēšanu</v>
      </c>
      <c r="D79" s="20" t="str">
        <f>IF($C$4="Attiecināmās izmaksas",IF('3a+c+n'!$Q79="A",'3a+c+n'!D79,0),0)</f>
        <v>objekts</v>
      </c>
      <c r="E79" s="40"/>
      <c r="F79" s="59"/>
      <c r="G79" s="106"/>
      <c r="H79" s="106">
        <f>IF($C$4="Attiecināmās izmaksas",IF('3a+c+n'!$Q79="A",'3a+c+n'!H79,0),0)</f>
        <v>0</v>
      </c>
      <c r="I79" s="106"/>
      <c r="J79" s="106"/>
      <c r="K79" s="107">
        <f>IF($C$4="Attiecināmās izmaksas",IF('3a+c+n'!$Q79="A",'3a+c+n'!K79,0),0)</f>
        <v>0</v>
      </c>
      <c r="L79" s="59">
        <f>IF($C$4="Attiecināmās izmaksas",IF('3a+c+n'!$Q79="A",'3a+c+n'!L79,0),0)</f>
        <v>0</v>
      </c>
      <c r="M79" s="106">
        <f>IF($C$4="Attiecināmās izmaksas",IF('3a+c+n'!$Q79="A",'3a+c+n'!M79,0),0)</f>
        <v>0</v>
      </c>
      <c r="N79" s="106">
        <f>IF($C$4="Attiecināmās izmaksas",IF('3a+c+n'!$Q79="A",'3a+c+n'!N79,0),0)</f>
        <v>0</v>
      </c>
      <c r="O79" s="106">
        <f>IF($C$4="Attiecināmās izmaksas",IF('3a+c+n'!$Q79="A",'3a+c+n'!O79,0),0)</f>
        <v>0</v>
      </c>
      <c r="P79" s="107">
        <f>IF($C$4="Attiecināmās izmaksas",IF('3a+c+n'!$Q79="A",'3a+c+n'!P79,0),0)</f>
        <v>0</v>
      </c>
    </row>
    <row r="80" spans="1:16" x14ac:dyDescent="0.2">
      <c r="A80" s="45">
        <f>IF(P80=0,0,IF(COUNTBLANK(P80)=1,0,COUNTA($P$14:P80)))</f>
        <v>0</v>
      </c>
      <c r="B80" s="20">
        <f>IF($C$4="Attiecināmās izmaksas",IF('3a+c+n'!$Q80="A",'3a+c+n'!B80,0),0)</f>
        <v>0</v>
      </c>
      <c r="C80" s="20" t="str">
        <f>IF($C$4="Attiecināmās izmaksas",IF('3a+c+n'!$Q80="A",'3a+c+n'!C80,0),0)</f>
        <v>Armatūras marķēšana</v>
      </c>
      <c r="D80" s="20" t="str">
        <f>IF($C$4="Attiecināmās izmaksas",IF('3a+c+n'!$Q80="A",'3a+c+n'!D80,0),0)</f>
        <v>objekts</v>
      </c>
      <c r="E80" s="40"/>
      <c r="F80" s="59"/>
      <c r="G80" s="106"/>
      <c r="H80" s="106">
        <f>IF($C$4="Attiecināmās izmaksas",IF('3a+c+n'!$Q80="A",'3a+c+n'!H80,0),0)</f>
        <v>0</v>
      </c>
      <c r="I80" s="106"/>
      <c r="J80" s="106"/>
      <c r="K80" s="107">
        <f>IF($C$4="Attiecināmās izmaksas",IF('3a+c+n'!$Q80="A",'3a+c+n'!K80,0),0)</f>
        <v>0</v>
      </c>
      <c r="L80" s="59">
        <f>IF($C$4="Attiecināmās izmaksas",IF('3a+c+n'!$Q80="A",'3a+c+n'!L80,0),0)</f>
        <v>0</v>
      </c>
      <c r="M80" s="106">
        <f>IF($C$4="Attiecināmās izmaksas",IF('3a+c+n'!$Q80="A",'3a+c+n'!M80,0),0)</f>
        <v>0</v>
      </c>
      <c r="N80" s="106">
        <f>IF($C$4="Attiecināmās izmaksas",IF('3a+c+n'!$Q80="A",'3a+c+n'!N80,0),0)</f>
        <v>0</v>
      </c>
      <c r="O80" s="106">
        <f>IF($C$4="Attiecināmās izmaksas",IF('3a+c+n'!$Q80="A",'3a+c+n'!O80,0),0)</f>
        <v>0</v>
      </c>
      <c r="P80" s="107">
        <f>IF($C$4="Attiecināmās izmaksas",IF('3a+c+n'!$Q80="A",'3a+c+n'!P80,0),0)</f>
        <v>0</v>
      </c>
    </row>
    <row r="81" spans="1:16" x14ac:dyDescent="0.2">
      <c r="A81" s="45">
        <f>IF(P81=0,0,IF(COUNTBLANK(P81)=1,0,COUNTA($P$14:P81)))</f>
        <v>0</v>
      </c>
      <c r="B81" s="20">
        <f>IF($C$4="Attiecināmās izmaksas",IF('3a+c+n'!$Q81="A",'3a+c+n'!B81,0),0)</f>
        <v>0</v>
      </c>
      <c r="C81" s="20" t="str">
        <f>IF($C$4="Attiecināmās izmaksas",IF('3a+c+n'!$Q81="A",'3a+c+n'!C81,0),0)</f>
        <v>Pieslēgums SM</v>
      </c>
      <c r="D81" s="20" t="str">
        <f>IF($C$4="Attiecināmās izmaksas",IF('3a+c+n'!$Q81="A",'3a+c+n'!D81,0),0)</f>
        <v>objekts</v>
      </c>
      <c r="E81" s="40"/>
      <c r="F81" s="59"/>
      <c r="G81" s="106"/>
      <c r="H81" s="106">
        <f>IF($C$4="Attiecināmās izmaksas",IF('3a+c+n'!$Q81="A",'3a+c+n'!H81,0),0)</f>
        <v>0</v>
      </c>
      <c r="I81" s="106"/>
      <c r="J81" s="106"/>
      <c r="K81" s="107">
        <f>IF($C$4="Attiecināmās izmaksas",IF('3a+c+n'!$Q81="A",'3a+c+n'!K81,0),0)</f>
        <v>0</v>
      </c>
      <c r="L81" s="59">
        <f>IF($C$4="Attiecināmās izmaksas",IF('3a+c+n'!$Q81="A",'3a+c+n'!L81,0),0)</f>
        <v>0</v>
      </c>
      <c r="M81" s="106">
        <f>IF($C$4="Attiecināmās izmaksas",IF('3a+c+n'!$Q81="A",'3a+c+n'!M81,0),0)</f>
        <v>0</v>
      </c>
      <c r="N81" s="106">
        <f>IF($C$4="Attiecināmās izmaksas",IF('3a+c+n'!$Q81="A",'3a+c+n'!N81,0),0)</f>
        <v>0</v>
      </c>
      <c r="O81" s="106">
        <f>IF($C$4="Attiecināmās izmaksas",IF('3a+c+n'!$Q81="A",'3a+c+n'!O81,0),0)</f>
        <v>0</v>
      </c>
      <c r="P81" s="107">
        <f>IF($C$4="Attiecināmās izmaksas",IF('3a+c+n'!$Q81="A",'3a+c+n'!P81,0),0)</f>
        <v>0</v>
      </c>
    </row>
    <row r="82" spans="1:16" ht="12" customHeight="1" thickBot="1" x14ac:dyDescent="0.25">
      <c r="A82" s="254" t="s">
        <v>62</v>
      </c>
      <c r="B82" s="255"/>
      <c r="C82" s="255"/>
      <c r="D82" s="255"/>
      <c r="E82" s="255"/>
      <c r="F82" s="255"/>
      <c r="G82" s="255"/>
      <c r="H82" s="255"/>
      <c r="I82" s="255"/>
      <c r="J82" s="255"/>
      <c r="K82" s="256"/>
      <c r="L82" s="118">
        <f>SUM(L14:L81)</f>
        <v>0</v>
      </c>
      <c r="M82" s="119">
        <f>SUM(M14:M81)</f>
        <v>0</v>
      </c>
      <c r="N82" s="119">
        <f>SUM(N14:N81)</f>
        <v>0</v>
      </c>
      <c r="O82" s="119">
        <f>SUM(O14:O81)</f>
        <v>0</v>
      </c>
      <c r="P82" s="120">
        <f>SUM(P14:P81)</f>
        <v>0</v>
      </c>
    </row>
    <row r="83" spans="1:16" x14ac:dyDescent="0.2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</row>
    <row r="84" spans="1:16" x14ac:dyDescent="0.2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</row>
    <row r="85" spans="1:16" x14ac:dyDescent="0.2">
      <c r="A85" s="1" t="s">
        <v>14</v>
      </c>
      <c r="B85" s="12"/>
      <c r="C85" s="257">
        <f>'Kops n'!C29:H29</f>
        <v>0</v>
      </c>
      <c r="D85" s="257"/>
      <c r="E85" s="257"/>
      <c r="F85" s="257"/>
      <c r="G85" s="257"/>
      <c r="H85" s="257"/>
      <c r="I85" s="12"/>
      <c r="J85" s="12"/>
      <c r="K85" s="12"/>
      <c r="L85" s="12"/>
      <c r="M85" s="12"/>
      <c r="N85" s="12"/>
      <c r="O85" s="12"/>
      <c r="P85" s="12"/>
    </row>
    <row r="86" spans="1:16" x14ac:dyDescent="0.2">
      <c r="A86" s="12"/>
      <c r="B86" s="12"/>
      <c r="C86" s="183" t="s">
        <v>15</v>
      </c>
      <c r="D86" s="183"/>
      <c r="E86" s="183"/>
      <c r="F86" s="183"/>
      <c r="G86" s="183"/>
      <c r="H86" s="183"/>
      <c r="I86" s="12"/>
      <c r="J86" s="12"/>
      <c r="K86" s="12"/>
      <c r="L86" s="12"/>
      <c r="M86" s="12"/>
      <c r="N86" s="12"/>
      <c r="O86" s="12"/>
      <c r="P86" s="12"/>
    </row>
    <row r="87" spans="1:16" x14ac:dyDescent="0.2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</row>
    <row r="88" spans="1:16" x14ac:dyDescent="0.2">
      <c r="A88" s="202" t="str">
        <f>'Kops n'!A32:D32</f>
        <v>Tāme sastādīta 2024. gada__. ________</v>
      </c>
      <c r="B88" s="203"/>
      <c r="C88" s="203"/>
      <c r="D88" s="203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</row>
    <row r="89" spans="1:16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</row>
    <row r="90" spans="1:16" x14ac:dyDescent="0.2">
      <c r="A90" s="1" t="s">
        <v>41</v>
      </c>
      <c r="B90" s="12"/>
      <c r="C90" s="257">
        <f>'Kops n'!C34:H34</f>
        <v>0</v>
      </c>
      <c r="D90" s="257"/>
      <c r="E90" s="257"/>
      <c r="F90" s="257"/>
      <c r="G90" s="257"/>
      <c r="H90" s="257"/>
      <c r="I90" s="12"/>
      <c r="J90" s="12"/>
      <c r="K90" s="12"/>
      <c r="L90" s="12"/>
      <c r="M90" s="12"/>
      <c r="N90" s="12"/>
      <c r="O90" s="12"/>
      <c r="P90" s="12"/>
    </row>
    <row r="91" spans="1:16" x14ac:dyDescent="0.2">
      <c r="A91" s="12"/>
      <c r="B91" s="12"/>
      <c r="C91" s="183" t="s">
        <v>15</v>
      </c>
      <c r="D91" s="183"/>
      <c r="E91" s="183"/>
      <c r="F91" s="183"/>
      <c r="G91" s="183"/>
      <c r="H91" s="183"/>
      <c r="I91" s="12"/>
      <c r="J91" s="12"/>
      <c r="K91" s="12"/>
      <c r="L91" s="12"/>
      <c r="M91" s="12"/>
      <c r="N91" s="12"/>
      <c r="O91" s="12"/>
      <c r="P91" s="12"/>
    </row>
    <row r="92" spans="1:16" x14ac:dyDescent="0.2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</row>
    <row r="93" spans="1:16" x14ac:dyDescent="0.2">
      <c r="A93" s="70" t="s">
        <v>16</v>
      </c>
      <c r="B93" s="38"/>
      <c r="C93" s="75">
        <f>'Kops n'!C37</f>
        <v>0</v>
      </c>
      <c r="D93" s="38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</row>
    <row r="94" spans="1:16" x14ac:dyDescent="0.2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</row>
  </sheetData>
  <mergeCells count="23">
    <mergeCell ref="C2:I2"/>
    <mergeCell ref="C3:I3"/>
    <mergeCell ref="C4:I4"/>
    <mergeCell ref="D5:L5"/>
    <mergeCell ref="D6:L6"/>
    <mergeCell ref="D8:L8"/>
    <mergeCell ref="A9:F9"/>
    <mergeCell ref="J9:M9"/>
    <mergeCell ref="N9:O9"/>
    <mergeCell ref="D7:L7"/>
    <mergeCell ref="C91:H91"/>
    <mergeCell ref="L12:P12"/>
    <mergeCell ref="A82:K82"/>
    <mergeCell ref="C85:H85"/>
    <mergeCell ref="C86:H86"/>
    <mergeCell ref="A88:D88"/>
    <mergeCell ref="C90:H90"/>
    <mergeCell ref="A12:A13"/>
    <mergeCell ref="B12:B13"/>
    <mergeCell ref="C12:C13"/>
    <mergeCell ref="D12:D13"/>
    <mergeCell ref="E12:E13"/>
    <mergeCell ref="F12:K12"/>
  </mergeCells>
  <conditionalFormatting sqref="A82:K82">
    <cfRule type="containsText" dxfId="67" priority="3" operator="containsText" text="Tiešās izmaksas kopā, t. sk. darba devēja sociālais nodoklis __.__% ">
      <formula>NOT(ISERROR(SEARCH("Tiešās izmaksas kopā, t. sk. darba devēja sociālais nodoklis __.__% ",A82)))</formula>
    </cfRule>
  </conditionalFormatting>
  <conditionalFormatting sqref="A14:P81">
    <cfRule type="cellIs" dxfId="66" priority="1" operator="equal">
      <formula>0</formula>
    </cfRule>
  </conditionalFormatting>
  <conditionalFormatting sqref="C2:I2 D5:L8 N9:O9 L82:P82 C85:H85 C90:H90 C93">
    <cfRule type="cellIs" dxfId="65" priority="2" operator="equal">
      <formula>0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P94"/>
  <sheetViews>
    <sheetView topLeftCell="A57" workbookViewId="0">
      <selection activeCell="P95" sqref="P95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18"/>
      <c r="B1" s="18"/>
      <c r="C1" s="23" t="s">
        <v>44</v>
      </c>
      <c r="D1" s="72">
        <f>'3a+c+n'!D1</f>
        <v>3</v>
      </c>
      <c r="E1" s="18"/>
      <c r="F1" s="18"/>
      <c r="G1" s="18"/>
      <c r="H1" s="18"/>
      <c r="I1" s="18"/>
      <c r="J1" s="18"/>
      <c r="N1" s="22"/>
      <c r="O1" s="23"/>
      <c r="P1" s="24"/>
    </row>
    <row r="2" spans="1:16" x14ac:dyDescent="0.2">
      <c r="A2" s="25"/>
      <c r="B2" s="25"/>
      <c r="C2" s="270" t="str">
        <f>'3a+c+n'!C2:I2</f>
        <v>APKURE</v>
      </c>
      <c r="D2" s="270"/>
      <c r="E2" s="270"/>
      <c r="F2" s="270"/>
      <c r="G2" s="270"/>
      <c r="H2" s="270"/>
      <c r="I2" s="270"/>
      <c r="J2" s="25"/>
    </row>
    <row r="3" spans="1:16" x14ac:dyDescent="0.2">
      <c r="A3" s="26"/>
      <c r="B3" s="26"/>
      <c r="C3" s="244" t="s">
        <v>21</v>
      </c>
      <c r="D3" s="244"/>
      <c r="E3" s="244"/>
      <c r="F3" s="244"/>
      <c r="G3" s="244"/>
      <c r="H3" s="244"/>
      <c r="I3" s="244"/>
      <c r="J3" s="26"/>
    </row>
    <row r="4" spans="1:16" x14ac:dyDescent="0.2">
      <c r="A4" s="26"/>
      <c r="B4" s="26"/>
      <c r="C4" s="271" t="s">
        <v>18</v>
      </c>
      <c r="D4" s="271"/>
      <c r="E4" s="271"/>
      <c r="F4" s="271"/>
      <c r="G4" s="271"/>
      <c r="H4" s="271"/>
      <c r="I4" s="271"/>
      <c r="J4" s="26"/>
    </row>
    <row r="5" spans="1:16" ht="15" customHeight="1" x14ac:dyDescent="0.2">
      <c r="A5" s="18"/>
      <c r="B5" s="18"/>
      <c r="C5" s="23" t="s">
        <v>5</v>
      </c>
      <c r="D5" s="266" t="str">
        <f>'Kops a+c+n'!D6</f>
        <v>DZĪVOJAMĀS MĀJAS FASĀŽU VIENKĀRŠOTĀ ATJAUNOŠANA</v>
      </c>
      <c r="E5" s="266"/>
      <c r="F5" s="266"/>
      <c r="G5" s="266"/>
      <c r="H5" s="266"/>
      <c r="I5" s="266"/>
      <c r="J5" s="266"/>
      <c r="K5" s="266"/>
      <c r="L5" s="266"/>
      <c r="M5" s="12"/>
      <c r="N5" s="12"/>
      <c r="O5" s="12"/>
      <c r="P5" s="12"/>
    </row>
    <row r="6" spans="1:16" x14ac:dyDescent="0.2">
      <c r="A6" s="18"/>
      <c r="B6" s="18"/>
      <c r="C6" s="23" t="s">
        <v>6</v>
      </c>
      <c r="D6" s="266" t="str">
        <f>'Kops a+c+n'!D7</f>
        <v>DZĪVOJAMĀS MĀJAS FASĀŽU VIENKĀRŠOTĀ ATJAUNOŠANA</v>
      </c>
      <c r="E6" s="266"/>
      <c r="F6" s="266"/>
      <c r="G6" s="266"/>
      <c r="H6" s="266"/>
      <c r="I6" s="266"/>
      <c r="J6" s="266"/>
      <c r="K6" s="266"/>
      <c r="L6" s="266"/>
      <c r="M6" s="12"/>
      <c r="N6" s="12"/>
      <c r="O6" s="12"/>
      <c r="P6" s="12"/>
    </row>
    <row r="7" spans="1:16" x14ac:dyDescent="0.2">
      <c r="A7" s="18"/>
      <c r="B7" s="18"/>
      <c r="C7" s="23" t="s">
        <v>7</v>
      </c>
      <c r="D7" s="266" t="str">
        <f>'Kops a+c+n'!D8</f>
        <v>MEŽA IELA 8, JAUNOLAINE, OLAINES PAGASTS</v>
      </c>
      <c r="E7" s="266"/>
      <c r="F7" s="266"/>
      <c r="G7" s="266"/>
      <c r="H7" s="266"/>
      <c r="I7" s="266"/>
      <c r="J7" s="266"/>
      <c r="K7" s="266"/>
      <c r="L7" s="266"/>
      <c r="M7" s="12"/>
      <c r="N7" s="12"/>
      <c r="O7" s="12"/>
      <c r="P7" s="12"/>
    </row>
    <row r="8" spans="1:16" x14ac:dyDescent="0.2">
      <c r="A8" s="18"/>
      <c r="B8" s="18"/>
      <c r="C8" s="4" t="s">
        <v>24</v>
      </c>
      <c r="D8" s="266" t="str">
        <f>'Kops a+c+n'!D9</f>
        <v>Iepirkums Nr. AS OŪS 2024/02_E</v>
      </c>
      <c r="E8" s="266"/>
      <c r="F8" s="266"/>
      <c r="G8" s="266"/>
      <c r="H8" s="266"/>
      <c r="I8" s="266"/>
      <c r="J8" s="266"/>
      <c r="K8" s="266"/>
      <c r="L8" s="266"/>
      <c r="M8" s="12"/>
      <c r="N8" s="12"/>
      <c r="O8" s="12"/>
      <c r="P8" s="12"/>
    </row>
    <row r="9" spans="1:16" ht="11.25" customHeight="1" x14ac:dyDescent="0.2">
      <c r="A9" s="267" t="str">
        <f>'3a+c+n'!A9</f>
        <v>Tāme sastādīta  2023. gada tirgus cenās, pamatojoties uz AVK-A daļas rasējumiem</v>
      </c>
      <c r="B9" s="267"/>
      <c r="C9" s="267"/>
      <c r="D9" s="267"/>
      <c r="E9" s="267"/>
      <c r="F9" s="267"/>
      <c r="G9" s="27"/>
      <c r="H9" s="27"/>
      <c r="I9" s="27"/>
      <c r="J9" s="268" t="s">
        <v>45</v>
      </c>
      <c r="K9" s="268"/>
      <c r="L9" s="268"/>
      <c r="M9" s="268"/>
      <c r="N9" s="269">
        <f>P82</f>
        <v>0</v>
      </c>
      <c r="O9" s="269"/>
      <c r="P9" s="27"/>
    </row>
    <row r="10" spans="1:16" ht="15" customHeight="1" x14ac:dyDescent="0.2">
      <c r="A10" s="28"/>
      <c r="B10" s="29"/>
      <c r="C10" s="4"/>
      <c r="D10" s="18"/>
      <c r="E10" s="18"/>
      <c r="F10" s="18"/>
      <c r="G10" s="18"/>
      <c r="H10" s="18"/>
      <c r="I10" s="18"/>
      <c r="J10" s="18"/>
      <c r="K10" s="18"/>
      <c r="L10" s="76"/>
      <c r="M10" s="76"/>
      <c r="N10" s="76"/>
      <c r="O10" s="76"/>
      <c r="P10" s="23" t="str">
        <f>'Kopt a+c+n'!A36</f>
        <v>Tāme sastādīta 2024. gada__. ________</v>
      </c>
    </row>
    <row r="11" spans="1:16" ht="12" thickBot="1" x14ac:dyDescent="0.25">
      <c r="A11" s="28"/>
      <c r="B11" s="29"/>
      <c r="C11" s="4"/>
      <c r="D11" s="18"/>
      <c r="E11" s="18"/>
      <c r="F11" s="18"/>
      <c r="G11" s="18"/>
      <c r="H11" s="18"/>
      <c r="I11" s="18"/>
      <c r="J11" s="18"/>
      <c r="K11" s="18"/>
      <c r="L11" s="30"/>
      <c r="M11" s="30"/>
      <c r="N11" s="31"/>
      <c r="O11" s="22"/>
      <c r="P11" s="18"/>
    </row>
    <row r="12" spans="1:16" x14ac:dyDescent="0.2">
      <c r="A12" s="235" t="s">
        <v>27</v>
      </c>
      <c r="B12" s="259" t="s">
        <v>48</v>
      </c>
      <c r="C12" s="252" t="s">
        <v>49</v>
      </c>
      <c r="D12" s="262" t="s">
        <v>50</v>
      </c>
      <c r="E12" s="264" t="s">
        <v>51</v>
      </c>
      <c r="F12" s="251" t="s">
        <v>52</v>
      </c>
      <c r="G12" s="252"/>
      <c r="H12" s="252"/>
      <c r="I12" s="252"/>
      <c r="J12" s="252"/>
      <c r="K12" s="253"/>
      <c r="L12" s="276" t="s">
        <v>53</v>
      </c>
      <c r="M12" s="252"/>
      <c r="N12" s="252"/>
      <c r="O12" s="252"/>
      <c r="P12" s="253"/>
    </row>
    <row r="13" spans="1:16" ht="126.75" customHeight="1" thickBot="1" x14ac:dyDescent="0.25">
      <c r="A13" s="236"/>
      <c r="B13" s="272"/>
      <c r="C13" s="273"/>
      <c r="D13" s="274"/>
      <c r="E13" s="275"/>
      <c r="F13" s="47" t="s">
        <v>55</v>
      </c>
      <c r="G13" s="50" t="s">
        <v>56</v>
      </c>
      <c r="H13" s="50" t="s">
        <v>57</v>
      </c>
      <c r="I13" s="50" t="s">
        <v>58</v>
      </c>
      <c r="J13" s="50" t="s">
        <v>59</v>
      </c>
      <c r="K13" s="52" t="s">
        <v>60</v>
      </c>
      <c r="L13" s="63" t="s">
        <v>55</v>
      </c>
      <c r="M13" s="50" t="s">
        <v>57</v>
      </c>
      <c r="N13" s="50" t="s">
        <v>58</v>
      </c>
      <c r="O13" s="50" t="s">
        <v>59</v>
      </c>
      <c r="P13" s="80" t="s">
        <v>60</v>
      </c>
    </row>
    <row r="14" spans="1:16" x14ac:dyDescent="0.2">
      <c r="A14" s="44">
        <f>IF(P14=0,0,IF(COUNTBLANK(P14)=1,0,COUNTA($P$14:P14)))</f>
        <v>0</v>
      </c>
      <c r="B14" s="19">
        <f>IF($C$4="citu pasākumu izmaksas",IF('3a+c+n'!$Q14="C",'3a+c+n'!B14,0))</f>
        <v>0</v>
      </c>
      <c r="C14" s="19">
        <f>IF($C$4="citu pasākumu izmaksas",IF('3a+c+n'!$Q14="C",'3a+c+n'!C14,0))</f>
        <v>0</v>
      </c>
      <c r="D14" s="19">
        <f>IF($C$4="citu pasākumu izmaksas",IF('3a+c+n'!$Q14="C",'3a+c+n'!D14,0))</f>
        <v>0</v>
      </c>
      <c r="E14" s="39"/>
      <c r="F14" s="57"/>
      <c r="G14" s="104"/>
      <c r="H14" s="104">
        <f>IF($C$4="citu pasākumu izmaksas",IF('3a+c+n'!$Q14="C",'3a+c+n'!H14,0))</f>
        <v>0</v>
      </c>
      <c r="I14" s="104"/>
      <c r="J14" s="104"/>
      <c r="K14" s="105">
        <f>IF($C$4="citu pasākumu izmaksas",IF('3a+c+n'!$Q14="C",'3a+c+n'!K14,0))</f>
        <v>0</v>
      </c>
      <c r="L14" s="73">
        <f>IF($C$4="citu pasākumu izmaksas",IF('3a+c+n'!$Q14="C",'3a+c+n'!L14,0))</f>
        <v>0</v>
      </c>
      <c r="M14" s="104">
        <f>IF($C$4="citu pasākumu izmaksas",IF('3a+c+n'!$Q14="C",'3a+c+n'!M14,0))</f>
        <v>0</v>
      </c>
      <c r="N14" s="104">
        <f>IF($C$4="citu pasākumu izmaksas",IF('3a+c+n'!$Q14="C",'3a+c+n'!N14,0))</f>
        <v>0</v>
      </c>
      <c r="O14" s="104">
        <f>IF($C$4="citu pasākumu izmaksas",IF('3a+c+n'!$Q14="C",'3a+c+n'!O14,0))</f>
        <v>0</v>
      </c>
      <c r="P14" s="105">
        <f>IF($C$4="citu pasākumu izmaksas",IF('3a+c+n'!$Q14="C",'3a+c+n'!P14,0))</f>
        <v>0</v>
      </c>
    </row>
    <row r="15" spans="1:16" x14ac:dyDescent="0.2">
      <c r="A15" s="45">
        <f>IF(P15=0,0,IF(COUNTBLANK(P15)=1,0,COUNTA($P$14:P15)))</f>
        <v>0</v>
      </c>
      <c r="B15" s="20">
        <f>IF($C$4="citu pasākumu izmaksas",IF('3a+c+n'!$Q15="C",'3a+c+n'!B15,0))</f>
        <v>0</v>
      </c>
      <c r="C15" s="20">
        <f>IF($C$4="citu pasākumu izmaksas",IF('3a+c+n'!$Q15="C",'3a+c+n'!C15,0))</f>
        <v>0</v>
      </c>
      <c r="D15" s="20">
        <f>IF($C$4="citu pasākumu izmaksas",IF('3a+c+n'!$Q15="C",'3a+c+n'!D15,0))</f>
        <v>0</v>
      </c>
      <c r="E15" s="40"/>
      <c r="F15" s="59"/>
      <c r="G15" s="106"/>
      <c r="H15" s="106">
        <f>IF($C$4="citu pasākumu izmaksas",IF('3a+c+n'!$Q15="C",'3a+c+n'!H15,0))</f>
        <v>0</v>
      </c>
      <c r="I15" s="106"/>
      <c r="J15" s="106"/>
      <c r="K15" s="107">
        <f>IF($C$4="citu pasākumu izmaksas",IF('3a+c+n'!$Q15="C",'3a+c+n'!K15,0))</f>
        <v>0</v>
      </c>
      <c r="L15" s="74">
        <f>IF($C$4="citu pasākumu izmaksas",IF('3a+c+n'!$Q15="C",'3a+c+n'!L15,0))</f>
        <v>0</v>
      </c>
      <c r="M15" s="106">
        <f>IF($C$4="citu pasākumu izmaksas",IF('3a+c+n'!$Q15="C",'3a+c+n'!M15,0))</f>
        <v>0</v>
      </c>
      <c r="N15" s="106">
        <f>IF($C$4="citu pasākumu izmaksas",IF('3a+c+n'!$Q15="C",'3a+c+n'!N15,0))</f>
        <v>0</v>
      </c>
      <c r="O15" s="106">
        <f>IF($C$4="citu pasākumu izmaksas",IF('3a+c+n'!$Q15="C",'3a+c+n'!O15,0))</f>
        <v>0</v>
      </c>
      <c r="P15" s="107">
        <f>IF($C$4="citu pasākumu izmaksas",IF('3a+c+n'!$Q15="C",'3a+c+n'!P15,0))</f>
        <v>0</v>
      </c>
    </row>
    <row r="16" spans="1:16" x14ac:dyDescent="0.2">
      <c r="A16" s="45">
        <f>IF(P16=0,0,IF(COUNTBLANK(P16)=1,0,COUNTA($P$14:P16)))</f>
        <v>0</v>
      </c>
      <c r="B16" s="20">
        <f>IF($C$4="citu pasākumu izmaksas",IF('3a+c+n'!$Q16="C",'3a+c+n'!B16,0))</f>
        <v>0</v>
      </c>
      <c r="C16" s="20">
        <f>IF($C$4="citu pasākumu izmaksas",IF('3a+c+n'!$Q16="C",'3a+c+n'!C16,0))</f>
        <v>0</v>
      </c>
      <c r="D16" s="20">
        <f>IF($C$4="citu pasākumu izmaksas",IF('3a+c+n'!$Q16="C",'3a+c+n'!D16,0))</f>
        <v>0</v>
      </c>
      <c r="E16" s="40"/>
      <c r="F16" s="59"/>
      <c r="G16" s="106"/>
      <c r="H16" s="106">
        <f>IF($C$4="citu pasākumu izmaksas",IF('3a+c+n'!$Q16="C",'3a+c+n'!H16,0))</f>
        <v>0</v>
      </c>
      <c r="I16" s="106"/>
      <c r="J16" s="106"/>
      <c r="K16" s="107">
        <f>IF($C$4="citu pasākumu izmaksas",IF('3a+c+n'!$Q16="C",'3a+c+n'!K16,0))</f>
        <v>0</v>
      </c>
      <c r="L16" s="74">
        <f>IF($C$4="citu pasākumu izmaksas",IF('3a+c+n'!$Q16="C",'3a+c+n'!L16,0))</f>
        <v>0</v>
      </c>
      <c r="M16" s="106">
        <f>IF($C$4="citu pasākumu izmaksas",IF('3a+c+n'!$Q16="C",'3a+c+n'!M16,0))</f>
        <v>0</v>
      </c>
      <c r="N16" s="106">
        <f>IF($C$4="citu pasākumu izmaksas",IF('3a+c+n'!$Q16="C",'3a+c+n'!N16,0))</f>
        <v>0</v>
      </c>
      <c r="O16" s="106">
        <f>IF($C$4="citu pasākumu izmaksas",IF('3a+c+n'!$Q16="C",'3a+c+n'!O16,0))</f>
        <v>0</v>
      </c>
      <c r="P16" s="107">
        <f>IF($C$4="citu pasākumu izmaksas",IF('3a+c+n'!$Q16="C",'3a+c+n'!P16,0))</f>
        <v>0</v>
      </c>
    </row>
    <row r="17" spans="1:16" x14ac:dyDescent="0.2">
      <c r="A17" s="45">
        <f>IF(P17=0,0,IF(COUNTBLANK(P17)=1,0,COUNTA($P$14:P17)))</f>
        <v>0</v>
      </c>
      <c r="B17" s="20">
        <f>IF($C$4="citu pasākumu izmaksas",IF('3a+c+n'!$Q17="C",'3a+c+n'!B17,0))</f>
        <v>0</v>
      </c>
      <c r="C17" s="20">
        <f>IF($C$4="citu pasākumu izmaksas",IF('3a+c+n'!$Q17="C",'3a+c+n'!C17,0))</f>
        <v>0</v>
      </c>
      <c r="D17" s="20">
        <f>IF($C$4="citu pasākumu izmaksas",IF('3a+c+n'!$Q17="C",'3a+c+n'!D17,0))</f>
        <v>0</v>
      </c>
      <c r="E17" s="40"/>
      <c r="F17" s="59"/>
      <c r="G17" s="106"/>
      <c r="H17" s="106">
        <f>IF($C$4="citu pasākumu izmaksas",IF('3a+c+n'!$Q17="C",'3a+c+n'!H17,0))</f>
        <v>0</v>
      </c>
      <c r="I17" s="106"/>
      <c r="J17" s="106"/>
      <c r="K17" s="107">
        <f>IF($C$4="citu pasākumu izmaksas",IF('3a+c+n'!$Q17="C",'3a+c+n'!K17,0))</f>
        <v>0</v>
      </c>
      <c r="L17" s="74">
        <f>IF($C$4="citu pasākumu izmaksas",IF('3a+c+n'!$Q17="C",'3a+c+n'!L17,0))</f>
        <v>0</v>
      </c>
      <c r="M17" s="106">
        <f>IF($C$4="citu pasākumu izmaksas",IF('3a+c+n'!$Q17="C",'3a+c+n'!M17,0))</f>
        <v>0</v>
      </c>
      <c r="N17" s="106">
        <f>IF($C$4="citu pasākumu izmaksas",IF('3a+c+n'!$Q17="C",'3a+c+n'!N17,0))</f>
        <v>0</v>
      </c>
      <c r="O17" s="106">
        <f>IF($C$4="citu pasākumu izmaksas",IF('3a+c+n'!$Q17="C",'3a+c+n'!O17,0))</f>
        <v>0</v>
      </c>
      <c r="P17" s="107">
        <f>IF($C$4="citu pasākumu izmaksas",IF('3a+c+n'!$Q17="C",'3a+c+n'!P17,0))</f>
        <v>0</v>
      </c>
    </row>
    <row r="18" spans="1:16" x14ac:dyDescent="0.2">
      <c r="A18" s="45">
        <f>IF(P18=0,0,IF(COUNTBLANK(P18)=1,0,COUNTA($P$14:P18)))</f>
        <v>0</v>
      </c>
      <c r="B18" s="20">
        <f>IF($C$4="citu pasākumu izmaksas",IF('3a+c+n'!$Q18="C",'3a+c+n'!B18,0))</f>
        <v>0</v>
      </c>
      <c r="C18" s="20">
        <f>IF($C$4="citu pasākumu izmaksas",IF('3a+c+n'!$Q18="C",'3a+c+n'!C18,0))</f>
        <v>0</v>
      </c>
      <c r="D18" s="20">
        <f>IF($C$4="citu pasākumu izmaksas",IF('3a+c+n'!$Q18="C",'3a+c+n'!D18,0))</f>
        <v>0</v>
      </c>
      <c r="E18" s="40"/>
      <c r="F18" s="59"/>
      <c r="G18" s="106"/>
      <c r="H18" s="106">
        <f>IF($C$4="citu pasākumu izmaksas",IF('3a+c+n'!$Q18="C",'3a+c+n'!H18,0))</f>
        <v>0</v>
      </c>
      <c r="I18" s="106"/>
      <c r="J18" s="106"/>
      <c r="K18" s="107">
        <f>IF($C$4="citu pasākumu izmaksas",IF('3a+c+n'!$Q18="C",'3a+c+n'!K18,0))</f>
        <v>0</v>
      </c>
      <c r="L18" s="74">
        <f>IF($C$4="citu pasākumu izmaksas",IF('3a+c+n'!$Q18="C",'3a+c+n'!L18,0))</f>
        <v>0</v>
      </c>
      <c r="M18" s="106">
        <f>IF($C$4="citu pasākumu izmaksas",IF('3a+c+n'!$Q18="C",'3a+c+n'!M18,0))</f>
        <v>0</v>
      </c>
      <c r="N18" s="106">
        <f>IF($C$4="citu pasākumu izmaksas",IF('3a+c+n'!$Q18="C",'3a+c+n'!N18,0))</f>
        <v>0</v>
      </c>
      <c r="O18" s="106">
        <f>IF($C$4="citu pasākumu izmaksas",IF('3a+c+n'!$Q18="C",'3a+c+n'!O18,0))</f>
        <v>0</v>
      </c>
      <c r="P18" s="107">
        <f>IF($C$4="citu pasākumu izmaksas",IF('3a+c+n'!$Q18="C",'3a+c+n'!P18,0))</f>
        <v>0</v>
      </c>
    </row>
    <row r="19" spans="1:16" x14ac:dyDescent="0.2">
      <c r="A19" s="45">
        <f>IF(P19=0,0,IF(COUNTBLANK(P19)=1,0,COUNTA($P$14:P19)))</f>
        <v>0</v>
      </c>
      <c r="B19" s="20">
        <f>IF($C$4="citu pasākumu izmaksas",IF('3a+c+n'!$Q19="C",'3a+c+n'!B19,0))</f>
        <v>0</v>
      </c>
      <c r="C19" s="20">
        <f>IF($C$4="citu pasākumu izmaksas",IF('3a+c+n'!$Q19="C",'3a+c+n'!C19,0))</f>
        <v>0</v>
      </c>
      <c r="D19" s="20">
        <f>IF($C$4="citu pasākumu izmaksas",IF('3a+c+n'!$Q19="C",'3a+c+n'!D19,0))</f>
        <v>0</v>
      </c>
      <c r="E19" s="40"/>
      <c r="F19" s="59"/>
      <c r="G19" s="106"/>
      <c r="H19" s="106">
        <f>IF($C$4="citu pasākumu izmaksas",IF('3a+c+n'!$Q19="C",'3a+c+n'!H19,0))</f>
        <v>0</v>
      </c>
      <c r="I19" s="106"/>
      <c r="J19" s="106"/>
      <c r="K19" s="107">
        <f>IF($C$4="citu pasākumu izmaksas",IF('3a+c+n'!$Q19="C",'3a+c+n'!K19,0))</f>
        <v>0</v>
      </c>
      <c r="L19" s="74">
        <f>IF($C$4="citu pasākumu izmaksas",IF('3a+c+n'!$Q19="C",'3a+c+n'!L19,0))</f>
        <v>0</v>
      </c>
      <c r="M19" s="106">
        <f>IF($C$4="citu pasākumu izmaksas",IF('3a+c+n'!$Q19="C",'3a+c+n'!M19,0))</f>
        <v>0</v>
      </c>
      <c r="N19" s="106">
        <f>IF($C$4="citu pasākumu izmaksas",IF('3a+c+n'!$Q19="C",'3a+c+n'!N19,0))</f>
        <v>0</v>
      </c>
      <c r="O19" s="106">
        <f>IF($C$4="citu pasākumu izmaksas",IF('3a+c+n'!$Q19="C",'3a+c+n'!O19,0))</f>
        <v>0</v>
      </c>
      <c r="P19" s="107">
        <f>IF($C$4="citu pasākumu izmaksas",IF('3a+c+n'!$Q19="C",'3a+c+n'!P19,0))</f>
        <v>0</v>
      </c>
    </row>
    <row r="20" spans="1:16" x14ac:dyDescent="0.2">
      <c r="A20" s="45">
        <f>IF(P20=0,0,IF(COUNTBLANK(P20)=1,0,COUNTA($P$14:P20)))</f>
        <v>0</v>
      </c>
      <c r="B20" s="20">
        <f>IF($C$4="citu pasākumu izmaksas",IF('3a+c+n'!$Q20="C",'3a+c+n'!B20,0))</f>
        <v>0</v>
      </c>
      <c r="C20" s="20">
        <f>IF($C$4="citu pasākumu izmaksas",IF('3a+c+n'!$Q20="C",'3a+c+n'!C20,0))</f>
        <v>0</v>
      </c>
      <c r="D20" s="20">
        <f>IF($C$4="citu pasākumu izmaksas",IF('3a+c+n'!$Q20="C",'3a+c+n'!D20,0))</f>
        <v>0</v>
      </c>
      <c r="E20" s="40"/>
      <c r="F20" s="59"/>
      <c r="G20" s="106"/>
      <c r="H20" s="106">
        <f>IF($C$4="citu pasākumu izmaksas",IF('3a+c+n'!$Q20="C",'3a+c+n'!H20,0))</f>
        <v>0</v>
      </c>
      <c r="I20" s="106"/>
      <c r="J20" s="106"/>
      <c r="K20" s="107">
        <f>IF($C$4="citu pasākumu izmaksas",IF('3a+c+n'!$Q20="C",'3a+c+n'!K20,0))</f>
        <v>0</v>
      </c>
      <c r="L20" s="74">
        <f>IF($C$4="citu pasākumu izmaksas",IF('3a+c+n'!$Q20="C",'3a+c+n'!L20,0))</f>
        <v>0</v>
      </c>
      <c r="M20" s="106">
        <f>IF($C$4="citu pasākumu izmaksas",IF('3a+c+n'!$Q20="C",'3a+c+n'!M20,0))</f>
        <v>0</v>
      </c>
      <c r="N20" s="106">
        <f>IF($C$4="citu pasākumu izmaksas",IF('3a+c+n'!$Q20="C",'3a+c+n'!N20,0))</f>
        <v>0</v>
      </c>
      <c r="O20" s="106">
        <f>IF($C$4="citu pasākumu izmaksas",IF('3a+c+n'!$Q20="C",'3a+c+n'!O20,0))</f>
        <v>0</v>
      </c>
      <c r="P20" s="107">
        <f>IF($C$4="citu pasākumu izmaksas",IF('3a+c+n'!$Q20="C",'3a+c+n'!P20,0))</f>
        <v>0</v>
      </c>
    </row>
    <row r="21" spans="1:16" x14ac:dyDescent="0.2">
      <c r="A21" s="45">
        <f>IF(P21=0,0,IF(COUNTBLANK(P21)=1,0,COUNTA($P$14:P21)))</f>
        <v>0</v>
      </c>
      <c r="B21" s="20">
        <f>IF($C$4="citu pasākumu izmaksas",IF('3a+c+n'!$Q21="C",'3a+c+n'!B21,0))</f>
        <v>0</v>
      </c>
      <c r="C21" s="20">
        <f>IF($C$4="citu pasākumu izmaksas",IF('3a+c+n'!$Q21="C",'3a+c+n'!C21,0))</f>
        <v>0</v>
      </c>
      <c r="D21" s="20">
        <f>IF($C$4="citu pasākumu izmaksas",IF('3a+c+n'!$Q21="C",'3a+c+n'!D21,0))</f>
        <v>0</v>
      </c>
      <c r="E21" s="40"/>
      <c r="F21" s="59"/>
      <c r="G21" s="106"/>
      <c r="H21" s="106">
        <f>IF($C$4="citu pasākumu izmaksas",IF('3a+c+n'!$Q21="C",'3a+c+n'!H21,0))</f>
        <v>0</v>
      </c>
      <c r="I21" s="106"/>
      <c r="J21" s="106"/>
      <c r="K21" s="107">
        <f>IF($C$4="citu pasākumu izmaksas",IF('3a+c+n'!$Q21="C",'3a+c+n'!K21,0))</f>
        <v>0</v>
      </c>
      <c r="L21" s="74">
        <f>IF($C$4="citu pasākumu izmaksas",IF('3a+c+n'!$Q21="C",'3a+c+n'!L21,0))</f>
        <v>0</v>
      </c>
      <c r="M21" s="106">
        <f>IF($C$4="citu pasākumu izmaksas",IF('3a+c+n'!$Q21="C",'3a+c+n'!M21,0))</f>
        <v>0</v>
      </c>
      <c r="N21" s="106">
        <f>IF($C$4="citu pasākumu izmaksas",IF('3a+c+n'!$Q21="C",'3a+c+n'!N21,0))</f>
        <v>0</v>
      </c>
      <c r="O21" s="106">
        <f>IF($C$4="citu pasākumu izmaksas",IF('3a+c+n'!$Q21="C",'3a+c+n'!O21,0))</f>
        <v>0</v>
      </c>
      <c r="P21" s="107">
        <f>IF($C$4="citu pasākumu izmaksas",IF('3a+c+n'!$Q21="C",'3a+c+n'!P21,0))</f>
        <v>0</v>
      </c>
    </row>
    <row r="22" spans="1:16" x14ac:dyDescent="0.2">
      <c r="A22" s="45">
        <f>IF(P22=0,0,IF(COUNTBLANK(P22)=1,0,COUNTA($P$14:P22)))</f>
        <v>0</v>
      </c>
      <c r="B22" s="20">
        <f>IF($C$4="citu pasākumu izmaksas",IF('3a+c+n'!$Q22="C",'3a+c+n'!B22,0))</f>
        <v>0</v>
      </c>
      <c r="C22" s="20">
        <f>IF($C$4="citu pasākumu izmaksas",IF('3a+c+n'!$Q22="C",'3a+c+n'!C22,0))</f>
        <v>0</v>
      </c>
      <c r="D22" s="20">
        <f>IF($C$4="citu pasākumu izmaksas",IF('3a+c+n'!$Q22="C",'3a+c+n'!D22,0))</f>
        <v>0</v>
      </c>
      <c r="E22" s="40"/>
      <c r="F22" s="59"/>
      <c r="G22" s="106"/>
      <c r="H22" s="106">
        <f>IF($C$4="citu pasākumu izmaksas",IF('3a+c+n'!$Q22="C",'3a+c+n'!H22,0))</f>
        <v>0</v>
      </c>
      <c r="I22" s="106"/>
      <c r="J22" s="106"/>
      <c r="K22" s="107">
        <f>IF($C$4="citu pasākumu izmaksas",IF('3a+c+n'!$Q22="C",'3a+c+n'!K22,0))</f>
        <v>0</v>
      </c>
      <c r="L22" s="74">
        <f>IF($C$4="citu pasākumu izmaksas",IF('3a+c+n'!$Q22="C",'3a+c+n'!L22,0))</f>
        <v>0</v>
      </c>
      <c r="M22" s="106">
        <f>IF($C$4="citu pasākumu izmaksas",IF('3a+c+n'!$Q22="C",'3a+c+n'!M22,0))</f>
        <v>0</v>
      </c>
      <c r="N22" s="106">
        <f>IF($C$4="citu pasākumu izmaksas",IF('3a+c+n'!$Q22="C",'3a+c+n'!N22,0))</f>
        <v>0</v>
      </c>
      <c r="O22" s="106">
        <f>IF($C$4="citu pasākumu izmaksas",IF('3a+c+n'!$Q22="C",'3a+c+n'!O22,0))</f>
        <v>0</v>
      </c>
      <c r="P22" s="107">
        <f>IF($C$4="citu pasākumu izmaksas",IF('3a+c+n'!$Q22="C",'3a+c+n'!P22,0))</f>
        <v>0</v>
      </c>
    </row>
    <row r="23" spans="1:16" x14ac:dyDescent="0.2">
      <c r="A23" s="45">
        <f>IF(P23=0,0,IF(COUNTBLANK(P23)=1,0,COUNTA($P$14:P23)))</f>
        <v>0</v>
      </c>
      <c r="B23" s="20">
        <f>IF($C$4="citu pasākumu izmaksas",IF('3a+c+n'!$Q23="C",'3a+c+n'!B23,0))</f>
        <v>0</v>
      </c>
      <c r="C23" s="20">
        <f>IF($C$4="citu pasākumu izmaksas",IF('3a+c+n'!$Q23="C",'3a+c+n'!C23,0))</f>
        <v>0</v>
      </c>
      <c r="D23" s="20">
        <f>IF($C$4="citu pasākumu izmaksas",IF('3a+c+n'!$Q23="C",'3a+c+n'!D23,0))</f>
        <v>0</v>
      </c>
      <c r="E23" s="40"/>
      <c r="F23" s="59"/>
      <c r="G23" s="106"/>
      <c r="H23" s="106">
        <f>IF($C$4="citu pasākumu izmaksas",IF('3a+c+n'!$Q23="C",'3a+c+n'!H23,0))</f>
        <v>0</v>
      </c>
      <c r="I23" s="106"/>
      <c r="J23" s="106"/>
      <c r="K23" s="107">
        <f>IF($C$4="citu pasākumu izmaksas",IF('3a+c+n'!$Q23="C",'3a+c+n'!K23,0))</f>
        <v>0</v>
      </c>
      <c r="L23" s="74">
        <f>IF($C$4="citu pasākumu izmaksas",IF('3a+c+n'!$Q23="C",'3a+c+n'!L23,0))</f>
        <v>0</v>
      </c>
      <c r="M23" s="106">
        <f>IF($C$4="citu pasākumu izmaksas",IF('3a+c+n'!$Q23="C",'3a+c+n'!M23,0))</f>
        <v>0</v>
      </c>
      <c r="N23" s="106">
        <f>IF($C$4="citu pasākumu izmaksas",IF('3a+c+n'!$Q23="C",'3a+c+n'!N23,0))</f>
        <v>0</v>
      </c>
      <c r="O23" s="106">
        <f>IF($C$4="citu pasākumu izmaksas",IF('3a+c+n'!$Q23="C",'3a+c+n'!O23,0))</f>
        <v>0</v>
      </c>
      <c r="P23" s="107">
        <f>IF($C$4="citu pasākumu izmaksas",IF('3a+c+n'!$Q23="C",'3a+c+n'!P23,0))</f>
        <v>0</v>
      </c>
    </row>
    <row r="24" spans="1:16" x14ac:dyDescent="0.2">
      <c r="A24" s="45">
        <f>IF(P24=0,0,IF(COUNTBLANK(P24)=1,0,COUNTA($P$14:P24)))</f>
        <v>0</v>
      </c>
      <c r="B24" s="20">
        <f>IF($C$4="citu pasākumu izmaksas",IF('3a+c+n'!$Q24="C",'3a+c+n'!B24,0))</f>
        <v>0</v>
      </c>
      <c r="C24" s="20">
        <f>IF($C$4="citu pasākumu izmaksas",IF('3a+c+n'!$Q24="C",'3a+c+n'!C24,0))</f>
        <v>0</v>
      </c>
      <c r="D24" s="20">
        <f>IF($C$4="citu pasākumu izmaksas",IF('3a+c+n'!$Q24="C",'3a+c+n'!D24,0))</f>
        <v>0</v>
      </c>
      <c r="E24" s="40"/>
      <c r="F24" s="59"/>
      <c r="G24" s="106"/>
      <c r="H24" s="106">
        <f>IF($C$4="citu pasākumu izmaksas",IF('3a+c+n'!$Q24="C",'3a+c+n'!H24,0))</f>
        <v>0</v>
      </c>
      <c r="I24" s="106"/>
      <c r="J24" s="106"/>
      <c r="K24" s="107">
        <f>IF($C$4="citu pasākumu izmaksas",IF('3a+c+n'!$Q24="C",'3a+c+n'!K24,0))</f>
        <v>0</v>
      </c>
      <c r="L24" s="74">
        <f>IF($C$4="citu pasākumu izmaksas",IF('3a+c+n'!$Q24="C",'3a+c+n'!L24,0))</f>
        <v>0</v>
      </c>
      <c r="M24" s="106">
        <f>IF($C$4="citu pasākumu izmaksas",IF('3a+c+n'!$Q24="C",'3a+c+n'!M24,0))</f>
        <v>0</v>
      </c>
      <c r="N24" s="106">
        <f>IF($C$4="citu pasākumu izmaksas",IF('3a+c+n'!$Q24="C",'3a+c+n'!N24,0))</f>
        <v>0</v>
      </c>
      <c r="O24" s="106">
        <f>IF($C$4="citu pasākumu izmaksas",IF('3a+c+n'!$Q24="C",'3a+c+n'!O24,0))</f>
        <v>0</v>
      </c>
      <c r="P24" s="107">
        <f>IF($C$4="citu pasākumu izmaksas",IF('3a+c+n'!$Q24="C",'3a+c+n'!P24,0))</f>
        <v>0</v>
      </c>
    </row>
    <row r="25" spans="1:16" x14ac:dyDescent="0.2">
      <c r="A25" s="45">
        <f>IF(P25=0,0,IF(COUNTBLANK(P25)=1,0,COUNTA($P$14:P25)))</f>
        <v>0</v>
      </c>
      <c r="B25" s="20">
        <f>IF($C$4="citu pasākumu izmaksas",IF('3a+c+n'!$Q25="C",'3a+c+n'!B25,0))</f>
        <v>0</v>
      </c>
      <c r="C25" s="20">
        <f>IF($C$4="citu pasākumu izmaksas",IF('3a+c+n'!$Q25="C",'3a+c+n'!C25,0))</f>
        <v>0</v>
      </c>
      <c r="D25" s="20">
        <f>IF($C$4="citu pasākumu izmaksas",IF('3a+c+n'!$Q25="C",'3a+c+n'!D25,0))</f>
        <v>0</v>
      </c>
      <c r="E25" s="40"/>
      <c r="F25" s="59"/>
      <c r="G25" s="106"/>
      <c r="H25" s="106">
        <f>IF($C$4="citu pasākumu izmaksas",IF('3a+c+n'!$Q25="C",'3a+c+n'!H25,0))</f>
        <v>0</v>
      </c>
      <c r="I25" s="106"/>
      <c r="J25" s="106"/>
      <c r="K25" s="107">
        <f>IF($C$4="citu pasākumu izmaksas",IF('3a+c+n'!$Q25="C",'3a+c+n'!K25,0))</f>
        <v>0</v>
      </c>
      <c r="L25" s="74">
        <f>IF($C$4="citu pasākumu izmaksas",IF('3a+c+n'!$Q25="C",'3a+c+n'!L25,0))</f>
        <v>0</v>
      </c>
      <c r="M25" s="106">
        <f>IF($C$4="citu pasākumu izmaksas",IF('3a+c+n'!$Q25="C",'3a+c+n'!M25,0))</f>
        <v>0</v>
      </c>
      <c r="N25" s="106">
        <f>IF($C$4="citu pasākumu izmaksas",IF('3a+c+n'!$Q25="C",'3a+c+n'!N25,0))</f>
        <v>0</v>
      </c>
      <c r="O25" s="106">
        <f>IF($C$4="citu pasākumu izmaksas",IF('3a+c+n'!$Q25="C",'3a+c+n'!O25,0))</f>
        <v>0</v>
      </c>
      <c r="P25" s="107">
        <f>IF($C$4="citu pasākumu izmaksas",IF('3a+c+n'!$Q25="C",'3a+c+n'!P25,0))</f>
        <v>0</v>
      </c>
    </row>
    <row r="26" spans="1:16" x14ac:dyDescent="0.2">
      <c r="A26" s="45">
        <f>IF(P26=0,0,IF(COUNTBLANK(P26)=1,0,COUNTA($P$14:P26)))</f>
        <v>0</v>
      </c>
      <c r="B26" s="20">
        <f>IF($C$4="citu pasākumu izmaksas",IF('3a+c+n'!$Q26="C",'3a+c+n'!B26,0))</f>
        <v>0</v>
      </c>
      <c r="C26" s="20">
        <f>IF($C$4="citu pasākumu izmaksas",IF('3a+c+n'!$Q26="C",'3a+c+n'!C26,0))</f>
        <v>0</v>
      </c>
      <c r="D26" s="20">
        <f>IF($C$4="citu pasākumu izmaksas",IF('3a+c+n'!$Q26="C",'3a+c+n'!D26,0))</f>
        <v>0</v>
      </c>
      <c r="E26" s="40"/>
      <c r="F26" s="59"/>
      <c r="G26" s="106"/>
      <c r="H26" s="106">
        <f>IF($C$4="citu pasākumu izmaksas",IF('3a+c+n'!$Q26="C",'3a+c+n'!H26,0))</f>
        <v>0</v>
      </c>
      <c r="I26" s="106"/>
      <c r="J26" s="106"/>
      <c r="K26" s="107">
        <f>IF($C$4="citu pasākumu izmaksas",IF('3a+c+n'!$Q26="C",'3a+c+n'!K26,0))</f>
        <v>0</v>
      </c>
      <c r="L26" s="74">
        <f>IF($C$4="citu pasākumu izmaksas",IF('3a+c+n'!$Q26="C",'3a+c+n'!L26,0))</f>
        <v>0</v>
      </c>
      <c r="M26" s="106">
        <f>IF($C$4="citu pasākumu izmaksas",IF('3a+c+n'!$Q26="C",'3a+c+n'!M26,0))</f>
        <v>0</v>
      </c>
      <c r="N26" s="106">
        <f>IF($C$4="citu pasākumu izmaksas",IF('3a+c+n'!$Q26="C",'3a+c+n'!N26,0))</f>
        <v>0</v>
      </c>
      <c r="O26" s="106">
        <f>IF($C$4="citu pasākumu izmaksas",IF('3a+c+n'!$Q26="C",'3a+c+n'!O26,0))</f>
        <v>0</v>
      </c>
      <c r="P26" s="107">
        <f>IF($C$4="citu pasākumu izmaksas",IF('3a+c+n'!$Q26="C",'3a+c+n'!P26,0))</f>
        <v>0</v>
      </c>
    </row>
    <row r="27" spans="1:16" x14ac:dyDescent="0.2">
      <c r="A27" s="45">
        <f>IF(P27=0,0,IF(COUNTBLANK(P27)=1,0,COUNTA($P$14:P27)))</f>
        <v>0</v>
      </c>
      <c r="B27" s="20">
        <f>IF($C$4="citu pasākumu izmaksas",IF('3a+c+n'!$Q27="C",'3a+c+n'!B27,0))</f>
        <v>0</v>
      </c>
      <c r="C27" s="20">
        <f>IF($C$4="citu pasākumu izmaksas",IF('3a+c+n'!$Q27="C",'3a+c+n'!C27,0))</f>
        <v>0</v>
      </c>
      <c r="D27" s="20">
        <f>IF($C$4="citu pasākumu izmaksas",IF('3a+c+n'!$Q27="C",'3a+c+n'!D27,0))</f>
        <v>0</v>
      </c>
      <c r="E27" s="40"/>
      <c r="F27" s="59"/>
      <c r="G27" s="106"/>
      <c r="H27" s="106">
        <f>IF($C$4="citu pasākumu izmaksas",IF('3a+c+n'!$Q27="C",'3a+c+n'!H27,0))</f>
        <v>0</v>
      </c>
      <c r="I27" s="106"/>
      <c r="J27" s="106"/>
      <c r="K27" s="107">
        <f>IF($C$4="citu pasākumu izmaksas",IF('3a+c+n'!$Q27="C",'3a+c+n'!K27,0))</f>
        <v>0</v>
      </c>
      <c r="L27" s="74">
        <f>IF($C$4="citu pasākumu izmaksas",IF('3a+c+n'!$Q27="C",'3a+c+n'!L27,0))</f>
        <v>0</v>
      </c>
      <c r="M27" s="106">
        <f>IF($C$4="citu pasākumu izmaksas",IF('3a+c+n'!$Q27="C",'3a+c+n'!M27,0))</f>
        <v>0</v>
      </c>
      <c r="N27" s="106">
        <f>IF($C$4="citu pasākumu izmaksas",IF('3a+c+n'!$Q27="C",'3a+c+n'!N27,0))</f>
        <v>0</v>
      </c>
      <c r="O27" s="106">
        <f>IF($C$4="citu pasākumu izmaksas",IF('3a+c+n'!$Q27="C",'3a+c+n'!O27,0))</f>
        <v>0</v>
      </c>
      <c r="P27" s="107">
        <f>IF($C$4="citu pasākumu izmaksas",IF('3a+c+n'!$Q27="C",'3a+c+n'!P27,0))</f>
        <v>0</v>
      </c>
    </row>
    <row r="28" spans="1:16" x14ac:dyDescent="0.2">
      <c r="A28" s="45">
        <f>IF(P28=0,0,IF(COUNTBLANK(P28)=1,0,COUNTA($P$14:P28)))</f>
        <v>0</v>
      </c>
      <c r="B28" s="20">
        <f>IF($C$4="citu pasākumu izmaksas",IF('3a+c+n'!$Q28="C",'3a+c+n'!B28,0))</f>
        <v>0</v>
      </c>
      <c r="C28" s="20">
        <f>IF($C$4="citu pasākumu izmaksas",IF('3a+c+n'!$Q28="C",'3a+c+n'!C28,0))</f>
        <v>0</v>
      </c>
      <c r="D28" s="20">
        <f>IF($C$4="citu pasākumu izmaksas",IF('3a+c+n'!$Q28="C",'3a+c+n'!D28,0))</f>
        <v>0</v>
      </c>
      <c r="E28" s="40"/>
      <c r="F28" s="59"/>
      <c r="G28" s="106"/>
      <c r="H28" s="106">
        <f>IF($C$4="citu pasākumu izmaksas",IF('3a+c+n'!$Q28="C",'3a+c+n'!H28,0))</f>
        <v>0</v>
      </c>
      <c r="I28" s="106"/>
      <c r="J28" s="106"/>
      <c r="K28" s="107">
        <f>IF($C$4="citu pasākumu izmaksas",IF('3a+c+n'!$Q28="C",'3a+c+n'!K28,0))</f>
        <v>0</v>
      </c>
      <c r="L28" s="74">
        <f>IF($C$4="citu pasākumu izmaksas",IF('3a+c+n'!$Q28="C",'3a+c+n'!L28,0))</f>
        <v>0</v>
      </c>
      <c r="M28" s="106">
        <f>IF($C$4="citu pasākumu izmaksas",IF('3a+c+n'!$Q28="C",'3a+c+n'!M28,0))</f>
        <v>0</v>
      </c>
      <c r="N28" s="106">
        <f>IF($C$4="citu pasākumu izmaksas",IF('3a+c+n'!$Q28="C",'3a+c+n'!N28,0))</f>
        <v>0</v>
      </c>
      <c r="O28" s="106">
        <f>IF($C$4="citu pasākumu izmaksas",IF('3a+c+n'!$Q28="C",'3a+c+n'!O28,0))</f>
        <v>0</v>
      </c>
      <c r="P28" s="107">
        <f>IF($C$4="citu pasākumu izmaksas",IF('3a+c+n'!$Q28="C",'3a+c+n'!P28,0))</f>
        <v>0</v>
      </c>
    </row>
    <row r="29" spans="1:16" x14ac:dyDescent="0.2">
      <c r="A29" s="45">
        <f>IF(P29=0,0,IF(COUNTBLANK(P29)=1,0,COUNTA($P$14:P29)))</f>
        <v>0</v>
      </c>
      <c r="B29" s="20">
        <f>IF($C$4="citu pasākumu izmaksas",IF('3a+c+n'!$Q29="C",'3a+c+n'!B29,0))</f>
        <v>0</v>
      </c>
      <c r="C29" s="20">
        <f>IF($C$4="citu pasākumu izmaksas",IF('3a+c+n'!$Q29="C",'3a+c+n'!C29,0))</f>
        <v>0</v>
      </c>
      <c r="D29" s="20">
        <f>IF($C$4="citu pasākumu izmaksas",IF('3a+c+n'!$Q29="C",'3a+c+n'!D29,0))</f>
        <v>0</v>
      </c>
      <c r="E29" s="40"/>
      <c r="F29" s="59"/>
      <c r="G29" s="106"/>
      <c r="H29" s="106">
        <f>IF($C$4="citu pasākumu izmaksas",IF('3a+c+n'!$Q29="C",'3a+c+n'!H29,0))</f>
        <v>0</v>
      </c>
      <c r="I29" s="106"/>
      <c r="J29" s="106"/>
      <c r="K29" s="107">
        <f>IF($C$4="citu pasākumu izmaksas",IF('3a+c+n'!$Q29="C",'3a+c+n'!K29,0))</f>
        <v>0</v>
      </c>
      <c r="L29" s="74">
        <f>IF($C$4="citu pasākumu izmaksas",IF('3a+c+n'!$Q29="C",'3a+c+n'!L29,0))</f>
        <v>0</v>
      </c>
      <c r="M29" s="106">
        <f>IF($C$4="citu pasākumu izmaksas",IF('3a+c+n'!$Q29="C",'3a+c+n'!M29,0))</f>
        <v>0</v>
      </c>
      <c r="N29" s="106">
        <f>IF($C$4="citu pasākumu izmaksas",IF('3a+c+n'!$Q29="C",'3a+c+n'!N29,0))</f>
        <v>0</v>
      </c>
      <c r="O29" s="106">
        <f>IF($C$4="citu pasākumu izmaksas",IF('3a+c+n'!$Q29="C",'3a+c+n'!O29,0))</f>
        <v>0</v>
      </c>
      <c r="P29" s="107">
        <f>IF($C$4="citu pasākumu izmaksas",IF('3a+c+n'!$Q29="C",'3a+c+n'!P29,0))</f>
        <v>0</v>
      </c>
    </row>
    <row r="30" spans="1:16" x14ac:dyDescent="0.2">
      <c r="A30" s="45">
        <f>IF(P30=0,0,IF(COUNTBLANK(P30)=1,0,COUNTA($P$14:P30)))</f>
        <v>0</v>
      </c>
      <c r="B30" s="20">
        <f>IF($C$4="citu pasākumu izmaksas",IF('3a+c+n'!$Q30="C",'3a+c+n'!B30,0))</f>
        <v>0</v>
      </c>
      <c r="C30" s="20">
        <f>IF($C$4="citu pasākumu izmaksas",IF('3a+c+n'!$Q30="C",'3a+c+n'!C30,0))</f>
        <v>0</v>
      </c>
      <c r="D30" s="20">
        <f>IF($C$4="citu pasākumu izmaksas",IF('3a+c+n'!$Q30="C",'3a+c+n'!D30,0))</f>
        <v>0</v>
      </c>
      <c r="E30" s="40"/>
      <c r="F30" s="59"/>
      <c r="G30" s="106"/>
      <c r="H30" s="106">
        <f>IF($C$4="citu pasākumu izmaksas",IF('3a+c+n'!$Q30="C",'3a+c+n'!H30,0))</f>
        <v>0</v>
      </c>
      <c r="I30" s="106"/>
      <c r="J30" s="106"/>
      <c r="K30" s="107">
        <f>IF($C$4="citu pasākumu izmaksas",IF('3a+c+n'!$Q30="C",'3a+c+n'!K30,0))</f>
        <v>0</v>
      </c>
      <c r="L30" s="74">
        <f>IF($C$4="citu pasākumu izmaksas",IF('3a+c+n'!$Q30="C",'3a+c+n'!L30,0))</f>
        <v>0</v>
      </c>
      <c r="M30" s="106">
        <f>IF($C$4="citu pasākumu izmaksas",IF('3a+c+n'!$Q30="C",'3a+c+n'!M30,0))</f>
        <v>0</v>
      </c>
      <c r="N30" s="106">
        <f>IF($C$4="citu pasākumu izmaksas",IF('3a+c+n'!$Q30="C",'3a+c+n'!N30,0))</f>
        <v>0</v>
      </c>
      <c r="O30" s="106">
        <f>IF($C$4="citu pasākumu izmaksas",IF('3a+c+n'!$Q30="C",'3a+c+n'!O30,0))</f>
        <v>0</v>
      </c>
      <c r="P30" s="107">
        <f>IF($C$4="citu pasākumu izmaksas",IF('3a+c+n'!$Q30="C",'3a+c+n'!P30,0))</f>
        <v>0</v>
      </c>
    </row>
    <row r="31" spans="1:16" x14ac:dyDescent="0.2">
      <c r="A31" s="45">
        <f>IF(P31=0,0,IF(COUNTBLANK(P31)=1,0,COUNTA($P$14:P31)))</f>
        <v>0</v>
      </c>
      <c r="B31" s="20">
        <f>IF($C$4="citu pasākumu izmaksas",IF('3a+c+n'!$Q31="C",'3a+c+n'!B31,0))</f>
        <v>0</v>
      </c>
      <c r="C31" s="20">
        <f>IF($C$4="citu pasākumu izmaksas",IF('3a+c+n'!$Q31="C",'3a+c+n'!C31,0))</f>
        <v>0</v>
      </c>
      <c r="D31" s="20">
        <f>IF($C$4="citu pasākumu izmaksas",IF('3a+c+n'!$Q31="C",'3a+c+n'!D31,0))</f>
        <v>0</v>
      </c>
      <c r="E31" s="40"/>
      <c r="F31" s="59"/>
      <c r="G31" s="106"/>
      <c r="H31" s="106">
        <f>IF($C$4="citu pasākumu izmaksas",IF('3a+c+n'!$Q31="C",'3a+c+n'!H31,0))</f>
        <v>0</v>
      </c>
      <c r="I31" s="106"/>
      <c r="J31" s="106"/>
      <c r="K31" s="107">
        <f>IF($C$4="citu pasākumu izmaksas",IF('3a+c+n'!$Q31="C",'3a+c+n'!K31,0))</f>
        <v>0</v>
      </c>
      <c r="L31" s="74">
        <f>IF($C$4="citu pasākumu izmaksas",IF('3a+c+n'!$Q31="C",'3a+c+n'!L31,0))</f>
        <v>0</v>
      </c>
      <c r="M31" s="106">
        <f>IF($C$4="citu pasākumu izmaksas",IF('3a+c+n'!$Q31="C",'3a+c+n'!M31,0))</f>
        <v>0</v>
      </c>
      <c r="N31" s="106">
        <f>IF($C$4="citu pasākumu izmaksas",IF('3a+c+n'!$Q31="C",'3a+c+n'!N31,0))</f>
        <v>0</v>
      </c>
      <c r="O31" s="106">
        <f>IF($C$4="citu pasākumu izmaksas",IF('3a+c+n'!$Q31="C",'3a+c+n'!O31,0))</f>
        <v>0</v>
      </c>
      <c r="P31" s="107">
        <f>IF($C$4="citu pasākumu izmaksas",IF('3a+c+n'!$Q31="C",'3a+c+n'!P31,0))</f>
        <v>0</v>
      </c>
    </row>
    <row r="32" spans="1:16" x14ac:dyDescent="0.2">
      <c r="A32" s="45">
        <f>IF(P32=0,0,IF(COUNTBLANK(P32)=1,0,COUNTA($P$14:P32)))</f>
        <v>0</v>
      </c>
      <c r="B32" s="20">
        <f>IF($C$4="citu pasākumu izmaksas",IF('3a+c+n'!$Q32="C",'3a+c+n'!B32,0))</f>
        <v>0</v>
      </c>
      <c r="C32" s="20">
        <f>IF($C$4="citu pasākumu izmaksas",IF('3a+c+n'!$Q32="C",'3a+c+n'!C32,0))</f>
        <v>0</v>
      </c>
      <c r="D32" s="20">
        <f>IF($C$4="citu pasākumu izmaksas",IF('3a+c+n'!$Q32="C",'3a+c+n'!D32,0))</f>
        <v>0</v>
      </c>
      <c r="E32" s="40"/>
      <c r="F32" s="59"/>
      <c r="G32" s="106"/>
      <c r="H32" s="106">
        <f>IF($C$4="citu pasākumu izmaksas",IF('3a+c+n'!$Q32="C",'3a+c+n'!H32,0))</f>
        <v>0</v>
      </c>
      <c r="I32" s="106"/>
      <c r="J32" s="106"/>
      <c r="K32" s="107">
        <f>IF($C$4="citu pasākumu izmaksas",IF('3a+c+n'!$Q32="C",'3a+c+n'!K32,0))</f>
        <v>0</v>
      </c>
      <c r="L32" s="74">
        <f>IF($C$4="citu pasākumu izmaksas",IF('3a+c+n'!$Q32="C",'3a+c+n'!L32,0))</f>
        <v>0</v>
      </c>
      <c r="M32" s="106">
        <f>IF($C$4="citu pasākumu izmaksas",IF('3a+c+n'!$Q32="C",'3a+c+n'!M32,0))</f>
        <v>0</v>
      </c>
      <c r="N32" s="106">
        <f>IF($C$4="citu pasākumu izmaksas",IF('3a+c+n'!$Q32="C",'3a+c+n'!N32,0))</f>
        <v>0</v>
      </c>
      <c r="O32" s="106">
        <f>IF($C$4="citu pasākumu izmaksas",IF('3a+c+n'!$Q32="C",'3a+c+n'!O32,0))</f>
        <v>0</v>
      </c>
      <c r="P32" s="107">
        <f>IF($C$4="citu pasākumu izmaksas",IF('3a+c+n'!$Q32="C",'3a+c+n'!P32,0))</f>
        <v>0</v>
      </c>
    </row>
    <row r="33" spans="1:16" x14ac:dyDescent="0.2">
      <c r="A33" s="45">
        <f>IF(P33=0,0,IF(COUNTBLANK(P33)=1,0,COUNTA($P$14:P33)))</f>
        <v>0</v>
      </c>
      <c r="B33" s="20">
        <f>IF($C$4="citu pasākumu izmaksas",IF('3a+c+n'!$Q33="C",'3a+c+n'!B33,0))</f>
        <v>0</v>
      </c>
      <c r="C33" s="20">
        <f>IF($C$4="citu pasākumu izmaksas",IF('3a+c+n'!$Q33="C",'3a+c+n'!C33,0))</f>
        <v>0</v>
      </c>
      <c r="D33" s="20">
        <f>IF($C$4="citu pasākumu izmaksas",IF('3a+c+n'!$Q33="C",'3a+c+n'!D33,0))</f>
        <v>0</v>
      </c>
      <c r="E33" s="40"/>
      <c r="F33" s="59"/>
      <c r="G33" s="106"/>
      <c r="H33" s="106">
        <f>IF($C$4="citu pasākumu izmaksas",IF('3a+c+n'!$Q33="C",'3a+c+n'!H33,0))</f>
        <v>0</v>
      </c>
      <c r="I33" s="106"/>
      <c r="J33" s="106"/>
      <c r="K33" s="107">
        <f>IF($C$4="citu pasākumu izmaksas",IF('3a+c+n'!$Q33="C",'3a+c+n'!K33,0))</f>
        <v>0</v>
      </c>
      <c r="L33" s="74">
        <f>IF($C$4="citu pasākumu izmaksas",IF('3a+c+n'!$Q33="C",'3a+c+n'!L33,0))</f>
        <v>0</v>
      </c>
      <c r="M33" s="106">
        <f>IF($C$4="citu pasākumu izmaksas",IF('3a+c+n'!$Q33="C",'3a+c+n'!M33,0))</f>
        <v>0</v>
      </c>
      <c r="N33" s="106">
        <f>IF($C$4="citu pasākumu izmaksas",IF('3a+c+n'!$Q33="C",'3a+c+n'!N33,0))</f>
        <v>0</v>
      </c>
      <c r="O33" s="106">
        <f>IF($C$4="citu pasākumu izmaksas",IF('3a+c+n'!$Q33="C",'3a+c+n'!O33,0))</f>
        <v>0</v>
      </c>
      <c r="P33" s="107">
        <f>IF($C$4="citu pasākumu izmaksas",IF('3a+c+n'!$Q33="C",'3a+c+n'!P33,0))</f>
        <v>0</v>
      </c>
    </row>
    <row r="34" spans="1:16" x14ac:dyDescent="0.2">
      <c r="A34" s="45">
        <f>IF(P34=0,0,IF(COUNTBLANK(P34)=1,0,COUNTA($P$14:P34)))</f>
        <v>0</v>
      </c>
      <c r="B34" s="20">
        <f>IF($C$4="citu pasākumu izmaksas",IF('3a+c+n'!$Q34="C",'3a+c+n'!B34,0))</f>
        <v>0</v>
      </c>
      <c r="C34" s="20">
        <f>IF($C$4="citu pasākumu izmaksas",IF('3a+c+n'!$Q34="C",'3a+c+n'!C34,0))</f>
        <v>0</v>
      </c>
      <c r="D34" s="20">
        <f>IF($C$4="citu pasākumu izmaksas",IF('3a+c+n'!$Q34="C",'3a+c+n'!D34,0))</f>
        <v>0</v>
      </c>
      <c r="E34" s="40"/>
      <c r="F34" s="59"/>
      <c r="G34" s="106"/>
      <c r="H34" s="106">
        <f>IF($C$4="citu pasākumu izmaksas",IF('3a+c+n'!$Q34="C",'3a+c+n'!H34,0))</f>
        <v>0</v>
      </c>
      <c r="I34" s="106"/>
      <c r="J34" s="106"/>
      <c r="K34" s="107">
        <f>IF($C$4="citu pasākumu izmaksas",IF('3a+c+n'!$Q34="C",'3a+c+n'!K34,0))</f>
        <v>0</v>
      </c>
      <c r="L34" s="74">
        <f>IF($C$4="citu pasākumu izmaksas",IF('3a+c+n'!$Q34="C",'3a+c+n'!L34,0))</f>
        <v>0</v>
      </c>
      <c r="M34" s="106">
        <f>IF($C$4="citu pasākumu izmaksas",IF('3a+c+n'!$Q34="C",'3a+c+n'!M34,0))</f>
        <v>0</v>
      </c>
      <c r="N34" s="106">
        <f>IF($C$4="citu pasākumu izmaksas",IF('3a+c+n'!$Q34="C",'3a+c+n'!N34,0))</f>
        <v>0</v>
      </c>
      <c r="O34" s="106">
        <f>IF($C$4="citu pasākumu izmaksas",IF('3a+c+n'!$Q34="C",'3a+c+n'!O34,0))</f>
        <v>0</v>
      </c>
      <c r="P34" s="107">
        <f>IF($C$4="citu pasākumu izmaksas",IF('3a+c+n'!$Q34="C",'3a+c+n'!P34,0))</f>
        <v>0</v>
      </c>
    </row>
    <row r="35" spans="1:16" x14ac:dyDescent="0.2">
      <c r="A35" s="45">
        <f>IF(P35=0,0,IF(COUNTBLANK(P35)=1,0,COUNTA($P$14:P35)))</f>
        <v>0</v>
      </c>
      <c r="B35" s="20">
        <f>IF($C$4="citu pasākumu izmaksas",IF('3a+c+n'!$Q35="C",'3a+c+n'!B35,0))</f>
        <v>0</v>
      </c>
      <c r="C35" s="20">
        <f>IF($C$4="citu pasākumu izmaksas",IF('3a+c+n'!$Q35="C",'3a+c+n'!C35,0))</f>
        <v>0</v>
      </c>
      <c r="D35" s="20">
        <f>IF($C$4="citu pasākumu izmaksas",IF('3a+c+n'!$Q35="C",'3a+c+n'!D35,0))</f>
        <v>0</v>
      </c>
      <c r="E35" s="40"/>
      <c r="F35" s="59"/>
      <c r="G35" s="106"/>
      <c r="H35" s="106">
        <f>IF($C$4="citu pasākumu izmaksas",IF('3a+c+n'!$Q35="C",'3a+c+n'!H35,0))</f>
        <v>0</v>
      </c>
      <c r="I35" s="106"/>
      <c r="J35" s="106"/>
      <c r="K35" s="107">
        <f>IF($C$4="citu pasākumu izmaksas",IF('3a+c+n'!$Q35="C",'3a+c+n'!K35,0))</f>
        <v>0</v>
      </c>
      <c r="L35" s="74">
        <f>IF($C$4="citu pasākumu izmaksas",IF('3a+c+n'!$Q35="C",'3a+c+n'!L35,0))</f>
        <v>0</v>
      </c>
      <c r="M35" s="106">
        <f>IF($C$4="citu pasākumu izmaksas",IF('3a+c+n'!$Q35="C",'3a+c+n'!M35,0))</f>
        <v>0</v>
      </c>
      <c r="N35" s="106">
        <f>IF($C$4="citu pasākumu izmaksas",IF('3a+c+n'!$Q35="C",'3a+c+n'!N35,0))</f>
        <v>0</v>
      </c>
      <c r="O35" s="106">
        <f>IF($C$4="citu pasākumu izmaksas",IF('3a+c+n'!$Q35="C",'3a+c+n'!O35,0))</f>
        <v>0</v>
      </c>
      <c r="P35" s="107">
        <f>IF($C$4="citu pasākumu izmaksas",IF('3a+c+n'!$Q35="C",'3a+c+n'!P35,0))</f>
        <v>0</v>
      </c>
    </row>
    <row r="36" spans="1:16" x14ac:dyDescent="0.2">
      <c r="A36" s="45">
        <f>IF(P36=0,0,IF(COUNTBLANK(P36)=1,0,COUNTA($P$14:P36)))</f>
        <v>0</v>
      </c>
      <c r="B36" s="20">
        <f>IF($C$4="citu pasākumu izmaksas",IF('3a+c+n'!$Q36="C",'3a+c+n'!B36,0))</f>
        <v>0</v>
      </c>
      <c r="C36" s="20">
        <f>IF($C$4="citu pasākumu izmaksas",IF('3a+c+n'!$Q36="C",'3a+c+n'!C36,0))</f>
        <v>0</v>
      </c>
      <c r="D36" s="20">
        <f>IF($C$4="citu pasākumu izmaksas",IF('3a+c+n'!$Q36="C",'3a+c+n'!D36,0))</f>
        <v>0</v>
      </c>
      <c r="E36" s="40"/>
      <c r="F36" s="59"/>
      <c r="G36" s="106"/>
      <c r="H36" s="106">
        <f>IF($C$4="citu pasākumu izmaksas",IF('3a+c+n'!$Q36="C",'3a+c+n'!H36,0))</f>
        <v>0</v>
      </c>
      <c r="I36" s="106"/>
      <c r="J36" s="106"/>
      <c r="K36" s="107">
        <f>IF($C$4="citu pasākumu izmaksas",IF('3a+c+n'!$Q36="C",'3a+c+n'!K36,0))</f>
        <v>0</v>
      </c>
      <c r="L36" s="74">
        <f>IF($C$4="citu pasākumu izmaksas",IF('3a+c+n'!$Q36="C",'3a+c+n'!L36,0))</f>
        <v>0</v>
      </c>
      <c r="M36" s="106">
        <f>IF($C$4="citu pasākumu izmaksas",IF('3a+c+n'!$Q36="C",'3a+c+n'!M36,0))</f>
        <v>0</v>
      </c>
      <c r="N36" s="106">
        <f>IF($C$4="citu pasākumu izmaksas",IF('3a+c+n'!$Q36="C",'3a+c+n'!N36,0))</f>
        <v>0</v>
      </c>
      <c r="O36" s="106">
        <f>IF($C$4="citu pasākumu izmaksas",IF('3a+c+n'!$Q36="C",'3a+c+n'!O36,0))</f>
        <v>0</v>
      </c>
      <c r="P36" s="107">
        <f>IF($C$4="citu pasākumu izmaksas",IF('3a+c+n'!$Q36="C",'3a+c+n'!P36,0))</f>
        <v>0</v>
      </c>
    </row>
    <row r="37" spans="1:16" x14ac:dyDescent="0.2">
      <c r="A37" s="45">
        <f>IF(P37=0,0,IF(COUNTBLANK(P37)=1,0,COUNTA($P$14:P37)))</f>
        <v>0</v>
      </c>
      <c r="B37" s="20">
        <f>IF($C$4="citu pasākumu izmaksas",IF('3a+c+n'!$Q37="C",'3a+c+n'!B37,0))</f>
        <v>0</v>
      </c>
      <c r="C37" s="20">
        <f>IF($C$4="citu pasākumu izmaksas",IF('3a+c+n'!$Q37="C",'3a+c+n'!C37,0))</f>
        <v>0</v>
      </c>
      <c r="D37" s="20">
        <f>IF($C$4="citu pasākumu izmaksas",IF('3a+c+n'!$Q37="C",'3a+c+n'!D37,0))</f>
        <v>0</v>
      </c>
      <c r="E37" s="40"/>
      <c r="F37" s="59"/>
      <c r="G37" s="106"/>
      <c r="H37" s="106">
        <f>IF($C$4="citu pasākumu izmaksas",IF('3a+c+n'!$Q37="C",'3a+c+n'!H37,0))</f>
        <v>0</v>
      </c>
      <c r="I37" s="106"/>
      <c r="J37" s="106"/>
      <c r="K37" s="107">
        <f>IF($C$4="citu pasākumu izmaksas",IF('3a+c+n'!$Q37="C",'3a+c+n'!K37,0))</f>
        <v>0</v>
      </c>
      <c r="L37" s="74">
        <f>IF($C$4="citu pasākumu izmaksas",IF('3a+c+n'!$Q37="C",'3a+c+n'!L37,0))</f>
        <v>0</v>
      </c>
      <c r="M37" s="106">
        <f>IF($C$4="citu pasākumu izmaksas",IF('3a+c+n'!$Q37="C",'3a+c+n'!M37,0))</f>
        <v>0</v>
      </c>
      <c r="N37" s="106">
        <f>IF($C$4="citu pasākumu izmaksas",IF('3a+c+n'!$Q37="C",'3a+c+n'!N37,0))</f>
        <v>0</v>
      </c>
      <c r="O37" s="106">
        <f>IF($C$4="citu pasākumu izmaksas",IF('3a+c+n'!$Q37="C",'3a+c+n'!O37,0))</f>
        <v>0</v>
      </c>
      <c r="P37" s="107">
        <f>IF($C$4="citu pasākumu izmaksas",IF('3a+c+n'!$Q37="C",'3a+c+n'!P37,0))</f>
        <v>0</v>
      </c>
    </row>
    <row r="38" spans="1:16" x14ac:dyDescent="0.2">
      <c r="A38" s="45">
        <f>IF(P38=0,0,IF(COUNTBLANK(P38)=1,0,COUNTA($P$14:P38)))</f>
        <v>0</v>
      </c>
      <c r="B38" s="20">
        <f>IF($C$4="citu pasākumu izmaksas",IF('3a+c+n'!$Q38="C",'3a+c+n'!B38,0))</f>
        <v>0</v>
      </c>
      <c r="C38" s="20">
        <f>IF($C$4="citu pasākumu izmaksas",IF('3a+c+n'!$Q38="C",'3a+c+n'!C38,0))</f>
        <v>0</v>
      </c>
      <c r="D38" s="20">
        <f>IF($C$4="citu pasākumu izmaksas",IF('3a+c+n'!$Q38="C",'3a+c+n'!D38,0))</f>
        <v>0</v>
      </c>
      <c r="E38" s="40"/>
      <c r="F38" s="59"/>
      <c r="G38" s="106"/>
      <c r="H38" s="106">
        <f>IF($C$4="citu pasākumu izmaksas",IF('3a+c+n'!$Q38="C",'3a+c+n'!H38,0))</f>
        <v>0</v>
      </c>
      <c r="I38" s="106"/>
      <c r="J38" s="106"/>
      <c r="K38" s="107">
        <f>IF($C$4="citu pasākumu izmaksas",IF('3a+c+n'!$Q38="C",'3a+c+n'!K38,0))</f>
        <v>0</v>
      </c>
      <c r="L38" s="74">
        <f>IF($C$4="citu pasākumu izmaksas",IF('3a+c+n'!$Q38="C",'3a+c+n'!L38,0))</f>
        <v>0</v>
      </c>
      <c r="M38" s="106">
        <f>IF($C$4="citu pasākumu izmaksas",IF('3a+c+n'!$Q38="C",'3a+c+n'!M38,0))</f>
        <v>0</v>
      </c>
      <c r="N38" s="106">
        <f>IF($C$4="citu pasākumu izmaksas",IF('3a+c+n'!$Q38="C",'3a+c+n'!N38,0))</f>
        <v>0</v>
      </c>
      <c r="O38" s="106">
        <f>IF($C$4="citu pasākumu izmaksas",IF('3a+c+n'!$Q38="C",'3a+c+n'!O38,0))</f>
        <v>0</v>
      </c>
      <c r="P38" s="107">
        <f>IF($C$4="citu pasākumu izmaksas",IF('3a+c+n'!$Q38="C",'3a+c+n'!P38,0))</f>
        <v>0</v>
      </c>
    </row>
    <row r="39" spans="1:16" x14ac:dyDescent="0.2">
      <c r="A39" s="45">
        <f>IF(P39=0,0,IF(COUNTBLANK(P39)=1,0,COUNTA($P$14:P39)))</f>
        <v>0</v>
      </c>
      <c r="B39" s="20">
        <f>IF($C$4="citu pasākumu izmaksas",IF('3a+c+n'!$Q39="C",'3a+c+n'!B39,0))</f>
        <v>0</v>
      </c>
      <c r="C39" s="20">
        <f>IF($C$4="citu pasākumu izmaksas",IF('3a+c+n'!$Q39="C",'3a+c+n'!C39,0))</f>
        <v>0</v>
      </c>
      <c r="D39" s="20">
        <f>IF($C$4="citu pasākumu izmaksas",IF('3a+c+n'!$Q39="C",'3a+c+n'!D39,0))</f>
        <v>0</v>
      </c>
      <c r="E39" s="40"/>
      <c r="F39" s="59"/>
      <c r="G39" s="106"/>
      <c r="H39" s="106">
        <f>IF($C$4="citu pasākumu izmaksas",IF('3a+c+n'!$Q39="C",'3a+c+n'!H39,0))</f>
        <v>0</v>
      </c>
      <c r="I39" s="106"/>
      <c r="J39" s="106"/>
      <c r="K39" s="107">
        <f>IF($C$4="citu pasākumu izmaksas",IF('3a+c+n'!$Q39="C",'3a+c+n'!K39,0))</f>
        <v>0</v>
      </c>
      <c r="L39" s="74">
        <f>IF($C$4="citu pasākumu izmaksas",IF('3a+c+n'!$Q39="C",'3a+c+n'!L39,0))</f>
        <v>0</v>
      </c>
      <c r="M39" s="106">
        <f>IF($C$4="citu pasākumu izmaksas",IF('3a+c+n'!$Q39="C",'3a+c+n'!M39,0))</f>
        <v>0</v>
      </c>
      <c r="N39" s="106">
        <f>IF($C$4="citu pasākumu izmaksas",IF('3a+c+n'!$Q39="C",'3a+c+n'!N39,0))</f>
        <v>0</v>
      </c>
      <c r="O39" s="106">
        <f>IF($C$4="citu pasākumu izmaksas",IF('3a+c+n'!$Q39="C",'3a+c+n'!O39,0))</f>
        <v>0</v>
      </c>
      <c r="P39" s="107">
        <f>IF($C$4="citu pasākumu izmaksas",IF('3a+c+n'!$Q39="C",'3a+c+n'!P39,0))</f>
        <v>0</v>
      </c>
    </row>
    <row r="40" spans="1:16" x14ac:dyDescent="0.2">
      <c r="A40" s="45">
        <f>IF(P40=0,0,IF(COUNTBLANK(P40)=1,0,COUNTA($P$14:P40)))</f>
        <v>0</v>
      </c>
      <c r="B40" s="20">
        <f>IF($C$4="citu pasākumu izmaksas",IF('3a+c+n'!$Q40="C",'3a+c+n'!B40,0))</f>
        <v>0</v>
      </c>
      <c r="C40" s="20">
        <f>IF($C$4="citu pasākumu izmaksas",IF('3a+c+n'!$Q40="C",'3a+c+n'!C40,0))</f>
        <v>0</v>
      </c>
      <c r="D40" s="20">
        <f>IF($C$4="citu pasākumu izmaksas",IF('3a+c+n'!$Q40="C",'3a+c+n'!D40,0))</f>
        <v>0</v>
      </c>
      <c r="E40" s="40"/>
      <c r="F40" s="59"/>
      <c r="G40" s="106"/>
      <c r="H40" s="106">
        <f>IF($C$4="citu pasākumu izmaksas",IF('3a+c+n'!$Q40="C",'3a+c+n'!H40,0))</f>
        <v>0</v>
      </c>
      <c r="I40" s="106"/>
      <c r="J40" s="106"/>
      <c r="K40" s="107">
        <f>IF($C$4="citu pasākumu izmaksas",IF('3a+c+n'!$Q40="C",'3a+c+n'!K40,0))</f>
        <v>0</v>
      </c>
      <c r="L40" s="74">
        <f>IF($C$4="citu pasākumu izmaksas",IF('3a+c+n'!$Q40="C",'3a+c+n'!L40,0))</f>
        <v>0</v>
      </c>
      <c r="M40" s="106">
        <f>IF($C$4="citu pasākumu izmaksas",IF('3a+c+n'!$Q40="C",'3a+c+n'!M40,0))</f>
        <v>0</v>
      </c>
      <c r="N40" s="106">
        <f>IF($C$4="citu pasākumu izmaksas",IF('3a+c+n'!$Q40="C",'3a+c+n'!N40,0))</f>
        <v>0</v>
      </c>
      <c r="O40" s="106">
        <f>IF($C$4="citu pasākumu izmaksas",IF('3a+c+n'!$Q40="C",'3a+c+n'!O40,0))</f>
        <v>0</v>
      </c>
      <c r="P40" s="107">
        <f>IF($C$4="citu pasākumu izmaksas",IF('3a+c+n'!$Q40="C",'3a+c+n'!P40,0))</f>
        <v>0</v>
      </c>
    </row>
    <row r="41" spans="1:16" x14ac:dyDescent="0.2">
      <c r="A41" s="45">
        <f>IF(P41=0,0,IF(COUNTBLANK(P41)=1,0,COUNTA($P$14:P41)))</f>
        <v>0</v>
      </c>
      <c r="B41" s="20">
        <f>IF($C$4="citu pasākumu izmaksas",IF('3a+c+n'!$Q41="C",'3a+c+n'!B41,0))</f>
        <v>0</v>
      </c>
      <c r="C41" s="20">
        <f>IF($C$4="citu pasākumu izmaksas",IF('3a+c+n'!$Q41="C",'3a+c+n'!C41,0))</f>
        <v>0</v>
      </c>
      <c r="D41" s="20">
        <f>IF($C$4="citu pasākumu izmaksas",IF('3a+c+n'!$Q41="C",'3a+c+n'!D41,0))</f>
        <v>0</v>
      </c>
      <c r="E41" s="40"/>
      <c r="F41" s="59"/>
      <c r="G41" s="106"/>
      <c r="H41" s="106">
        <f>IF($C$4="citu pasākumu izmaksas",IF('3a+c+n'!$Q41="C",'3a+c+n'!H41,0))</f>
        <v>0</v>
      </c>
      <c r="I41" s="106"/>
      <c r="J41" s="106"/>
      <c r="K41" s="107">
        <f>IF($C$4="citu pasākumu izmaksas",IF('3a+c+n'!$Q41="C",'3a+c+n'!K41,0))</f>
        <v>0</v>
      </c>
      <c r="L41" s="74">
        <f>IF($C$4="citu pasākumu izmaksas",IF('3a+c+n'!$Q41="C",'3a+c+n'!L41,0))</f>
        <v>0</v>
      </c>
      <c r="M41" s="106">
        <f>IF($C$4="citu pasākumu izmaksas",IF('3a+c+n'!$Q41="C",'3a+c+n'!M41,0))</f>
        <v>0</v>
      </c>
      <c r="N41" s="106">
        <f>IF($C$4="citu pasākumu izmaksas",IF('3a+c+n'!$Q41="C",'3a+c+n'!N41,0))</f>
        <v>0</v>
      </c>
      <c r="O41" s="106">
        <f>IF($C$4="citu pasākumu izmaksas",IF('3a+c+n'!$Q41="C",'3a+c+n'!O41,0))</f>
        <v>0</v>
      </c>
      <c r="P41" s="107">
        <f>IF($C$4="citu pasākumu izmaksas",IF('3a+c+n'!$Q41="C",'3a+c+n'!P41,0))</f>
        <v>0</v>
      </c>
    </row>
    <row r="42" spans="1:16" x14ac:dyDescent="0.2">
      <c r="A42" s="45">
        <f>IF(P42=0,0,IF(COUNTBLANK(P42)=1,0,COUNTA($P$14:P42)))</f>
        <v>0</v>
      </c>
      <c r="B42" s="20">
        <f>IF($C$4="citu pasākumu izmaksas",IF('3a+c+n'!$Q42="C",'3a+c+n'!B42,0))</f>
        <v>0</v>
      </c>
      <c r="C42" s="20">
        <f>IF($C$4="citu pasākumu izmaksas",IF('3a+c+n'!$Q42="C",'3a+c+n'!C42,0))</f>
        <v>0</v>
      </c>
      <c r="D42" s="20">
        <f>IF($C$4="citu pasākumu izmaksas",IF('3a+c+n'!$Q42="C",'3a+c+n'!D42,0))</f>
        <v>0</v>
      </c>
      <c r="E42" s="40"/>
      <c r="F42" s="59"/>
      <c r="G42" s="106"/>
      <c r="H42" s="106">
        <f>IF($C$4="citu pasākumu izmaksas",IF('3a+c+n'!$Q42="C",'3a+c+n'!H42,0))</f>
        <v>0</v>
      </c>
      <c r="I42" s="106"/>
      <c r="J42" s="106"/>
      <c r="K42" s="107">
        <f>IF($C$4="citu pasākumu izmaksas",IF('3a+c+n'!$Q42="C",'3a+c+n'!K42,0))</f>
        <v>0</v>
      </c>
      <c r="L42" s="74">
        <f>IF($C$4="citu pasākumu izmaksas",IF('3a+c+n'!$Q42="C",'3a+c+n'!L42,0))</f>
        <v>0</v>
      </c>
      <c r="M42" s="106">
        <f>IF($C$4="citu pasākumu izmaksas",IF('3a+c+n'!$Q42="C",'3a+c+n'!M42,0))</f>
        <v>0</v>
      </c>
      <c r="N42" s="106">
        <f>IF($C$4="citu pasākumu izmaksas",IF('3a+c+n'!$Q42="C",'3a+c+n'!N42,0))</f>
        <v>0</v>
      </c>
      <c r="O42" s="106">
        <f>IF($C$4="citu pasākumu izmaksas",IF('3a+c+n'!$Q42="C",'3a+c+n'!O42,0))</f>
        <v>0</v>
      </c>
      <c r="P42" s="107">
        <f>IF($C$4="citu pasākumu izmaksas",IF('3a+c+n'!$Q42="C",'3a+c+n'!P42,0))</f>
        <v>0</v>
      </c>
    </row>
    <row r="43" spans="1:16" x14ac:dyDescent="0.2">
      <c r="A43" s="45">
        <f>IF(P43=0,0,IF(COUNTBLANK(P43)=1,0,COUNTA($P$14:P43)))</f>
        <v>0</v>
      </c>
      <c r="B43" s="20">
        <f>IF($C$4="citu pasākumu izmaksas",IF('3a+c+n'!$Q43="C",'3a+c+n'!B43,0))</f>
        <v>0</v>
      </c>
      <c r="C43" s="20">
        <f>IF($C$4="citu pasākumu izmaksas",IF('3a+c+n'!$Q43="C",'3a+c+n'!C43,0))</f>
        <v>0</v>
      </c>
      <c r="D43" s="20">
        <f>IF($C$4="citu pasākumu izmaksas",IF('3a+c+n'!$Q43="C",'3a+c+n'!D43,0))</f>
        <v>0</v>
      </c>
      <c r="E43" s="40"/>
      <c r="F43" s="59"/>
      <c r="G43" s="106"/>
      <c r="H43" s="106">
        <f>IF($C$4="citu pasākumu izmaksas",IF('3a+c+n'!$Q43="C",'3a+c+n'!H43,0))</f>
        <v>0</v>
      </c>
      <c r="I43" s="106"/>
      <c r="J43" s="106"/>
      <c r="K43" s="107">
        <f>IF($C$4="citu pasākumu izmaksas",IF('3a+c+n'!$Q43="C",'3a+c+n'!K43,0))</f>
        <v>0</v>
      </c>
      <c r="L43" s="74">
        <f>IF($C$4="citu pasākumu izmaksas",IF('3a+c+n'!$Q43="C",'3a+c+n'!L43,0))</f>
        <v>0</v>
      </c>
      <c r="M43" s="106">
        <f>IF($C$4="citu pasākumu izmaksas",IF('3a+c+n'!$Q43="C",'3a+c+n'!M43,0))</f>
        <v>0</v>
      </c>
      <c r="N43" s="106">
        <f>IF($C$4="citu pasākumu izmaksas",IF('3a+c+n'!$Q43="C",'3a+c+n'!N43,0))</f>
        <v>0</v>
      </c>
      <c r="O43" s="106">
        <f>IF($C$4="citu pasākumu izmaksas",IF('3a+c+n'!$Q43="C",'3a+c+n'!O43,0))</f>
        <v>0</v>
      </c>
      <c r="P43" s="107">
        <f>IF($C$4="citu pasākumu izmaksas",IF('3a+c+n'!$Q43="C",'3a+c+n'!P43,0))</f>
        <v>0</v>
      </c>
    </row>
    <row r="44" spans="1:16" x14ac:dyDescent="0.2">
      <c r="A44" s="45">
        <f>IF(P44=0,0,IF(COUNTBLANK(P44)=1,0,COUNTA($P$14:P44)))</f>
        <v>0</v>
      </c>
      <c r="B44" s="20">
        <f>IF($C$4="citu pasākumu izmaksas",IF('3a+c+n'!$Q44="C",'3a+c+n'!B44,0))</f>
        <v>0</v>
      </c>
      <c r="C44" s="20">
        <f>IF($C$4="citu pasākumu izmaksas",IF('3a+c+n'!$Q44="C",'3a+c+n'!C44,0))</f>
        <v>0</v>
      </c>
      <c r="D44" s="20">
        <f>IF($C$4="citu pasākumu izmaksas",IF('3a+c+n'!$Q44="C",'3a+c+n'!D44,0))</f>
        <v>0</v>
      </c>
      <c r="E44" s="40"/>
      <c r="F44" s="59"/>
      <c r="G44" s="106"/>
      <c r="H44" s="106">
        <f>IF($C$4="citu pasākumu izmaksas",IF('3a+c+n'!$Q44="C",'3a+c+n'!H44,0))</f>
        <v>0</v>
      </c>
      <c r="I44" s="106"/>
      <c r="J44" s="106"/>
      <c r="K44" s="107">
        <f>IF($C$4="citu pasākumu izmaksas",IF('3a+c+n'!$Q44="C",'3a+c+n'!K44,0))</f>
        <v>0</v>
      </c>
      <c r="L44" s="74">
        <f>IF($C$4="citu pasākumu izmaksas",IF('3a+c+n'!$Q44="C",'3a+c+n'!L44,0))</f>
        <v>0</v>
      </c>
      <c r="M44" s="106">
        <f>IF($C$4="citu pasākumu izmaksas",IF('3a+c+n'!$Q44="C",'3a+c+n'!M44,0))</f>
        <v>0</v>
      </c>
      <c r="N44" s="106">
        <f>IF($C$4="citu pasākumu izmaksas",IF('3a+c+n'!$Q44="C",'3a+c+n'!N44,0))</f>
        <v>0</v>
      </c>
      <c r="O44" s="106">
        <f>IF($C$4="citu pasākumu izmaksas",IF('3a+c+n'!$Q44="C",'3a+c+n'!O44,0))</f>
        <v>0</v>
      </c>
      <c r="P44" s="107">
        <f>IF($C$4="citu pasākumu izmaksas",IF('3a+c+n'!$Q44="C",'3a+c+n'!P44,0))</f>
        <v>0</v>
      </c>
    </row>
    <row r="45" spans="1:16" x14ac:dyDescent="0.2">
      <c r="A45" s="45">
        <f>IF(P45=0,0,IF(COUNTBLANK(P45)=1,0,COUNTA($P$14:P45)))</f>
        <v>0</v>
      </c>
      <c r="B45" s="20">
        <f>IF($C$4="citu pasākumu izmaksas",IF('3a+c+n'!$Q45="C",'3a+c+n'!B45,0))</f>
        <v>0</v>
      </c>
      <c r="C45" s="20">
        <f>IF($C$4="citu pasākumu izmaksas",IF('3a+c+n'!$Q45="C",'3a+c+n'!C45,0))</f>
        <v>0</v>
      </c>
      <c r="D45" s="20">
        <f>IF($C$4="citu pasākumu izmaksas",IF('3a+c+n'!$Q45="C",'3a+c+n'!D45,0))</f>
        <v>0</v>
      </c>
      <c r="E45" s="40"/>
      <c r="F45" s="59"/>
      <c r="G45" s="106"/>
      <c r="H45" s="106">
        <f>IF($C$4="citu pasākumu izmaksas",IF('3a+c+n'!$Q45="C",'3a+c+n'!H45,0))</f>
        <v>0</v>
      </c>
      <c r="I45" s="106"/>
      <c r="J45" s="106"/>
      <c r="K45" s="107">
        <f>IF($C$4="citu pasākumu izmaksas",IF('3a+c+n'!$Q45="C",'3a+c+n'!K45,0))</f>
        <v>0</v>
      </c>
      <c r="L45" s="74">
        <f>IF($C$4="citu pasākumu izmaksas",IF('3a+c+n'!$Q45="C",'3a+c+n'!L45,0))</f>
        <v>0</v>
      </c>
      <c r="M45" s="106">
        <f>IF($C$4="citu pasākumu izmaksas",IF('3a+c+n'!$Q45="C",'3a+c+n'!M45,0))</f>
        <v>0</v>
      </c>
      <c r="N45" s="106">
        <f>IF($C$4="citu pasākumu izmaksas",IF('3a+c+n'!$Q45="C",'3a+c+n'!N45,0))</f>
        <v>0</v>
      </c>
      <c r="O45" s="106">
        <f>IF($C$4="citu pasākumu izmaksas",IF('3a+c+n'!$Q45="C",'3a+c+n'!O45,0))</f>
        <v>0</v>
      </c>
      <c r="P45" s="107">
        <f>IF($C$4="citu pasākumu izmaksas",IF('3a+c+n'!$Q45="C",'3a+c+n'!P45,0))</f>
        <v>0</v>
      </c>
    </row>
    <row r="46" spans="1:16" x14ac:dyDescent="0.2">
      <c r="A46" s="45">
        <f>IF(P46=0,0,IF(COUNTBLANK(P46)=1,0,COUNTA($P$14:P46)))</f>
        <v>0</v>
      </c>
      <c r="B46" s="20">
        <f>IF($C$4="citu pasākumu izmaksas",IF('3a+c+n'!$Q46="C",'3a+c+n'!B46,0))</f>
        <v>0</v>
      </c>
      <c r="C46" s="20">
        <f>IF($C$4="citu pasākumu izmaksas",IF('3a+c+n'!$Q46="C",'3a+c+n'!C46,0))</f>
        <v>0</v>
      </c>
      <c r="D46" s="20">
        <f>IF($C$4="citu pasākumu izmaksas",IF('3a+c+n'!$Q46="C",'3a+c+n'!D46,0))</f>
        <v>0</v>
      </c>
      <c r="E46" s="40"/>
      <c r="F46" s="59"/>
      <c r="G46" s="106"/>
      <c r="H46" s="106">
        <f>IF($C$4="citu pasākumu izmaksas",IF('3a+c+n'!$Q46="C",'3a+c+n'!H46,0))</f>
        <v>0</v>
      </c>
      <c r="I46" s="106"/>
      <c r="J46" s="106"/>
      <c r="K46" s="107">
        <f>IF($C$4="citu pasākumu izmaksas",IF('3a+c+n'!$Q46="C",'3a+c+n'!K46,0))</f>
        <v>0</v>
      </c>
      <c r="L46" s="74">
        <f>IF($C$4="citu pasākumu izmaksas",IF('3a+c+n'!$Q46="C",'3a+c+n'!L46,0))</f>
        <v>0</v>
      </c>
      <c r="M46" s="106">
        <f>IF($C$4="citu pasākumu izmaksas",IF('3a+c+n'!$Q46="C",'3a+c+n'!M46,0))</f>
        <v>0</v>
      </c>
      <c r="N46" s="106">
        <f>IF($C$4="citu pasākumu izmaksas",IF('3a+c+n'!$Q46="C",'3a+c+n'!N46,0))</f>
        <v>0</v>
      </c>
      <c r="O46" s="106">
        <f>IF($C$4="citu pasākumu izmaksas",IF('3a+c+n'!$Q46="C",'3a+c+n'!O46,0))</f>
        <v>0</v>
      </c>
      <c r="P46" s="107">
        <f>IF($C$4="citu pasākumu izmaksas",IF('3a+c+n'!$Q46="C",'3a+c+n'!P46,0))</f>
        <v>0</v>
      </c>
    </row>
    <row r="47" spans="1:16" x14ac:dyDescent="0.2">
      <c r="A47" s="45">
        <f>IF(P47=0,0,IF(COUNTBLANK(P47)=1,0,COUNTA($P$14:P47)))</f>
        <v>0</v>
      </c>
      <c r="B47" s="20">
        <f>IF($C$4="citu pasākumu izmaksas",IF('3a+c+n'!$Q47="C",'3a+c+n'!B47,0))</f>
        <v>0</v>
      </c>
      <c r="C47" s="20">
        <f>IF($C$4="citu pasākumu izmaksas",IF('3a+c+n'!$Q47="C",'3a+c+n'!C47,0))</f>
        <v>0</v>
      </c>
      <c r="D47" s="20">
        <f>IF($C$4="citu pasākumu izmaksas",IF('3a+c+n'!$Q47="C",'3a+c+n'!D47,0))</f>
        <v>0</v>
      </c>
      <c r="E47" s="40"/>
      <c r="F47" s="59"/>
      <c r="G47" s="106"/>
      <c r="H47" s="106">
        <f>IF($C$4="citu pasākumu izmaksas",IF('3a+c+n'!$Q47="C",'3a+c+n'!H47,0))</f>
        <v>0</v>
      </c>
      <c r="I47" s="106"/>
      <c r="J47" s="106"/>
      <c r="K47" s="107">
        <f>IF($C$4="citu pasākumu izmaksas",IF('3a+c+n'!$Q47="C",'3a+c+n'!K47,0))</f>
        <v>0</v>
      </c>
      <c r="L47" s="74">
        <f>IF($C$4="citu pasākumu izmaksas",IF('3a+c+n'!$Q47="C",'3a+c+n'!L47,0))</f>
        <v>0</v>
      </c>
      <c r="M47" s="106">
        <f>IF($C$4="citu pasākumu izmaksas",IF('3a+c+n'!$Q47="C",'3a+c+n'!M47,0))</f>
        <v>0</v>
      </c>
      <c r="N47" s="106">
        <f>IF($C$4="citu pasākumu izmaksas",IF('3a+c+n'!$Q47="C",'3a+c+n'!N47,0))</f>
        <v>0</v>
      </c>
      <c r="O47" s="106">
        <f>IF($C$4="citu pasākumu izmaksas",IF('3a+c+n'!$Q47="C",'3a+c+n'!O47,0))</f>
        <v>0</v>
      </c>
      <c r="P47" s="107">
        <f>IF($C$4="citu pasākumu izmaksas",IF('3a+c+n'!$Q47="C",'3a+c+n'!P47,0))</f>
        <v>0</v>
      </c>
    </row>
    <row r="48" spans="1:16" x14ac:dyDescent="0.2">
      <c r="A48" s="45">
        <f>IF(P48=0,0,IF(COUNTBLANK(P48)=1,0,COUNTA($P$14:P48)))</f>
        <v>0</v>
      </c>
      <c r="B48" s="20">
        <f>IF($C$4="citu pasākumu izmaksas",IF('3a+c+n'!$Q48="C",'3a+c+n'!B48,0))</f>
        <v>0</v>
      </c>
      <c r="C48" s="20">
        <f>IF($C$4="citu pasākumu izmaksas",IF('3a+c+n'!$Q48="C",'3a+c+n'!C48,0))</f>
        <v>0</v>
      </c>
      <c r="D48" s="20">
        <f>IF($C$4="citu pasākumu izmaksas",IF('3a+c+n'!$Q48="C",'3a+c+n'!D48,0))</f>
        <v>0</v>
      </c>
      <c r="E48" s="40"/>
      <c r="F48" s="59"/>
      <c r="G48" s="106"/>
      <c r="H48" s="106">
        <f>IF($C$4="citu pasākumu izmaksas",IF('3a+c+n'!$Q48="C",'3a+c+n'!H48,0))</f>
        <v>0</v>
      </c>
      <c r="I48" s="106"/>
      <c r="J48" s="106"/>
      <c r="K48" s="107">
        <f>IF($C$4="citu pasākumu izmaksas",IF('3a+c+n'!$Q48="C",'3a+c+n'!K48,0))</f>
        <v>0</v>
      </c>
      <c r="L48" s="74">
        <f>IF($C$4="citu pasākumu izmaksas",IF('3a+c+n'!$Q48="C",'3a+c+n'!L48,0))</f>
        <v>0</v>
      </c>
      <c r="M48" s="106">
        <f>IF($C$4="citu pasākumu izmaksas",IF('3a+c+n'!$Q48="C",'3a+c+n'!M48,0))</f>
        <v>0</v>
      </c>
      <c r="N48" s="106">
        <f>IF($C$4="citu pasākumu izmaksas",IF('3a+c+n'!$Q48="C",'3a+c+n'!N48,0))</f>
        <v>0</v>
      </c>
      <c r="O48" s="106">
        <f>IF($C$4="citu pasākumu izmaksas",IF('3a+c+n'!$Q48="C",'3a+c+n'!O48,0))</f>
        <v>0</v>
      </c>
      <c r="P48" s="107">
        <f>IF($C$4="citu pasākumu izmaksas",IF('3a+c+n'!$Q48="C",'3a+c+n'!P48,0))</f>
        <v>0</v>
      </c>
    </row>
    <row r="49" spans="1:16" x14ac:dyDescent="0.2">
      <c r="A49" s="45">
        <f>IF(P49=0,0,IF(COUNTBLANK(P49)=1,0,COUNTA($P$14:P49)))</f>
        <v>0</v>
      </c>
      <c r="B49" s="20">
        <f>IF($C$4="citu pasākumu izmaksas",IF('3a+c+n'!$Q49="C",'3a+c+n'!B49,0))</f>
        <v>0</v>
      </c>
      <c r="C49" s="20">
        <f>IF($C$4="citu pasākumu izmaksas",IF('3a+c+n'!$Q49="C",'3a+c+n'!C49,0))</f>
        <v>0</v>
      </c>
      <c r="D49" s="20">
        <f>IF($C$4="citu pasākumu izmaksas",IF('3a+c+n'!$Q49="C",'3a+c+n'!D49,0))</f>
        <v>0</v>
      </c>
      <c r="E49" s="40"/>
      <c r="F49" s="59"/>
      <c r="G49" s="106"/>
      <c r="H49" s="106">
        <f>IF($C$4="citu pasākumu izmaksas",IF('3a+c+n'!$Q49="C",'3a+c+n'!H49,0))</f>
        <v>0</v>
      </c>
      <c r="I49" s="106"/>
      <c r="J49" s="106"/>
      <c r="K49" s="107">
        <f>IF($C$4="citu pasākumu izmaksas",IF('3a+c+n'!$Q49="C",'3a+c+n'!K49,0))</f>
        <v>0</v>
      </c>
      <c r="L49" s="74">
        <f>IF($C$4="citu pasākumu izmaksas",IF('3a+c+n'!$Q49="C",'3a+c+n'!L49,0))</f>
        <v>0</v>
      </c>
      <c r="M49" s="106">
        <f>IF($C$4="citu pasākumu izmaksas",IF('3a+c+n'!$Q49="C",'3a+c+n'!M49,0))</f>
        <v>0</v>
      </c>
      <c r="N49" s="106">
        <f>IF($C$4="citu pasākumu izmaksas",IF('3a+c+n'!$Q49="C",'3a+c+n'!N49,0))</f>
        <v>0</v>
      </c>
      <c r="O49" s="106">
        <f>IF($C$4="citu pasākumu izmaksas",IF('3a+c+n'!$Q49="C",'3a+c+n'!O49,0))</f>
        <v>0</v>
      </c>
      <c r="P49" s="107">
        <f>IF($C$4="citu pasākumu izmaksas",IF('3a+c+n'!$Q49="C",'3a+c+n'!P49,0))</f>
        <v>0</v>
      </c>
    </row>
    <row r="50" spans="1:16" x14ac:dyDescent="0.2">
      <c r="A50" s="45">
        <f>IF(P50=0,0,IF(COUNTBLANK(P50)=1,0,COUNTA($P$14:P50)))</f>
        <v>0</v>
      </c>
      <c r="B50" s="20">
        <f>IF($C$4="citu pasākumu izmaksas",IF('3a+c+n'!$Q50="C",'3a+c+n'!B50,0))</f>
        <v>0</v>
      </c>
      <c r="C50" s="20">
        <f>IF($C$4="citu pasākumu izmaksas",IF('3a+c+n'!$Q50="C",'3a+c+n'!C50,0))</f>
        <v>0</v>
      </c>
      <c r="D50" s="20">
        <f>IF($C$4="citu pasākumu izmaksas",IF('3a+c+n'!$Q50="C",'3a+c+n'!D50,0))</f>
        <v>0</v>
      </c>
      <c r="E50" s="40"/>
      <c r="F50" s="59"/>
      <c r="G50" s="106"/>
      <c r="H50" s="106">
        <f>IF($C$4="citu pasākumu izmaksas",IF('3a+c+n'!$Q50="C",'3a+c+n'!H50,0))</f>
        <v>0</v>
      </c>
      <c r="I50" s="106"/>
      <c r="J50" s="106"/>
      <c r="K50" s="107">
        <f>IF($C$4="citu pasākumu izmaksas",IF('3a+c+n'!$Q50="C",'3a+c+n'!K50,0))</f>
        <v>0</v>
      </c>
      <c r="L50" s="74">
        <f>IF($C$4="citu pasākumu izmaksas",IF('3a+c+n'!$Q50="C",'3a+c+n'!L50,0))</f>
        <v>0</v>
      </c>
      <c r="M50" s="106">
        <f>IF($C$4="citu pasākumu izmaksas",IF('3a+c+n'!$Q50="C",'3a+c+n'!M50,0))</f>
        <v>0</v>
      </c>
      <c r="N50" s="106">
        <f>IF($C$4="citu pasākumu izmaksas",IF('3a+c+n'!$Q50="C",'3a+c+n'!N50,0))</f>
        <v>0</v>
      </c>
      <c r="O50" s="106">
        <f>IF($C$4="citu pasākumu izmaksas",IF('3a+c+n'!$Q50="C",'3a+c+n'!O50,0))</f>
        <v>0</v>
      </c>
      <c r="P50" s="107">
        <f>IF($C$4="citu pasākumu izmaksas",IF('3a+c+n'!$Q50="C",'3a+c+n'!P50,0))</f>
        <v>0</v>
      </c>
    </row>
    <row r="51" spans="1:16" x14ac:dyDescent="0.2">
      <c r="A51" s="45">
        <f>IF(P51=0,0,IF(COUNTBLANK(P51)=1,0,COUNTA($P$14:P51)))</f>
        <v>0</v>
      </c>
      <c r="B51" s="20">
        <f>IF($C$4="citu pasākumu izmaksas",IF('3a+c+n'!$Q51="C",'3a+c+n'!B51,0))</f>
        <v>0</v>
      </c>
      <c r="C51" s="20">
        <f>IF($C$4="citu pasākumu izmaksas",IF('3a+c+n'!$Q51="C",'3a+c+n'!C51,0))</f>
        <v>0</v>
      </c>
      <c r="D51" s="20">
        <f>IF($C$4="citu pasākumu izmaksas",IF('3a+c+n'!$Q51="C",'3a+c+n'!D51,0))</f>
        <v>0</v>
      </c>
      <c r="E51" s="40"/>
      <c r="F51" s="59"/>
      <c r="G51" s="106"/>
      <c r="H51" s="106">
        <f>IF($C$4="citu pasākumu izmaksas",IF('3a+c+n'!$Q51="C",'3a+c+n'!H51,0))</f>
        <v>0</v>
      </c>
      <c r="I51" s="106"/>
      <c r="J51" s="106"/>
      <c r="K51" s="107">
        <f>IF($C$4="citu pasākumu izmaksas",IF('3a+c+n'!$Q51="C",'3a+c+n'!K51,0))</f>
        <v>0</v>
      </c>
      <c r="L51" s="74">
        <f>IF($C$4="citu pasākumu izmaksas",IF('3a+c+n'!$Q51="C",'3a+c+n'!L51,0))</f>
        <v>0</v>
      </c>
      <c r="M51" s="106">
        <f>IF($C$4="citu pasākumu izmaksas",IF('3a+c+n'!$Q51="C",'3a+c+n'!M51,0))</f>
        <v>0</v>
      </c>
      <c r="N51" s="106">
        <f>IF($C$4="citu pasākumu izmaksas",IF('3a+c+n'!$Q51="C",'3a+c+n'!N51,0))</f>
        <v>0</v>
      </c>
      <c r="O51" s="106">
        <f>IF($C$4="citu pasākumu izmaksas",IF('3a+c+n'!$Q51="C",'3a+c+n'!O51,0))</f>
        <v>0</v>
      </c>
      <c r="P51" s="107">
        <f>IF($C$4="citu pasākumu izmaksas",IF('3a+c+n'!$Q51="C",'3a+c+n'!P51,0))</f>
        <v>0</v>
      </c>
    </row>
    <row r="52" spans="1:16" x14ac:dyDescent="0.2">
      <c r="A52" s="45">
        <f>IF(P52=0,0,IF(COUNTBLANK(P52)=1,0,COUNTA($P$14:P52)))</f>
        <v>0</v>
      </c>
      <c r="B52" s="20">
        <f>IF($C$4="citu pasākumu izmaksas",IF('3a+c+n'!$Q52="C",'3a+c+n'!B52,0))</f>
        <v>0</v>
      </c>
      <c r="C52" s="20">
        <f>IF($C$4="citu pasākumu izmaksas",IF('3a+c+n'!$Q52="C",'3a+c+n'!C52,0))</f>
        <v>0</v>
      </c>
      <c r="D52" s="20">
        <f>IF($C$4="citu pasākumu izmaksas",IF('3a+c+n'!$Q52="C",'3a+c+n'!D52,0))</f>
        <v>0</v>
      </c>
      <c r="E52" s="40"/>
      <c r="F52" s="59"/>
      <c r="G52" s="106"/>
      <c r="H52" s="106">
        <f>IF($C$4="citu pasākumu izmaksas",IF('3a+c+n'!$Q52="C",'3a+c+n'!H52,0))</f>
        <v>0</v>
      </c>
      <c r="I52" s="106"/>
      <c r="J52" s="106"/>
      <c r="K52" s="107">
        <f>IF($C$4="citu pasākumu izmaksas",IF('3a+c+n'!$Q52="C",'3a+c+n'!K52,0))</f>
        <v>0</v>
      </c>
      <c r="L52" s="74">
        <f>IF($C$4="citu pasākumu izmaksas",IF('3a+c+n'!$Q52="C",'3a+c+n'!L52,0))</f>
        <v>0</v>
      </c>
      <c r="M52" s="106">
        <f>IF($C$4="citu pasākumu izmaksas",IF('3a+c+n'!$Q52="C",'3a+c+n'!M52,0))</f>
        <v>0</v>
      </c>
      <c r="N52" s="106">
        <f>IF($C$4="citu pasākumu izmaksas",IF('3a+c+n'!$Q52="C",'3a+c+n'!N52,0))</f>
        <v>0</v>
      </c>
      <c r="O52" s="106">
        <f>IF($C$4="citu pasākumu izmaksas",IF('3a+c+n'!$Q52="C",'3a+c+n'!O52,0))</f>
        <v>0</v>
      </c>
      <c r="P52" s="107">
        <f>IF($C$4="citu pasākumu izmaksas",IF('3a+c+n'!$Q52="C",'3a+c+n'!P52,0))</f>
        <v>0</v>
      </c>
    </row>
    <row r="53" spans="1:16" x14ac:dyDescent="0.2">
      <c r="A53" s="45">
        <f>IF(P53=0,0,IF(COUNTBLANK(P53)=1,0,COUNTA($P$14:P53)))</f>
        <v>0</v>
      </c>
      <c r="B53" s="20">
        <f>IF($C$4="citu pasākumu izmaksas",IF('3a+c+n'!$Q53="C",'3a+c+n'!B53,0))</f>
        <v>0</v>
      </c>
      <c r="C53" s="20">
        <f>IF($C$4="citu pasākumu izmaksas",IF('3a+c+n'!$Q53="C",'3a+c+n'!C53,0))</f>
        <v>0</v>
      </c>
      <c r="D53" s="20">
        <f>IF($C$4="citu pasākumu izmaksas",IF('3a+c+n'!$Q53="C",'3a+c+n'!D53,0))</f>
        <v>0</v>
      </c>
      <c r="E53" s="40"/>
      <c r="F53" s="59"/>
      <c r="G53" s="106"/>
      <c r="H53" s="106">
        <f>IF($C$4="citu pasākumu izmaksas",IF('3a+c+n'!$Q53="C",'3a+c+n'!H53,0))</f>
        <v>0</v>
      </c>
      <c r="I53" s="106"/>
      <c r="J53" s="106"/>
      <c r="K53" s="107">
        <f>IF($C$4="citu pasākumu izmaksas",IF('3a+c+n'!$Q53="C",'3a+c+n'!K53,0))</f>
        <v>0</v>
      </c>
      <c r="L53" s="74">
        <f>IF($C$4="citu pasākumu izmaksas",IF('3a+c+n'!$Q53="C",'3a+c+n'!L53,0))</f>
        <v>0</v>
      </c>
      <c r="M53" s="106">
        <f>IF($C$4="citu pasākumu izmaksas",IF('3a+c+n'!$Q53="C",'3a+c+n'!M53,0))</f>
        <v>0</v>
      </c>
      <c r="N53" s="106">
        <f>IF($C$4="citu pasākumu izmaksas",IF('3a+c+n'!$Q53="C",'3a+c+n'!N53,0))</f>
        <v>0</v>
      </c>
      <c r="O53" s="106">
        <f>IF($C$4="citu pasākumu izmaksas",IF('3a+c+n'!$Q53="C",'3a+c+n'!O53,0))</f>
        <v>0</v>
      </c>
      <c r="P53" s="107">
        <f>IF($C$4="citu pasākumu izmaksas",IF('3a+c+n'!$Q53="C",'3a+c+n'!P53,0))</f>
        <v>0</v>
      </c>
    </row>
    <row r="54" spans="1:16" x14ac:dyDescent="0.2">
      <c r="A54" s="45">
        <f>IF(P54=0,0,IF(COUNTBLANK(P54)=1,0,COUNTA($P$14:P54)))</f>
        <v>0</v>
      </c>
      <c r="B54" s="20">
        <f>IF($C$4="citu pasākumu izmaksas",IF('3a+c+n'!$Q54="C",'3a+c+n'!B54,0))</f>
        <v>0</v>
      </c>
      <c r="C54" s="20">
        <f>IF($C$4="citu pasākumu izmaksas",IF('3a+c+n'!$Q54="C",'3a+c+n'!C54,0))</f>
        <v>0</v>
      </c>
      <c r="D54" s="20">
        <f>IF($C$4="citu pasākumu izmaksas",IF('3a+c+n'!$Q54="C",'3a+c+n'!D54,0))</f>
        <v>0</v>
      </c>
      <c r="E54" s="40"/>
      <c r="F54" s="59"/>
      <c r="G54" s="106"/>
      <c r="H54" s="106">
        <f>IF($C$4="citu pasākumu izmaksas",IF('3a+c+n'!$Q54="C",'3a+c+n'!H54,0))</f>
        <v>0</v>
      </c>
      <c r="I54" s="106"/>
      <c r="J54" s="106"/>
      <c r="K54" s="107">
        <f>IF($C$4="citu pasākumu izmaksas",IF('3a+c+n'!$Q54="C",'3a+c+n'!K54,0))</f>
        <v>0</v>
      </c>
      <c r="L54" s="74">
        <f>IF($C$4="citu pasākumu izmaksas",IF('3a+c+n'!$Q54="C",'3a+c+n'!L54,0))</f>
        <v>0</v>
      </c>
      <c r="M54" s="106">
        <f>IF($C$4="citu pasākumu izmaksas",IF('3a+c+n'!$Q54="C",'3a+c+n'!M54,0))</f>
        <v>0</v>
      </c>
      <c r="N54" s="106">
        <f>IF($C$4="citu pasākumu izmaksas",IF('3a+c+n'!$Q54="C",'3a+c+n'!N54,0))</f>
        <v>0</v>
      </c>
      <c r="O54" s="106">
        <f>IF($C$4="citu pasākumu izmaksas",IF('3a+c+n'!$Q54="C",'3a+c+n'!O54,0))</f>
        <v>0</v>
      </c>
      <c r="P54" s="107">
        <f>IF($C$4="citu pasākumu izmaksas",IF('3a+c+n'!$Q54="C",'3a+c+n'!P54,0))</f>
        <v>0</v>
      </c>
    </row>
    <row r="55" spans="1:16" x14ac:dyDescent="0.2">
      <c r="A55" s="45">
        <f>IF(P55=0,0,IF(COUNTBLANK(P55)=1,0,COUNTA($P$14:P55)))</f>
        <v>0</v>
      </c>
      <c r="B55" s="20">
        <f>IF($C$4="citu pasākumu izmaksas",IF('3a+c+n'!$Q55="C",'3a+c+n'!B55,0))</f>
        <v>0</v>
      </c>
      <c r="C55" s="20">
        <f>IF($C$4="citu pasākumu izmaksas",IF('3a+c+n'!$Q55="C",'3a+c+n'!C55,0))</f>
        <v>0</v>
      </c>
      <c r="D55" s="20">
        <f>IF($C$4="citu pasākumu izmaksas",IF('3a+c+n'!$Q55="C",'3a+c+n'!D55,0))</f>
        <v>0</v>
      </c>
      <c r="E55" s="40"/>
      <c r="F55" s="59"/>
      <c r="G55" s="106"/>
      <c r="H55" s="106">
        <f>IF($C$4="citu pasākumu izmaksas",IF('3a+c+n'!$Q55="C",'3a+c+n'!H55,0))</f>
        <v>0</v>
      </c>
      <c r="I55" s="106"/>
      <c r="J55" s="106"/>
      <c r="K55" s="107">
        <f>IF($C$4="citu pasākumu izmaksas",IF('3a+c+n'!$Q55="C",'3a+c+n'!K55,0))</f>
        <v>0</v>
      </c>
      <c r="L55" s="74">
        <f>IF($C$4="citu pasākumu izmaksas",IF('3a+c+n'!$Q55="C",'3a+c+n'!L55,0))</f>
        <v>0</v>
      </c>
      <c r="M55" s="106">
        <f>IF($C$4="citu pasākumu izmaksas",IF('3a+c+n'!$Q55="C",'3a+c+n'!M55,0))</f>
        <v>0</v>
      </c>
      <c r="N55" s="106">
        <f>IF($C$4="citu pasākumu izmaksas",IF('3a+c+n'!$Q55="C",'3a+c+n'!N55,0))</f>
        <v>0</v>
      </c>
      <c r="O55" s="106">
        <f>IF($C$4="citu pasākumu izmaksas",IF('3a+c+n'!$Q55="C",'3a+c+n'!O55,0))</f>
        <v>0</v>
      </c>
      <c r="P55" s="107">
        <f>IF($C$4="citu pasākumu izmaksas",IF('3a+c+n'!$Q55="C",'3a+c+n'!P55,0))</f>
        <v>0</v>
      </c>
    </row>
    <row r="56" spans="1:16" x14ac:dyDescent="0.2">
      <c r="A56" s="45">
        <f>IF(P56=0,0,IF(COUNTBLANK(P56)=1,0,COUNTA($P$14:P56)))</f>
        <v>0</v>
      </c>
      <c r="B56" s="20">
        <f>IF($C$4="citu pasākumu izmaksas",IF('3a+c+n'!$Q56="C",'3a+c+n'!B56,0))</f>
        <v>0</v>
      </c>
      <c r="C56" s="20">
        <f>IF($C$4="citu pasākumu izmaksas",IF('3a+c+n'!$Q56="C",'3a+c+n'!C56,0))</f>
        <v>0</v>
      </c>
      <c r="D56" s="20">
        <f>IF($C$4="citu pasākumu izmaksas",IF('3a+c+n'!$Q56="C",'3a+c+n'!D56,0))</f>
        <v>0</v>
      </c>
      <c r="E56" s="40"/>
      <c r="F56" s="59"/>
      <c r="G56" s="106"/>
      <c r="H56" s="106">
        <f>IF($C$4="citu pasākumu izmaksas",IF('3a+c+n'!$Q56="C",'3a+c+n'!H56,0))</f>
        <v>0</v>
      </c>
      <c r="I56" s="106"/>
      <c r="J56" s="106"/>
      <c r="K56" s="107">
        <f>IF($C$4="citu pasākumu izmaksas",IF('3a+c+n'!$Q56="C",'3a+c+n'!K56,0))</f>
        <v>0</v>
      </c>
      <c r="L56" s="74">
        <f>IF($C$4="citu pasākumu izmaksas",IF('3a+c+n'!$Q56="C",'3a+c+n'!L56,0))</f>
        <v>0</v>
      </c>
      <c r="M56" s="106">
        <f>IF($C$4="citu pasākumu izmaksas",IF('3a+c+n'!$Q56="C",'3a+c+n'!M56,0))</f>
        <v>0</v>
      </c>
      <c r="N56" s="106">
        <f>IF($C$4="citu pasākumu izmaksas",IF('3a+c+n'!$Q56="C",'3a+c+n'!N56,0))</f>
        <v>0</v>
      </c>
      <c r="O56" s="106">
        <f>IF($C$4="citu pasākumu izmaksas",IF('3a+c+n'!$Q56="C",'3a+c+n'!O56,0))</f>
        <v>0</v>
      </c>
      <c r="P56" s="107">
        <f>IF($C$4="citu pasākumu izmaksas",IF('3a+c+n'!$Q56="C",'3a+c+n'!P56,0))</f>
        <v>0</v>
      </c>
    </row>
    <row r="57" spans="1:16" x14ac:dyDescent="0.2">
      <c r="A57" s="45">
        <f>IF(P57=0,0,IF(COUNTBLANK(P57)=1,0,COUNTA($P$14:P57)))</f>
        <v>0</v>
      </c>
      <c r="B57" s="20">
        <f>IF($C$4="citu pasākumu izmaksas",IF('3a+c+n'!$Q57="C",'3a+c+n'!B57,0))</f>
        <v>0</v>
      </c>
      <c r="C57" s="20">
        <f>IF($C$4="citu pasākumu izmaksas",IF('3a+c+n'!$Q57="C",'3a+c+n'!C57,0))</f>
        <v>0</v>
      </c>
      <c r="D57" s="20">
        <f>IF($C$4="citu pasākumu izmaksas",IF('3a+c+n'!$Q57="C",'3a+c+n'!D57,0))</f>
        <v>0</v>
      </c>
      <c r="E57" s="40"/>
      <c r="F57" s="59"/>
      <c r="G57" s="106"/>
      <c r="H57" s="106">
        <f>IF($C$4="citu pasākumu izmaksas",IF('3a+c+n'!$Q57="C",'3a+c+n'!H57,0))</f>
        <v>0</v>
      </c>
      <c r="I57" s="106"/>
      <c r="J57" s="106"/>
      <c r="K57" s="107">
        <f>IF($C$4="citu pasākumu izmaksas",IF('3a+c+n'!$Q57="C",'3a+c+n'!K57,0))</f>
        <v>0</v>
      </c>
      <c r="L57" s="74">
        <f>IF($C$4="citu pasākumu izmaksas",IF('3a+c+n'!$Q57="C",'3a+c+n'!L57,0))</f>
        <v>0</v>
      </c>
      <c r="M57" s="106">
        <f>IF($C$4="citu pasākumu izmaksas",IF('3a+c+n'!$Q57="C",'3a+c+n'!M57,0))</f>
        <v>0</v>
      </c>
      <c r="N57" s="106">
        <f>IF($C$4="citu pasākumu izmaksas",IF('3a+c+n'!$Q57="C",'3a+c+n'!N57,0))</f>
        <v>0</v>
      </c>
      <c r="O57" s="106">
        <f>IF($C$4="citu pasākumu izmaksas",IF('3a+c+n'!$Q57="C",'3a+c+n'!O57,0))</f>
        <v>0</v>
      </c>
      <c r="P57" s="107">
        <f>IF($C$4="citu pasākumu izmaksas",IF('3a+c+n'!$Q57="C",'3a+c+n'!P57,0))</f>
        <v>0</v>
      </c>
    </row>
    <row r="58" spans="1:16" x14ac:dyDescent="0.2">
      <c r="A58" s="45">
        <f>IF(P58=0,0,IF(COUNTBLANK(P58)=1,0,COUNTA($P$14:P58)))</f>
        <v>0</v>
      </c>
      <c r="B58" s="20">
        <f>IF($C$4="citu pasākumu izmaksas",IF('3a+c+n'!$Q58="C",'3a+c+n'!B58,0))</f>
        <v>0</v>
      </c>
      <c r="C58" s="20">
        <f>IF($C$4="citu pasākumu izmaksas",IF('3a+c+n'!$Q58="C",'3a+c+n'!C58,0))</f>
        <v>0</v>
      </c>
      <c r="D58" s="20">
        <f>IF($C$4="citu pasākumu izmaksas",IF('3a+c+n'!$Q58="C",'3a+c+n'!D58,0))</f>
        <v>0</v>
      </c>
      <c r="E58" s="40"/>
      <c r="F58" s="59"/>
      <c r="G58" s="106"/>
      <c r="H58" s="106">
        <f>IF($C$4="citu pasākumu izmaksas",IF('3a+c+n'!$Q58="C",'3a+c+n'!H58,0))</f>
        <v>0</v>
      </c>
      <c r="I58" s="106"/>
      <c r="J58" s="106"/>
      <c r="K58" s="107">
        <f>IF($C$4="citu pasākumu izmaksas",IF('3a+c+n'!$Q58="C",'3a+c+n'!K58,0))</f>
        <v>0</v>
      </c>
      <c r="L58" s="74">
        <f>IF($C$4="citu pasākumu izmaksas",IF('3a+c+n'!$Q58="C",'3a+c+n'!L58,0))</f>
        <v>0</v>
      </c>
      <c r="M58" s="106">
        <f>IF($C$4="citu pasākumu izmaksas",IF('3a+c+n'!$Q58="C",'3a+c+n'!M58,0))</f>
        <v>0</v>
      </c>
      <c r="N58" s="106">
        <f>IF($C$4="citu pasākumu izmaksas",IF('3a+c+n'!$Q58="C",'3a+c+n'!N58,0))</f>
        <v>0</v>
      </c>
      <c r="O58" s="106">
        <f>IF($C$4="citu pasākumu izmaksas",IF('3a+c+n'!$Q58="C",'3a+c+n'!O58,0))</f>
        <v>0</v>
      </c>
      <c r="P58" s="107">
        <f>IF($C$4="citu pasākumu izmaksas",IF('3a+c+n'!$Q58="C",'3a+c+n'!P58,0))</f>
        <v>0</v>
      </c>
    </row>
    <row r="59" spans="1:16" x14ac:dyDescent="0.2">
      <c r="A59" s="45">
        <f>IF(P59=0,0,IF(COUNTBLANK(P59)=1,0,COUNTA($P$14:P59)))</f>
        <v>0</v>
      </c>
      <c r="B59" s="20">
        <f>IF($C$4="citu pasākumu izmaksas",IF('3a+c+n'!$Q59="C",'3a+c+n'!B59,0))</f>
        <v>0</v>
      </c>
      <c r="C59" s="20">
        <f>IF($C$4="citu pasākumu izmaksas",IF('3a+c+n'!$Q59="C",'3a+c+n'!C59,0))</f>
        <v>0</v>
      </c>
      <c r="D59" s="20">
        <f>IF($C$4="citu pasākumu izmaksas",IF('3a+c+n'!$Q59="C",'3a+c+n'!D59,0))</f>
        <v>0</v>
      </c>
      <c r="E59" s="40"/>
      <c r="F59" s="59"/>
      <c r="G59" s="106"/>
      <c r="H59" s="106">
        <f>IF($C$4="citu pasākumu izmaksas",IF('3a+c+n'!$Q59="C",'3a+c+n'!H59,0))</f>
        <v>0</v>
      </c>
      <c r="I59" s="106"/>
      <c r="J59" s="106"/>
      <c r="K59" s="107">
        <f>IF($C$4="citu pasākumu izmaksas",IF('3a+c+n'!$Q59="C",'3a+c+n'!K59,0))</f>
        <v>0</v>
      </c>
      <c r="L59" s="74">
        <f>IF($C$4="citu pasākumu izmaksas",IF('3a+c+n'!$Q59="C",'3a+c+n'!L59,0))</f>
        <v>0</v>
      </c>
      <c r="M59" s="106">
        <f>IF($C$4="citu pasākumu izmaksas",IF('3a+c+n'!$Q59="C",'3a+c+n'!M59,0))</f>
        <v>0</v>
      </c>
      <c r="N59" s="106">
        <f>IF($C$4="citu pasākumu izmaksas",IF('3a+c+n'!$Q59="C",'3a+c+n'!N59,0))</f>
        <v>0</v>
      </c>
      <c r="O59" s="106">
        <f>IF($C$4="citu pasākumu izmaksas",IF('3a+c+n'!$Q59="C",'3a+c+n'!O59,0))</f>
        <v>0</v>
      </c>
      <c r="P59" s="107">
        <f>IF($C$4="citu pasākumu izmaksas",IF('3a+c+n'!$Q59="C",'3a+c+n'!P59,0))</f>
        <v>0</v>
      </c>
    </row>
    <row r="60" spans="1:16" x14ac:dyDescent="0.2">
      <c r="A60" s="45">
        <f>IF(P60=0,0,IF(COUNTBLANK(P60)=1,0,COUNTA($P$14:P60)))</f>
        <v>0</v>
      </c>
      <c r="B60" s="20">
        <f>IF($C$4="citu pasākumu izmaksas",IF('3a+c+n'!$Q60="C",'3a+c+n'!B60,0))</f>
        <v>0</v>
      </c>
      <c r="C60" s="20">
        <f>IF($C$4="citu pasākumu izmaksas",IF('3a+c+n'!$Q60="C",'3a+c+n'!C60,0))</f>
        <v>0</v>
      </c>
      <c r="D60" s="20">
        <f>IF($C$4="citu pasākumu izmaksas",IF('3a+c+n'!$Q60="C",'3a+c+n'!D60,0))</f>
        <v>0</v>
      </c>
      <c r="E60" s="40"/>
      <c r="F60" s="59"/>
      <c r="G60" s="106"/>
      <c r="H60" s="106">
        <f>IF($C$4="citu pasākumu izmaksas",IF('3a+c+n'!$Q60="C",'3a+c+n'!H60,0))</f>
        <v>0</v>
      </c>
      <c r="I60" s="106"/>
      <c r="J60" s="106"/>
      <c r="K60" s="107">
        <f>IF($C$4="citu pasākumu izmaksas",IF('3a+c+n'!$Q60="C",'3a+c+n'!K60,0))</f>
        <v>0</v>
      </c>
      <c r="L60" s="74">
        <f>IF($C$4="citu pasākumu izmaksas",IF('3a+c+n'!$Q60="C",'3a+c+n'!L60,0))</f>
        <v>0</v>
      </c>
      <c r="M60" s="106">
        <f>IF($C$4="citu pasākumu izmaksas",IF('3a+c+n'!$Q60="C",'3a+c+n'!M60,0))</f>
        <v>0</v>
      </c>
      <c r="N60" s="106">
        <f>IF($C$4="citu pasākumu izmaksas",IF('3a+c+n'!$Q60="C",'3a+c+n'!N60,0))</f>
        <v>0</v>
      </c>
      <c r="O60" s="106">
        <f>IF($C$4="citu pasākumu izmaksas",IF('3a+c+n'!$Q60="C",'3a+c+n'!O60,0))</f>
        <v>0</v>
      </c>
      <c r="P60" s="107">
        <f>IF($C$4="citu pasākumu izmaksas",IF('3a+c+n'!$Q60="C",'3a+c+n'!P60,0))</f>
        <v>0</v>
      </c>
    </row>
    <row r="61" spans="1:16" x14ac:dyDescent="0.2">
      <c r="A61" s="45">
        <f>IF(P61=0,0,IF(COUNTBLANK(P61)=1,0,COUNTA($P$14:P61)))</f>
        <v>0</v>
      </c>
      <c r="B61" s="20">
        <f>IF($C$4="citu pasākumu izmaksas",IF('3a+c+n'!$Q61="C",'3a+c+n'!B61,0))</f>
        <v>0</v>
      </c>
      <c r="C61" s="20">
        <f>IF($C$4="citu pasākumu izmaksas",IF('3a+c+n'!$Q61="C",'3a+c+n'!C61,0))</f>
        <v>0</v>
      </c>
      <c r="D61" s="20">
        <f>IF($C$4="citu pasākumu izmaksas",IF('3a+c+n'!$Q61="C",'3a+c+n'!D61,0))</f>
        <v>0</v>
      </c>
      <c r="E61" s="40"/>
      <c r="F61" s="59"/>
      <c r="G61" s="106"/>
      <c r="H61" s="106">
        <f>IF($C$4="citu pasākumu izmaksas",IF('3a+c+n'!$Q61="C",'3a+c+n'!H61,0))</f>
        <v>0</v>
      </c>
      <c r="I61" s="106"/>
      <c r="J61" s="106"/>
      <c r="K61" s="107">
        <f>IF($C$4="citu pasākumu izmaksas",IF('3a+c+n'!$Q61="C",'3a+c+n'!K61,0))</f>
        <v>0</v>
      </c>
      <c r="L61" s="74">
        <f>IF($C$4="citu pasākumu izmaksas",IF('3a+c+n'!$Q61="C",'3a+c+n'!L61,0))</f>
        <v>0</v>
      </c>
      <c r="M61" s="106">
        <f>IF($C$4="citu pasākumu izmaksas",IF('3a+c+n'!$Q61="C",'3a+c+n'!M61,0))</f>
        <v>0</v>
      </c>
      <c r="N61" s="106">
        <f>IF($C$4="citu pasākumu izmaksas",IF('3a+c+n'!$Q61="C",'3a+c+n'!N61,0))</f>
        <v>0</v>
      </c>
      <c r="O61" s="106">
        <f>IF($C$4="citu pasākumu izmaksas",IF('3a+c+n'!$Q61="C",'3a+c+n'!O61,0))</f>
        <v>0</v>
      </c>
      <c r="P61" s="107">
        <f>IF($C$4="citu pasākumu izmaksas",IF('3a+c+n'!$Q61="C",'3a+c+n'!P61,0))</f>
        <v>0</v>
      </c>
    </row>
    <row r="62" spans="1:16" x14ac:dyDescent="0.2">
      <c r="A62" s="45">
        <f>IF(P62=0,0,IF(COUNTBLANK(P62)=1,0,COUNTA($P$14:P62)))</f>
        <v>0</v>
      </c>
      <c r="B62" s="20">
        <f>IF($C$4="citu pasākumu izmaksas",IF('3a+c+n'!$Q62="C",'3a+c+n'!B62,0))</f>
        <v>0</v>
      </c>
      <c r="C62" s="20">
        <f>IF($C$4="citu pasākumu izmaksas",IF('3a+c+n'!$Q62="C",'3a+c+n'!C62,0))</f>
        <v>0</v>
      </c>
      <c r="D62" s="20">
        <f>IF($C$4="citu pasākumu izmaksas",IF('3a+c+n'!$Q62="C",'3a+c+n'!D62,0))</f>
        <v>0</v>
      </c>
      <c r="E62" s="40"/>
      <c r="F62" s="59"/>
      <c r="G62" s="106"/>
      <c r="H62" s="106">
        <f>IF($C$4="citu pasākumu izmaksas",IF('3a+c+n'!$Q62="C",'3a+c+n'!H62,0))</f>
        <v>0</v>
      </c>
      <c r="I62" s="106"/>
      <c r="J62" s="106"/>
      <c r="K62" s="107">
        <f>IF($C$4="citu pasākumu izmaksas",IF('3a+c+n'!$Q62="C",'3a+c+n'!K62,0))</f>
        <v>0</v>
      </c>
      <c r="L62" s="74">
        <f>IF($C$4="citu pasākumu izmaksas",IF('3a+c+n'!$Q62="C",'3a+c+n'!L62,0))</f>
        <v>0</v>
      </c>
      <c r="M62" s="106">
        <f>IF($C$4="citu pasākumu izmaksas",IF('3a+c+n'!$Q62="C",'3a+c+n'!M62,0))</f>
        <v>0</v>
      </c>
      <c r="N62" s="106">
        <f>IF($C$4="citu pasākumu izmaksas",IF('3a+c+n'!$Q62="C",'3a+c+n'!N62,0))</f>
        <v>0</v>
      </c>
      <c r="O62" s="106">
        <f>IF($C$4="citu pasākumu izmaksas",IF('3a+c+n'!$Q62="C",'3a+c+n'!O62,0))</f>
        <v>0</v>
      </c>
      <c r="P62" s="107">
        <f>IF($C$4="citu pasākumu izmaksas",IF('3a+c+n'!$Q62="C",'3a+c+n'!P62,0))</f>
        <v>0</v>
      </c>
    </row>
    <row r="63" spans="1:16" x14ac:dyDescent="0.2">
      <c r="A63" s="45">
        <f>IF(P63=0,0,IF(COUNTBLANK(P63)=1,0,COUNTA($P$14:P63)))</f>
        <v>0</v>
      </c>
      <c r="B63" s="20">
        <f>IF($C$4="citu pasākumu izmaksas",IF('3a+c+n'!$Q63="C",'3a+c+n'!B63,0))</f>
        <v>0</v>
      </c>
      <c r="C63" s="20">
        <f>IF($C$4="citu pasākumu izmaksas",IF('3a+c+n'!$Q63="C",'3a+c+n'!C63,0))</f>
        <v>0</v>
      </c>
      <c r="D63" s="20">
        <f>IF($C$4="citu pasākumu izmaksas",IF('3a+c+n'!$Q63="C",'3a+c+n'!D63,0))</f>
        <v>0</v>
      </c>
      <c r="E63" s="40"/>
      <c r="F63" s="59"/>
      <c r="G63" s="106"/>
      <c r="H63" s="106">
        <f>IF($C$4="citu pasākumu izmaksas",IF('3a+c+n'!$Q63="C",'3a+c+n'!H63,0))</f>
        <v>0</v>
      </c>
      <c r="I63" s="106"/>
      <c r="J63" s="106"/>
      <c r="K63" s="107">
        <f>IF($C$4="citu pasākumu izmaksas",IF('3a+c+n'!$Q63="C",'3a+c+n'!K63,0))</f>
        <v>0</v>
      </c>
      <c r="L63" s="74">
        <f>IF($C$4="citu pasākumu izmaksas",IF('3a+c+n'!$Q63="C",'3a+c+n'!L63,0))</f>
        <v>0</v>
      </c>
      <c r="M63" s="106">
        <f>IF($C$4="citu pasākumu izmaksas",IF('3a+c+n'!$Q63="C",'3a+c+n'!M63,0))</f>
        <v>0</v>
      </c>
      <c r="N63" s="106">
        <f>IF($C$4="citu pasākumu izmaksas",IF('3a+c+n'!$Q63="C",'3a+c+n'!N63,0))</f>
        <v>0</v>
      </c>
      <c r="O63" s="106">
        <f>IF($C$4="citu pasākumu izmaksas",IF('3a+c+n'!$Q63="C",'3a+c+n'!O63,0))</f>
        <v>0</v>
      </c>
      <c r="P63" s="107">
        <f>IF($C$4="citu pasākumu izmaksas",IF('3a+c+n'!$Q63="C",'3a+c+n'!P63,0))</f>
        <v>0</v>
      </c>
    </row>
    <row r="64" spans="1:16" x14ac:dyDescent="0.2">
      <c r="A64" s="45">
        <f>IF(P64=0,0,IF(COUNTBLANK(P64)=1,0,COUNTA($P$14:P64)))</f>
        <v>0</v>
      </c>
      <c r="B64" s="20">
        <f>IF($C$4="citu pasākumu izmaksas",IF('3a+c+n'!$Q64="C",'3a+c+n'!B64,0))</f>
        <v>0</v>
      </c>
      <c r="C64" s="20">
        <f>IF($C$4="citu pasākumu izmaksas",IF('3a+c+n'!$Q64="C",'3a+c+n'!C64,0))</f>
        <v>0</v>
      </c>
      <c r="D64" s="20">
        <f>IF($C$4="citu pasākumu izmaksas",IF('3a+c+n'!$Q64="C",'3a+c+n'!D64,0))</f>
        <v>0</v>
      </c>
      <c r="E64" s="40"/>
      <c r="F64" s="59"/>
      <c r="G64" s="106"/>
      <c r="H64" s="106">
        <f>IF($C$4="citu pasākumu izmaksas",IF('3a+c+n'!$Q64="C",'3a+c+n'!H64,0))</f>
        <v>0</v>
      </c>
      <c r="I64" s="106"/>
      <c r="J64" s="106"/>
      <c r="K64" s="107">
        <f>IF($C$4="citu pasākumu izmaksas",IF('3a+c+n'!$Q64="C",'3a+c+n'!K64,0))</f>
        <v>0</v>
      </c>
      <c r="L64" s="74">
        <f>IF($C$4="citu pasākumu izmaksas",IF('3a+c+n'!$Q64="C",'3a+c+n'!L64,0))</f>
        <v>0</v>
      </c>
      <c r="M64" s="106">
        <f>IF($C$4="citu pasākumu izmaksas",IF('3a+c+n'!$Q64="C",'3a+c+n'!M64,0))</f>
        <v>0</v>
      </c>
      <c r="N64" s="106">
        <f>IF($C$4="citu pasākumu izmaksas",IF('3a+c+n'!$Q64="C",'3a+c+n'!N64,0))</f>
        <v>0</v>
      </c>
      <c r="O64" s="106">
        <f>IF($C$4="citu pasākumu izmaksas",IF('3a+c+n'!$Q64="C",'3a+c+n'!O64,0))</f>
        <v>0</v>
      </c>
      <c r="P64" s="107">
        <f>IF($C$4="citu pasākumu izmaksas",IF('3a+c+n'!$Q64="C",'3a+c+n'!P64,0))</f>
        <v>0</v>
      </c>
    </row>
    <row r="65" spans="1:16" x14ac:dyDescent="0.2">
      <c r="A65" s="45">
        <f>IF(P65=0,0,IF(COUNTBLANK(P65)=1,0,COUNTA($P$14:P65)))</f>
        <v>0</v>
      </c>
      <c r="B65" s="20">
        <f>IF($C$4="citu pasākumu izmaksas",IF('3a+c+n'!$Q65="C",'3a+c+n'!B65,0))</f>
        <v>0</v>
      </c>
      <c r="C65" s="20">
        <f>IF($C$4="citu pasākumu izmaksas",IF('3a+c+n'!$Q65="C",'3a+c+n'!C65,0))</f>
        <v>0</v>
      </c>
      <c r="D65" s="20">
        <f>IF($C$4="citu pasākumu izmaksas",IF('3a+c+n'!$Q65="C",'3a+c+n'!D65,0))</f>
        <v>0</v>
      </c>
      <c r="E65" s="40"/>
      <c r="F65" s="59"/>
      <c r="G65" s="106"/>
      <c r="H65" s="106">
        <f>IF($C$4="citu pasākumu izmaksas",IF('3a+c+n'!$Q65="C",'3a+c+n'!H65,0))</f>
        <v>0</v>
      </c>
      <c r="I65" s="106"/>
      <c r="J65" s="106"/>
      <c r="K65" s="107">
        <f>IF($C$4="citu pasākumu izmaksas",IF('3a+c+n'!$Q65="C",'3a+c+n'!K65,0))</f>
        <v>0</v>
      </c>
      <c r="L65" s="74">
        <f>IF($C$4="citu pasākumu izmaksas",IF('3a+c+n'!$Q65="C",'3a+c+n'!L65,0))</f>
        <v>0</v>
      </c>
      <c r="M65" s="106">
        <f>IF($C$4="citu pasākumu izmaksas",IF('3a+c+n'!$Q65="C",'3a+c+n'!M65,0))</f>
        <v>0</v>
      </c>
      <c r="N65" s="106">
        <f>IF($C$4="citu pasākumu izmaksas",IF('3a+c+n'!$Q65="C",'3a+c+n'!N65,0))</f>
        <v>0</v>
      </c>
      <c r="O65" s="106">
        <f>IF($C$4="citu pasākumu izmaksas",IF('3a+c+n'!$Q65="C",'3a+c+n'!O65,0))</f>
        <v>0</v>
      </c>
      <c r="P65" s="107">
        <f>IF($C$4="citu pasākumu izmaksas",IF('3a+c+n'!$Q65="C",'3a+c+n'!P65,0))</f>
        <v>0</v>
      </c>
    </row>
    <row r="66" spans="1:16" x14ac:dyDescent="0.2">
      <c r="A66" s="45">
        <f>IF(P66=0,0,IF(COUNTBLANK(P66)=1,0,COUNTA($P$14:P66)))</f>
        <v>0</v>
      </c>
      <c r="B66" s="20">
        <f>IF($C$4="citu pasākumu izmaksas",IF('3a+c+n'!$Q66="C",'3a+c+n'!B66,0))</f>
        <v>0</v>
      </c>
      <c r="C66" s="20">
        <f>IF($C$4="citu pasākumu izmaksas",IF('3a+c+n'!$Q66="C",'3a+c+n'!C66,0))</f>
        <v>0</v>
      </c>
      <c r="D66" s="20">
        <f>IF($C$4="citu pasākumu izmaksas",IF('3a+c+n'!$Q66="C",'3a+c+n'!D66,0))</f>
        <v>0</v>
      </c>
      <c r="E66" s="40"/>
      <c r="F66" s="59"/>
      <c r="G66" s="106"/>
      <c r="H66" s="106">
        <f>IF($C$4="citu pasākumu izmaksas",IF('3a+c+n'!$Q66="C",'3a+c+n'!H66,0))</f>
        <v>0</v>
      </c>
      <c r="I66" s="106"/>
      <c r="J66" s="106"/>
      <c r="K66" s="107">
        <f>IF($C$4="citu pasākumu izmaksas",IF('3a+c+n'!$Q66="C",'3a+c+n'!K66,0))</f>
        <v>0</v>
      </c>
      <c r="L66" s="74">
        <f>IF($C$4="citu pasākumu izmaksas",IF('3a+c+n'!$Q66="C",'3a+c+n'!L66,0))</f>
        <v>0</v>
      </c>
      <c r="M66" s="106">
        <f>IF($C$4="citu pasākumu izmaksas",IF('3a+c+n'!$Q66="C",'3a+c+n'!M66,0))</f>
        <v>0</v>
      </c>
      <c r="N66" s="106">
        <f>IF($C$4="citu pasākumu izmaksas",IF('3a+c+n'!$Q66="C",'3a+c+n'!N66,0))</f>
        <v>0</v>
      </c>
      <c r="O66" s="106">
        <f>IF($C$4="citu pasākumu izmaksas",IF('3a+c+n'!$Q66="C",'3a+c+n'!O66,0))</f>
        <v>0</v>
      </c>
      <c r="P66" s="107">
        <f>IF($C$4="citu pasākumu izmaksas",IF('3a+c+n'!$Q66="C",'3a+c+n'!P66,0))</f>
        <v>0</v>
      </c>
    </row>
    <row r="67" spans="1:16" x14ac:dyDescent="0.2">
      <c r="A67" s="45">
        <f>IF(P67=0,0,IF(COUNTBLANK(P67)=1,0,COUNTA($P$14:P67)))</f>
        <v>0</v>
      </c>
      <c r="B67" s="20">
        <f>IF($C$4="citu pasākumu izmaksas",IF('3a+c+n'!$Q67="C",'3a+c+n'!B67,0))</f>
        <v>0</v>
      </c>
      <c r="C67" s="20">
        <f>IF($C$4="citu pasākumu izmaksas",IF('3a+c+n'!$Q67="C",'3a+c+n'!C67,0))</f>
        <v>0</v>
      </c>
      <c r="D67" s="20">
        <f>IF($C$4="citu pasākumu izmaksas",IF('3a+c+n'!$Q67="C",'3a+c+n'!D67,0))</f>
        <v>0</v>
      </c>
      <c r="E67" s="40"/>
      <c r="F67" s="59"/>
      <c r="G67" s="106"/>
      <c r="H67" s="106">
        <f>IF($C$4="citu pasākumu izmaksas",IF('3a+c+n'!$Q67="C",'3a+c+n'!H67,0))</f>
        <v>0</v>
      </c>
      <c r="I67" s="106"/>
      <c r="J67" s="106"/>
      <c r="K67" s="107">
        <f>IF($C$4="citu pasākumu izmaksas",IF('3a+c+n'!$Q67="C",'3a+c+n'!K67,0))</f>
        <v>0</v>
      </c>
      <c r="L67" s="74">
        <f>IF($C$4="citu pasākumu izmaksas",IF('3a+c+n'!$Q67="C",'3a+c+n'!L67,0))</f>
        <v>0</v>
      </c>
      <c r="M67" s="106">
        <f>IF($C$4="citu pasākumu izmaksas",IF('3a+c+n'!$Q67="C",'3a+c+n'!M67,0))</f>
        <v>0</v>
      </c>
      <c r="N67" s="106">
        <f>IF($C$4="citu pasākumu izmaksas",IF('3a+c+n'!$Q67="C",'3a+c+n'!N67,0))</f>
        <v>0</v>
      </c>
      <c r="O67" s="106">
        <f>IF($C$4="citu pasākumu izmaksas",IF('3a+c+n'!$Q67="C",'3a+c+n'!O67,0))</f>
        <v>0</v>
      </c>
      <c r="P67" s="107">
        <f>IF($C$4="citu pasākumu izmaksas",IF('3a+c+n'!$Q67="C",'3a+c+n'!P67,0))</f>
        <v>0</v>
      </c>
    </row>
    <row r="68" spans="1:16" x14ac:dyDescent="0.2">
      <c r="A68" s="45">
        <f>IF(P68=0,0,IF(COUNTBLANK(P68)=1,0,COUNTA($P$14:P68)))</f>
        <v>0</v>
      </c>
      <c r="B68" s="20">
        <f>IF($C$4="citu pasākumu izmaksas",IF('3a+c+n'!$Q68="C",'3a+c+n'!B68,0))</f>
        <v>0</v>
      </c>
      <c r="C68" s="20">
        <f>IF($C$4="citu pasākumu izmaksas",IF('3a+c+n'!$Q68="C",'3a+c+n'!C68,0))</f>
        <v>0</v>
      </c>
      <c r="D68" s="20">
        <f>IF($C$4="citu pasākumu izmaksas",IF('3a+c+n'!$Q68="C",'3a+c+n'!D68,0))</f>
        <v>0</v>
      </c>
      <c r="E68" s="40"/>
      <c r="F68" s="59"/>
      <c r="G68" s="106"/>
      <c r="H68" s="106">
        <f>IF($C$4="citu pasākumu izmaksas",IF('3a+c+n'!$Q68="C",'3a+c+n'!H68,0))</f>
        <v>0</v>
      </c>
      <c r="I68" s="106"/>
      <c r="J68" s="106"/>
      <c r="K68" s="107">
        <f>IF($C$4="citu pasākumu izmaksas",IF('3a+c+n'!$Q68="C",'3a+c+n'!K68,0))</f>
        <v>0</v>
      </c>
      <c r="L68" s="74">
        <f>IF($C$4="citu pasākumu izmaksas",IF('3a+c+n'!$Q68="C",'3a+c+n'!L68,0))</f>
        <v>0</v>
      </c>
      <c r="M68" s="106">
        <f>IF($C$4="citu pasākumu izmaksas",IF('3a+c+n'!$Q68="C",'3a+c+n'!M68,0))</f>
        <v>0</v>
      </c>
      <c r="N68" s="106">
        <f>IF($C$4="citu pasākumu izmaksas",IF('3a+c+n'!$Q68="C",'3a+c+n'!N68,0))</f>
        <v>0</v>
      </c>
      <c r="O68" s="106">
        <f>IF($C$4="citu pasākumu izmaksas",IF('3a+c+n'!$Q68="C",'3a+c+n'!O68,0))</f>
        <v>0</v>
      </c>
      <c r="P68" s="107">
        <f>IF($C$4="citu pasākumu izmaksas",IF('3a+c+n'!$Q68="C",'3a+c+n'!P68,0))</f>
        <v>0</v>
      </c>
    </row>
    <row r="69" spans="1:16" x14ac:dyDescent="0.2">
      <c r="A69" s="45">
        <f>IF(P69=0,0,IF(COUNTBLANK(P69)=1,0,COUNTA($P$14:P69)))</f>
        <v>0</v>
      </c>
      <c r="B69" s="20">
        <f>IF($C$4="citu pasākumu izmaksas",IF('3a+c+n'!$Q69="C",'3a+c+n'!B69,0))</f>
        <v>0</v>
      </c>
      <c r="C69" s="20">
        <f>IF($C$4="citu pasākumu izmaksas",IF('3a+c+n'!$Q69="C",'3a+c+n'!C69,0))</f>
        <v>0</v>
      </c>
      <c r="D69" s="20">
        <f>IF($C$4="citu pasākumu izmaksas",IF('3a+c+n'!$Q69="C",'3a+c+n'!D69,0))</f>
        <v>0</v>
      </c>
      <c r="E69" s="40"/>
      <c r="F69" s="59"/>
      <c r="G69" s="106"/>
      <c r="H69" s="106">
        <f>IF($C$4="citu pasākumu izmaksas",IF('3a+c+n'!$Q69="C",'3a+c+n'!H69,0))</f>
        <v>0</v>
      </c>
      <c r="I69" s="106"/>
      <c r="J69" s="106"/>
      <c r="K69" s="107">
        <f>IF($C$4="citu pasākumu izmaksas",IF('3a+c+n'!$Q69="C",'3a+c+n'!K69,0))</f>
        <v>0</v>
      </c>
      <c r="L69" s="74">
        <f>IF($C$4="citu pasākumu izmaksas",IF('3a+c+n'!$Q69="C",'3a+c+n'!L69,0))</f>
        <v>0</v>
      </c>
      <c r="M69" s="106">
        <f>IF($C$4="citu pasākumu izmaksas",IF('3a+c+n'!$Q69="C",'3a+c+n'!M69,0))</f>
        <v>0</v>
      </c>
      <c r="N69" s="106">
        <f>IF($C$4="citu pasākumu izmaksas",IF('3a+c+n'!$Q69="C",'3a+c+n'!N69,0))</f>
        <v>0</v>
      </c>
      <c r="O69" s="106">
        <f>IF($C$4="citu pasākumu izmaksas",IF('3a+c+n'!$Q69="C",'3a+c+n'!O69,0))</f>
        <v>0</v>
      </c>
      <c r="P69" s="107">
        <f>IF($C$4="citu pasākumu izmaksas",IF('3a+c+n'!$Q69="C",'3a+c+n'!P69,0))</f>
        <v>0</v>
      </c>
    </row>
    <row r="70" spans="1:16" x14ac:dyDescent="0.2">
      <c r="A70" s="45">
        <f>IF(P70=0,0,IF(COUNTBLANK(P70)=1,0,COUNTA($P$14:P70)))</f>
        <v>0</v>
      </c>
      <c r="B70" s="20">
        <f>IF($C$4="citu pasākumu izmaksas",IF('3a+c+n'!$Q70="C",'3a+c+n'!B70,0))</f>
        <v>0</v>
      </c>
      <c r="C70" s="20">
        <f>IF($C$4="citu pasākumu izmaksas",IF('3a+c+n'!$Q70="C",'3a+c+n'!C70,0))</f>
        <v>0</v>
      </c>
      <c r="D70" s="20">
        <f>IF($C$4="citu pasākumu izmaksas",IF('3a+c+n'!$Q70="C",'3a+c+n'!D70,0))</f>
        <v>0</v>
      </c>
      <c r="E70" s="40"/>
      <c r="F70" s="59"/>
      <c r="G70" s="106"/>
      <c r="H70" s="106">
        <f>IF($C$4="citu pasākumu izmaksas",IF('3a+c+n'!$Q70="C",'3a+c+n'!H70,0))</f>
        <v>0</v>
      </c>
      <c r="I70" s="106"/>
      <c r="J70" s="106"/>
      <c r="K70" s="107">
        <f>IF($C$4="citu pasākumu izmaksas",IF('3a+c+n'!$Q70="C",'3a+c+n'!K70,0))</f>
        <v>0</v>
      </c>
      <c r="L70" s="74">
        <f>IF($C$4="citu pasākumu izmaksas",IF('3a+c+n'!$Q70="C",'3a+c+n'!L70,0))</f>
        <v>0</v>
      </c>
      <c r="M70" s="106">
        <f>IF($C$4="citu pasākumu izmaksas",IF('3a+c+n'!$Q70="C",'3a+c+n'!M70,0))</f>
        <v>0</v>
      </c>
      <c r="N70" s="106">
        <f>IF($C$4="citu pasākumu izmaksas",IF('3a+c+n'!$Q70="C",'3a+c+n'!N70,0))</f>
        <v>0</v>
      </c>
      <c r="O70" s="106">
        <f>IF($C$4="citu pasākumu izmaksas",IF('3a+c+n'!$Q70="C",'3a+c+n'!O70,0))</f>
        <v>0</v>
      </c>
      <c r="P70" s="107">
        <f>IF($C$4="citu pasākumu izmaksas",IF('3a+c+n'!$Q70="C",'3a+c+n'!P70,0))</f>
        <v>0</v>
      </c>
    </row>
    <row r="71" spans="1:16" x14ac:dyDescent="0.2">
      <c r="A71" s="45">
        <f>IF(P71=0,0,IF(COUNTBLANK(P71)=1,0,COUNTA($P$14:P71)))</f>
        <v>0</v>
      </c>
      <c r="B71" s="20">
        <f>IF($C$4="citu pasākumu izmaksas",IF('3a+c+n'!$Q71="C",'3a+c+n'!B71,0))</f>
        <v>0</v>
      </c>
      <c r="C71" s="20">
        <f>IF($C$4="citu pasākumu izmaksas",IF('3a+c+n'!$Q71="C",'3a+c+n'!C71,0))</f>
        <v>0</v>
      </c>
      <c r="D71" s="20">
        <f>IF($C$4="citu pasākumu izmaksas",IF('3a+c+n'!$Q71="C",'3a+c+n'!D71,0))</f>
        <v>0</v>
      </c>
      <c r="E71" s="40"/>
      <c r="F71" s="59"/>
      <c r="G71" s="106"/>
      <c r="H71" s="106">
        <f>IF($C$4="citu pasākumu izmaksas",IF('3a+c+n'!$Q71="C",'3a+c+n'!H71,0))</f>
        <v>0</v>
      </c>
      <c r="I71" s="106"/>
      <c r="J71" s="106"/>
      <c r="K71" s="107">
        <f>IF($C$4="citu pasākumu izmaksas",IF('3a+c+n'!$Q71="C",'3a+c+n'!K71,0))</f>
        <v>0</v>
      </c>
      <c r="L71" s="74">
        <f>IF($C$4="citu pasākumu izmaksas",IF('3a+c+n'!$Q71="C",'3a+c+n'!L71,0))</f>
        <v>0</v>
      </c>
      <c r="M71" s="106">
        <f>IF($C$4="citu pasākumu izmaksas",IF('3a+c+n'!$Q71="C",'3a+c+n'!M71,0))</f>
        <v>0</v>
      </c>
      <c r="N71" s="106">
        <f>IF($C$4="citu pasākumu izmaksas",IF('3a+c+n'!$Q71="C",'3a+c+n'!N71,0))</f>
        <v>0</v>
      </c>
      <c r="O71" s="106">
        <f>IF($C$4="citu pasākumu izmaksas",IF('3a+c+n'!$Q71="C",'3a+c+n'!O71,0))</f>
        <v>0</v>
      </c>
      <c r="P71" s="107">
        <f>IF($C$4="citu pasākumu izmaksas",IF('3a+c+n'!$Q71="C",'3a+c+n'!P71,0))</f>
        <v>0</v>
      </c>
    </row>
    <row r="72" spans="1:16" x14ac:dyDescent="0.2">
      <c r="A72" s="45">
        <f>IF(P72=0,0,IF(COUNTBLANK(P72)=1,0,COUNTA($P$14:P72)))</f>
        <v>0</v>
      </c>
      <c r="B72" s="20">
        <f>IF($C$4="citu pasākumu izmaksas",IF('3a+c+n'!$Q72="C",'3a+c+n'!B72,0))</f>
        <v>0</v>
      </c>
      <c r="C72" s="20">
        <f>IF($C$4="citu pasākumu izmaksas",IF('3a+c+n'!$Q72="C",'3a+c+n'!C72,0))</f>
        <v>0</v>
      </c>
      <c r="D72" s="20">
        <f>IF($C$4="citu pasākumu izmaksas",IF('3a+c+n'!$Q72="C",'3a+c+n'!D72,0))</f>
        <v>0</v>
      </c>
      <c r="E72" s="40"/>
      <c r="F72" s="59"/>
      <c r="G72" s="106"/>
      <c r="H72" s="106">
        <f>IF($C$4="citu pasākumu izmaksas",IF('3a+c+n'!$Q72="C",'3a+c+n'!H72,0))</f>
        <v>0</v>
      </c>
      <c r="I72" s="106"/>
      <c r="J72" s="106"/>
      <c r="K72" s="107">
        <f>IF($C$4="citu pasākumu izmaksas",IF('3a+c+n'!$Q72="C",'3a+c+n'!K72,0))</f>
        <v>0</v>
      </c>
      <c r="L72" s="74">
        <f>IF($C$4="citu pasākumu izmaksas",IF('3a+c+n'!$Q72="C",'3a+c+n'!L72,0))</f>
        <v>0</v>
      </c>
      <c r="M72" s="106">
        <f>IF($C$4="citu pasākumu izmaksas",IF('3a+c+n'!$Q72="C",'3a+c+n'!M72,0))</f>
        <v>0</v>
      </c>
      <c r="N72" s="106">
        <f>IF($C$4="citu pasākumu izmaksas",IF('3a+c+n'!$Q72="C",'3a+c+n'!N72,0))</f>
        <v>0</v>
      </c>
      <c r="O72" s="106">
        <f>IF($C$4="citu pasākumu izmaksas",IF('3a+c+n'!$Q72="C",'3a+c+n'!O72,0))</f>
        <v>0</v>
      </c>
      <c r="P72" s="107">
        <f>IF($C$4="citu pasākumu izmaksas",IF('3a+c+n'!$Q72="C",'3a+c+n'!P72,0))</f>
        <v>0</v>
      </c>
    </row>
    <row r="73" spans="1:16" x14ac:dyDescent="0.2">
      <c r="A73" s="45">
        <f>IF(P73=0,0,IF(COUNTBLANK(P73)=1,0,COUNTA($P$14:P73)))</f>
        <v>0</v>
      </c>
      <c r="B73" s="20">
        <f>IF($C$4="citu pasākumu izmaksas",IF('3a+c+n'!$Q73="C",'3a+c+n'!B73,0))</f>
        <v>0</v>
      </c>
      <c r="C73" s="20">
        <f>IF($C$4="citu pasākumu izmaksas",IF('3a+c+n'!$Q73="C",'3a+c+n'!C73,0))</f>
        <v>0</v>
      </c>
      <c r="D73" s="20">
        <f>IF($C$4="citu pasākumu izmaksas",IF('3a+c+n'!$Q73="C",'3a+c+n'!D73,0))</f>
        <v>0</v>
      </c>
      <c r="E73" s="40"/>
      <c r="F73" s="59"/>
      <c r="G73" s="106"/>
      <c r="H73" s="106">
        <f>IF($C$4="citu pasākumu izmaksas",IF('3a+c+n'!$Q73="C",'3a+c+n'!H73,0))</f>
        <v>0</v>
      </c>
      <c r="I73" s="106"/>
      <c r="J73" s="106"/>
      <c r="K73" s="107">
        <f>IF($C$4="citu pasākumu izmaksas",IF('3a+c+n'!$Q73="C",'3a+c+n'!K73,0))</f>
        <v>0</v>
      </c>
      <c r="L73" s="74">
        <f>IF($C$4="citu pasākumu izmaksas",IF('3a+c+n'!$Q73="C",'3a+c+n'!L73,0))</f>
        <v>0</v>
      </c>
      <c r="M73" s="106">
        <f>IF($C$4="citu pasākumu izmaksas",IF('3a+c+n'!$Q73="C",'3a+c+n'!M73,0))</f>
        <v>0</v>
      </c>
      <c r="N73" s="106">
        <f>IF($C$4="citu pasākumu izmaksas",IF('3a+c+n'!$Q73="C",'3a+c+n'!N73,0))</f>
        <v>0</v>
      </c>
      <c r="O73" s="106">
        <f>IF($C$4="citu pasākumu izmaksas",IF('3a+c+n'!$Q73="C",'3a+c+n'!O73,0))</f>
        <v>0</v>
      </c>
      <c r="P73" s="107">
        <f>IF($C$4="citu pasākumu izmaksas",IF('3a+c+n'!$Q73="C",'3a+c+n'!P73,0))</f>
        <v>0</v>
      </c>
    </row>
    <row r="74" spans="1:16" x14ac:dyDescent="0.2">
      <c r="A74" s="45">
        <f>IF(P74=0,0,IF(COUNTBLANK(P74)=1,0,COUNTA($P$14:P74)))</f>
        <v>0</v>
      </c>
      <c r="B74" s="20">
        <f>IF($C$4="citu pasākumu izmaksas",IF('3a+c+n'!$Q74="C",'3a+c+n'!B74,0))</f>
        <v>0</v>
      </c>
      <c r="C74" s="20">
        <f>IF($C$4="citu pasākumu izmaksas",IF('3a+c+n'!$Q74="C",'3a+c+n'!C74,0))</f>
        <v>0</v>
      </c>
      <c r="D74" s="20">
        <f>IF($C$4="citu pasākumu izmaksas",IF('3a+c+n'!$Q74="C",'3a+c+n'!D74,0))</f>
        <v>0</v>
      </c>
      <c r="E74" s="40"/>
      <c r="F74" s="59"/>
      <c r="G74" s="106"/>
      <c r="H74" s="106">
        <f>IF($C$4="citu pasākumu izmaksas",IF('3a+c+n'!$Q74="C",'3a+c+n'!H74,0))</f>
        <v>0</v>
      </c>
      <c r="I74" s="106"/>
      <c r="J74" s="106"/>
      <c r="K74" s="107">
        <f>IF($C$4="citu pasākumu izmaksas",IF('3a+c+n'!$Q74="C",'3a+c+n'!K74,0))</f>
        <v>0</v>
      </c>
      <c r="L74" s="74">
        <f>IF($C$4="citu pasākumu izmaksas",IF('3a+c+n'!$Q74="C",'3a+c+n'!L74,0))</f>
        <v>0</v>
      </c>
      <c r="M74" s="106">
        <f>IF($C$4="citu pasākumu izmaksas",IF('3a+c+n'!$Q74="C",'3a+c+n'!M74,0))</f>
        <v>0</v>
      </c>
      <c r="N74" s="106">
        <f>IF($C$4="citu pasākumu izmaksas",IF('3a+c+n'!$Q74="C",'3a+c+n'!N74,0))</f>
        <v>0</v>
      </c>
      <c r="O74" s="106">
        <f>IF($C$4="citu pasākumu izmaksas",IF('3a+c+n'!$Q74="C",'3a+c+n'!O74,0))</f>
        <v>0</v>
      </c>
      <c r="P74" s="107">
        <f>IF($C$4="citu pasākumu izmaksas",IF('3a+c+n'!$Q74="C",'3a+c+n'!P74,0))</f>
        <v>0</v>
      </c>
    </row>
    <row r="75" spans="1:16" x14ac:dyDescent="0.2">
      <c r="A75" s="45">
        <f>IF(P75=0,0,IF(COUNTBLANK(P75)=1,0,COUNTA($P$14:P75)))</f>
        <v>0</v>
      </c>
      <c r="B75" s="20">
        <f>IF($C$4="citu pasākumu izmaksas",IF('3a+c+n'!$Q75="C",'3a+c+n'!B75,0))</f>
        <v>0</v>
      </c>
      <c r="C75" s="20">
        <f>IF($C$4="citu pasākumu izmaksas",IF('3a+c+n'!$Q75="C",'3a+c+n'!C75,0))</f>
        <v>0</v>
      </c>
      <c r="D75" s="20">
        <f>IF($C$4="citu pasākumu izmaksas",IF('3a+c+n'!$Q75="C",'3a+c+n'!D75,0))</f>
        <v>0</v>
      </c>
      <c r="E75" s="40"/>
      <c r="F75" s="59"/>
      <c r="G75" s="106"/>
      <c r="H75" s="106">
        <f>IF($C$4="citu pasākumu izmaksas",IF('3a+c+n'!$Q75="C",'3a+c+n'!H75,0))</f>
        <v>0</v>
      </c>
      <c r="I75" s="106"/>
      <c r="J75" s="106"/>
      <c r="K75" s="107">
        <f>IF($C$4="citu pasākumu izmaksas",IF('3a+c+n'!$Q75="C",'3a+c+n'!K75,0))</f>
        <v>0</v>
      </c>
      <c r="L75" s="74">
        <f>IF($C$4="citu pasākumu izmaksas",IF('3a+c+n'!$Q75="C",'3a+c+n'!L75,0))</f>
        <v>0</v>
      </c>
      <c r="M75" s="106">
        <f>IF($C$4="citu pasākumu izmaksas",IF('3a+c+n'!$Q75="C",'3a+c+n'!M75,0))</f>
        <v>0</v>
      </c>
      <c r="N75" s="106">
        <f>IF($C$4="citu pasākumu izmaksas",IF('3a+c+n'!$Q75="C",'3a+c+n'!N75,0))</f>
        <v>0</v>
      </c>
      <c r="O75" s="106">
        <f>IF($C$4="citu pasākumu izmaksas",IF('3a+c+n'!$Q75="C",'3a+c+n'!O75,0))</f>
        <v>0</v>
      </c>
      <c r="P75" s="107">
        <f>IF($C$4="citu pasākumu izmaksas",IF('3a+c+n'!$Q75="C",'3a+c+n'!P75,0))</f>
        <v>0</v>
      </c>
    </row>
    <row r="76" spans="1:16" x14ac:dyDescent="0.2">
      <c r="A76" s="45">
        <f>IF(P76=0,0,IF(COUNTBLANK(P76)=1,0,COUNTA($P$14:P76)))</f>
        <v>0</v>
      </c>
      <c r="B76" s="20">
        <f>IF($C$4="citu pasākumu izmaksas",IF('3a+c+n'!$Q76="C",'3a+c+n'!B76,0))</f>
        <v>0</v>
      </c>
      <c r="C76" s="20">
        <f>IF($C$4="citu pasākumu izmaksas",IF('3a+c+n'!$Q76="C",'3a+c+n'!C76,0))</f>
        <v>0</v>
      </c>
      <c r="D76" s="20">
        <f>IF($C$4="citu pasākumu izmaksas",IF('3a+c+n'!$Q76="C",'3a+c+n'!D76,0))</f>
        <v>0</v>
      </c>
      <c r="E76" s="40"/>
      <c r="F76" s="59"/>
      <c r="G76" s="106"/>
      <c r="H76" s="106">
        <f>IF($C$4="citu pasākumu izmaksas",IF('3a+c+n'!$Q76="C",'3a+c+n'!H76,0))</f>
        <v>0</v>
      </c>
      <c r="I76" s="106"/>
      <c r="J76" s="106"/>
      <c r="K76" s="107">
        <f>IF($C$4="citu pasākumu izmaksas",IF('3a+c+n'!$Q76="C",'3a+c+n'!K76,0))</f>
        <v>0</v>
      </c>
      <c r="L76" s="74">
        <f>IF($C$4="citu pasākumu izmaksas",IF('3a+c+n'!$Q76="C",'3a+c+n'!L76,0))</f>
        <v>0</v>
      </c>
      <c r="M76" s="106">
        <f>IF($C$4="citu pasākumu izmaksas",IF('3a+c+n'!$Q76="C",'3a+c+n'!M76,0))</f>
        <v>0</v>
      </c>
      <c r="N76" s="106">
        <f>IF($C$4="citu pasākumu izmaksas",IF('3a+c+n'!$Q76="C",'3a+c+n'!N76,0))</f>
        <v>0</v>
      </c>
      <c r="O76" s="106">
        <f>IF($C$4="citu pasākumu izmaksas",IF('3a+c+n'!$Q76="C",'3a+c+n'!O76,0))</f>
        <v>0</v>
      </c>
      <c r="P76" s="107">
        <f>IF($C$4="citu pasākumu izmaksas",IF('3a+c+n'!$Q76="C",'3a+c+n'!P76,0))</f>
        <v>0</v>
      </c>
    </row>
    <row r="77" spans="1:16" x14ac:dyDescent="0.2">
      <c r="A77" s="45">
        <f>IF(P77=0,0,IF(COUNTBLANK(P77)=1,0,COUNTA($P$14:P77)))</f>
        <v>0</v>
      </c>
      <c r="B77" s="20">
        <f>IF($C$4="citu pasākumu izmaksas",IF('3a+c+n'!$Q77="C",'3a+c+n'!B77,0))</f>
        <v>0</v>
      </c>
      <c r="C77" s="20">
        <f>IF($C$4="citu pasākumu izmaksas",IF('3a+c+n'!$Q77="C",'3a+c+n'!C77,0))</f>
        <v>0</v>
      </c>
      <c r="D77" s="20">
        <f>IF($C$4="citu pasākumu izmaksas",IF('3a+c+n'!$Q77="C",'3a+c+n'!D77,0))</f>
        <v>0</v>
      </c>
      <c r="E77" s="40"/>
      <c r="F77" s="59"/>
      <c r="G77" s="106"/>
      <c r="H77" s="106">
        <f>IF($C$4="citu pasākumu izmaksas",IF('3a+c+n'!$Q77="C",'3a+c+n'!H77,0))</f>
        <v>0</v>
      </c>
      <c r="I77" s="106"/>
      <c r="J77" s="106"/>
      <c r="K77" s="107">
        <f>IF($C$4="citu pasākumu izmaksas",IF('3a+c+n'!$Q77="C",'3a+c+n'!K77,0))</f>
        <v>0</v>
      </c>
      <c r="L77" s="74">
        <f>IF($C$4="citu pasākumu izmaksas",IF('3a+c+n'!$Q77="C",'3a+c+n'!L77,0))</f>
        <v>0</v>
      </c>
      <c r="M77" s="106">
        <f>IF($C$4="citu pasākumu izmaksas",IF('3a+c+n'!$Q77="C",'3a+c+n'!M77,0))</f>
        <v>0</v>
      </c>
      <c r="N77" s="106">
        <f>IF($C$4="citu pasākumu izmaksas",IF('3a+c+n'!$Q77="C",'3a+c+n'!N77,0))</f>
        <v>0</v>
      </c>
      <c r="O77" s="106">
        <f>IF($C$4="citu pasākumu izmaksas",IF('3a+c+n'!$Q77="C",'3a+c+n'!O77,0))</f>
        <v>0</v>
      </c>
      <c r="P77" s="107">
        <f>IF($C$4="citu pasākumu izmaksas",IF('3a+c+n'!$Q77="C",'3a+c+n'!P77,0))</f>
        <v>0</v>
      </c>
    </row>
    <row r="78" spans="1:16" x14ac:dyDescent="0.2">
      <c r="A78" s="45">
        <f>IF(P78=0,0,IF(COUNTBLANK(P78)=1,0,COUNTA($P$14:P78)))</f>
        <v>0</v>
      </c>
      <c r="B78" s="20">
        <f>IF($C$4="citu pasākumu izmaksas",IF('3a+c+n'!$Q78="C",'3a+c+n'!B78,0))</f>
        <v>0</v>
      </c>
      <c r="C78" s="20">
        <f>IF($C$4="citu pasākumu izmaksas",IF('3a+c+n'!$Q78="C",'3a+c+n'!C78,0))</f>
        <v>0</v>
      </c>
      <c r="D78" s="20">
        <f>IF($C$4="citu pasākumu izmaksas",IF('3a+c+n'!$Q78="C",'3a+c+n'!D78,0))</f>
        <v>0</v>
      </c>
      <c r="E78" s="40"/>
      <c r="F78" s="59"/>
      <c r="G78" s="106"/>
      <c r="H78" s="106">
        <f>IF($C$4="citu pasākumu izmaksas",IF('3a+c+n'!$Q78="C",'3a+c+n'!H78,0))</f>
        <v>0</v>
      </c>
      <c r="I78" s="106"/>
      <c r="J78" s="106"/>
      <c r="K78" s="107">
        <f>IF($C$4="citu pasākumu izmaksas",IF('3a+c+n'!$Q78="C",'3a+c+n'!K78,0))</f>
        <v>0</v>
      </c>
      <c r="L78" s="74">
        <f>IF($C$4="citu pasākumu izmaksas",IF('3a+c+n'!$Q78="C",'3a+c+n'!L78,0))</f>
        <v>0</v>
      </c>
      <c r="M78" s="106">
        <f>IF($C$4="citu pasākumu izmaksas",IF('3a+c+n'!$Q78="C",'3a+c+n'!M78,0))</f>
        <v>0</v>
      </c>
      <c r="N78" s="106">
        <f>IF($C$4="citu pasākumu izmaksas",IF('3a+c+n'!$Q78="C",'3a+c+n'!N78,0))</f>
        <v>0</v>
      </c>
      <c r="O78" s="106">
        <f>IF($C$4="citu pasākumu izmaksas",IF('3a+c+n'!$Q78="C",'3a+c+n'!O78,0))</f>
        <v>0</v>
      </c>
      <c r="P78" s="107">
        <f>IF($C$4="citu pasākumu izmaksas",IF('3a+c+n'!$Q78="C",'3a+c+n'!P78,0))</f>
        <v>0</v>
      </c>
    </row>
    <row r="79" spans="1:16" x14ac:dyDescent="0.2">
      <c r="A79" s="45">
        <f>IF(P79=0,0,IF(COUNTBLANK(P79)=1,0,COUNTA($P$14:P79)))</f>
        <v>0</v>
      </c>
      <c r="B79" s="20">
        <f>IF($C$4="citu pasākumu izmaksas",IF('3a+c+n'!$Q79="C",'3a+c+n'!B79,0))</f>
        <v>0</v>
      </c>
      <c r="C79" s="20">
        <f>IF($C$4="citu pasākumu izmaksas",IF('3a+c+n'!$Q79="C",'3a+c+n'!C79,0))</f>
        <v>0</v>
      </c>
      <c r="D79" s="20">
        <f>IF($C$4="citu pasākumu izmaksas",IF('3a+c+n'!$Q79="C",'3a+c+n'!D79,0))</f>
        <v>0</v>
      </c>
      <c r="E79" s="40"/>
      <c r="F79" s="59"/>
      <c r="G79" s="106"/>
      <c r="H79" s="106">
        <f>IF($C$4="citu pasākumu izmaksas",IF('3a+c+n'!$Q79="C",'3a+c+n'!H79,0))</f>
        <v>0</v>
      </c>
      <c r="I79" s="106"/>
      <c r="J79" s="106"/>
      <c r="K79" s="107">
        <f>IF($C$4="citu pasākumu izmaksas",IF('3a+c+n'!$Q79="C",'3a+c+n'!K79,0))</f>
        <v>0</v>
      </c>
      <c r="L79" s="74">
        <f>IF($C$4="citu pasākumu izmaksas",IF('3a+c+n'!$Q79="C",'3a+c+n'!L79,0))</f>
        <v>0</v>
      </c>
      <c r="M79" s="106">
        <f>IF($C$4="citu pasākumu izmaksas",IF('3a+c+n'!$Q79="C",'3a+c+n'!M79,0))</f>
        <v>0</v>
      </c>
      <c r="N79" s="106">
        <f>IF($C$4="citu pasākumu izmaksas",IF('3a+c+n'!$Q79="C",'3a+c+n'!N79,0))</f>
        <v>0</v>
      </c>
      <c r="O79" s="106">
        <f>IF($C$4="citu pasākumu izmaksas",IF('3a+c+n'!$Q79="C",'3a+c+n'!O79,0))</f>
        <v>0</v>
      </c>
      <c r="P79" s="107">
        <f>IF($C$4="citu pasākumu izmaksas",IF('3a+c+n'!$Q79="C",'3a+c+n'!P79,0))</f>
        <v>0</v>
      </c>
    </row>
    <row r="80" spans="1:16" x14ac:dyDescent="0.2">
      <c r="A80" s="45">
        <f>IF(P80=0,0,IF(COUNTBLANK(P80)=1,0,COUNTA($P$14:P80)))</f>
        <v>0</v>
      </c>
      <c r="B80" s="20">
        <f>IF($C$4="citu pasākumu izmaksas",IF('3a+c+n'!$Q80="C",'3a+c+n'!B80,0))</f>
        <v>0</v>
      </c>
      <c r="C80" s="20">
        <f>IF($C$4="citu pasākumu izmaksas",IF('3a+c+n'!$Q80="C",'3a+c+n'!C80,0))</f>
        <v>0</v>
      </c>
      <c r="D80" s="20">
        <f>IF($C$4="citu pasākumu izmaksas",IF('3a+c+n'!$Q80="C",'3a+c+n'!D80,0))</f>
        <v>0</v>
      </c>
      <c r="E80" s="40"/>
      <c r="F80" s="59"/>
      <c r="G80" s="106"/>
      <c r="H80" s="106">
        <f>IF($C$4="citu pasākumu izmaksas",IF('3a+c+n'!$Q80="C",'3a+c+n'!H80,0))</f>
        <v>0</v>
      </c>
      <c r="I80" s="106"/>
      <c r="J80" s="106"/>
      <c r="K80" s="107">
        <f>IF($C$4="citu pasākumu izmaksas",IF('3a+c+n'!$Q80="C",'3a+c+n'!K80,0))</f>
        <v>0</v>
      </c>
      <c r="L80" s="74">
        <f>IF($C$4="citu pasākumu izmaksas",IF('3a+c+n'!$Q80="C",'3a+c+n'!L80,0))</f>
        <v>0</v>
      </c>
      <c r="M80" s="106">
        <f>IF($C$4="citu pasākumu izmaksas",IF('3a+c+n'!$Q80="C",'3a+c+n'!M80,0))</f>
        <v>0</v>
      </c>
      <c r="N80" s="106">
        <f>IF($C$4="citu pasākumu izmaksas",IF('3a+c+n'!$Q80="C",'3a+c+n'!N80,0))</f>
        <v>0</v>
      </c>
      <c r="O80" s="106">
        <f>IF($C$4="citu pasākumu izmaksas",IF('3a+c+n'!$Q80="C",'3a+c+n'!O80,0))</f>
        <v>0</v>
      </c>
      <c r="P80" s="107">
        <f>IF($C$4="citu pasākumu izmaksas",IF('3a+c+n'!$Q80="C",'3a+c+n'!P80,0))</f>
        <v>0</v>
      </c>
    </row>
    <row r="81" spans="1:16" ht="12" thickBot="1" x14ac:dyDescent="0.25">
      <c r="A81" s="45">
        <f>IF(P81=0,0,IF(COUNTBLANK(P81)=1,0,COUNTA($P$14:P81)))</f>
        <v>0</v>
      </c>
      <c r="B81" s="20">
        <f>IF($C$4="citu pasākumu izmaksas",IF('3a+c+n'!$Q81="C",'3a+c+n'!B81,0))</f>
        <v>0</v>
      </c>
      <c r="C81" s="20">
        <f>IF($C$4="citu pasākumu izmaksas",IF('3a+c+n'!$Q81="C",'3a+c+n'!C81,0))</f>
        <v>0</v>
      </c>
      <c r="D81" s="20">
        <f>IF($C$4="citu pasākumu izmaksas",IF('3a+c+n'!$Q81="C",'3a+c+n'!D81,0))</f>
        <v>0</v>
      </c>
      <c r="E81" s="40"/>
      <c r="F81" s="59"/>
      <c r="G81" s="106"/>
      <c r="H81" s="106">
        <f>IF($C$4="citu pasākumu izmaksas",IF('3a+c+n'!$Q81="C",'3a+c+n'!H81,0))</f>
        <v>0</v>
      </c>
      <c r="I81" s="106"/>
      <c r="J81" s="106"/>
      <c r="K81" s="107">
        <f>IF($C$4="citu pasākumu izmaksas",IF('3a+c+n'!$Q81="C",'3a+c+n'!K81,0))</f>
        <v>0</v>
      </c>
      <c r="L81" s="74">
        <f>IF($C$4="citu pasākumu izmaksas",IF('3a+c+n'!$Q81="C",'3a+c+n'!L81,0))</f>
        <v>0</v>
      </c>
      <c r="M81" s="106">
        <f>IF($C$4="citu pasākumu izmaksas",IF('3a+c+n'!$Q81="C",'3a+c+n'!M81,0))</f>
        <v>0</v>
      </c>
      <c r="N81" s="106">
        <f>IF($C$4="citu pasākumu izmaksas",IF('3a+c+n'!$Q81="C",'3a+c+n'!N81,0))</f>
        <v>0</v>
      </c>
      <c r="O81" s="106">
        <f>IF($C$4="citu pasākumu izmaksas",IF('3a+c+n'!$Q81="C",'3a+c+n'!O81,0))</f>
        <v>0</v>
      </c>
      <c r="P81" s="107">
        <f>IF($C$4="citu pasākumu izmaksas",IF('3a+c+n'!$Q81="C",'3a+c+n'!P81,0))</f>
        <v>0</v>
      </c>
    </row>
    <row r="82" spans="1:16" ht="12" customHeight="1" thickBot="1" x14ac:dyDescent="0.25">
      <c r="A82" s="254" t="s">
        <v>62</v>
      </c>
      <c r="B82" s="255"/>
      <c r="C82" s="255"/>
      <c r="D82" s="255"/>
      <c r="E82" s="255"/>
      <c r="F82" s="255"/>
      <c r="G82" s="255"/>
      <c r="H82" s="255"/>
      <c r="I82" s="255"/>
      <c r="J82" s="255"/>
      <c r="K82" s="256"/>
      <c r="L82" s="121">
        <f>SUM(L14:L81)</f>
        <v>0</v>
      </c>
      <c r="M82" s="122">
        <f>SUM(M14:M81)</f>
        <v>0</v>
      </c>
      <c r="N82" s="122">
        <f>SUM(N14:N81)</f>
        <v>0</v>
      </c>
      <c r="O82" s="122">
        <f>SUM(O14:O81)</f>
        <v>0</v>
      </c>
      <c r="P82" s="123">
        <f>SUM(P14:P81)</f>
        <v>0</v>
      </c>
    </row>
    <row r="83" spans="1:16" x14ac:dyDescent="0.2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</row>
    <row r="84" spans="1:16" x14ac:dyDescent="0.2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</row>
    <row r="85" spans="1:16" x14ac:dyDescent="0.2">
      <c r="A85" s="1" t="s">
        <v>14</v>
      </c>
      <c r="B85" s="12"/>
      <c r="C85" s="257">
        <f>'Kops c'!C29:H29</f>
        <v>0</v>
      </c>
      <c r="D85" s="257"/>
      <c r="E85" s="257"/>
      <c r="F85" s="257"/>
      <c r="G85" s="257"/>
      <c r="H85" s="257"/>
      <c r="I85" s="12"/>
      <c r="J85" s="12"/>
      <c r="K85" s="12"/>
      <c r="L85" s="12"/>
      <c r="M85" s="12"/>
      <c r="N85" s="12"/>
      <c r="O85" s="12"/>
      <c r="P85" s="12"/>
    </row>
    <row r="86" spans="1:16" x14ac:dyDescent="0.2">
      <c r="A86" s="12"/>
      <c r="B86" s="12"/>
      <c r="C86" s="183" t="s">
        <v>15</v>
      </c>
      <c r="D86" s="183"/>
      <c r="E86" s="183"/>
      <c r="F86" s="183"/>
      <c r="G86" s="183"/>
      <c r="H86" s="183"/>
      <c r="I86" s="12"/>
      <c r="J86" s="12"/>
      <c r="K86" s="12"/>
      <c r="L86" s="12"/>
      <c r="M86" s="12"/>
      <c r="N86" s="12"/>
      <c r="O86" s="12"/>
      <c r="P86" s="12"/>
    </row>
    <row r="87" spans="1:16" x14ac:dyDescent="0.2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</row>
    <row r="88" spans="1:16" x14ac:dyDescent="0.2">
      <c r="A88" s="202" t="str">
        <f>'Kops n'!A32:D32</f>
        <v>Tāme sastādīta 2024. gada__. ________</v>
      </c>
      <c r="B88" s="203"/>
      <c r="C88" s="203"/>
      <c r="D88" s="203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</row>
    <row r="89" spans="1:16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</row>
    <row r="90" spans="1:16" x14ac:dyDescent="0.2">
      <c r="A90" s="1" t="s">
        <v>41</v>
      </c>
      <c r="B90" s="12"/>
      <c r="C90" s="257">
        <f>'Kops c'!C34:H34</f>
        <v>0</v>
      </c>
      <c r="D90" s="257"/>
      <c r="E90" s="257"/>
      <c r="F90" s="257"/>
      <c r="G90" s="257"/>
      <c r="H90" s="257"/>
      <c r="I90" s="12"/>
      <c r="J90" s="12"/>
      <c r="K90" s="12"/>
      <c r="L90" s="12"/>
      <c r="M90" s="12"/>
      <c r="N90" s="12"/>
      <c r="O90" s="12"/>
      <c r="P90" s="12"/>
    </row>
    <row r="91" spans="1:16" x14ac:dyDescent="0.2">
      <c r="A91" s="12"/>
      <c r="B91" s="12"/>
      <c r="C91" s="183" t="s">
        <v>15</v>
      </c>
      <c r="D91" s="183"/>
      <c r="E91" s="183"/>
      <c r="F91" s="183"/>
      <c r="G91" s="183"/>
      <c r="H91" s="183"/>
      <c r="I91" s="12"/>
      <c r="J91" s="12"/>
      <c r="K91" s="12"/>
      <c r="L91" s="12"/>
      <c r="M91" s="12"/>
      <c r="N91" s="12"/>
      <c r="O91" s="12"/>
      <c r="P91" s="12"/>
    </row>
    <row r="92" spans="1:16" x14ac:dyDescent="0.2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</row>
    <row r="93" spans="1:16" x14ac:dyDescent="0.2">
      <c r="A93" s="70" t="s">
        <v>16</v>
      </c>
      <c r="B93" s="38"/>
      <c r="C93" s="75">
        <f>'Kops c'!C37</f>
        <v>0</v>
      </c>
      <c r="D93" s="38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</row>
    <row r="94" spans="1:16" x14ac:dyDescent="0.2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</row>
  </sheetData>
  <mergeCells count="23">
    <mergeCell ref="D7:L7"/>
    <mergeCell ref="C2:I2"/>
    <mergeCell ref="C3:I3"/>
    <mergeCell ref="C4:I4"/>
    <mergeCell ref="D5:L5"/>
    <mergeCell ref="D6:L6"/>
    <mergeCell ref="D8:L8"/>
    <mergeCell ref="A9:F9"/>
    <mergeCell ref="J9:M9"/>
    <mergeCell ref="N9:O9"/>
    <mergeCell ref="A12:A13"/>
    <mergeCell ref="B12:B13"/>
    <mergeCell ref="C12:C13"/>
    <mergeCell ref="D12:D13"/>
    <mergeCell ref="E12:E13"/>
    <mergeCell ref="F12:K12"/>
    <mergeCell ref="C91:H91"/>
    <mergeCell ref="L12:P12"/>
    <mergeCell ref="A82:K82"/>
    <mergeCell ref="C85:H85"/>
    <mergeCell ref="C86:H86"/>
    <mergeCell ref="A88:D88"/>
    <mergeCell ref="C90:H90"/>
  </mergeCells>
  <conditionalFormatting sqref="A82:K82">
    <cfRule type="containsText" dxfId="64" priority="3" operator="containsText" text="Tiešās izmaksas kopā, t. sk. darba devēja sociālais nodoklis __.__% ">
      <formula>NOT(ISERROR(SEARCH("Tiešās izmaksas kopā, t. sk. darba devēja sociālais nodoklis __.__% ",A82)))</formula>
    </cfRule>
  </conditionalFormatting>
  <conditionalFormatting sqref="A14:P81">
    <cfRule type="cellIs" dxfId="63" priority="1" operator="equal">
      <formula>0</formula>
    </cfRule>
  </conditionalFormatting>
  <conditionalFormatting sqref="C2:I2 D5:L8 N9:O9 L82:P82 C85:H85 C90:H90 C93">
    <cfRule type="cellIs" dxfId="62" priority="2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8"/>
  </sheetPr>
  <dimension ref="A2:C36"/>
  <sheetViews>
    <sheetView workbookViewId="0">
      <selection activeCell="E33" sqref="E33"/>
    </sheetView>
  </sheetViews>
  <sheetFormatPr defaultRowHeight="11.25" x14ac:dyDescent="0.2"/>
  <cols>
    <col min="1" max="1" width="16.85546875" style="1" customWidth="1"/>
    <col min="2" max="2" width="43.42578125" style="1" customWidth="1"/>
    <col min="3" max="3" width="22.42578125" style="1" customWidth="1"/>
    <col min="4" max="184" width="9.140625" style="1"/>
    <col min="185" max="185" width="1.42578125" style="1" customWidth="1"/>
    <col min="186" max="186" width="2.140625" style="1" customWidth="1"/>
    <col min="187" max="187" width="16.85546875" style="1" customWidth="1"/>
    <col min="188" max="188" width="43.42578125" style="1" customWidth="1"/>
    <col min="189" max="189" width="22.42578125" style="1" customWidth="1"/>
    <col min="190" max="190" width="9.140625" style="1"/>
    <col min="191" max="191" width="13.85546875" style="1" bestFit="1" customWidth="1"/>
    <col min="192" max="440" width="9.140625" style="1"/>
    <col min="441" max="441" width="1.42578125" style="1" customWidth="1"/>
    <col min="442" max="442" width="2.140625" style="1" customWidth="1"/>
    <col min="443" max="443" width="16.85546875" style="1" customWidth="1"/>
    <col min="444" max="444" width="43.42578125" style="1" customWidth="1"/>
    <col min="445" max="445" width="22.42578125" style="1" customWidth="1"/>
    <col min="446" max="446" width="9.140625" style="1"/>
    <col min="447" max="447" width="13.85546875" style="1" bestFit="1" customWidth="1"/>
    <col min="448" max="696" width="9.140625" style="1"/>
    <col min="697" max="697" width="1.42578125" style="1" customWidth="1"/>
    <col min="698" max="698" width="2.140625" style="1" customWidth="1"/>
    <col min="699" max="699" width="16.85546875" style="1" customWidth="1"/>
    <col min="700" max="700" width="43.42578125" style="1" customWidth="1"/>
    <col min="701" max="701" width="22.42578125" style="1" customWidth="1"/>
    <col min="702" max="702" width="9.140625" style="1"/>
    <col min="703" max="703" width="13.85546875" style="1" bestFit="1" customWidth="1"/>
    <col min="704" max="952" width="9.140625" style="1"/>
    <col min="953" max="953" width="1.42578125" style="1" customWidth="1"/>
    <col min="954" max="954" width="2.140625" style="1" customWidth="1"/>
    <col min="955" max="955" width="16.85546875" style="1" customWidth="1"/>
    <col min="956" max="956" width="43.42578125" style="1" customWidth="1"/>
    <col min="957" max="957" width="22.42578125" style="1" customWidth="1"/>
    <col min="958" max="958" width="9.140625" style="1"/>
    <col min="959" max="959" width="13.85546875" style="1" bestFit="1" customWidth="1"/>
    <col min="960" max="1208" width="9.140625" style="1"/>
    <col min="1209" max="1209" width="1.42578125" style="1" customWidth="1"/>
    <col min="1210" max="1210" width="2.140625" style="1" customWidth="1"/>
    <col min="1211" max="1211" width="16.85546875" style="1" customWidth="1"/>
    <col min="1212" max="1212" width="43.42578125" style="1" customWidth="1"/>
    <col min="1213" max="1213" width="22.42578125" style="1" customWidth="1"/>
    <col min="1214" max="1214" width="9.140625" style="1"/>
    <col min="1215" max="1215" width="13.85546875" style="1" bestFit="1" customWidth="1"/>
    <col min="1216" max="1464" width="9.140625" style="1"/>
    <col min="1465" max="1465" width="1.42578125" style="1" customWidth="1"/>
    <col min="1466" max="1466" width="2.140625" style="1" customWidth="1"/>
    <col min="1467" max="1467" width="16.85546875" style="1" customWidth="1"/>
    <col min="1468" max="1468" width="43.42578125" style="1" customWidth="1"/>
    <col min="1469" max="1469" width="22.42578125" style="1" customWidth="1"/>
    <col min="1470" max="1470" width="9.140625" style="1"/>
    <col min="1471" max="1471" width="13.85546875" style="1" bestFit="1" customWidth="1"/>
    <col min="1472" max="1720" width="9.140625" style="1"/>
    <col min="1721" max="1721" width="1.42578125" style="1" customWidth="1"/>
    <col min="1722" max="1722" width="2.140625" style="1" customWidth="1"/>
    <col min="1723" max="1723" width="16.85546875" style="1" customWidth="1"/>
    <col min="1724" max="1724" width="43.42578125" style="1" customWidth="1"/>
    <col min="1725" max="1725" width="22.42578125" style="1" customWidth="1"/>
    <col min="1726" max="1726" width="9.140625" style="1"/>
    <col min="1727" max="1727" width="13.85546875" style="1" bestFit="1" customWidth="1"/>
    <col min="1728" max="1976" width="9.140625" style="1"/>
    <col min="1977" max="1977" width="1.42578125" style="1" customWidth="1"/>
    <col min="1978" max="1978" width="2.140625" style="1" customWidth="1"/>
    <col min="1979" max="1979" width="16.85546875" style="1" customWidth="1"/>
    <col min="1980" max="1980" width="43.42578125" style="1" customWidth="1"/>
    <col min="1981" max="1981" width="22.42578125" style="1" customWidth="1"/>
    <col min="1982" max="1982" width="9.140625" style="1"/>
    <col min="1983" max="1983" width="13.85546875" style="1" bestFit="1" customWidth="1"/>
    <col min="1984" max="2232" width="9.140625" style="1"/>
    <col min="2233" max="2233" width="1.42578125" style="1" customWidth="1"/>
    <col min="2234" max="2234" width="2.140625" style="1" customWidth="1"/>
    <col min="2235" max="2235" width="16.85546875" style="1" customWidth="1"/>
    <col min="2236" max="2236" width="43.42578125" style="1" customWidth="1"/>
    <col min="2237" max="2237" width="22.42578125" style="1" customWidth="1"/>
    <col min="2238" max="2238" width="9.140625" style="1"/>
    <col min="2239" max="2239" width="13.85546875" style="1" bestFit="1" customWidth="1"/>
    <col min="2240" max="2488" width="9.140625" style="1"/>
    <col min="2489" max="2489" width="1.42578125" style="1" customWidth="1"/>
    <col min="2490" max="2490" width="2.140625" style="1" customWidth="1"/>
    <col min="2491" max="2491" width="16.85546875" style="1" customWidth="1"/>
    <col min="2492" max="2492" width="43.42578125" style="1" customWidth="1"/>
    <col min="2493" max="2493" width="22.42578125" style="1" customWidth="1"/>
    <col min="2494" max="2494" width="9.140625" style="1"/>
    <col min="2495" max="2495" width="13.85546875" style="1" bestFit="1" customWidth="1"/>
    <col min="2496" max="2744" width="9.140625" style="1"/>
    <col min="2745" max="2745" width="1.42578125" style="1" customWidth="1"/>
    <col min="2746" max="2746" width="2.140625" style="1" customWidth="1"/>
    <col min="2747" max="2747" width="16.85546875" style="1" customWidth="1"/>
    <col min="2748" max="2748" width="43.42578125" style="1" customWidth="1"/>
    <col min="2749" max="2749" width="22.42578125" style="1" customWidth="1"/>
    <col min="2750" max="2750" width="9.140625" style="1"/>
    <col min="2751" max="2751" width="13.85546875" style="1" bestFit="1" customWidth="1"/>
    <col min="2752" max="3000" width="9.140625" style="1"/>
    <col min="3001" max="3001" width="1.42578125" style="1" customWidth="1"/>
    <col min="3002" max="3002" width="2.140625" style="1" customWidth="1"/>
    <col min="3003" max="3003" width="16.85546875" style="1" customWidth="1"/>
    <col min="3004" max="3004" width="43.42578125" style="1" customWidth="1"/>
    <col min="3005" max="3005" width="22.42578125" style="1" customWidth="1"/>
    <col min="3006" max="3006" width="9.140625" style="1"/>
    <col min="3007" max="3007" width="13.85546875" style="1" bestFit="1" customWidth="1"/>
    <col min="3008" max="3256" width="9.140625" style="1"/>
    <col min="3257" max="3257" width="1.42578125" style="1" customWidth="1"/>
    <col min="3258" max="3258" width="2.140625" style="1" customWidth="1"/>
    <col min="3259" max="3259" width="16.85546875" style="1" customWidth="1"/>
    <col min="3260" max="3260" width="43.42578125" style="1" customWidth="1"/>
    <col min="3261" max="3261" width="22.42578125" style="1" customWidth="1"/>
    <col min="3262" max="3262" width="9.140625" style="1"/>
    <col min="3263" max="3263" width="13.85546875" style="1" bestFit="1" customWidth="1"/>
    <col min="3264" max="3512" width="9.140625" style="1"/>
    <col min="3513" max="3513" width="1.42578125" style="1" customWidth="1"/>
    <col min="3514" max="3514" width="2.140625" style="1" customWidth="1"/>
    <col min="3515" max="3515" width="16.85546875" style="1" customWidth="1"/>
    <col min="3516" max="3516" width="43.42578125" style="1" customWidth="1"/>
    <col min="3517" max="3517" width="22.42578125" style="1" customWidth="1"/>
    <col min="3518" max="3518" width="9.140625" style="1"/>
    <col min="3519" max="3519" width="13.85546875" style="1" bestFit="1" customWidth="1"/>
    <col min="3520" max="3768" width="9.140625" style="1"/>
    <col min="3769" max="3769" width="1.42578125" style="1" customWidth="1"/>
    <col min="3770" max="3770" width="2.140625" style="1" customWidth="1"/>
    <col min="3771" max="3771" width="16.85546875" style="1" customWidth="1"/>
    <col min="3772" max="3772" width="43.42578125" style="1" customWidth="1"/>
    <col min="3773" max="3773" width="22.42578125" style="1" customWidth="1"/>
    <col min="3774" max="3774" width="9.140625" style="1"/>
    <col min="3775" max="3775" width="13.85546875" style="1" bestFit="1" customWidth="1"/>
    <col min="3776" max="4024" width="9.140625" style="1"/>
    <col min="4025" max="4025" width="1.42578125" style="1" customWidth="1"/>
    <col min="4026" max="4026" width="2.140625" style="1" customWidth="1"/>
    <col min="4027" max="4027" width="16.85546875" style="1" customWidth="1"/>
    <col min="4028" max="4028" width="43.42578125" style="1" customWidth="1"/>
    <col min="4029" max="4029" width="22.42578125" style="1" customWidth="1"/>
    <col min="4030" max="4030" width="9.140625" style="1"/>
    <col min="4031" max="4031" width="13.85546875" style="1" bestFit="1" customWidth="1"/>
    <col min="4032" max="4280" width="9.140625" style="1"/>
    <col min="4281" max="4281" width="1.42578125" style="1" customWidth="1"/>
    <col min="4282" max="4282" width="2.140625" style="1" customWidth="1"/>
    <col min="4283" max="4283" width="16.85546875" style="1" customWidth="1"/>
    <col min="4284" max="4284" width="43.42578125" style="1" customWidth="1"/>
    <col min="4285" max="4285" width="22.42578125" style="1" customWidth="1"/>
    <col min="4286" max="4286" width="9.140625" style="1"/>
    <col min="4287" max="4287" width="13.85546875" style="1" bestFit="1" customWidth="1"/>
    <col min="4288" max="4536" width="9.140625" style="1"/>
    <col min="4537" max="4537" width="1.42578125" style="1" customWidth="1"/>
    <col min="4538" max="4538" width="2.140625" style="1" customWidth="1"/>
    <col min="4539" max="4539" width="16.85546875" style="1" customWidth="1"/>
    <col min="4540" max="4540" width="43.42578125" style="1" customWidth="1"/>
    <col min="4541" max="4541" width="22.42578125" style="1" customWidth="1"/>
    <col min="4542" max="4542" width="9.140625" style="1"/>
    <col min="4543" max="4543" width="13.85546875" style="1" bestFit="1" customWidth="1"/>
    <col min="4544" max="4792" width="9.140625" style="1"/>
    <col min="4793" max="4793" width="1.42578125" style="1" customWidth="1"/>
    <col min="4794" max="4794" width="2.140625" style="1" customWidth="1"/>
    <col min="4795" max="4795" width="16.85546875" style="1" customWidth="1"/>
    <col min="4796" max="4796" width="43.42578125" style="1" customWidth="1"/>
    <col min="4797" max="4797" width="22.42578125" style="1" customWidth="1"/>
    <col min="4798" max="4798" width="9.140625" style="1"/>
    <col min="4799" max="4799" width="13.85546875" style="1" bestFit="1" customWidth="1"/>
    <col min="4800" max="5048" width="9.140625" style="1"/>
    <col min="5049" max="5049" width="1.42578125" style="1" customWidth="1"/>
    <col min="5050" max="5050" width="2.140625" style="1" customWidth="1"/>
    <col min="5051" max="5051" width="16.85546875" style="1" customWidth="1"/>
    <col min="5052" max="5052" width="43.42578125" style="1" customWidth="1"/>
    <col min="5053" max="5053" width="22.42578125" style="1" customWidth="1"/>
    <col min="5054" max="5054" width="9.140625" style="1"/>
    <col min="5055" max="5055" width="13.85546875" style="1" bestFit="1" customWidth="1"/>
    <col min="5056" max="5304" width="9.140625" style="1"/>
    <col min="5305" max="5305" width="1.42578125" style="1" customWidth="1"/>
    <col min="5306" max="5306" width="2.140625" style="1" customWidth="1"/>
    <col min="5307" max="5307" width="16.85546875" style="1" customWidth="1"/>
    <col min="5308" max="5308" width="43.42578125" style="1" customWidth="1"/>
    <col min="5309" max="5309" width="22.42578125" style="1" customWidth="1"/>
    <col min="5310" max="5310" width="9.140625" style="1"/>
    <col min="5311" max="5311" width="13.85546875" style="1" bestFit="1" customWidth="1"/>
    <col min="5312" max="5560" width="9.140625" style="1"/>
    <col min="5561" max="5561" width="1.42578125" style="1" customWidth="1"/>
    <col min="5562" max="5562" width="2.140625" style="1" customWidth="1"/>
    <col min="5563" max="5563" width="16.85546875" style="1" customWidth="1"/>
    <col min="5564" max="5564" width="43.42578125" style="1" customWidth="1"/>
    <col min="5565" max="5565" width="22.42578125" style="1" customWidth="1"/>
    <col min="5566" max="5566" width="9.140625" style="1"/>
    <col min="5567" max="5567" width="13.85546875" style="1" bestFit="1" customWidth="1"/>
    <col min="5568" max="5816" width="9.140625" style="1"/>
    <col min="5817" max="5817" width="1.42578125" style="1" customWidth="1"/>
    <col min="5818" max="5818" width="2.140625" style="1" customWidth="1"/>
    <col min="5819" max="5819" width="16.85546875" style="1" customWidth="1"/>
    <col min="5820" max="5820" width="43.42578125" style="1" customWidth="1"/>
    <col min="5821" max="5821" width="22.42578125" style="1" customWidth="1"/>
    <col min="5822" max="5822" width="9.140625" style="1"/>
    <col min="5823" max="5823" width="13.85546875" style="1" bestFit="1" customWidth="1"/>
    <col min="5824" max="6072" width="9.140625" style="1"/>
    <col min="6073" max="6073" width="1.42578125" style="1" customWidth="1"/>
    <col min="6074" max="6074" width="2.140625" style="1" customWidth="1"/>
    <col min="6075" max="6075" width="16.85546875" style="1" customWidth="1"/>
    <col min="6076" max="6076" width="43.42578125" style="1" customWidth="1"/>
    <col min="6077" max="6077" width="22.42578125" style="1" customWidth="1"/>
    <col min="6078" max="6078" width="9.140625" style="1"/>
    <col min="6079" max="6079" width="13.85546875" style="1" bestFit="1" customWidth="1"/>
    <col min="6080" max="6328" width="9.140625" style="1"/>
    <col min="6329" max="6329" width="1.42578125" style="1" customWidth="1"/>
    <col min="6330" max="6330" width="2.140625" style="1" customWidth="1"/>
    <col min="6331" max="6331" width="16.85546875" style="1" customWidth="1"/>
    <col min="6332" max="6332" width="43.42578125" style="1" customWidth="1"/>
    <col min="6333" max="6333" width="22.42578125" style="1" customWidth="1"/>
    <col min="6334" max="6334" width="9.140625" style="1"/>
    <col min="6335" max="6335" width="13.85546875" style="1" bestFit="1" customWidth="1"/>
    <col min="6336" max="6584" width="9.140625" style="1"/>
    <col min="6585" max="6585" width="1.42578125" style="1" customWidth="1"/>
    <col min="6586" max="6586" width="2.140625" style="1" customWidth="1"/>
    <col min="6587" max="6587" width="16.85546875" style="1" customWidth="1"/>
    <col min="6588" max="6588" width="43.42578125" style="1" customWidth="1"/>
    <col min="6589" max="6589" width="22.42578125" style="1" customWidth="1"/>
    <col min="6590" max="6590" width="9.140625" style="1"/>
    <col min="6591" max="6591" width="13.85546875" style="1" bestFit="1" customWidth="1"/>
    <col min="6592" max="6840" width="9.140625" style="1"/>
    <col min="6841" max="6841" width="1.42578125" style="1" customWidth="1"/>
    <col min="6842" max="6842" width="2.140625" style="1" customWidth="1"/>
    <col min="6843" max="6843" width="16.85546875" style="1" customWidth="1"/>
    <col min="6844" max="6844" width="43.42578125" style="1" customWidth="1"/>
    <col min="6845" max="6845" width="22.42578125" style="1" customWidth="1"/>
    <col min="6846" max="6846" width="9.140625" style="1"/>
    <col min="6847" max="6847" width="13.85546875" style="1" bestFit="1" customWidth="1"/>
    <col min="6848" max="7096" width="9.140625" style="1"/>
    <col min="7097" max="7097" width="1.42578125" style="1" customWidth="1"/>
    <col min="7098" max="7098" width="2.140625" style="1" customWidth="1"/>
    <col min="7099" max="7099" width="16.85546875" style="1" customWidth="1"/>
    <col min="7100" max="7100" width="43.42578125" style="1" customWidth="1"/>
    <col min="7101" max="7101" width="22.42578125" style="1" customWidth="1"/>
    <col min="7102" max="7102" width="9.140625" style="1"/>
    <col min="7103" max="7103" width="13.85546875" style="1" bestFit="1" customWidth="1"/>
    <col min="7104" max="7352" width="9.140625" style="1"/>
    <col min="7353" max="7353" width="1.42578125" style="1" customWidth="1"/>
    <col min="7354" max="7354" width="2.140625" style="1" customWidth="1"/>
    <col min="7355" max="7355" width="16.85546875" style="1" customWidth="1"/>
    <col min="7356" max="7356" width="43.42578125" style="1" customWidth="1"/>
    <col min="7357" max="7357" width="22.42578125" style="1" customWidth="1"/>
    <col min="7358" max="7358" width="9.140625" style="1"/>
    <col min="7359" max="7359" width="13.85546875" style="1" bestFit="1" customWidth="1"/>
    <col min="7360" max="7608" width="9.140625" style="1"/>
    <col min="7609" max="7609" width="1.42578125" style="1" customWidth="1"/>
    <col min="7610" max="7610" width="2.140625" style="1" customWidth="1"/>
    <col min="7611" max="7611" width="16.85546875" style="1" customWidth="1"/>
    <col min="7612" max="7612" width="43.42578125" style="1" customWidth="1"/>
    <col min="7613" max="7613" width="22.42578125" style="1" customWidth="1"/>
    <col min="7614" max="7614" width="9.140625" style="1"/>
    <col min="7615" max="7615" width="13.85546875" style="1" bestFit="1" customWidth="1"/>
    <col min="7616" max="7864" width="9.140625" style="1"/>
    <col min="7865" max="7865" width="1.42578125" style="1" customWidth="1"/>
    <col min="7866" max="7866" width="2.140625" style="1" customWidth="1"/>
    <col min="7867" max="7867" width="16.85546875" style="1" customWidth="1"/>
    <col min="7868" max="7868" width="43.42578125" style="1" customWidth="1"/>
    <col min="7869" max="7869" width="22.42578125" style="1" customWidth="1"/>
    <col min="7870" max="7870" width="9.140625" style="1"/>
    <col min="7871" max="7871" width="13.85546875" style="1" bestFit="1" customWidth="1"/>
    <col min="7872" max="8120" width="9.140625" style="1"/>
    <col min="8121" max="8121" width="1.42578125" style="1" customWidth="1"/>
    <col min="8122" max="8122" width="2.140625" style="1" customWidth="1"/>
    <col min="8123" max="8123" width="16.85546875" style="1" customWidth="1"/>
    <col min="8124" max="8124" width="43.42578125" style="1" customWidth="1"/>
    <col min="8125" max="8125" width="22.42578125" style="1" customWidth="1"/>
    <col min="8126" max="8126" width="9.140625" style="1"/>
    <col min="8127" max="8127" width="13.85546875" style="1" bestFit="1" customWidth="1"/>
    <col min="8128" max="8376" width="9.140625" style="1"/>
    <col min="8377" max="8377" width="1.42578125" style="1" customWidth="1"/>
    <col min="8378" max="8378" width="2.140625" style="1" customWidth="1"/>
    <col min="8379" max="8379" width="16.85546875" style="1" customWidth="1"/>
    <col min="8380" max="8380" width="43.42578125" style="1" customWidth="1"/>
    <col min="8381" max="8381" width="22.42578125" style="1" customWidth="1"/>
    <col min="8382" max="8382" width="9.140625" style="1"/>
    <col min="8383" max="8383" width="13.85546875" style="1" bestFit="1" customWidth="1"/>
    <col min="8384" max="8632" width="9.140625" style="1"/>
    <col min="8633" max="8633" width="1.42578125" style="1" customWidth="1"/>
    <col min="8634" max="8634" width="2.140625" style="1" customWidth="1"/>
    <col min="8635" max="8635" width="16.85546875" style="1" customWidth="1"/>
    <col min="8636" max="8636" width="43.42578125" style="1" customWidth="1"/>
    <col min="8637" max="8637" width="22.42578125" style="1" customWidth="1"/>
    <col min="8638" max="8638" width="9.140625" style="1"/>
    <col min="8639" max="8639" width="13.85546875" style="1" bestFit="1" customWidth="1"/>
    <col min="8640" max="8888" width="9.140625" style="1"/>
    <col min="8889" max="8889" width="1.42578125" style="1" customWidth="1"/>
    <col min="8890" max="8890" width="2.140625" style="1" customWidth="1"/>
    <col min="8891" max="8891" width="16.85546875" style="1" customWidth="1"/>
    <col min="8892" max="8892" width="43.42578125" style="1" customWidth="1"/>
    <col min="8893" max="8893" width="22.42578125" style="1" customWidth="1"/>
    <col min="8894" max="8894" width="9.140625" style="1"/>
    <col min="8895" max="8895" width="13.85546875" style="1" bestFit="1" customWidth="1"/>
    <col min="8896" max="9144" width="9.140625" style="1"/>
    <col min="9145" max="9145" width="1.42578125" style="1" customWidth="1"/>
    <col min="9146" max="9146" width="2.140625" style="1" customWidth="1"/>
    <col min="9147" max="9147" width="16.85546875" style="1" customWidth="1"/>
    <col min="9148" max="9148" width="43.42578125" style="1" customWidth="1"/>
    <col min="9149" max="9149" width="22.42578125" style="1" customWidth="1"/>
    <col min="9150" max="9150" width="9.140625" style="1"/>
    <col min="9151" max="9151" width="13.85546875" style="1" bestFit="1" customWidth="1"/>
    <col min="9152" max="9400" width="9.140625" style="1"/>
    <col min="9401" max="9401" width="1.42578125" style="1" customWidth="1"/>
    <col min="9402" max="9402" width="2.140625" style="1" customWidth="1"/>
    <col min="9403" max="9403" width="16.85546875" style="1" customWidth="1"/>
    <col min="9404" max="9404" width="43.42578125" style="1" customWidth="1"/>
    <col min="9405" max="9405" width="22.42578125" style="1" customWidth="1"/>
    <col min="9406" max="9406" width="9.140625" style="1"/>
    <col min="9407" max="9407" width="13.85546875" style="1" bestFit="1" customWidth="1"/>
    <col min="9408" max="9656" width="9.140625" style="1"/>
    <col min="9657" max="9657" width="1.42578125" style="1" customWidth="1"/>
    <col min="9658" max="9658" width="2.140625" style="1" customWidth="1"/>
    <col min="9659" max="9659" width="16.85546875" style="1" customWidth="1"/>
    <col min="9660" max="9660" width="43.42578125" style="1" customWidth="1"/>
    <col min="9661" max="9661" width="22.42578125" style="1" customWidth="1"/>
    <col min="9662" max="9662" width="9.140625" style="1"/>
    <col min="9663" max="9663" width="13.85546875" style="1" bestFit="1" customWidth="1"/>
    <col min="9664" max="9912" width="9.140625" style="1"/>
    <col min="9913" max="9913" width="1.42578125" style="1" customWidth="1"/>
    <col min="9914" max="9914" width="2.140625" style="1" customWidth="1"/>
    <col min="9915" max="9915" width="16.85546875" style="1" customWidth="1"/>
    <col min="9916" max="9916" width="43.42578125" style="1" customWidth="1"/>
    <col min="9917" max="9917" width="22.42578125" style="1" customWidth="1"/>
    <col min="9918" max="9918" width="9.140625" style="1"/>
    <col min="9919" max="9919" width="13.85546875" style="1" bestFit="1" customWidth="1"/>
    <col min="9920" max="10168" width="9.140625" style="1"/>
    <col min="10169" max="10169" width="1.42578125" style="1" customWidth="1"/>
    <col min="10170" max="10170" width="2.140625" style="1" customWidth="1"/>
    <col min="10171" max="10171" width="16.85546875" style="1" customWidth="1"/>
    <col min="10172" max="10172" width="43.42578125" style="1" customWidth="1"/>
    <col min="10173" max="10173" width="22.42578125" style="1" customWidth="1"/>
    <col min="10174" max="10174" width="9.140625" style="1"/>
    <col min="10175" max="10175" width="13.85546875" style="1" bestFit="1" customWidth="1"/>
    <col min="10176" max="10424" width="9.140625" style="1"/>
    <col min="10425" max="10425" width="1.42578125" style="1" customWidth="1"/>
    <col min="10426" max="10426" width="2.140625" style="1" customWidth="1"/>
    <col min="10427" max="10427" width="16.85546875" style="1" customWidth="1"/>
    <col min="10428" max="10428" width="43.42578125" style="1" customWidth="1"/>
    <col min="10429" max="10429" width="22.42578125" style="1" customWidth="1"/>
    <col min="10430" max="10430" width="9.140625" style="1"/>
    <col min="10431" max="10431" width="13.85546875" style="1" bestFit="1" customWidth="1"/>
    <col min="10432" max="10680" width="9.140625" style="1"/>
    <col min="10681" max="10681" width="1.42578125" style="1" customWidth="1"/>
    <col min="10682" max="10682" width="2.140625" style="1" customWidth="1"/>
    <col min="10683" max="10683" width="16.85546875" style="1" customWidth="1"/>
    <col min="10684" max="10684" width="43.42578125" style="1" customWidth="1"/>
    <col min="10685" max="10685" width="22.42578125" style="1" customWidth="1"/>
    <col min="10686" max="10686" width="9.140625" style="1"/>
    <col min="10687" max="10687" width="13.85546875" style="1" bestFit="1" customWidth="1"/>
    <col min="10688" max="10936" width="9.140625" style="1"/>
    <col min="10937" max="10937" width="1.42578125" style="1" customWidth="1"/>
    <col min="10938" max="10938" width="2.140625" style="1" customWidth="1"/>
    <col min="10939" max="10939" width="16.85546875" style="1" customWidth="1"/>
    <col min="10940" max="10940" width="43.42578125" style="1" customWidth="1"/>
    <col min="10941" max="10941" width="22.42578125" style="1" customWidth="1"/>
    <col min="10942" max="10942" width="9.140625" style="1"/>
    <col min="10943" max="10943" width="13.85546875" style="1" bestFit="1" customWidth="1"/>
    <col min="10944" max="11192" width="9.140625" style="1"/>
    <col min="11193" max="11193" width="1.42578125" style="1" customWidth="1"/>
    <col min="11194" max="11194" width="2.140625" style="1" customWidth="1"/>
    <col min="11195" max="11195" width="16.85546875" style="1" customWidth="1"/>
    <col min="11196" max="11196" width="43.42578125" style="1" customWidth="1"/>
    <col min="11197" max="11197" width="22.42578125" style="1" customWidth="1"/>
    <col min="11198" max="11198" width="9.140625" style="1"/>
    <col min="11199" max="11199" width="13.85546875" style="1" bestFit="1" customWidth="1"/>
    <col min="11200" max="11448" width="9.140625" style="1"/>
    <col min="11449" max="11449" width="1.42578125" style="1" customWidth="1"/>
    <col min="11450" max="11450" width="2.140625" style="1" customWidth="1"/>
    <col min="11451" max="11451" width="16.85546875" style="1" customWidth="1"/>
    <col min="11452" max="11452" width="43.42578125" style="1" customWidth="1"/>
    <col min="11453" max="11453" width="22.42578125" style="1" customWidth="1"/>
    <col min="11454" max="11454" width="9.140625" style="1"/>
    <col min="11455" max="11455" width="13.85546875" style="1" bestFit="1" customWidth="1"/>
    <col min="11456" max="11704" width="9.140625" style="1"/>
    <col min="11705" max="11705" width="1.42578125" style="1" customWidth="1"/>
    <col min="11706" max="11706" width="2.140625" style="1" customWidth="1"/>
    <col min="11707" max="11707" width="16.85546875" style="1" customWidth="1"/>
    <col min="11708" max="11708" width="43.42578125" style="1" customWidth="1"/>
    <col min="11709" max="11709" width="22.42578125" style="1" customWidth="1"/>
    <col min="11710" max="11710" width="9.140625" style="1"/>
    <col min="11711" max="11711" width="13.85546875" style="1" bestFit="1" customWidth="1"/>
    <col min="11712" max="11960" width="9.140625" style="1"/>
    <col min="11961" max="11961" width="1.42578125" style="1" customWidth="1"/>
    <col min="11962" max="11962" width="2.140625" style="1" customWidth="1"/>
    <col min="11963" max="11963" width="16.85546875" style="1" customWidth="1"/>
    <col min="11964" max="11964" width="43.42578125" style="1" customWidth="1"/>
    <col min="11965" max="11965" width="22.42578125" style="1" customWidth="1"/>
    <col min="11966" max="11966" width="9.140625" style="1"/>
    <col min="11967" max="11967" width="13.85546875" style="1" bestFit="1" customWidth="1"/>
    <col min="11968" max="12216" width="9.140625" style="1"/>
    <col min="12217" max="12217" width="1.42578125" style="1" customWidth="1"/>
    <col min="12218" max="12218" width="2.140625" style="1" customWidth="1"/>
    <col min="12219" max="12219" width="16.85546875" style="1" customWidth="1"/>
    <col min="12220" max="12220" width="43.42578125" style="1" customWidth="1"/>
    <col min="12221" max="12221" width="22.42578125" style="1" customWidth="1"/>
    <col min="12222" max="12222" width="9.140625" style="1"/>
    <col min="12223" max="12223" width="13.85546875" style="1" bestFit="1" customWidth="1"/>
    <col min="12224" max="12472" width="9.140625" style="1"/>
    <col min="12473" max="12473" width="1.42578125" style="1" customWidth="1"/>
    <col min="12474" max="12474" width="2.140625" style="1" customWidth="1"/>
    <col min="12475" max="12475" width="16.85546875" style="1" customWidth="1"/>
    <col min="12476" max="12476" width="43.42578125" style="1" customWidth="1"/>
    <col min="12477" max="12477" width="22.42578125" style="1" customWidth="1"/>
    <col min="12478" max="12478" width="9.140625" style="1"/>
    <col min="12479" max="12479" width="13.85546875" style="1" bestFit="1" customWidth="1"/>
    <col min="12480" max="12728" width="9.140625" style="1"/>
    <col min="12729" max="12729" width="1.42578125" style="1" customWidth="1"/>
    <col min="12730" max="12730" width="2.140625" style="1" customWidth="1"/>
    <col min="12731" max="12731" width="16.85546875" style="1" customWidth="1"/>
    <col min="12732" max="12732" width="43.42578125" style="1" customWidth="1"/>
    <col min="12733" max="12733" width="22.42578125" style="1" customWidth="1"/>
    <col min="12734" max="12734" width="9.140625" style="1"/>
    <col min="12735" max="12735" width="13.85546875" style="1" bestFit="1" customWidth="1"/>
    <col min="12736" max="12984" width="9.140625" style="1"/>
    <col min="12985" max="12985" width="1.42578125" style="1" customWidth="1"/>
    <col min="12986" max="12986" width="2.140625" style="1" customWidth="1"/>
    <col min="12987" max="12987" width="16.85546875" style="1" customWidth="1"/>
    <col min="12988" max="12988" width="43.42578125" style="1" customWidth="1"/>
    <col min="12989" max="12989" width="22.42578125" style="1" customWidth="1"/>
    <col min="12990" max="12990" width="9.140625" style="1"/>
    <col min="12991" max="12991" width="13.85546875" style="1" bestFit="1" customWidth="1"/>
    <col min="12992" max="13240" width="9.140625" style="1"/>
    <col min="13241" max="13241" width="1.42578125" style="1" customWidth="1"/>
    <col min="13242" max="13242" width="2.140625" style="1" customWidth="1"/>
    <col min="13243" max="13243" width="16.85546875" style="1" customWidth="1"/>
    <col min="13244" max="13244" width="43.42578125" style="1" customWidth="1"/>
    <col min="13245" max="13245" width="22.42578125" style="1" customWidth="1"/>
    <col min="13246" max="13246" width="9.140625" style="1"/>
    <col min="13247" max="13247" width="13.85546875" style="1" bestFit="1" customWidth="1"/>
    <col min="13248" max="13496" width="9.140625" style="1"/>
    <col min="13497" max="13497" width="1.42578125" style="1" customWidth="1"/>
    <col min="13498" max="13498" width="2.140625" style="1" customWidth="1"/>
    <col min="13499" max="13499" width="16.85546875" style="1" customWidth="1"/>
    <col min="13500" max="13500" width="43.42578125" style="1" customWidth="1"/>
    <col min="13501" max="13501" width="22.42578125" style="1" customWidth="1"/>
    <col min="13502" max="13502" width="9.140625" style="1"/>
    <col min="13503" max="13503" width="13.85546875" style="1" bestFit="1" customWidth="1"/>
    <col min="13504" max="13752" width="9.140625" style="1"/>
    <col min="13753" max="13753" width="1.42578125" style="1" customWidth="1"/>
    <col min="13754" max="13754" width="2.140625" style="1" customWidth="1"/>
    <col min="13755" max="13755" width="16.85546875" style="1" customWidth="1"/>
    <col min="13756" max="13756" width="43.42578125" style="1" customWidth="1"/>
    <col min="13757" max="13757" width="22.42578125" style="1" customWidth="1"/>
    <col min="13758" max="13758" width="9.140625" style="1"/>
    <col min="13759" max="13759" width="13.85546875" style="1" bestFit="1" customWidth="1"/>
    <col min="13760" max="14008" width="9.140625" style="1"/>
    <col min="14009" max="14009" width="1.42578125" style="1" customWidth="1"/>
    <col min="14010" max="14010" width="2.140625" style="1" customWidth="1"/>
    <col min="14011" max="14011" width="16.85546875" style="1" customWidth="1"/>
    <col min="14012" max="14012" width="43.42578125" style="1" customWidth="1"/>
    <col min="14013" max="14013" width="22.42578125" style="1" customWidth="1"/>
    <col min="14014" max="14014" width="9.140625" style="1"/>
    <col min="14015" max="14015" width="13.85546875" style="1" bestFit="1" customWidth="1"/>
    <col min="14016" max="14264" width="9.140625" style="1"/>
    <col min="14265" max="14265" width="1.42578125" style="1" customWidth="1"/>
    <col min="14266" max="14266" width="2.140625" style="1" customWidth="1"/>
    <col min="14267" max="14267" width="16.85546875" style="1" customWidth="1"/>
    <col min="14268" max="14268" width="43.42578125" style="1" customWidth="1"/>
    <col min="14269" max="14269" width="22.42578125" style="1" customWidth="1"/>
    <col min="14270" max="14270" width="9.140625" style="1"/>
    <col min="14271" max="14271" width="13.85546875" style="1" bestFit="1" customWidth="1"/>
    <col min="14272" max="14520" width="9.140625" style="1"/>
    <col min="14521" max="14521" width="1.42578125" style="1" customWidth="1"/>
    <col min="14522" max="14522" width="2.140625" style="1" customWidth="1"/>
    <col min="14523" max="14523" width="16.85546875" style="1" customWidth="1"/>
    <col min="14524" max="14524" width="43.42578125" style="1" customWidth="1"/>
    <col min="14525" max="14525" width="22.42578125" style="1" customWidth="1"/>
    <col min="14526" max="14526" width="9.140625" style="1"/>
    <col min="14527" max="14527" width="13.85546875" style="1" bestFit="1" customWidth="1"/>
    <col min="14528" max="14776" width="9.140625" style="1"/>
    <col min="14777" max="14777" width="1.42578125" style="1" customWidth="1"/>
    <col min="14778" max="14778" width="2.140625" style="1" customWidth="1"/>
    <col min="14779" max="14779" width="16.85546875" style="1" customWidth="1"/>
    <col min="14780" max="14780" width="43.42578125" style="1" customWidth="1"/>
    <col min="14781" max="14781" width="22.42578125" style="1" customWidth="1"/>
    <col min="14782" max="14782" width="9.140625" style="1"/>
    <col min="14783" max="14783" width="13.85546875" style="1" bestFit="1" customWidth="1"/>
    <col min="14784" max="15032" width="9.140625" style="1"/>
    <col min="15033" max="15033" width="1.42578125" style="1" customWidth="1"/>
    <col min="15034" max="15034" width="2.140625" style="1" customWidth="1"/>
    <col min="15035" max="15035" width="16.85546875" style="1" customWidth="1"/>
    <col min="15036" max="15036" width="43.42578125" style="1" customWidth="1"/>
    <col min="15037" max="15037" width="22.42578125" style="1" customWidth="1"/>
    <col min="15038" max="15038" width="9.140625" style="1"/>
    <col min="15039" max="15039" width="13.85546875" style="1" bestFit="1" customWidth="1"/>
    <col min="15040" max="15288" width="9.140625" style="1"/>
    <col min="15289" max="15289" width="1.42578125" style="1" customWidth="1"/>
    <col min="15290" max="15290" width="2.140625" style="1" customWidth="1"/>
    <col min="15291" max="15291" width="16.85546875" style="1" customWidth="1"/>
    <col min="15292" max="15292" width="43.42578125" style="1" customWidth="1"/>
    <col min="15293" max="15293" width="22.42578125" style="1" customWidth="1"/>
    <col min="15294" max="15294" width="9.140625" style="1"/>
    <col min="15295" max="15295" width="13.85546875" style="1" bestFit="1" customWidth="1"/>
    <col min="15296" max="15544" width="9.140625" style="1"/>
    <col min="15545" max="15545" width="1.42578125" style="1" customWidth="1"/>
    <col min="15546" max="15546" width="2.140625" style="1" customWidth="1"/>
    <col min="15547" max="15547" width="16.85546875" style="1" customWidth="1"/>
    <col min="15548" max="15548" width="43.42578125" style="1" customWidth="1"/>
    <col min="15549" max="15549" width="22.42578125" style="1" customWidth="1"/>
    <col min="15550" max="15550" width="9.140625" style="1"/>
    <col min="15551" max="15551" width="13.85546875" style="1" bestFit="1" customWidth="1"/>
    <col min="15552" max="15800" width="9.140625" style="1"/>
    <col min="15801" max="15801" width="1.42578125" style="1" customWidth="1"/>
    <col min="15802" max="15802" width="2.140625" style="1" customWidth="1"/>
    <col min="15803" max="15803" width="16.85546875" style="1" customWidth="1"/>
    <col min="15804" max="15804" width="43.42578125" style="1" customWidth="1"/>
    <col min="15805" max="15805" width="22.42578125" style="1" customWidth="1"/>
    <col min="15806" max="15806" width="9.140625" style="1"/>
    <col min="15807" max="15807" width="13.85546875" style="1" bestFit="1" customWidth="1"/>
    <col min="15808" max="16056" width="9.140625" style="1"/>
    <col min="16057" max="16057" width="1.42578125" style="1" customWidth="1"/>
    <col min="16058" max="16058" width="2.140625" style="1" customWidth="1"/>
    <col min="16059" max="16059" width="16.85546875" style="1" customWidth="1"/>
    <col min="16060" max="16060" width="43.42578125" style="1" customWidth="1"/>
    <col min="16061" max="16061" width="22.42578125" style="1" customWidth="1"/>
    <col min="16062" max="16062" width="9.140625" style="1"/>
    <col min="16063" max="16063" width="13.85546875" style="1" bestFit="1" customWidth="1"/>
    <col min="16064" max="16384" width="9.140625" style="1"/>
  </cols>
  <sheetData>
    <row r="2" spans="1:3" x14ac:dyDescent="0.2">
      <c r="C2" s="2" t="s">
        <v>0</v>
      </c>
    </row>
    <row r="3" spans="1:3" x14ac:dyDescent="0.2">
      <c r="A3" s="2"/>
      <c r="B3" s="3"/>
      <c r="C3" s="3"/>
    </row>
    <row r="4" spans="1:3" x14ac:dyDescent="0.2">
      <c r="B4" s="184" t="s">
        <v>1</v>
      </c>
      <c r="C4" s="184"/>
    </row>
    <row r="5" spans="1:3" x14ac:dyDescent="0.2">
      <c r="A5" s="2"/>
      <c r="B5" s="2"/>
      <c r="C5" s="2"/>
    </row>
    <row r="6" spans="1:3" x14ac:dyDescent="0.2">
      <c r="C6" s="4" t="s">
        <v>2</v>
      </c>
    </row>
    <row r="8" spans="1:3" x14ac:dyDescent="0.2">
      <c r="B8" s="185" t="s">
        <v>3</v>
      </c>
      <c r="C8" s="185"/>
    </row>
    <row r="11" spans="1:3" x14ac:dyDescent="0.2">
      <c r="B11" s="2" t="s">
        <v>4</v>
      </c>
    </row>
    <row r="12" spans="1:3" x14ac:dyDescent="0.2">
      <c r="B12" s="49" t="s">
        <v>17</v>
      </c>
    </row>
    <row r="13" spans="1:3" x14ac:dyDescent="0.2">
      <c r="A13" s="4" t="s">
        <v>5</v>
      </c>
      <c r="B13" s="193" t="str">
        <f>'Kopt a+c+n'!B13</f>
        <v>DZĪVOJAMĀS MĀJAS FASĀŽU VIENKĀRŠOTĀ ATJAUNOŠANA</v>
      </c>
      <c r="C13" s="193"/>
    </row>
    <row r="14" spans="1:3" x14ac:dyDescent="0.2">
      <c r="A14" s="4" t="s">
        <v>6</v>
      </c>
      <c r="B14" s="194" t="str">
        <f>'Kopt a+c+n'!B14</f>
        <v>DZĪVOJAMĀS MĀJAS FASĀŽU VIENKĀRŠOTĀ ATJAUNOŠANA</v>
      </c>
      <c r="C14" s="194"/>
    </row>
    <row r="15" spans="1:3" x14ac:dyDescent="0.2">
      <c r="A15" s="4" t="s">
        <v>7</v>
      </c>
      <c r="B15" s="194" t="str">
        <f>'Kopt a+c+n'!B15</f>
        <v>MEŽA IELA 8, JAUNOLAINE, OLAINES PAGASTS</v>
      </c>
      <c r="C15" s="194"/>
    </row>
    <row r="16" spans="1:3" x14ac:dyDescent="0.2">
      <c r="A16" s="4" t="s">
        <v>8</v>
      </c>
      <c r="B16" s="195" t="str">
        <f>'Kopt a+c+n'!B16</f>
        <v>Iepirkums Nr. AS OŪS 2024/02_E</v>
      </c>
      <c r="C16" s="195"/>
    </row>
    <row r="17" spans="1:3" ht="12" thickBot="1" x14ac:dyDescent="0.25"/>
    <row r="18" spans="1:3" x14ac:dyDescent="0.2">
      <c r="A18" s="5" t="s">
        <v>9</v>
      </c>
      <c r="B18" s="6" t="s">
        <v>10</v>
      </c>
      <c r="C18" s="7" t="s">
        <v>11</v>
      </c>
    </row>
    <row r="19" spans="1:3" x14ac:dyDescent="0.2">
      <c r="A19" s="45">
        <f>'Kopt a+c+n'!A19</f>
        <v>1</v>
      </c>
      <c r="B19" s="69" t="str">
        <f>'Kopt a+c+n'!B19</f>
        <v>DZĪVOJAMĀS MĀJAS FASĀŽU VIENKĀRŠOTĀ ATJAUNOŠANA</v>
      </c>
      <c r="C19" s="95">
        <f>'Kops a'!E24</f>
        <v>0</v>
      </c>
    </row>
    <row r="20" spans="1:3" x14ac:dyDescent="0.2">
      <c r="A20" s="176"/>
      <c r="B20" s="177"/>
      <c r="C20" s="95"/>
    </row>
    <row r="21" spans="1:3" x14ac:dyDescent="0.2">
      <c r="A21" s="178"/>
      <c r="B21" s="179"/>
      <c r="C21" s="95"/>
    </row>
    <row r="22" spans="1:3" x14ac:dyDescent="0.2">
      <c r="A22" s="178"/>
      <c r="B22" s="179"/>
      <c r="C22" s="95"/>
    </row>
    <row r="23" spans="1:3" x14ac:dyDescent="0.2">
      <c r="A23" s="178"/>
      <c r="B23" s="179"/>
      <c r="C23" s="95"/>
    </row>
    <row r="24" spans="1:3" x14ac:dyDescent="0.2">
      <c r="A24" s="178"/>
      <c r="B24" s="179"/>
      <c r="C24" s="95"/>
    </row>
    <row r="25" spans="1:3" ht="12" thickBot="1" x14ac:dyDescent="0.25">
      <c r="A25" s="180"/>
      <c r="B25" s="181"/>
      <c r="C25" s="182"/>
    </row>
    <row r="26" spans="1:3" ht="12" thickBot="1" x14ac:dyDescent="0.25">
      <c r="A26" s="8"/>
      <c r="B26" s="9" t="s">
        <v>12</v>
      </c>
      <c r="C26" s="96">
        <f>SUM(C19:C19)</f>
        <v>0</v>
      </c>
    </row>
    <row r="27" spans="1:3" ht="12" thickBot="1" x14ac:dyDescent="0.25">
      <c r="B27" s="10"/>
      <c r="C27" s="67"/>
    </row>
    <row r="28" spans="1:3" ht="12" thickBot="1" x14ac:dyDescent="0.25">
      <c r="A28" s="186" t="s">
        <v>13</v>
      </c>
      <c r="B28" s="187"/>
      <c r="C28" s="97">
        <f>ROUND(C26*21%,2)</f>
        <v>0</v>
      </c>
    </row>
    <row r="31" spans="1:3" x14ac:dyDescent="0.2">
      <c r="A31" s="1" t="s">
        <v>14</v>
      </c>
      <c r="B31" s="192">
        <f>'Kopt a+c+n'!B31:C31</f>
        <v>0</v>
      </c>
      <c r="C31" s="192"/>
    </row>
    <row r="32" spans="1:3" x14ac:dyDescent="0.2">
      <c r="B32" s="183" t="s">
        <v>15</v>
      </c>
      <c r="C32" s="183"/>
    </row>
    <row r="34" spans="1:3" x14ac:dyDescent="0.2">
      <c r="A34" s="1" t="s">
        <v>16</v>
      </c>
      <c r="B34" s="66">
        <f>'Kopt a+c+n'!B34</f>
        <v>0</v>
      </c>
      <c r="C34" s="12"/>
    </row>
    <row r="35" spans="1:3" x14ac:dyDescent="0.2">
      <c r="A35" s="12"/>
      <c r="B35" s="68"/>
      <c r="C35" s="12"/>
    </row>
    <row r="36" spans="1:3" x14ac:dyDescent="0.2">
      <c r="A36" s="1" t="str">
        <f>'Kopt a+c+n'!A36</f>
        <v>Tāme sastādīta 2024. gada__. ________</v>
      </c>
    </row>
  </sheetData>
  <mergeCells count="9">
    <mergeCell ref="B4:C4"/>
    <mergeCell ref="B8:C8"/>
    <mergeCell ref="A28:B28"/>
    <mergeCell ref="B31:C31"/>
    <mergeCell ref="B32:C32"/>
    <mergeCell ref="B13:C13"/>
    <mergeCell ref="B14:C14"/>
    <mergeCell ref="B15:C15"/>
    <mergeCell ref="B16:C16"/>
  </mergeCells>
  <conditionalFormatting sqref="A36">
    <cfRule type="cellIs" dxfId="183" priority="4" operator="equal">
      <formula>"Tāme sastādīta 20__. gada __. _________"</formula>
    </cfRule>
  </conditionalFormatting>
  <conditionalFormatting sqref="B34">
    <cfRule type="cellIs" dxfId="182" priority="2" operator="equal">
      <formula>0</formula>
    </cfRule>
  </conditionalFormatting>
  <conditionalFormatting sqref="B13:C16 A19:C19 C26 C28 B31:C31 B34">
    <cfRule type="cellIs" dxfId="181" priority="1" operator="equal">
      <formula>0</formula>
    </cfRule>
  </conditionalFormatting>
  <conditionalFormatting sqref="B31:C31">
    <cfRule type="cellIs" dxfId="180" priority="3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5">
    <tabColor rgb="FFFFFF00"/>
  </sheetPr>
  <dimension ref="A1:P94"/>
  <sheetViews>
    <sheetView topLeftCell="A57" workbookViewId="0">
      <selection activeCell="P92" sqref="P92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18"/>
      <c r="B1" s="18"/>
      <c r="C1" s="23" t="s">
        <v>44</v>
      </c>
      <c r="D1" s="72">
        <f>'3a+c+n'!D1</f>
        <v>3</v>
      </c>
      <c r="E1" s="18"/>
      <c r="F1" s="18"/>
      <c r="G1" s="18"/>
      <c r="H1" s="18"/>
      <c r="I1" s="18"/>
      <c r="J1" s="18"/>
      <c r="N1" s="22"/>
      <c r="O1" s="23"/>
      <c r="P1" s="24"/>
    </row>
    <row r="2" spans="1:16" x14ac:dyDescent="0.2">
      <c r="A2" s="25"/>
      <c r="B2" s="25"/>
      <c r="C2" s="270" t="str">
        <f>'3a+c+n'!C2:I2</f>
        <v>APKURE</v>
      </c>
      <c r="D2" s="270"/>
      <c r="E2" s="270"/>
      <c r="F2" s="270"/>
      <c r="G2" s="270"/>
      <c r="H2" s="270"/>
      <c r="I2" s="270"/>
      <c r="J2" s="25"/>
    </row>
    <row r="3" spans="1:16" x14ac:dyDescent="0.2">
      <c r="A3" s="26"/>
      <c r="B3" s="26"/>
      <c r="C3" s="244" t="s">
        <v>21</v>
      </c>
      <c r="D3" s="244"/>
      <c r="E3" s="244"/>
      <c r="F3" s="244"/>
      <c r="G3" s="244"/>
      <c r="H3" s="244"/>
      <c r="I3" s="244"/>
      <c r="J3" s="26"/>
    </row>
    <row r="4" spans="1:16" x14ac:dyDescent="0.2">
      <c r="A4" s="26"/>
      <c r="B4" s="26"/>
      <c r="C4" s="271" t="s">
        <v>19</v>
      </c>
      <c r="D4" s="271"/>
      <c r="E4" s="271"/>
      <c r="F4" s="271"/>
      <c r="G4" s="271"/>
      <c r="H4" s="271"/>
      <c r="I4" s="271"/>
      <c r="J4" s="26"/>
    </row>
    <row r="5" spans="1:16" ht="15" customHeight="1" x14ac:dyDescent="0.2">
      <c r="A5" s="18"/>
      <c r="B5" s="18"/>
      <c r="C5" s="23" t="s">
        <v>5</v>
      </c>
      <c r="D5" s="266" t="str">
        <f>'Kops a+c+n'!D6</f>
        <v>DZĪVOJAMĀS MĀJAS FASĀŽU VIENKĀRŠOTĀ ATJAUNOŠANA</v>
      </c>
      <c r="E5" s="266"/>
      <c r="F5" s="266"/>
      <c r="G5" s="266"/>
      <c r="H5" s="266"/>
      <c r="I5" s="266"/>
      <c r="J5" s="266"/>
      <c r="K5" s="266"/>
      <c r="L5" s="266"/>
      <c r="M5" s="12"/>
      <c r="N5" s="12"/>
      <c r="O5" s="12"/>
      <c r="P5" s="12"/>
    </row>
    <row r="6" spans="1:16" x14ac:dyDescent="0.2">
      <c r="A6" s="18"/>
      <c r="B6" s="18"/>
      <c r="C6" s="23" t="s">
        <v>6</v>
      </c>
      <c r="D6" s="266" t="str">
        <f>'Kops a+c+n'!D7</f>
        <v>DZĪVOJAMĀS MĀJAS FASĀŽU VIENKĀRŠOTĀ ATJAUNOŠANA</v>
      </c>
      <c r="E6" s="266"/>
      <c r="F6" s="266"/>
      <c r="G6" s="266"/>
      <c r="H6" s="266"/>
      <c r="I6" s="266"/>
      <c r="J6" s="266"/>
      <c r="K6" s="266"/>
      <c r="L6" s="266"/>
      <c r="M6" s="12"/>
      <c r="N6" s="12"/>
      <c r="O6" s="12"/>
      <c r="P6" s="12"/>
    </row>
    <row r="7" spans="1:16" x14ac:dyDescent="0.2">
      <c r="A7" s="18"/>
      <c r="B7" s="18"/>
      <c r="C7" s="23" t="s">
        <v>7</v>
      </c>
      <c r="D7" s="266" t="str">
        <f>'Kops a+c+n'!D8</f>
        <v>MEŽA IELA 8, JAUNOLAINE, OLAINES PAGASTS</v>
      </c>
      <c r="E7" s="266"/>
      <c r="F7" s="266"/>
      <c r="G7" s="266"/>
      <c r="H7" s="266"/>
      <c r="I7" s="266"/>
      <c r="J7" s="266"/>
      <c r="K7" s="266"/>
      <c r="L7" s="266"/>
      <c r="M7" s="12"/>
      <c r="N7" s="12"/>
      <c r="O7" s="12"/>
      <c r="P7" s="12"/>
    </row>
    <row r="8" spans="1:16" x14ac:dyDescent="0.2">
      <c r="A8" s="18"/>
      <c r="B8" s="18"/>
      <c r="C8" s="4" t="s">
        <v>24</v>
      </c>
      <c r="D8" s="266" t="str">
        <f>'Kops a+c+n'!D9</f>
        <v>Iepirkums Nr. AS OŪS 2024/02_E</v>
      </c>
      <c r="E8" s="266"/>
      <c r="F8" s="266"/>
      <c r="G8" s="266"/>
      <c r="H8" s="266"/>
      <c r="I8" s="266"/>
      <c r="J8" s="266"/>
      <c r="K8" s="266"/>
      <c r="L8" s="266"/>
      <c r="M8" s="12"/>
      <c r="N8" s="12"/>
      <c r="O8" s="12"/>
      <c r="P8" s="12"/>
    </row>
    <row r="9" spans="1:16" ht="11.25" customHeight="1" x14ac:dyDescent="0.2">
      <c r="A9" s="267" t="str">
        <f>'3a+c+n'!A9</f>
        <v>Tāme sastādīta  2023. gada tirgus cenās, pamatojoties uz AVK-A daļas rasējumiem</v>
      </c>
      <c r="B9" s="267"/>
      <c r="C9" s="267"/>
      <c r="D9" s="267"/>
      <c r="E9" s="267"/>
      <c r="F9" s="267"/>
      <c r="G9" s="27"/>
      <c r="H9" s="27"/>
      <c r="I9" s="27"/>
      <c r="J9" s="268" t="s">
        <v>45</v>
      </c>
      <c r="K9" s="268"/>
      <c r="L9" s="268"/>
      <c r="M9" s="268"/>
      <c r="N9" s="269">
        <f>P82</f>
        <v>0</v>
      </c>
      <c r="O9" s="269"/>
      <c r="P9" s="27"/>
    </row>
    <row r="10" spans="1:16" ht="15" customHeight="1" x14ac:dyDescent="0.2">
      <c r="A10" s="28"/>
      <c r="B10" s="29"/>
      <c r="C10" s="4"/>
      <c r="D10" s="18"/>
      <c r="E10" s="18"/>
      <c r="F10" s="18"/>
      <c r="G10" s="18"/>
      <c r="H10" s="18"/>
      <c r="I10" s="18"/>
      <c r="J10" s="18"/>
      <c r="K10" s="18"/>
      <c r="L10" s="76"/>
      <c r="M10" s="76"/>
      <c r="N10" s="76"/>
      <c r="O10" s="76"/>
      <c r="P10" s="23" t="str">
        <f>'Kopt a+c+n'!A36</f>
        <v>Tāme sastādīta 2024. gada__. ________</v>
      </c>
    </row>
    <row r="11" spans="1:16" ht="12" thickBot="1" x14ac:dyDescent="0.25">
      <c r="A11" s="28"/>
      <c r="B11" s="29"/>
      <c r="C11" s="4"/>
      <c r="D11" s="18"/>
      <c r="E11" s="18"/>
      <c r="F11" s="18"/>
      <c r="G11" s="18"/>
      <c r="H11" s="18"/>
      <c r="I11" s="18"/>
      <c r="J11" s="18"/>
      <c r="K11" s="18"/>
      <c r="L11" s="30"/>
      <c r="M11" s="30"/>
      <c r="N11" s="31"/>
      <c r="O11" s="22"/>
      <c r="P11" s="18"/>
    </row>
    <row r="12" spans="1:16" x14ac:dyDescent="0.2">
      <c r="A12" s="235" t="s">
        <v>27</v>
      </c>
      <c r="B12" s="259" t="s">
        <v>48</v>
      </c>
      <c r="C12" s="252" t="s">
        <v>49</v>
      </c>
      <c r="D12" s="262" t="s">
        <v>50</v>
      </c>
      <c r="E12" s="264" t="s">
        <v>51</v>
      </c>
      <c r="F12" s="251" t="s">
        <v>52</v>
      </c>
      <c r="G12" s="252"/>
      <c r="H12" s="252"/>
      <c r="I12" s="252"/>
      <c r="J12" s="252"/>
      <c r="K12" s="253"/>
      <c r="L12" s="276" t="s">
        <v>53</v>
      </c>
      <c r="M12" s="252"/>
      <c r="N12" s="252"/>
      <c r="O12" s="252"/>
      <c r="P12" s="253"/>
    </row>
    <row r="13" spans="1:16" ht="126.75" customHeight="1" thickBot="1" x14ac:dyDescent="0.25">
      <c r="A13" s="236"/>
      <c r="B13" s="272"/>
      <c r="C13" s="273"/>
      <c r="D13" s="274"/>
      <c r="E13" s="275"/>
      <c r="F13" s="47" t="s">
        <v>55</v>
      </c>
      <c r="G13" s="50" t="s">
        <v>56</v>
      </c>
      <c r="H13" s="50" t="s">
        <v>57</v>
      </c>
      <c r="I13" s="50" t="s">
        <v>58</v>
      </c>
      <c r="J13" s="50" t="s">
        <v>59</v>
      </c>
      <c r="K13" s="52" t="s">
        <v>60</v>
      </c>
      <c r="L13" s="63" t="s">
        <v>55</v>
      </c>
      <c r="M13" s="50" t="s">
        <v>57</v>
      </c>
      <c r="N13" s="50" t="s">
        <v>58</v>
      </c>
      <c r="O13" s="50" t="s">
        <v>59</v>
      </c>
      <c r="P13" s="80" t="s">
        <v>60</v>
      </c>
    </row>
    <row r="14" spans="1:16" x14ac:dyDescent="0.2">
      <c r="A14" s="44">
        <f>IF(P14=0,0,IF(COUNTBLANK(P14)=1,0,COUNTA($P$14:P14)))</f>
        <v>0</v>
      </c>
      <c r="B14" s="19">
        <f>IF($C$4="Neattiecināmās izmaksas",IF('3a+c+n'!$Q14="N",'3a+c+n'!B14,0))</f>
        <v>0</v>
      </c>
      <c r="C14" s="19">
        <f>IF($C$4="Neattiecināmās izmaksas",IF('3a+c+n'!$Q14="N",'3a+c+n'!C14,0))</f>
        <v>0</v>
      </c>
      <c r="D14" s="19">
        <f>IF($C$4="Neattiecināmās izmaksas",IF('3a+c+n'!$Q14="N",'3a+c+n'!D14,0))</f>
        <v>0</v>
      </c>
      <c r="E14" s="39"/>
      <c r="F14" s="57"/>
      <c r="G14" s="104"/>
      <c r="H14" s="104">
        <f>IF($C$4="Neattiecināmās izmaksas",IF('3a+c+n'!$Q14="N",'3a+c+n'!H14,0))</f>
        <v>0</v>
      </c>
      <c r="I14" s="104"/>
      <c r="J14" s="104"/>
      <c r="K14" s="105">
        <f>IF($C$4="Neattiecināmās izmaksas",IF('3a+c+n'!$Q14="N",'3a+c+n'!K14,0))</f>
        <v>0</v>
      </c>
      <c r="L14" s="73">
        <f>IF($C$4="Neattiecināmās izmaksas",IF('3a+c+n'!$Q14="N",'3a+c+n'!L14,0))</f>
        <v>0</v>
      </c>
      <c r="M14" s="104">
        <f>IF($C$4="Neattiecināmās izmaksas",IF('3a+c+n'!$Q14="N",'3a+c+n'!M14,0))</f>
        <v>0</v>
      </c>
      <c r="N14" s="104">
        <f>IF($C$4="Neattiecināmās izmaksas",IF('3a+c+n'!$Q14="N",'3a+c+n'!N14,0))</f>
        <v>0</v>
      </c>
      <c r="O14" s="104">
        <f>IF($C$4="Neattiecināmās izmaksas",IF('3a+c+n'!$Q14="N",'3a+c+n'!O14,0))</f>
        <v>0</v>
      </c>
      <c r="P14" s="105">
        <f>IF($C$4="Neattiecināmās izmaksas",IF('3a+c+n'!$Q14="N",'3a+c+n'!P14,0))</f>
        <v>0</v>
      </c>
    </row>
    <row r="15" spans="1:16" x14ac:dyDescent="0.2">
      <c r="A15" s="45">
        <f>IF(P15=0,0,IF(COUNTBLANK(P15)=1,0,COUNTA($P$14:P15)))</f>
        <v>0</v>
      </c>
      <c r="B15" s="20">
        <f>IF($C$4="Neattiecināmās izmaksas",IF('3a+c+n'!$Q15="N",'3a+c+n'!B15,0))</f>
        <v>0</v>
      </c>
      <c r="C15" s="20">
        <f>IF($C$4="Neattiecināmās izmaksas",IF('3a+c+n'!$Q15="N",'3a+c+n'!C15,0))</f>
        <v>0</v>
      </c>
      <c r="D15" s="20">
        <f>IF($C$4="Neattiecināmās izmaksas",IF('3a+c+n'!$Q15="N",'3a+c+n'!D15,0))</f>
        <v>0</v>
      </c>
      <c r="E15" s="40"/>
      <c r="F15" s="59"/>
      <c r="G15" s="106"/>
      <c r="H15" s="106">
        <f>IF($C$4="Neattiecināmās izmaksas",IF('3a+c+n'!$Q15="N",'3a+c+n'!H15,0))</f>
        <v>0</v>
      </c>
      <c r="I15" s="106"/>
      <c r="J15" s="106"/>
      <c r="K15" s="107">
        <f>IF($C$4="Neattiecināmās izmaksas",IF('3a+c+n'!$Q15="N",'3a+c+n'!K15,0))</f>
        <v>0</v>
      </c>
      <c r="L15" s="74">
        <f>IF($C$4="Neattiecināmās izmaksas",IF('3a+c+n'!$Q15="N",'3a+c+n'!L15,0))</f>
        <v>0</v>
      </c>
      <c r="M15" s="106">
        <f>IF($C$4="Neattiecināmās izmaksas",IF('3a+c+n'!$Q15="N",'3a+c+n'!M15,0))</f>
        <v>0</v>
      </c>
      <c r="N15" s="106">
        <f>IF($C$4="Neattiecināmās izmaksas",IF('3a+c+n'!$Q15="N",'3a+c+n'!N15,0))</f>
        <v>0</v>
      </c>
      <c r="O15" s="106">
        <f>IF($C$4="Neattiecināmās izmaksas",IF('3a+c+n'!$Q15="N",'3a+c+n'!O15,0))</f>
        <v>0</v>
      </c>
      <c r="P15" s="107">
        <f>IF($C$4="Neattiecināmās izmaksas",IF('3a+c+n'!$Q15="N",'3a+c+n'!P15,0))</f>
        <v>0</v>
      </c>
    </row>
    <row r="16" spans="1:16" x14ac:dyDescent="0.2">
      <c r="A16" s="45">
        <f>IF(P16=0,0,IF(COUNTBLANK(P16)=1,0,COUNTA($P$14:P16)))</f>
        <v>0</v>
      </c>
      <c r="B16" s="20">
        <f>IF($C$4="Neattiecināmās izmaksas",IF('3a+c+n'!$Q16="N",'3a+c+n'!B16,0))</f>
        <v>0</v>
      </c>
      <c r="C16" s="20">
        <f>IF($C$4="Neattiecināmās izmaksas",IF('3a+c+n'!$Q16="N",'3a+c+n'!C16,0))</f>
        <v>0</v>
      </c>
      <c r="D16" s="20">
        <f>IF($C$4="Neattiecināmās izmaksas",IF('3a+c+n'!$Q16="N",'3a+c+n'!D16,0))</f>
        <v>0</v>
      </c>
      <c r="E16" s="40"/>
      <c r="F16" s="59"/>
      <c r="G16" s="106"/>
      <c r="H16" s="106">
        <f>IF($C$4="Neattiecināmās izmaksas",IF('3a+c+n'!$Q16="N",'3a+c+n'!H16,0))</f>
        <v>0</v>
      </c>
      <c r="I16" s="106"/>
      <c r="J16" s="106"/>
      <c r="K16" s="107">
        <f>IF($C$4="Neattiecināmās izmaksas",IF('3a+c+n'!$Q16="N",'3a+c+n'!K16,0))</f>
        <v>0</v>
      </c>
      <c r="L16" s="74">
        <f>IF($C$4="Neattiecināmās izmaksas",IF('3a+c+n'!$Q16="N",'3a+c+n'!L16,0))</f>
        <v>0</v>
      </c>
      <c r="M16" s="106">
        <f>IF($C$4="Neattiecināmās izmaksas",IF('3a+c+n'!$Q16="N",'3a+c+n'!M16,0))</f>
        <v>0</v>
      </c>
      <c r="N16" s="106">
        <f>IF($C$4="Neattiecināmās izmaksas",IF('3a+c+n'!$Q16="N",'3a+c+n'!N16,0))</f>
        <v>0</v>
      </c>
      <c r="O16" s="106">
        <f>IF($C$4="Neattiecināmās izmaksas",IF('3a+c+n'!$Q16="N",'3a+c+n'!O16,0))</f>
        <v>0</v>
      </c>
      <c r="P16" s="107">
        <f>IF($C$4="Neattiecināmās izmaksas",IF('3a+c+n'!$Q16="N",'3a+c+n'!P16,0))</f>
        <v>0</v>
      </c>
    </row>
    <row r="17" spans="1:16" x14ac:dyDescent="0.2">
      <c r="A17" s="45">
        <f>IF(P17=0,0,IF(COUNTBLANK(P17)=1,0,COUNTA($P$14:P17)))</f>
        <v>0</v>
      </c>
      <c r="B17" s="20">
        <f>IF($C$4="Neattiecināmās izmaksas",IF('3a+c+n'!$Q17="N",'3a+c+n'!B17,0))</f>
        <v>0</v>
      </c>
      <c r="C17" s="20">
        <f>IF($C$4="Neattiecināmās izmaksas",IF('3a+c+n'!$Q17="N",'3a+c+n'!C17,0))</f>
        <v>0</v>
      </c>
      <c r="D17" s="20">
        <f>IF($C$4="Neattiecināmās izmaksas",IF('3a+c+n'!$Q17="N",'3a+c+n'!D17,0))</f>
        <v>0</v>
      </c>
      <c r="E17" s="40"/>
      <c r="F17" s="59"/>
      <c r="G17" s="106"/>
      <c r="H17" s="106">
        <f>IF($C$4="Neattiecināmās izmaksas",IF('3a+c+n'!$Q17="N",'3a+c+n'!H17,0))</f>
        <v>0</v>
      </c>
      <c r="I17" s="106"/>
      <c r="J17" s="106"/>
      <c r="K17" s="107">
        <f>IF($C$4="Neattiecināmās izmaksas",IF('3a+c+n'!$Q17="N",'3a+c+n'!K17,0))</f>
        <v>0</v>
      </c>
      <c r="L17" s="74">
        <f>IF($C$4="Neattiecināmās izmaksas",IF('3a+c+n'!$Q17="N",'3a+c+n'!L17,0))</f>
        <v>0</v>
      </c>
      <c r="M17" s="106">
        <f>IF($C$4="Neattiecināmās izmaksas",IF('3a+c+n'!$Q17="N",'3a+c+n'!M17,0))</f>
        <v>0</v>
      </c>
      <c r="N17" s="106">
        <f>IF($C$4="Neattiecināmās izmaksas",IF('3a+c+n'!$Q17="N",'3a+c+n'!N17,0))</f>
        <v>0</v>
      </c>
      <c r="O17" s="106">
        <f>IF($C$4="Neattiecināmās izmaksas",IF('3a+c+n'!$Q17="N",'3a+c+n'!O17,0))</f>
        <v>0</v>
      </c>
      <c r="P17" s="107">
        <f>IF($C$4="Neattiecināmās izmaksas",IF('3a+c+n'!$Q17="N",'3a+c+n'!P17,0))</f>
        <v>0</v>
      </c>
    </row>
    <row r="18" spans="1:16" x14ac:dyDescent="0.2">
      <c r="A18" s="45">
        <f>IF(P18=0,0,IF(COUNTBLANK(P18)=1,0,COUNTA($P$14:P18)))</f>
        <v>0</v>
      </c>
      <c r="B18" s="20">
        <f>IF($C$4="Neattiecināmās izmaksas",IF('3a+c+n'!$Q18="N",'3a+c+n'!B18,0))</f>
        <v>0</v>
      </c>
      <c r="C18" s="20">
        <f>IF($C$4="Neattiecināmās izmaksas",IF('3a+c+n'!$Q18="N",'3a+c+n'!C18,0))</f>
        <v>0</v>
      </c>
      <c r="D18" s="20">
        <f>IF($C$4="Neattiecināmās izmaksas",IF('3a+c+n'!$Q18="N",'3a+c+n'!D18,0))</f>
        <v>0</v>
      </c>
      <c r="E18" s="40"/>
      <c r="F18" s="59"/>
      <c r="G18" s="106"/>
      <c r="H18" s="106">
        <f>IF($C$4="Neattiecināmās izmaksas",IF('3a+c+n'!$Q18="N",'3a+c+n'!H18,0))</f>
        <v>0</v>
      </c>
      <c r="I18" s="106"/>
      <c r="J18" s="106"/>
      <c r="K18" s="107">
        <f>IF($C$4="Neattiecināmās izmaksas",IF('3a+c+n'!$Q18="N",'3a+c+n'!K18,0))</f>
        <v>0</v>
      </c>
      <c r="L18" s="74">
        <f>IF($C$4="Neattiecināmās izmaksas",IF('3a+c+n'!$Q18="N",'3a+c+n'!L18,0))</f>
        <v>0</v>
      </c>
      <c r="M18" s="106">
        <f>IF($C$4="Neattiecināmās izmaksas",IF('3a+c+n'!$Q18="N",'3a+c+n'!M18,0))</f>
        <v>0</v>
      </c>
      <c r="N18" s="106">
        <f>IF($C$4="Neattiecināmās izmaksas",IF('3a+c+n'!$Q18="N",'3a+c+n'!N18,0))</f>
        <v>0</v>
      </c>
      <c r="O18" s="106">
        <f>IF($C$4="Neattiecināmās izmaksas",IF('3a+c+n'!$Q18="N",'3a+c+n'!O18,0))</f>
        <v>0</v>
      </c>
      <c r="P18" s="107">
        <f>IF($C$4="Neattiecināmās izmaksas",IF('3a+c+n'!$Q18="N",'3a+c+n'!P18,0))</f>
        <v>0</v>
      </c>
    </row>
    <row r="19" spans="1:16" x14ac:dyDescent="0.2">
      <c r="A19" s="45">
        <f>IF(P19=0,0,IF(COUNTBLANK(P19)=1,0,COUNTA($P$14:P19)))</f>
        <v>0</v>
      </c>
      <c r="B19" s="20">
        <f>IF($C$4="Neattiecināmās izmaksas",IF('3a+c+n'!$Q19="N",'3a+c+n'!B19,0))</f>
        <v>0</v>
      </c>
      <c r="C19" s="20">
        <f>IF($C$4="Neattiecināmās izmaksas",IF('3a+c+n'!$Q19="N",'3a+c+n'!C19,0))</f>
        <v>0</v>
      </c>
      <c r="D19" s="20">
        <f>IF($C$4="Neattiecināmās izmaksas",IF('3a+c+n'!$Q19="N",'3a+c+n'!D19,0))</f>
        <v>0</v>
      </c>
      <c r="E19" s="40"/>
      <c r="F19" s="59"/>
      <c r="G19" s="106"/>
      <c r="H19" s="106">
        <f>IF($C$4="Neattiecināmās izmaksas",IF('3a+c+n'!$Q19="N",'3a+c+n'!H19,0))</f>
        <v>0</v>
      </c>
      <c r="I19" s="106"/>
      <c r="J19" s="106"/>
      <c r="K19" s="107">
        <f>IF($C$4="Neattiecināmās izmaksas",IF('3a+c+n'!$Q19="N",'3a+c+n'!K19,0))</f>
        <v>0</v>
      </c>
      <c r="L19" s="74">
        <f>IF($C$4="Neattiecināmās izmaksas",IF('3a+c+n'!$Q19="N",'3a+c+n'!L19,0))</f>
        <v>0</v>
      </c>
      <c r="M19" s="106">
        <f>IF($C$4="Neattiecināmās izmaksas",IF('3a+c+n'!$Q19="N",'3a+c+n'!M19,0))</f>
        <v>0</v>
      </c>
      <c r="N19" s="106">
        <f>IF($C$4="Neattiecināmās izmaksas",IF('3a+c+n'!$Q19="N",'3a+c+n'!N19,0))</f>
        <v>0</v>
      </c>
      <c r="O19" s="106">
        <f>IF($C$4="Neattiecināmās izmaksas",IF('3a+c+n'!$Q19="N",'3a+c+n'!O19,0))</f>
        <v>0</v>
      </c>
      <c r="P19" s="107">
        <f>IF($C$4="Neattiecināmās izmaksas",IF('3a+c+n'!$Q19="N",'3a+c+n'!P19,0))</f>
        <v>0</v>
      </c>
    </row>
    <row r="20" spans="1:16" x14ac:dyDescent="0.2">
      <c r="A20" s="45">
        <f>IF(P20=0,0,IF(COUNTBLANK(P20)=1,0,COUNTA($P$14:P20)))</f>
        <v>0</v>
      </c>
      <c r="B20" s="20">
        <f>IF($C$4="Neattiecināmās izmaksas",IF('3a+c+n'!$Q20="N",'3a+c+n'!B20,0))</f>
        <v>0</v>
      </c>
      <c r="C20" s="20">
        <f>IF($C$4="Neattiecināmās izmaksas",IF('3a+c+n'!$Q20="N",'3a+c+n'!C20,0))</f>
        <v>0</v>
      </c>
      <c r="D20" s="20">
        <f>IF($C$4="Neattiecināmās izmaksas",IF('3a+c+n'!$Q20="N",'3a+c+n'!D20,0))</f>
        <v>0</v>
      </c>
      <c r="E20" s="40"/>
      <c r="F20" s="59"/>
      <c r="G20" s="106"/>
      <c r="H20" s="106">
        <f>IF($C$4="Neattiecināmās izmaksas",IF('3a+c+n'!$Q20="N",'3a+c+n'!H20,0))</f>
        <v>0</v>
      </c>
      <c r="I20" s="106"/>
      <c r="J20" s="106"/>
      <c r="K20" s="107">
        <f>IF($C$4="Neattiecināmās izmaksas",IF('3a+c+n'!$Q20="N",'3a+c+n'!K20,0))</f>
        <v>0</v>
      </c>
      <c r="L20" s="74">
        <f>IF($C$4="Neattiecināmās izmaksas",IF('3a+c+n'!$Q20="N",'3a+c+n'!L20,0))</f>
        <v>0</v>
      </c>
      <c r="M20" s="106">
        <f>IF($C$4="Neattiecināmās izmaksas",IF('3a+c+n'!$Q20="N",'3a+c+n'!M20,0))</f>
        <v>0</v>
      </c>
      <c r="N20" s="106">
        <f>IF($C$4="Neattiecināmās izmaksas",IF('3a+c+n'!$Q20="N",'3a+c+n'!N20,0))</f>
        <v>0</v>
      </c>
      <c r="O20" s="106">
        <f>IF($C$4="Neattiecināmās izmaksas",IF('3a+c+n'!$Q20="N",'3a+c+n'!O20,0))</f>
        <v>0</v>
      </c>
      <c r="P20" s="107">
        <f>IF($C$4="Neattiecināmās izmaksas",IF('3a+c+n'!$Q20="N",'3a+c+n'!P20,0))</f>
        <v>0</v>
      </c>
    </row>
    <row r="21" spans="1:16" x14ac:dyDescent="0.2">
      <c r="A21" s="45">
        <f>IF(P21=0,0,IF(COUNTBLANK(P21)=1,0,COUNTA($P$14:P21)))</f>
        <v>0</v>
      </c>
      <c r="B21" s="20">
        <f>IF($C$4="Neattiecināmās izmaksas",IF('3a+c+n'!$Q21="N",'3a+c+n'!B21,0))</f>
        <v>0</v>
      </c>
      <c r="C21" s="20">
        <f>IF($C$4="Neattiecināmās izmaksas",IF('3a+c+n'!$Q21="N",'3a+c+n'!C21,0))</f>
        <v>0</v>
      </c>
      <c r="D21" s="20">
        <f>IF($C$4="Neattiecināmās izmaksas",IF('3a+c+n'!$Q21="N",'3a+c+n'!D21,0))</f>
        <v>0</v>
      </c>
      <c r="E21" s="40"/>
      <c r="F21" s="59"/>
      <c r="G21" s="106"/>
      <c r="H21" s="106">
        <f>IF($C$4="Neattiecināmās izmaksas",IF('3a+c+n'!$Q21="N",'3a+c+n'!H21,0))</f>
        <v>0</v>
      </c>
      <c r="I21" s="106"/>
      <c r="J21" s="106"/>
      <c r="K21" s="107">
        <f>IF($C$4="Neattiecināmās izmaksas",IF('3a+c+n'!$Q21="N",'3a+c+n'!K21,0))</f>
        <v>0</v>
      </c>
      <c r="L21" s="74">
        <f>IF($C$4="Neattiecināmās izmaksas",IF('3a+c+n'!$Q21="N",'3a+c+n'!L21,0))</f>
        <v>0</v>
      </c>
      <c r="M21" s="106">
        <f>IF($C$4="Neattiecināmās izmaksas",IF('3a+c+n'!$Q21="N",'3a+c+n'!M21,0))</f>
        <v>0</v>
      </c>
      <c r="N21" s="106">
        <f>IF($C$4="Neattiecināmās izmaksas",IF('3a+c+n'!$Q21="N",'3a+c+n'!N21,0))</f>
        <v>0</v>
      </c>
      <c r="O21" s="106">
        <f>IF($C$4="Neattiecināmās izmaksas",IF('3a+c+n'!$Q21="N",'3a+c+n'!O21,0))</f>
        <v>0</v>
      </c>
      <c r="P21" s="107">
        <f>IF($C$4="Neattiecināmās izmaksas",IF('3a+c+n'!$Q21="N",'3a+c+n'!P21,0))</f>
        <v>0</v>
      </c>
    </row>
    <row r="22" spans="1:16" x14ac:dyDescent="0.2">
      <c r="A22" s="45">
        <f>IF(P22=0,0,IF(COUNTBLANK(P22)=1,0,COUNTA($P$14:P22)))</f>
        <v>0</v>
      </c>
      <c r="B22" s="20">
        <f>IF($C$4="Neattiecināmās izmaksas",IF('3a+c+n'!$Q22="N",'3a+c+n'!B22,0))</f>
        <v>0</v>
      </c>
      <c r="C22" s="20">
        <f>IF($C$4="Neattiecināmās izmaksas",IF('3a+c+n'!$Q22="N",'3a+c+n'!C22,0))</f>
        <v>0</v>
      </c>
      <c r="D22" s="20">
        <f>IF($C$4="Neattiecināmās izmaksas",IF('3a+c+n'!$Q22="N",'3a+c+n'!D22,0))</f>
        <v>0</v>
      </c>
      <c r="E22" s="40"/>
      <c r="F22" s="59"/>
      <c r="G22" s="106"/>
      <c r="H22" s="106">
        <f>IF($C$4="Neattiecināmās izmaksas",IF('3a+c+n'!$Q22="N",'3a+c+n'!H22,0))</f>
        <v>0</v>
      </c>
      <c r="I22" s="106"/>
      <c r="J22" s="106"/>
      <c r="K22" s="107">
        <f>IF($C$4="Neattiecināmās izmaksas",IF('3a+c+n'!$Q22="N",'3a+c+n'!K22,0))</f>
        <v>0</v>
      </c>
      <c r="L22" s="74">
        <f>IF($C$4="Neattiecināmās izmaksas",IF('3a+c+n'!$Q22="N",'3a+c+n'!L22,0))</f>
        <v>0</v>
      </c>
      <c r="M22" s="106">
        <f>IF($C$4="Neattiecināmās izmaksas",IF('3a+c+n'!$Q22="N",'3a+c+n'!M22,0))</f>
        <v>0</v>
      </c>
      <c r="N22" s="106">
        <f>IF($C$4="Neattiecināmās izmaksas",IF('3a+c+n'!$Q22="N",'3a+c+n'!N22,0))</f>
        <v>0</v>
      </c>
      <c r="O22" s="106">
        <f>IF($C$4="Neattiecināmās izmaksas",IF('3a+c+n'!$Q22="N",'3a+c+n'!O22,0))</f>
        <v>0</v>
      </c>
      <c r="P22" s="107">
        <f>IF($C$4="Neattiecināmās izmaksas",IF('3a+c+n'!$Q22="N",'3a+c+n'!P22,0))</f>
        <v>0</v>
      </c>
    </row>
    <row r="23" spans="1:16" x14ac:dyDescent="0.2">
      <c r="A23" s="45">
        <f>IF(P23=0,0,IF(COUNTBLANK(P23)=1,0,COUNTA($P$14:P23)))</f>
        <v>0</v>
      </c>
      <c r="B23" s="20">
        <f>IF($C$4="Neattiecināmās izmaksas",IF('3a+c+n'!$Q23="N",'3a+c+n'!B23,0))</f>
        <v>0</v>
      </c>
      <c r="C23" s="20">
        <f>IF($C$4="Neattiecināmās izmaksas",IF('3a+c+n'!$Q23="N",'3a+c+n'!C23,0))</f>
        <v>0</v>
      </c>
      <c r="D23" s="20">
        <f>IF($C$4="Neattiecināmās izmaksas",IF('3a+c+n'!$Q23="N",'3a+c+n'!D23,0))</f>
        <v>0</v>
      </c>
      <c r="E23" s="40"/>
      <c r="F23" s="59"/>
      <c r="G23" s="106"/>
      <c r="H23" s="106">
        <f>IF($C$4="Neattiecināmās izmaksas",IF('3a+c+n'!$Q23="N",'3a+c+n'!H23,0))</f>
        <v>0</v>
      </c>
      <c r="I23" s="106"/>
      <c r="J23" s="106"/>
      <c r="K23" s="107">
        <f>IF($C$4="Neattiecināmās izmaksas",IF('3a+c+n'!$Q23="N",'3a+c+n'!K23,0))</f>
        <v>0</v>
      </c>
      <c r="L23" s="74">
        <f>IF($C$4="Neattiecināmās izmaksas",IF('3a+c+n'!$Q23="N",'3a+c+n'!L23,0))</f>
        <v>0</v>
      </c>
      <c r="M23" s="106">
        <f>IF($C$4="Neattiecināmās izmaksas",IF('3a+c+n'!$Q23="N",'3a+c+n'!M23,0))</f>
        <v>0</v>
      </c>
      <c r="N23" s="106">
        <f>IF($C$4="Neattiecināmās izmaksas",IF('3a+c+n'!$Q23="N",'3a+c+n'!N23,0))</f>
        <v>0</v>
      </c>
      <c r="O23" s="106">
        <f>IF($C$4="Neattiecināmās izmaksas",IF('3a+c+n'!$Q23="N",'3a+c+n'!O23,0))</f>
        <v>0</v>
      </c>
      <c r="P23" s="107">
        <f>IF($C$4="Neattiecināmās izmaksas",IF('3a+c+n'!$Q23="N",'3a+c+n'!P23,0))</f>
        <v>0</v>
      </c>
    </row>
    <row r="24" spans="1:16" x14ac:dyDescent="0.2">
      <c r="A24" s="45">
        <f>IF(P24=0,0,IF(COUNTBLANK(P24)=1,0,COUNTA($P$14:P24)))</f>
        <v>0</v>
      </c>
      <c r="B24" s="20">
        <f>IF($C$4="Neattiecināmās izmaksas",IF('3a+c+n'!$Q24="N",'3a+c+n'!B24,0))</f>
        <v>0</v>
      </c>
      <c r="C24" s="20">
        <f>IF($C$4="Neattiecināmās izmaksas",IF('3a+c+n'!$Q24="N",'3a+c+n'!C24,0))</f>
        <v>0</v>
      </c>
      <c r="D24" s="20">
        <f>IF($C$4="Neattiecināmās izmaksas",IF('3a+c+n'!$Q24="N",'3a+c+n'!D24,0))</f>
        <v>0</v>
      </c>
      <c r="E24" s="40"/>
      <c r="F24" s="59"/>
      <c r="G24" s="106"/>
      <c r="H24" s="106">
        <f>IF($C$4="Neattiecināmās izmaksas",IF('3a+c+n'!$Q24="N",'3a+c+n'!H24,0))</f>
        <v>0</v>
      </c>
      <c r="I24" s="106"/>
      <c r="J24" s="106"/>
      <c r="K24" s="107">
        <f>IF($C$4="Neattiecināmās izmaksas",IF('3a+c+n'!$Q24="N",'3a+c+n'!K24,0))</f>
        <v>0</v>
      </c>
      <c r="L24" s="74">
        <f>IF($C$4="Neattiecināmās izmaksas",IF('3a+c+n'!$Q24="N",'3a+c+n'!L24,0))</f>
        <v>0</v>
      </c>
      <c r="M24" s="106">
        <f>IF($C$4="Neattiecināmās izmaksas",IF('3a+c+n'!$Q24="N",'3a+c+n'!M24,0))</f>
        <v>0</v>
      </c>
      <c r="N24" s="106">
        <f>IF($C$4="Neattiecināmās izmaksas",IF('3a+c+n'!$Q24="N",'3a+c+n'!N24,0))</f>
        <v>0</v>
      </c>
      <c r="O24" s="106">
        <f>IF($C$4="Neattiecināmās izmaksas",IF('3a+c+n'!$Q24="N",'3a+c+n'!O24,0))</f>
        <v>0</v>
      </c>
      <c r="P24" s="107">
        <f>IF($C$4="Neattiecināmās izmaksas",IF('3a+c+n'!$Q24="N",'3a+c+n'!P24,0))</f>
        <v>0</v>
      </c>
    </row>
    <row r="25" spans="1:16" x14ac:dyDescent="0.2">
      <c r="A25" s="45">
        <f>IF(P25=0,0,IF(COUNTBLANK(P25)=1,0,COUNTA($P$14:P25)))</f>
        <v>0</v>
      </c>
      <c r="B25" s="20">
        <f>IF($C$4="Neattiecināmās izmaksas",IF('3a+c+n'!$Q25="N",'3a+c+n'!B25,0))</f>
        <v>0</v>
      </c>
      <c r="C25" s="20">
        <f>IF($C$4="Neattiecināmās izmaksas",IF('3a+c+n'!$Q25="N",'3a+c+n'!C25,0))</f>
        <v>0</v>
      </c>
      <c r="D25" s="20">
        <f>IF($C$4="Neattiecināmās izmaksas",IF('3a+c+n'!$Q25="N",'3a+c+n'!D25,0))</f>
        <v>0</v>
      </c>
      <c r="E25" s="40"/>
      <c r="F25" s="59"/>
      <c r="G25" s="106"/>
      <c r="H25" s="106">
        <f>IF($C$4="Neattiecināmās izmaksas",IF('3a+c+n'!$Q25="N",'3a+c+n'!H25,0))</f>
        <v>0</v>
      </c>
      <c r="I25" s="106"/>
      <c r="J25" s="106"/>
      <c r="K25" s="107">
        <f>IF($C$4="Neattiecināmās izmaksas",IF('3a+c+n'!$Q25="N",'3a+c+n'!K25,0))</f>
        <v>0</v>
      </c>
      <c r="L25" s="74">
        <f>IF($C$4="Neattiecināmās izmaksas",IF('3a+c+n'!$Q25="N",'3a+c+n'!L25,0))</f>
        <v>0</v>
      </c>
      <c r="M25" s="106">
        <f>IF($C$4="Neattiecināmās izmaksas",IF('3a+c+n'!$Q25="N",'3a+c+n'!M25,0))</f>
        <v>0</v>
      </c>
      <c r="N25" s="106">
        <f>IF($C$4="Neattiecināmās izmaksas",IF('3a+c+n'!$Q25="N",'3a+c+n'!N25,0))</f>
        <v>0</v>
      </c>
      <c r="O25" s="106">
        <f>IF($C$4="Neattiecināmās izmaksas",IF('3a+c+n'!$Q25="N",'3a+c+n'!O25,0))</f>
        <v>0</v>
      </c>
      <c r="P25" s="107">
        <f>IF($C$4="Neattiecināmās izmaksas",IF('3a+c+n'!$Q25="N",'3a+c+n'!P25,0))</f>
        <v>0</v>
      </c>
    </row>
    <row r="26" spans="1:16" x14ac:dyDescent="0.2">
      <c r="A26" s="45">
        <f>IF(P26=0,0,IF(COUNTBLANK(P26)=1,0,COUNTA($P$14:P26)))</f>
        <v>0</v>
      </c>
      <c r="B26" s="20">
        <f>IF($C$4="Neattiecināmās izmaksas",IF('3a+c+n'!$Q26="N",'3a+c+n'!B26,0))</f>
        <v>0</v>
      </c>
      <c r="C26" s="20">
        <f>IF($C$4="Neattiecināmās izmaksas",IF('3a+c+n'!$Q26="N",'3a+c+n'!C26,0))</f>
        <v>0</v>
      </c>
      <c r="D26" s="20">
        <f>IF($C$4="Neattiecināmās izmaksas",IF('3a+c+n'!$Q26="N",'3a+c+n'!D26,0))</f>
        <v>0</v>
      </c>
      <c r="E26" s="40"/>
      <c r="F26" s="59"/>
      <c r="G26" s="106"/>
      <c r="H26" s="106">
        <f>IF($C$4="Neattiecināmās izmaksas",IF('3a+c+n'!$Q26="N",'3a+c+n'!H26,0))</f>
        <v>0</v>
      </c>
      <c r="I26" s="106"/>
      <c r="J26" s="106"/>
      <c r="K26" s="107">
        <f>IF($C$4="Neattiecināmās izmaksas",IF('3a+c+n'!$Q26="N",'3a+c+n'!K26,0))</f>
        <v>0</v>
      </c>
      <c r="L26" s="74">
        <f>IF($C$4="Neattiecināmās izmaksas",IF('3a+c+n'!$Q26="N",'3a+c+n'!L26,0))</f>
        <v>0</v>
      </c>
      <c r="M26" s="106">
        <f>IF($C$4="Neattiecināmās izmaksas",IF('3a+c+n'!$Q26="N",'3a+c+n'!M26,0))</f>
        <v>0</v>
      </c>
      <c r="N26" s="106">
        <f>IF($C$4="Neattiecināmās izmaksas",IF('3a+c+n'!$Q26="N",'3a+c+n'!N26,0))</f>
        <v>0</v>
      </c>
      <c r="O26" s="106">
        <f>IF($C$4="Neattiecināmās izmaksas",IF('3a+c+n'!$Q26="N",'3a+c+n'!O26,0))</f>
        <v>0</v>
      </c>
      <c r="P26" s="107">
        <f>IF($C$4="Neattiecināmās izmaksas",IF('3a+c+n'!$Q26="N",'3a+c+n'!P26,0))</f>
        <v>0</v>
      </c>
    </row>
    <row r="27" spans="1:16" x14ac:dyDescent="0.2">
      <c r="A27" s="45">
        <f>IF(P27=0,0,IF(COUNTBLANK(P27)=1,0,COUNTA($P$14:P27)))</f>
        <v>0</v>
      </c>
      <c r="B27" s="20">
        <f>IF($C$4="Neattiecināmās izmaksas",IF('3a+c+n'!$Q27="N",'3a+c+n'!B27,0))</f>
        <v>0</v>
      </c>
      <c r="C27" s="20">
        <f>IF($C$4="Neattiecināmās izmaksas",IF('3a+c+n'!$Q27="N",'3a+c+n'!C27,0))</f>
        <v>0</v>
      </c>
      <c r="D27" s="20">
        <f>IF($C$4="Neattiecināmās izmaksas",IF('3a+c+n'!$Q27="N",'3a+c+n'!D27,0))</f>
        <v>0</v>
      </c>
      <c r="E27" s="40"/>
      <c r="F27" s="59"/>
      <c r="G27" s="106"/>
      <c r="H27" s="106">
        <f>IF($C$4="Neattiecināmās izmaksas",IF('3a+c+n'!$Q27="N",'3a+c+n'!H27,0))</f>
        <v>0</v>
      </c>
      <c r="I27" s="106"/>
      <c r="J27" s="106"/>
      <c r="K27" s="107">
        <f>IF($C$4="Neattiecināmās izmaksas",IF('3a+c+n'!$Q27="N",'3a+c+n'!K27,0))</f>
        <v>0</v>
      </c>
      <c r="L27" s="74">
        <f>IF($C$4="Neattiecināmās izmaksas",IF('3a+c+n'!$Q27="N",'3a+c+n'!L27,0))</f>
        <v>0</v>
      </c>
      <c r="M27" s="106">
        <f>IF($C$4="Neattiecināmās izmaksas",IF('3a+c+n'!$Q27="N",'3a+c+n'!M27,0))</f>
        <v>0</v>
      </c>
      <c r="N27" s="106">
        <f>IF($C$4="Neattiecināmās izmaksas",IF('3a+c+n'!$Q27="N",'3a+c+n'!N27,0))</f>
        <v>0</v>
      </c>
      <c r="O27" s="106">
        <f>IF($C$4="Neattiecināmās izmaksas",IF('3a+c+n'!$Q27="N",'3a+c+n'!O27,0))</f>
        <v>0</v>
      </c>
      <c r="P27" s="107">
        <f>IF($C$4="Neattiecināmās izmaksas",IF('3a+c+n'!$Q27="N",'3a+c+n'!P27,0))</f>
        <v>0</v>
      </c>
    </row>
    <row r="28" spans="1:16" x14ac:dyDescent="0.2">
      <c r="A28" s="45">
        <f>IF(P28=0,0,IF(COUNTBLANK(P28)=1,0,COUNTA($P$14:P28)))</f>
        <v>0</v>
      </c>
      <c r="B28" s="20">
        <f>IF($C$4="Neattiecināmās izmaksas",IF('3a+c+n'!$Q28="N",'3a+c+n'!B28,0))</f>
        <v>0</v>
      </c>
      <c r="C28" s="20">
        <f>IF($C$4="Neattiecināmās izmaksas",IF('3a+c+n'!$Q28="N",'3a+c+n'!C28,0))</f>
        <v>0</v>
      </c>
      <c r="D28" s="20">
        <f>IF($C$4="Neattiecināmās izmaksas",IF('3a+c+n'!$Q28="N",'3a+c+n'!D28,0))</f>
        <v>0</v>
      </c>
      <c r="E28" s="40"/>
      <c r="F28" s="59"/>
      <c r="G28" s="106"/>
      <c r="H28" s="106">
        <f>IF($C$4="Neattiecināmās izmaksas",IF('3a+c+n'!$Q28="N",'3a+c+n'!H28,0))</f>
        <v>0</v>
      </c>
      <c r="I28" s="106"/>
      <c r="J28" s="106"/>
      <c r="K28" s="107">
        <f>IF($C$4="Neattiecināmās izmaksas",IF('3a+c+n'!$Q28="N",'3a+c+n'!K28,0))</f>
        <v>0</v>
      </c>
      <c r="L28" s="74">
        <f>IF($C$4="Neattiecināmās izmaksas",IF('3a+c+n'!$Q28="N",'3a+c+n'!L28,0))</f>
        <v>0</v>
      </c>
      <c r="M28" s="106">
        <f>IF($C$4="Neattiecināmās izmaksas",IF('3a+c+n'!$Q28="N",'3a+c+n'!M28,0))</f>
        <v>0</v>
      </c>
      <c r="N28" s="106">
        <f>IF($C$4="Neattiecināmās izmaksas",IF('3a+c+n'!$Q28="N",'3a+c+n'!N28,0))</f>
        <v>0</v>
      </c>
      <c r="O28" s="106">
        <f>IF($C$4="Neattiecināmās izmaksas",IF('3a+c+n'!$Q28="N",'3a+c+n'!O28,0))</f>
        <v>0</v>
      </c>
      <c r="P28" s="107">
        <f>IF($C$4="Neattiecināmās izmaksas",IF('3a+c+n'!$Q28="N",'3a+c+n'!P28,0))</f>
        <v>0</v>
      </c>
    </row>
    <row r="29" spans="1:16" x14ac:dyDescent="0.2">
      <c r="A29" s="45">
        <f>IF(P29=0,0,IF(COUNTBLANK(P29)=1,0,COUNTA($P$14:P29)))</f>
        <v>0</v>
      </c>
      <c r="B29" s="20">
        <f>IF($C$4="Neattiecināmās izmaksas",IF('3a+c+n'!$Q29="N",'3a+c+n'!B29,0))</f>
        <v>0</v>
      </c>
      <c r="C29" s="20">
        <f>IF($C$4="Neattiecināmās izmaksas",IF('3a+c+n'!$Q29="N",'3a+c+n'!C29,0))</f>
        <v>0</v>
      </c>
      <c r="D29" s="20">
        <f>IF($C$4="Neattiecināmās izmaksas",IF('3a+c+n'!$Q29="N",'3a+c+n'!D29,0))</f>
        <v>0</v>
      </c>
      <c r="E29" s="40"/>
      <c r="F29" s="59"/>
      <c r="G29" s="106"/>
      <c r="H29" s="106">
        <f>IF($C$4="Neattiecināmās izmaksas",IF('3a+c+n'!$Q29="N",'3a+c+n'!H29,0))</f>
        <v>0</v>
      </c>
      <c r="I29" s="106"/>
      <c r="J29" s="106"/>
      <c r="K29" s="107">
        <f>IF($C$4="Neattiecināmās izmaksas",IF('3a+c+n'!$Q29="N",'3a+c+n'!K29,0))</f>
        <v>0</v>
      </c>
      <c r="L29" s="74">
        <f>IF($C$4="Neattiecināmās izmaksas",IF('3a+c+n'!$Q29="N",'3a+c+n'!L29,0))</f>
        <v>0</v>
      </c>
      <c r="M29" s="106">
        <f>IF($C$4="Neattiecināmās izmaksas",IF('3a+c+n'!$Q29="N",'3a+c+n'!M29,0))</f>
        <v>0</v>
      </c>
      <c r="N29" s="106">
        <f>IF($C$4="Neattiecināmās izmaksas",IF('3a+c+n'!$Q29="N",'3a+c+n'!N29,0))</f>
        <v>0</v>
      </c>
      <c r="O29" s="106">
        <f>IF($C$4="Neattiecināmās izmaksas",IF('3a+c+n'!$Q29="N",'3a+c+n'!O29,0))</f>
        <v>0</v>
      </c>
      <c r="P29" s="107">
        <f>IF($C$4="Neattiecināmās izmaksas",IF('3a+c+n'!$Q29="N",'3a+c+n'!P29,0))</f>
        <v>0</v>
      </c>
    </row>
    <row r="30" spans="1:16" x14ac:dyDescent="0.2">
      <c r="A30" s="45">
        <f>IF(P30=0,0,IF(COUNTBLANK(P30)=1,0,COUNTA($P$14:P30)))</f>
        <v>0</v>
      </c>
      <c r="B30" s="20">
        <f>IF($C$4="Neattiecināmās izmaksas",IF('3a+c+n'!$Q30="N",'3a+c+n'!B30,0))</f>
        <v>0</v>
      </c>
      <c r="C30" s="20">
        <f>IF($C$4="Neattiecināmās izmaksas",IF('3a+c+n'!$Q30="N",'3a+c+n'!C30,0))</f>
        <v>0</v>
      </c>
      <c r="D30" s="20">
        <f>IF($C$4="Neattiecināmās izmaksas",IF('3a+c+n'!$Q30="N",'3a+c+n'!D30,0))</f>
        <v>0</v>
      </c>
      <c r="E30" s="40"/>
      <c r="F30" s="59"/>
      <c r="G30" s="106"/>
      <c r="H30" s="106">
        <f>IF($C$4="Neattiecināmās izmaksas",IF('3a+c+n'!$Q30="N",'3a+c+n'!H30,0))</f>
        <v>0</v>
      </c>
      <c r="I30" s="106"/>
      <c r="J30" s="106"/>
      <c r="K30" s="107">
        <f>IF($C$4="Neattiecināmās izmaksas",IF('3a+c+n'!$Q30="N",'3a+c+n'!K30,0))</f>
        <v>0</v>
      </c>
      <c r="L30" s="74">
        <f>IF($C$4="Neattiecināmās izmaksas",IF('3a+c+n'!$Q30="N",'3a+c+n'!L30,0))</f>
        <v>0</v>
      </c>
      <c r="M30" s="106">
        <f>IF($C$4="Neattiecināmās izmaksas",IF('3a+c+n'!$Q30="N",'3a+c+n'!M30,0))</f>
        <v>0</v>
      </c>
      <c r="N30" s="106">
        <f>IF($C$4="Neattiecināmās izmaksas",IF('3a+c+n'!$Q30="N",'3a+c+n'!N30,0))</f>
        <v>0</v>
      </c>
      <c r="O30" s="106">
        <f>IF($C$4="Neattiecināmās izmaksas",IF('3a+c+n'!$Q30="N",'3a+c+n'!O30,0))</f>
        <v>0</v>
      </c>
      <c r="P30" s="107">
        <f>IF($C$4="Neattiecināmās izmaksas",IF('3a+c+n'!$Q30="N",'3a+c+n'!P30,0))</f>
        <v>0</v>
      </c>
    </row>
    <row r="31" spans="1:16" x14ac:dyDescent="0.2">
      <c r="A31" s="45">
        <f>IF(P31=0,0,IF(COUNTBLANK(P31)=1,0,COUNTA($P$14:P31)))</f>
        <v>0</v>
      </c>
      <c r="B31" s="20">
        <f>IF($C$4="Neattiecināmās izmaksas",IF('3a+c+n'!$Q31="N",'3a+c+n'!B31,0))</f>
        <v>0</v>
      </c>
      <c r="C31" s="20">
        <f>IF($C$4="Neattiecināmās izmaksas",IF('3a+c+n'!$Q31="N",'3a+c+n'!C31,0))</f>
        <v>0</v>
      </c>
      <c r="D31" s="20">
        <f>IF($C$4="Neattiecināmās izmaksas",IF('3a+c+n'!$Q31="N",'3a+c+n'!D31,0))</f>
        <v>0</v>
      </c>
      <c r="E31" s="40"/>
      <c r="F31" s="59"/>
      <c r="G31" s="106"/>
      <c r="H31" s="106">
        <f>IF($C$4="Neattiecināmās izmaksas",IF('3a+c+n'!$Q31="N",'3a+c+n'!H31,0))</f>
        <v>0</v>
      </c>
      <c r="I31" s="106"/>
      <c r="J31" s="106"/>
      <c r="K31" s="107">
        <f>IF($C$4="Neattiecināmās izmaksas",IF('3a+c+n'!$Q31="N",'3a+c+n'!K31,0))</f>
        <v>0</v>
      </c>
      <c r="L31" s="74">
        <f>IF($C$4="Neattiecināmās izmaksas",IF('3a+c+n'!$Q31="N",'3a+c+n'!L31,0))</f>
        <v>0</v>
      </c>
      <c r="M31" s="106">
        <f>IF($C$4="Neattiecināmās izmaksas",IF('3a+c+n'!$Q31="N",'3a+c+n'!M31,0))</f>
        <v>0</v>
      </c>
      <c r="N31" s="106">
        <f>IF($C$4="Neattiecināmās izmaksas",IF('3a+c+n'!$Q31="N",'3a+c+n'!N31,0))</f>
        <v>0</v>
      </c>
      <c r="O31" s="106">
        <f>IF($C$4="Neattiecināmās izmaksas",IF('3a+c+n'!$Q31="N",'3a+c+n'!O31,0))</f>
        <v>0</v>
      </c>
      <c r="P31" s="107">
        <f>IF($C$4="Neattiecināmās izmaksas",IF('3a+c+n'!$Q31="N",'3a+c+n'!P31,0))</f>
        <v>0</v>
      </c>
    </row>
    <row r="32" spans="1:16" x14ac:dyDescent="0.2">
      <c r="A32" s="45">
        <f>IF(P32=0,0,IF(COUNTBLANK(P32)=1,0,COUNTA($P$14:P32)))</f>
        <v>0</v>
      </c>
      <c r="B32" s="20">
        <f>IF($C$4="Neattiecināmās izmaksas",IF('3a+c+n'!$Q32="N",'3a+c+n'!B32,0))</f>
        <v>0</v>
      </c>
      <c r="C32" s="20">
        <f>IF($C$4="Neattiecināmās izmaksas",IF('3a+c+n'!$Q32="N",'3a+c+n'!C32,0))</f>
        <v>0</v>
      </c>
      <c r="D32" s="20">
        <f>IF($C$4="Neattiecināmās izmaksas",IF('3a+c+n'!$Q32="N",'3a+c+n'!D32,0))</f>
        <v>0</v>
      </c>
      <c r="E32" s="40"/>
      <c r="F32" s="59"/>
      <c r="G32" s="106"/>
      <c r="H32" s="106">
        <f>IF($C$4="Neattiecināmās izmaksas",IF('3a+c+n'!$Q32="N",'3a+c+n'!H32,0))</f>
        <v>0</v>
      </c>
      <c r="I32" s="106"/>
      <c r="J32" s="106"/>
      <c r="K32" s="107">
        <f>IF($C$4="Neattiecināmās izmaksas",IF('3a+c+n'!$Q32="N",'3a+c+n'!K32,0))</f>
        <v>0</v>
      </c>
      <c r="L32" s="74">
        <f>IF($C$4="Neattiecināmās izmaksas",IF('3a+c+n'!$Q32="N",'3a+c+n'!L32,0))</f>
        <v>0</v>
      </c>
      <c r="M32" s="106">
        <f>IF($C$4="Neattiecināmās izmaksas",IF('3a+c+n'!$Q32="N",'3a+c+n'!M32,0))</f>
        <v>0</v>
      </c>
      <c r="N32" s="106">
        <f>IF($C$4="Neattiecināmās izmaksas",IF('3a+c+n'!$Q32="N",'3a+c+n'!N32,0))</f>
        <v>0</v>
      </c>
      <c r="O32" s="106">
        <f>IF($C$4="Neattiecināmās izmaksas",IF('3a+c+n'!$Q32="N",'3a+c+n'!O32,0))</f>
        <v>0</v>
      </c>
      <c r="P32" s="107">
        <f>IF($C$4="Neattiecināmās izmaksas",IF('3a+c+n'!$Q32="N",'3a+c+n'!P32,0))</f>
        <v>0</v>
      </c>
    </row>
    <row r="33" spans="1:16" x14ac:dyDescent="0.2">
      <c r="A33" s="45">
        <f>IF(P33=0,0,IF(COUNTBLANK(P33)=1,0,COUNTA($P$14:P33)))</f>
        <v>0</v>
      </c>
      <c r="B33" s="20">
        <f>IF($C$4="Neattiecināmās izmaksas",IF('3a+c+n'!$Q33="N",'3a+c+n'!B33,0))</f>
        <v>0</v>
      </c>
      <c r="C33" s="20">
        <f>IF($C$4="Neattiecināmās izmaksas",IF('3a+c+n'!$Q33="N",'3a+c+n'!C33,0))</f>
        <v>0</v>
      </c>
      <c r="D33" s="20">
        <f>IF($C$4="Neattiecināmās izmaksas",IF('3a+c+n'!$Q33="N",'3a+c+n'!D33,0))</f>
        <v>0</v>
      </c>
      <c r="E33" s="40"/>
      <c r="F33" s="59"/>
      <c r="G33" s="106"/>
      <c r="H33" s="106">
        <f>IF($C$4="Neattiecināmās izmaksas",IF('3a+c+n'!$Q33="N",'3a+c+n'!H33,0))</f>
        <v>0</v>
      </c>
      <c r="I33" s="106"/>
      <c r="J33" s="106"/>
      <c r="K33" s="107">
        <f>IF($C$4="Neattiecināmās izmaksas",IF('3a+c+n'!$Q33="N",'3a+c+n'!K33,0))</f>
        <v>0</v>
      </c>
      <c r="L33" s="74">
        <f>IF($C$4="Neattiecināmās izmaksas",IF('3a+c+n'!$Q33="N",'3a+c+n'!L33,0))</f>
        <v>0</v>
      </c>
      <c r="M33" s="106">
        <f>IF($C$4="Neattiecināmās izmaksas",IF('3a+c+n'!$Q33="N",'3a+c+n'!M33,0))</f>
        <v>0</v>
      </c>
      <c r="N33" s="106">
        <f>IF($C$4="Neattiecināmās izmaksas",IF('3a+c+n'!$Q33="N",'3a+c+n'!N33,0))</f>
        <v>0</v>
      </c>
      <c r="O33" s="106">
        <f>IF($C$4="Neattiecināmās izmaksas",IF('3a+c+n'!$Q33="N",'3a+c+n'!O33,0))</f>
        <v>0</v>
      </c>
      <c r="P33" s="107">
        <f>IF($C$4="Neattiecināmās izmaksas",IF('3a+c+n'!$Q33="N",'3a+c+n'!P33,0))</f>
        <v>0</v>
      </c>
    </row>
    <row r="34" spans="1:16" x14ac:dyDescent="0.2">
      <c r="A34" s="45">
        <f>IF(P34=0,0,IF(COUNTBLANK(P34)=1,0,COUNTA($P$14:P34)))</f>
        <v>0</v>
      </c>
      <c r="B34" s="20">
        <f>IF($C$4="Neattiecināmās izmaksas",IF('3a+c+n'!$Q34="N",'3a+c+n'!B34,0))</f>
        <v>0</v>
      </c>
      <c r="C34" s="20">
        <f>IF($C$4="Neattiecināmās izmaksas",IF('3a+c+n'!$Q34="N",'3a+c+n'!C34,0))</f>
        <v>0</v>
      </c>
      <c r="D34" s="20">
        <f>IF($C$4="Neattiecināmās izmaksas",IF('3a+c+n'!$Q34="N",'3a+c+n'!D34,0))</f>
        <v>0</v>
      </c>
      <c r="E34" s="40"/>
      <c r="F34" s="59"/>
      <c r="G34" s="106"/>
      <c r="H34" s="106">
        <f>IF($C$4="Neattiecināmās izmaksas",IF('3a+c+n'!$Q34="N",'3a+c+n'!H34,0))</f>
        <v>0</v>
      </c>
      <c r="I34" s="106"/>
      <c r="J34" s="106"/>
      <c r="K34" s="107">
        <f>IF($C$4="Neattiecināmās izmaksas",IF('3a+c+n'!$Q34="N",'3a+c+n'!K34,0))</f>
        <v>0</v>
      </c>
      <c r="L34" s="74">
        <f>IF($C$4="Neattiecināmās izmaksas",IF('3a+c+n'!$Q34="N",'3a+c+n'!L34,0))</f>
        <v>0</v>
      </c>
      <c r="M34" s="106">
        <f>IF($C$4="Neattiecināmās izmaksas",IF('3a+c+n'!$Q34="N",'3a+c+n'!M34,0))</f>
        <v>0</v>
      </c>
      <c r="N34" s="106">
        <f>IF($C$4="Neattiecināmās izmaksas",IF('3a+c+n'!$Q34="N",'3a+c+n'!N34,0))</f>
        <v>0</v>
      </c>
      <c r="O34" s="106">
        <f>IF($C$4="Neattiecināmās izmaksas",IF('3a+c+n'!$Q34="N",'3a+c+n'!O34,0))</f>
        <v>0</v>
      </c>
      <c r="P34" s="107">
        <f>IF($C$4="Neattiecināmās izmaksas",IF('3a+c+n'!$Q34="N",'3a+c+n'!P34,0))</f>
        <v>0</v>
      </c>
    </row>
    <row r="35" spans="1:16" x14ac:dyDescent="0.2">
      <c r="A35" s="45">
        <f>IF(P35=0,0,IF(COUNTBLANK(P35)=1,0,COUNTA($P$14:P35)))</f>
        <v>0</v>
      </c>
      <c r="B35" s="20">
        <f>IF($C$4="Neattiecināmās izmaksas",IF('3a+c+n'!$Q35="N",'3a+c+n'!B35,0))</f>
        <v>0</v>
      </c>
      <c r="C35" s="20">
        <f>IF($C$4="Neattiecināmās izmaksas",IF('3a+c+n'!$Q35="N",'3a+c+n'!C35,0))</f>
        <v>0</v>
      </c>
      <c r="D35" s="20">
        <f>IF($C$4="Neattiecināmās izmaksas",IF('3a+c+n'!$Q35="N",'3a+c+n'!D35,0))</f>
        <v>0</v>
      </c>
      <c r="E35" s="40"/>
      <c r="F35" s="59"/>
      <c r="G35" s="106"/>
      <c r="H35" s="106">
        <f>IF($C$4="Neattiecināmās izmaksas",IF('3a+c+n'!$Q35="N",'3a+c+n'!H35,0))</f>
        <v>0</v>
      </c>
      <c r="I35" s="106"/>
      <c r="J35" s="106"/>
      <c r="K35" s="107">
        <f>IF($C$4="Neattiecināmās izmaksas",IF('3a+c+n'!$Q35="N",'3a+c+n'!K35,0))</f>
        <v>0</v>
      </c>
      <c r="L35" s="74">
        <f>IF($C$4="Neattiecināmās izmaksas",IF('3a+c+n'!$Q35="N",'3a+c+n'!L35,0))</f>
        <v>0</v>
      </c>
      <c r="M35" s="106">
        <f>IF($C$4="Neattiecināmās izmaksas",IF('3a+c+n'!$Q35="N",'3a+c+n'!M35,0))</f>
        <v>0</v>
      </c>
      <c r="N35" s="106">
        <f>IF($C$4="Neattiecināmās izmaksas",IF('3a+c+n'!$Q35="N",'3a+c+n'!N35,0))</f>
        <v>0</v>
      </c>
      <c r="O35" s="106">
        <f>IF($C$4="Neattiecināmās izmaksas",IF('3a+c+n'!$Q35="N",'3a+c+n'!O35,0))</f>
        <v>0</v>
      </c>
      <c r="P35" s="107">
        <f>IF($C$4="Neattiecināmās izmaksas",IF('3a+c+n'!$Q35="N",'3a+c+n'!P35,0))</f>
        <v>0</v>
      </c>
    </row>
    <row r="36" spans="1:16" x14ac:dyDescent="0.2">
      <c r="A36" s="45">
        <f>IF(P36=0,0,IF(COUNTBLANK(P36)=1,0,COUNTA($P$14:P36)))</f>
        <v>0</v>
      </c>
      <c r="B36" s="20">
        <f>IF($C$4="Neattiecināmās izmaksas",IF('3a+c+n'!$Q36="N",'3a+c+n'!B36,0))</f>
        <v>0</v>
      </c>
      <c r="C36" s="20">
        <f>IF($C$4="Neattiecināmās izmaksas",IF('3a+c+n'!$Q36="N",'3a+c+n'!C36,0))</f>
        <v>0</v>
      </c>
      <c r="D36" s="20">
        <f>IF($C$4="Neattiecināmās izmaksas",IF('3a+c+n'!$Q36="N",'3a+c+n'!D36,0))</f>
        <v>0</v>
      </c>
      <c r="E36" s="40"/>
      <c r="F36" s="59"/>
      <c r="G36" s="106"/>
      <c r="H36" s="106">
        <f>IF($C$4="Neattiecināmās izmaksas",IF('3a+c+n'!$Q36="N",'3a+c+n'!H36,0))</f>
        <v>0</v>
      </c>
      <c r="I36" s="106"/>
      <c r="J36" s="106"/>
      <c r="K36" s="107">
        <f>IF($C$4="Neattiecināmās izmaksas",IF('3a+c+n'!$Q36="N",'3a+c+n'!K36,0))</f>
        <v>0</v>
      </c>
      <c r="L36" s="74">
        <f>IF($C$4="Neattiecināmās izmaksas",IF('3a+c+n'!$Q36="N",'3a+c+n'!L36,0))</f>
        <v>0</v>
      </c>
      <c r="M36" s="106">
        <f>IF($C$4="Neattiecināmās izmaksas",IF('3a+c+n'!$Q36="N",'3a+c+n'!M36,0))</f>
        <v>0</v>
      </c>
      <c r="N36" s="106">
        <f>IF($C$4="Neattiecināmās izmaksas",IF('3a+c+n'!$Q36="N",'3a+c+n'!N36,0))</f>
        <v>0</v>
      </c>
      <c r="O36" s="106">
        <f>IF($C$4="Neattiecināmās izmaksas",IF('3a+c+n'!$Q36="N",'3a+c+n'!O36,0))</f>
        <v>0</v>
      </c>
      <c r="P36" s="107">
        <f>IF($C$4="Neattiecināmās izmaksas",IF('3a+c+n'!$Q36="N",'3a+c+n'!P36,0))</f>
        <v>0</v>
      </c>
    </row>
    <row r="37" spans="1:16" x14ac:dyDescent="0.2">
      <c r="A37" s="45">
        <f>IF(P37=0,0,IF(COUNTBLANK(P37)=1,0,COUNTA($P$14:P37)))</f>
        <v>0</v>
      </c>
      <c r="B37" s="20">
        <f>IF($C$4="Neattiecināmās izmaksas",IF('3a+c+n'!$Q37="N",'3a+c+n'!B37,0))</f>
        <v>0</v>
      </c>
      <c r="C37" s="20">
        <f>IF($C$4="Neattiecināmās izmaksas",IF('3a+c+n'!$Q37="N",'3a+c+n'!C37,0))</f>
        <v>0</v>
      </c>
      <c r="D37" s="20">
        <f>IF($C$4="Neattiecināmās izmaksas",IF('3a+c+n'!$Q37="N",'3a+c+n'!D37,0))</f>
        <v>0</v>
      </c>
      <c r="E37" s="40"/>
      <c r="F37" s="59"/>
      <c r="G37" s="106"/>
      <c r="H37" s="106">
        <f>IF($C$4="Neattiecināmās izmaksas",IF('3a+c+n'!$Q37="N",'3a+c+n'!H37,0))</f>
        <v>0</v>
      </c>
      <c r="I37" s="106"/>
      <c r="J37" s="106"/>
      <c r="K37" s="107">
        <f>IF($C$4="Neattiecināmās izmaksas",IF('3a+c+n'!$Q37="N",'3a+c+n'!K37,0))</f>
        <v>0</v>
      </c>
      <c r="L37" s="74">
        <f>IF($C$4="Neattiecināmās izmaksas",IF('3a+c+n'!$Q37="N",'3a+c+n'!L37,0))</f>
        <v>0</v>
      </c>
      <c r="M37" s="106">
        <f>IF($C$4="Neattiecināmās izmaksas",IF('3a+c+n'!$Q37="N",'3a+c+n'!M37,0))</f>
        <v>0</v>
      </c>
      <c r="N37" s="106">
        <f>IF($C$4="Neattiecināmās izmaksas",IF('3a+c+n'!$Q37="N",'3a+c+n'!N37,0))</f>
        <v>0</v>
      </c>
      <c r="O37" s="106">
        <f>IF($C$4="Neattiecināmās izmaksas",IF('3a+c+n'!$Q37="N",'3a+c+n'!O37,0))</f>
        <v>0</v>
      </c>
      <c r="P37" s="107">
        <f>IF($C$4="Neattiecināmās izmaksas",IF('3a+c+n'!$Q37="N",'3a+c+n'!P37,0))</f>
        <v>0</v>
      </c>
    </row>
    <row r="38" spans="1:16" x14ac:dyDescent="0.2">
      <c r="A38" s="45">
        <f>IF(P38=0,0,IF(COUNTBLANK(P38)=1,0,COUNTA($P$14:P38)))</f>
        <v>0</v>
      </c>
      <c r="B38" s="20">
        <f>IF($C$4="Neattiecināmās izmaksas",IF('3a+c+n'!$Q38="N",'3a+c+n'!B38,0))</f>
        <v>0</v>
      </c>
      <c r="C38" s="20">
        <f>IF($C$4="Neattiecināmās izmaksas",IF('3a+c+n'!$Q38="N",'3a+c+n'!C38,0))</f>
        <v>0</v>
      </c>
      <c r="D38" s="20">
        <f>IF($C$4="Neattiecināmās izmaksas",IF('3a+c+n'!$Q38="N",'3a+c+n'!D38,0))</f>
        <v>0</v>
      </c>
      <c r="E38" s="40"/>
      <c r="F38" s="59"/>
      <c r="G38" s="106"/>
      <c r="H38" s="106">
        <f>IF($C$4="Neattiecināmās izmaksas",IF('3a+c+n'!$Q38="N",'3a+c+n'!H38,0))</f>
        <v>0</v>
      </c>
      <c r="I38" s="106"/>
      <c r="J38" s="106"/>
      <c r="K38" s="107">
        <f>IF($C$4="Neattiecināmās izmaksas",IF('3a+c+n'!$Q38="N",'3a+c+n'!K38,0))</f>
        <v>0</v>
      </c>
      <c r="L38" s="74">
        <f>IF($C$4="Neattiecināmās izmaksas",IF('3a+c+n'!$Q38="N",'3a+c+n'!L38,0))</f>
        <v>0</v>
      </c>
      <c r="M38" s="106">
        <f>IF($C$4="Neattiecināmās izmaksas",IF('3a+c+n'!$Q38="N",'3a+c+n'!M38,0))</f>
        <v>0</v>
      </c>
      <c r="N38" s="106">
        <f>IF($C$4="Neattiecināmās izmaksas",IF('3a+c+n'!$Q38="N",'3a+c+n'!N38,0))</f>
        <v>0</v>
      </c>
      <c r="O38" s="106">
        <f>IF($C$4="Neattiecināmās izmaksas",IF('3a+c+n'!$Q38="N",'3a+c+n'!O38,0))</f>
        <v>0</v>
      </c>
      <c r="P38" s="107">
        <f>IF($C$4="Neattiecināmās izmaksas",IF('3a+c+n'!$Q38="N",'3a+c+n'!P38,0))</f>
        <v>0</v>
      </c>
    </row>
    <row r="39" spans="1:16" x14ac:dyDescent="0.2">
      <c r="A39" s="45">
        <f>IF(P39=0,0,IF(COUNTBLANK(P39)=1,0,COUNTA($P$14:P39)))</f>
        <v>0</v>
      </c>
      <c r="B39" s="20">
        <f>IF($C$4="Neattiecināmās izmaksas",IF('3a+c+n'!$Q39="N",'3a+c+n'!B39,0))</f>
        <v>0</v>
      </c>
      <c r="C39" s="20">
        <f>IF($C$4="Neattiecināmās izmaksas",IF('3a+c+n'!$Q39="N",'3a+c+n'!C39,0))</f>
        <v>0</v>
      </c>
      <c r="D39" s="20">
        <f>IF($C$4="Neattiecināmās izmaksas",IF('3a+c+n'!$Q39="N",'3a+c+n'!D39,0))</f>
        <v>0</v>
      </c>
      <c r="E39" s="40"/>
      <c r="F39" s="59"/>
      <c r="G39" s="106"/>
      <c r="H39" s="106">
        <f>IF($C$4="Neattiecināmās izmaksas",IF('3a+c+n'!$Q39="N",'3a+c+n'!H39,0))</f>
        <v>0</v>
      </c>
      <c r="I39" s="106"/>
      <c r="J39" s="106"/>
      <c r="K39" s="107">
        <f>IF($C$4="Neattiecināmās izmaksas",IF('3a+c+n'!$Q39="N",'3a+c+n'!K39,0))</f>
        <v>0</v>
      </c>
      <c r="L39" s="74">
        <f>IF($C$4="Neattiecināmās izmaksas",IF('3a+c+n'!$Q39="N",'3a+c+n'!L39,0))</f>
        <v>0</v>
      </c>
      <c r="M39" s="106">
        <f>IF($C$4="Neattiecināmās izmaksas",IF('3a+c+n'!$Q39="N",'3a+c+n'!M39,0))</f>
        <v>0</v>
      </c>
      <c r="N39" s="106">
        <f>IF($C$4="Neattiecināmās izmaksas",IF('3a+c+n'!$Q39="N",'3a+c+n'!N39,0))</f>
        <v>0</v>
      </c>
      <c r="O39" s="106">
        <f>IF($C$4="Neattiecināmās izmaksas",IF('3a+c+n'!$Q39="N",'3a+c+n'!O39,0))</f>
        <v>0</v>
      </c>
      <c r="P39" s="107">
        <f>IF($C$4="Neattiecināmās izmaksas",IF('3a+c+n'!$Q39="N",'3a+c+n'!P39,0))</f>
        <v>0</v>
      </c>
    </row>
    <row r="40" spans="1:16" x14ac:dyDescent="0.2">
      <c r="A40" s="45">
        <f>IF(P40=0,0,IF(COUNTBLANK(P40)=1,0,COUNTA($P$14:P40)))</f>
        <v>0</v>
      </c>
      <c r="B40" s="20">
        <f>IF($C$4="Neattiecināmās izmaksas",IF('3a+c+n'!$Q40="N",'3a+c+n'!B40,0))</f>
        <v>0</v>
      </c>
      <c r="C40" s="20">
        <f>IF($C$4="Neattiecināmās izmaksas",IF('3a+c+n'!$Q40="N",'3a+c+n'!C40,0))</f>
        <v>0</v>
      </c>
      <c r="D40" s="20">
        <f>IF($C$4="Neattiecināmās izmaksas",IF('3a+c+n'!$Q40="N",'3a+c+n'!D40,0))</f>
        <v>0</v>
      </c>
      <c r="E40" s="40"/>
      <c r="F40" s="59"/>
      <c r="G40" s="106"/>
      <c r="H40" s="106">
        <f>IF($C$4="Neattiecināmās izmaksas",IF('3a+c+n'!$Q40="N",'3a+c+n'!H40,0))</f>
        <v>0</v>
      </c>
      <c r="I40" s="106"/>
      <c r="J40" s="106"/>
      <c r="K40" s="107">
        <f>IF($C$4="Neattiecināmās izmaksas",IF('3a+c+n'!$Q40="N",'3a+c+n'!K40,0))</f>
        <v>0</v>
      </c>
      <c r="L40" s="74">
        <f>IF($C$4="Neattiecināmās izmaksas",IF('3a+c+n'!$Q40="N",'3a+c+n'!L40,0))</f>
        <v>0</v>
      </c>
      <c r="M40" s="106">
        <f>IF($C$4="Neattiecināmās izmaksas",IF('3a+c+n'!$Q40="N",'3a+c+n'!M40,0))</f>
        <v>0</v>
      </c>
      <c r="N40" s="106">
        <f>IF($C$4="Neattiecināmās izmaksas",IF('3a+c+n'!$Q40="N",'3a+c+n'!N40,0))</f>
        <v>0</v>
      </c>
      <c r="O40" s="106">
        <f>IF($C$4="Neattiecināmās izmaksas",IF('3a+c+n'!$Q40="N",'3a+c+n'!O40,0))</f>
        <v>0</v>
      </c>
      <c r="P40" s="107">
        <f>IF($C$4="Neattiecināmās izmaksas",IF('3a+c+n'!$Q40="N",'3a+c+n'!P40,0))</f>
        <v>0</v>
      </c>
    </row>
    <row r="41" spans="1:16" x14ac:dyDescent="0.2">
      <c r="A41" s="45">
        <f>IF(P41=0,0,IF(COUNTBLANK(P41)=1,0,COUNTA($P$14:P41)))</f>
        <v>0</v>
      </c>
      <c r="B41" s="20">
        <f>IF($C$4="Neattiecināmās izmaksas",IF('3a+c+n'!$Q41="N",'3a+c+n'!B41,0))</f>
        <v>0</v>
      </c>
      <c r="C41" s="20">
        <f>IF($C$4="Neattiecināmās izmaksas",IF('3a+c+n'!$Q41="N",'3a+c+n'!C41,0))</f>
        <v>0</v>
      </c>
      <c r="D41" s="20">
        <f>IF($C$4="Neattiecināmās izmaksas",IF('3a+c+n'!$Q41="N",'3a+c+n'!D41,0))</f>
        <v>0</v>
      </c>
      <c r="E41" s="40"/>
      <c r="F41" s="59"/>
      <c r="G41" s="106"/>
      <c r="H41" s="106">
        <f>IF($C$4="Neattiecināmās izmaksas",IF('3a+c+n'!$Q41="N",'3a+c+n'!H41,0))</f>
        <v>0</v>
      </c>
      <c r="I41" s="106"/>
      <c r="J41" s="106"/>
      <c r="K41" s="107">
        <f>IF($C$4="Neattiecināmās izmaksas",IF('3a+c+n'!$Q41="N",'3a+c+n'!K41,0))</f>
        <v>0</v>
      </c>
      <c r="L41" s="74">
        <f>IF($C$4="Neattiecināmās izmaksas",IF('3a+c+n'!$Q41="N",'3a+c+n'!L41,0))</f>
        <v>0</v>
      </c>
      <c r="M41" s="106">
        <f>IF($C$4="Neattiecināmās izmaksas",IF('3a+c+n'!$Q41="N",'3a+c+n'!M41,0))</f>
        <v>0</v>
      </c>
      <c r="N41" s="106">
        <f>IF($C$4="Neattiecināmās izmaksas",IF('3a+c+n'!$Q41="N",'3a+c+n'!N41,0))</f>
        <v>0</v>
      </c>
      <c r="O41" s="106">
        <f>IF($C$4="Neattiecināmās izmaksas",IF('3a+c+n'!$Q41="N",'3a+c+n'!O41,0))</f>
        <v>0</v>
      </c>
      <c r="P41" s="107">
        <f>IF($C$4="Neattiecināmās izmaksas",IF('3a+c+n'!$Q41="N",'3a+c+n'!P41,0))</f>
        <v>0</v>
      </c>
    </row>
    <row r="42" spans="1:16" x14ac:dyDescent="0.2">
      <c r="A42" s="45">
        <f>IF(P42=0,0,IF(COUNTBLANK(P42)=1,0,COUNTA($P$14:P42)))</f>
        <v>0</v>
      </c>
      <c r="B42" s="20">
        <f>IF($C$4="Neattiecināmās izmaksas",IF('3a+c+n'!$Q42="N",'3a+c+n'!B42,0))</f>
        <v>0</v>
      </c>
      <c r="C42" s="20">
        <f>IF($C$4="Neattiecināmās izmaksas",IF('3a+c+n'!$Q42="N",'3a+c+n'!C42,0))</f>
        <v>0</v>
      </c>
      <c r="D42" s="20">
        <f>IF($C$4="Neattiecināmās izmaksas",IF('3a+c+n'!$Q42="N",'3a+c+n'!D42,0))</f>
        <v>0</v>
      </c>
      <c r="E42" s="40"/>
      <c r="F42" s="59"/>
      <c r="G42" s="106"/>
      <c r="H42" s="106">
        <f>IF($C$4="Neattiecināmās izmaksas",IF('3a+c+n'!$Q42="N",'3a+c+n'!H42,0))</f>
        <v>0</v>
      </c>
      <c r="I42" s="106"/>
      <c r="J42" s="106"/>
      <c r="K42" s="107">
        <f>IF($C$4="Neattiecināmās izmaksas",IF('3a+c+n'!$Q42="N",'3a+c+n'!K42,0))</f>
        <v>0</v>
      </c>
      <c r="L42" s="74">
        <f>IF($C$4="Neattiecināmās izmaksas",IF('3a+c+n'!$Q42="N",'3a+c+n'!L42,0))</f>
        <v>0</v>
      </c>
      <c r="M42" s="106">
        <f>IF($C$4="Neattiecināmās izmaksas",IF('3a+c+n'!$Q42="N",'3a+c+n'!M42,0))</f>
        <v>0</v>
      </c>
      <c r="N42" s="106">
        <f>IF($C$4="Neattiecināmās izmaksas",IF('3a+c+n'!$Q42="N",'3a+c+n'!N42,0))</f>
        <v>0</v>
      </c>
      <c r="O42" s="106">
        <f>IF($C$4="Neattiecināmās izmaksas",IF('3a+c+n'!$Q42="N",'3a+c+n'!O42,0))</f>
        <v>0</v>
      </c>
      <c r="P42" s="107">
        <f>IF($C$4="Neattiecināmās izmaksas",IF('3a+c+n'!$Q42="N",'3a+c+n'!P42,0))</f>
        <v>0</v>
      </c>
    </row>
    <row r="43" spans="1:16" x14ac:dyDescent="0.2">
      <c r="A43" s="45">
        <f>IF(P43=0,0,IF(COUNTBLANK(P43)=1,0,COUNTA($P$14:P43)))</f>
        <v>0</v>
      </c>
      <c r="B43" s="20">
        <f>IF($C$4="Neattiecināmās izmaksas",IF('3a+c+n'!$Q43="N",'3a+c+n'!B43,0))</f>
        <v>0</v>
      </c>
      <c r="C43" s="20">
        <f>IF($C$4="Neattiecināmās izmaksas",IF('3a+c+n'!$Q43="N",'3a+c+n'!C43,0))</f>
        <v>0</v>
      </c>
      <c r="D43" s="20">
        <f>IF($C$4="Neattiecināmās izmaksas",IF('3a+c+n'!$Q43="N",'3a+c+n'!D43,0))</f>
        <v>0</v>
      </c>
      <c r="E43" s="40"/>
      <c r="F43" s="59"/>
      <c r="G43" s="106"/>
      <c r="H43" s="106">
        <f>IF($C$4="Neattiecināmās izmaksas",IF('3a+c+n'!$Q43="N",'3a+c+n'!H43,0))</f>
        <v>0</v>
      </c>
      <c r="I43" s="106"/>
      <c r="J43" s="106"/>
      <c r="K43" s="107">
        <f>IF($C$4="Neattiecināmās izmaksas",IF('3a+c+n'!$Q43="N",'3a+c+n'!K43,0))</f>
        <v>0</v>
      </c>
      <c r="L43" s="74">
        <f>IF($C$4="Neattiecināmās izmaksas",IF('3a+c+n'!$Q43="N",'3a+c+n'!L43,0))</f>
        <v>0</v>
      </c>
      <c r="M43" s="106">
        <f>IF($C$4="Neattiecināmās izmaksas",IF('3a+c+n'!$Q43="N",'3a+c+n'!M43,0))</f>
        <v>0</v>
      </c>
      <c r="N43" s="106">
        <f>IF($C$4="Neattiecināmās izmaksas",IF('3a+c+n'!$Q43="N",'3a+c+n'!N43,0))</f>
        <v>0</v>
      </c>
      <c r="O43" s="106">
        <f>IF($C$4="Neattiecināmās izmaksas",IF('3a+c+n'!$Q43="N",'3a+c+n'!O43,0))</f>
        <v>0</v>
      </c>
      <c r="P43" s="107">
        <f>IF($C$4="Neattiecināmās izmaksas",IF('3a+c+n'!$Q43="N",'3a+c+n'!P43,0))</f>
        <v>0</v>
      </c>
    </row>
    <row r="44" spans="1:16" x14ac:dyDescent="0.2">
      <c r="A44" s="45">
        <f>IF(P44=0,0,IF(COUNTBLANK(P44)=1,0,COUNTA($P$14:P44)))</f>
        <v>0</v>
      </c>
      <c r="B44" s="20">
        <f>IF($C$4="Neattiecināmās izmaksas",IF('3a+c+n'!$Q44="N",'3a+c+n'!B44,0))</f>
        <v>0</v>
      </c>
      <c r="C44" s="20">
        <f>IF($C$4="Neattiecināmās izmaksas",IF('3a+c+n'!$Q44="N",'3a+c+n'!C44,0))</f>
        <v>0</v>
      </c>
      <c r="D44" s="20">
        <f>IF($C$4="Neattiecināmās izmaksas",IF('3a+c+n'!$Q44="N",'3a+c+n'!D44,0))</f>
        <v>0</v>
      </c>
      <c r="E44" s="40"/>
      <c r="F44" s="59"/>
      <c r="G44" s="106"/>
      <c r="H44" s="106">
        <f>IF($C$4="Neattiecināmās izmaksas",IF('3a+c+n'!$Q44="N",'3a+c+n'!H44,0))</f>
        <v>0</v>
      </c>
      <c r="I44" s="106"/>
      <c r="J44" s="106"/>
      <c r="K44" s="107">
        <f>IF($C$4="Neattiecināmās izmaksas",IF('3a+c+n'!$Q44="N",'3a+c+n'!K44,0))</f>
        <v>0</v>
      </c>
      <c r="L44" s="74">
        <f>IF($C$4="Neattiecināmās izmaksas",IF('3a+c+n'!$Q44="N",'3a+c+n'!L44,0))</f>
        <v>0</v>
      </c>
      <c r="M44" s="106">
        <f>IF($C$4="Neattiecināmās izmaksas",IF('3a+c+n'!$Q44="N",'3a+c+n'!M44,0))</f>
        <v>0</v>
      </c>
      <c r="N44" s="106">
        <f>IF($C$4="Neattiecināmās izmaksas",IF('3a+c+n'!$Q44="N",'3a+c+n'!N44,0))</f>
        <v>0</v>
      </c>
      <c r="O44" s="106">
        <f>IF($C$4="Neattiecināmās izmaksas",IF('3a+c+n'!$Q44="N",'3a+c+n'!O44,0))</f>
        <v>0</v>
      </c>
      <c r="P44" s="107">
        <f>IF($C$4="Neattiecināmās izmaksas",IF('3a+c+n'!$Q44="N",'3a+c+n'!P44,0))</f>
        <v>0</v>
      </c>
    </row>
    <row r="45" spans="1:16" x14ac:dyDescent="0.2">
      <c r="A45" s="45">
        <f>IF(P45=0,0,IF(COUNTBLANK(P45)=1,0,COUNTA($P$14:P45)))</f>
        <v>0</v>
      </c>
      <c r="B45" s="20">
        <f>IF($C$4="Neattiecināmās izmaksas",IF('3a+c+n'!$Q45="N",'3a+c+n'!B45,0))</f>
        <v>0</v>
      </c>
      <c r="C45" s="20">
        <f>IF($C$4="Neattiecināmās izmaksas",IF('3a+c+n'!$Q45="N",'3a+c+n'!C45,0))</f>
        <v>0</v>
      </c>
      <c r="D45" s="20">
        <f>IF($C$4="Neattiecināmās izmaksas",IF('3a+c+n'!$Q45="N",'3a+c+n'!D45,0))</f>
        <v>0</v>
      </c>
      <c r="E45" s="40"/>
      <c r="F45" s="59"/>
      <c r="G45" s="106"/>
      <c r="H45" s="106">
        <f>IF($C$4="Neattiecināmās izmaksas",IF('3a+c+n'!$Q45="N",'3a+c+n'!H45,0))</f>
        <v>0</v>
      </c>
      <c r="I45" s="106"/>
      <c r="J45" s="106"/>
      <c r="K45" s="107">
        <f>IF($C$4="Neattiecināmās izmaksas",IF('3a+c+n'!$Q45="N",'3a+c+n'!K45,0))</f>
        <v>0</v>
      </c>
      <c r="L45" s="74">
        <f>IF($C$4="Neattiecināmās izmaksas",IF('3a+c+n'!$Q45="N",'3a+c+n'!L45,0))</f>
        <v>0</v>
      </c>
      <c r="M45" s="106">
        <f>IF($C$4="Neattiecināmās izmaksas",IF('3a+c+n'!$Q45="N",'3a+c+n'!M45,0))</f>
        <v>0</v>
      </c>
      <c r="N45" s="106">
        <f>IF($C$4="Neattiecināmās izmaksas",IF('3a+c+n'!$Q45="N",'3a+c+n'!N45,0))</f>
        <v>0</v>
      </c>
      <c r="O45" s="106">
        <f>IF($C$4="Neattiecināmās izmaksas",IF('3a+c+n'!$Q45="N",'3a+c+n'!O45,0))</f>
        <v>0</v>
      </c>
      <c r="P45" s="107">
        <f>IF($C$4="Neattiecināmās izmaksas",IF('3a+c+n'!$Q45="N",'3a+c+n'!P45,0))</f>
        <v>0</v>
      </c>
    </row>
    <row r="46" spans="1:16" x14ac:dyDescent="0.2">
      <c r="A46" s="45">
        <f>IF(P46=0,0,IF(COUNTBLANK(P46)=1,0,COUNTA($P$14:P46)))</f>
        <v>0</v>
      </c>
      <c r="B46" s="20">
        <f>IF($C$4="Neattiecināmās izmaksas",IF('3a+c+n'!$Q46="N",'3a+c+n'!B46,0))</f>
        <v>0</v>
      </c>
      <c r="C46" s="20">
        <f>IF($C$4="Neattiecināmās izmaksas",IF('3a+c+n'!$Q46="N",'3a+c+n'!C46,0))</f>
        <v>0</v>
      </c>
      <c r="D46" s="20">
        <f>IF($C$4="Neattiecināmās izmaksas",IF('3a+c+n'!$Q46="N",'3a+c+n'!D46,0))</f>
        <v>0</v>
      </c>
      <c r="E46" s="40"/>
      <c r="F46" s="59"/>
      <c r="G46" s="106"/>
      <c r="H46" s="106">
        <f>IF($C$4="Neattiecināmās izmaksas",IF('3a+c+n'!$Q46="N",'3a+c+n'!H46,0))</f>
        <v>0</v>
      </c>
      <c r="I46" s="106"/>
      <c r="J46" s="106"/>
      <c r="K46" s="107">
        <f>IF($C$4="Neattiecināmās izmaksas",IF('3a+c+n'!$Q46="N",'3a+c+n'!K46,0))</f>
        <v>0</v>
      </c>
      <c r="L46" s="74">
        <f>IF($C$4="Neattiecināmās izmaksas",IF('3a+c+n'!$Q46="N",'3a+c+n'!L46,0))</f>
        <v>0</v>
      </c>
      <c r="M46" s="106">
        <f>IF($C$4="Neattiecināmās izmaksas",IF('3a+c+n'!$Q46="N",'3a+c+n'!M46,0))</f>
        <v>0</v>
      </c>
      <c r="N46" s="106">
        <f>IF($C$4="Neattiecināmās izmaksas",IF('3a+c+n'!$Q46="N",'3a+c+n'!N46,0))</f>
        <v>0</v>
      </c>
      <c r="O46" s="106">
        <f>IF($C$4="Neattiecināmās izmaksas",IF('3a+c+n'!$Q46="N",'3a+c+n'!O46,0))</f>
        <v>0</v>
      </c>
      <c r="P46" s="107">
        <f>IF($C$4="Neattiecināmās izmaksas",IF('3a+c+n'!$Q46="N",'3a+c+n'!P46,0))</f>
        <v>0</v>
      </c>
    </row>
    <row r="47" spans="1:16" x14ac:dyDescent="0.2">
      <c r="A47" s="45">
        <f>IF(P47=0,0,IF(COUNTBLANK(P47)=1,0,COUNTA($P$14:P47)))</f>
        <v>0</v>
      </c>
      <c r="B47" s="20">
        <f>IF($C$4="Neattiecināmās izmaksas",IF('3a+c+n'!$Q47="N",'3a+c+n'!B47,0))</f>
        <v>0</v>
      </c>
      <c r="C47" s="20">
        <f>IF($C$4="Neattiecināmās izmaksas",IF('3a+c+n'!$Q47="N",'3a+c+n'!C47,0))</f>
        <v>0</v>
      </c>
      <c r="D47" s="20">
        <f>IF($C$4="Neattiecināmās izmaksas",IF('3a+c+n'!$Q47="N",'3a+c+n'!D47,0))</f>
        <v>0</v>
      </c>
      <c r="E47" s="40"/>
      <c r="F47" s="59"/>
      <c r="G47" s="106"/>
      <c r="H47" s="106">
        <f>IF($C$4="Neattiecināmās izmaksas",IF('3a+c+n'!$Q47="N",'3a+c+n'!H47,0))</f>
        <v>0</v>
      </c>
      <c r="I47" s="106"/>
      <c r="J47" s="106"/>
      <c r="K47" s="107">
        <f>IF($C$4="Neattiecināmās izmaksas",IF('3a+c+n'!$Q47="N",'3a+c+n'!K47,0))</f>
        <v>0</v>
      </c>
      <c r="L47" s="74">
        <f>IF($C$4="Neattiecināmās izmaksas",IF('3a+c+n'!$Q47="N",'3a+c+n'!L47,0))</f>
        <v>0</v>
      </c>
      <c r="M47" s="106">
        <f>IF($C$4="Neattiecināmās izmaksas",IF('3a+c+n'!$Q47="N",'3a+c+n'!M47,0))</f>
        <v>0</v>
      </c>
      <c r="N47" s="106">
        <f>IF($C$4="Neattiecināmās izmaksas",IF('3a+c+n'!$Q47="N",'3a+c+n'!N47,0))</f>
        <v>0</v>
      </c>
      <c r="O47" s="106">
        <f>IF($C$4="Neattiecināmās izmaksas",IF('3a+c+n'!$Q47="N",'3a+c+n'!O47,0))</f>
        <v>0</v>
      </c>
      <c r="P47" s="107">
        <f>IF($C$4="Neattiecināmās izmaksas",IF('3a+c+n'!$Q47="N",'3a+c+n'!P47,0))</f>
        <v>0</v>
      </c>
    </row>
    <row r="48" spans="1:16" x14ac:dyDescent="0.2">
      <c r="A48" s="45">
        <f>IF(P48=0,0,IF(COUNTBLANK(P48)=1,0,COUNTA($P$14:P48)))</f>
        <v>0</v>
      </c>
      <c r="B48" s="20">
        <f>IF($C$4="Neattiecināmās izmaksas",IF('3a+c+n'!$Q48="N",'3a+c+n'!B48,0))</f>
        <v>0</v>
      </c>
      <c r="C48" s="20">
        <f>IF($C$4="Neattiecināmās izmaksas",IF('3a+c+n'!$Q48="N",'3a+c+n'!C48,0))</f>
        <v>0</v>
      </c>
      <c r="D48" s="20">
        <f>IF($C$4="Neattiecināmās izmaksas",IF('3a+c+n'!$Q48="N",'3a+c+n'!D48,0))</f>
        <v>0</v>
      </c>
      <c r="E48" s="40"/>
      <c r="F48" s="59"/>
      <c r="G48" s="106"/>
      <c r="H48" s="106">
        <f>IF($C$4="Neattiecināmās izmaksas",IF('3a+c+n'!$Q48="N",'3a+c+n'!H48,0))</f>
        <v>0</v>
      </c>
      <c r="I48" s="106"/>
      <c r="J48" s="106"/>
      <c r="K48" s="107">
        <f>IF($C$4="Neattiecināmās izmaksas",IF('3a+c+n'!$Q48="N",'3a+c+n'!K48,0))</f>
        <v>0</v>
      </c>
      <c r="L48" s="74">
        <f>IF($C$4="Neattiecināmās izmaksas",IF('3a+c+n'!$Q48="N",'3a+c+n'!L48,0))</f>
        <v>0</v>
      </c>
      <c r="M48" s="106">
        <f>IF($C$4="Neattiecināmās izmaksas",IF('3a+c+n'!$Q48="N",'3a+c+n'!M48,0))</f>
        <v>0</v>
      </c>
      <c r="N48" s="106">
        <f>IF($C$4="Neattiecināmās izmaksas",IF('3a+c+n'!$Q48="N",'3a+c+n'!N48,0))</f>
        <v>0</v>
      </c>
      <c r="O48" s="106">
        <f>IF($C$4="Neattiecināmās izmaksas",IF('3a+c+n'!$Q48="N",'3a+c+n'!O48,0))</f>
        <v>0</v>
      </c>
      <c r="P48" s="107">
        <f>IF($C$4="Neattiecināmās izmaksas",IF('3a+c+n'!$Q48="N",'3a+c+n'!P48,0))</f>
        <v>0</v>
      </c>
    </row>
    <row r="49" spans="1:16" x14ac:dyDescent="0.2">
      <c r="A49" s="45">
        <f>IF(P49=0,0,IF(COUNTBLANK(P49)=1,0,COUNTA($P$14:P49)))</f>
        <v>0</v>
      </c>
      <c r="B49" s="20">
        <f>IF($C$4="Neattiecināmās izmaksas",IF('3a+c+n'!$Q49="N",'3a+c+n'!B49,0))</f>
        <v>0</v>
      </c>
      <c r="C49" s="20">
        <f>IF($C$4="Neattiecināmās izmaksas",IF('3a+c+n'!$Q49="N",'3a+c+n'!C49,0))</f>
        <v>0</v>
      </c>
      <c r="D49" s="20">
        <f>IF($C$4="Neattiecināmās izmaksas",IF('3a+c+n'!$Q49="N",'3a+c+n'!D49,0))</f>
        <v>0</v>
      </c>
      <c r="E49" s="40"/>
      <c r="F49" s="59"/>
      <c r="G49" s="106"/>
      <c r="H49" s="106">
        <f>IF($C$4="Neattiecināmās izmaksas",IF('3a+c+n'!$Q49="N",'3a+c+n'!H49,0))</f>
        <v>0</v>
      </c>
      <c r="I49" s="106"/>
      <c r="J49" s="106"/>
      <c r="K49" s="107">
        <f>IF($C$4="Neattiecināmās izmaksas",IF('3a+c+n'!$Q49="N",'3a+c+n'!K49,0))</f>
        <v>0</v>
      </c>
      <c r="L49" s="74">
        <f>IF($C$4="Neattiecināmās izmaksas",IF('3a+c+n'!$Q49="N",'3a+c+n'!L49,0))</f>
        <v>0</v>
      </c>
      <c r="M49" s="106">
        <f>IF($C$4="Neattiecināmās izmaksas",IF('3a+c+n'!$Q49="N",'3a+c+n'!M49,0))</f>
        <v>0</v>
      </c>
      <c r="N49" s="106">
        <f>IF($C$4="Neattiecināmās izmaksas",IF('3a+c+n'!$Q49="N",'3a+c+n'!N49,0))</f>
        <v>0</v>
      </c>
      <c r="O49" s="106">
        <f>IF($C$4="Neattiecināmās izmaksas",IF('3a+c+n'!$Q49="N",'3a+c+n'!O49,0))</f>
        <v>0</v>
      </c>
      <c r="P49" s="107">
        <f>IF($C$4="Neattiecināmās izmaksas",IF('3a+c+n'!$Q49="N",'3a+c+n'!P49,0))</f>
        <v>0</v>
      </c>
    </row>
    <row r="50" spans="1:16" x14ac:dyDescent="0.2">
      <c r="A50" s="45">
        <f>IF(P50=0,0,IF(COUNTBLANK(P50)=1,0,COUNTA($P$14:P50)))</f>
        <v>0</v>
      </c>
      <c r="B50" s="20">
        <f>IF($C$4="Neattiecināmās izmaksas",IF('3a+c+n'!$Q50="N",'3a+c+n'!B50,0))</f>
        <v>0</v>
      </c>
      <c r="C50" s="20">
        <f>IF($C$4="Neattiecināmās izmaksas",IF('3a+c+n'!$Q50="N",'3a+c+n'!C50,0))</f>
        <v>0</v>
      </c>
      <c r="D50" s="20">
        <f>IF($C$4="Neattiecināmās izmaksas",IF('3a+c+n'!$Q50="N",'3a+c+n'!D50,0))</f>
        <v>0</v>
      </c>
      <c r="E50" s="40"/>
      <c r="F50" s="59"/>
      <c r="G50" s="106"/>
      <c r="H50" s="106">
        <f>IF($C$4="Neattiecināmās izmaksas",IF('3a+c+n'!$Q50="N",'3a+c+n'!H50,0))</f>
        <v>0</v>
      </c>
      <c r="I50" s="106"/>
      <c r="J50" s="106"/>
      <c r="K50" s="107">
        <f>IF($C$4="Neattiecināmās izmaksas",IF('3a+c+n'!$Q50="N",'3a+c+n'!K50,0))</f>
        <v>0</v>
      </c>
      <c r="L50" s="74">
        <f>IF($C$4="Neattiecināmās izmaksas",IF('3a+c+n'!$Q50="N",'3a+c+n'!L50,0))</f>
        <v>0</v>
      </c>
      <c r="M50" s="106">
        <f>IF($C$4="Neattiecināmās izmaksas",IF('3a+c+n'!$Q50="N",'3a+c+n'!M50,0))</f>
        <v>0</v>
      </c>
      <c r="N50" s="106">
        <f>IF($C$4="Neattiecināmās izmaksas",IF('3a+c+n'!$Q50="N",'3a+c+n'!N50,0))</f>
        <v>0</v>
      </c>
      <c r="O50" s="106">
        <f>IF($C$4="Neattiecināmās izmaksas",IF('3a+c+n'!$Q50="N",'3a+c+n'!O50,0))</f>
        <v>0</v>
      </c>
      <c r="P50" s="107">
        <f>IF($C$4="Neattiecināmās izmaksas",IF('3a+c+n'!$Q50="N",'3a+c+n'!P50,0))</f>
        <v>0</v>
      </c>
    </row>
    <row r="51" spans="1:16" x14ac:dyDescent="0.2">
      <c r="A51" s="45">
        <f>IF(P51=0,0,IF(COUNTBLANK(P51)=1,0,COUNTA($P$14:P51)))</f>
        <v>0</v>
      </c>
      <c r="B51" s="20">
        <f>IF($C$4="Neattiecināmās izmaksas",IF('3a+c+n'!$Q51="N",'3a+c+n'!B51,0))</f>
        <v>0</v>
      </c>
      <c r="C51" s="20">
        <f>IF($C$4="Neattiecināmās izmaksas",IF('3a+c+n'!$Q51="N",'3a+c+n'!C51,0))</f>
        <v>0</v>
      </c>
      <c r="D51" s="20">
        <f>IF($C$4="Neattiecināmās izmaksas",IF('3a+c+n'!$Q51="N",'3a+c+n'!D51,0))</f>
        <v>0</v>
      </c>
      <c r="E51" s="40"/>
      <c r="F51" s="59"/>
      <c r="G51" s="106"/>
      <c r="H51" s="106">
        <f>IF($C$4="Neattiecināmās izmaksas",IF('3a+c+n'!$Q51="N",'3a+c+n'!H51,0))</f>
        <v>0</v>
      </c>
      <c r="I51" s="106"/>
      <c r="J51" s="106"/>
      <c r="K51" s="107">
        <f>IF($C$4="Neattiecināmās izmaksas",IF('3a+c+n'!$Q51="N",'3a+c+n'!K51,0))</f>
        <v>0</v>
      </c>
      <c r="L51" s="74">
        <f>IF($C$4="Neattiecināmās izmaksas",IF('3a+c+n'!$Q51="N",'3a+c+n'!L51,0))</f>
        <v>0</v>
      </c>
      <c r="M51" s="106">
        <f>IF($C$4="Neattiecināmās izmaksas",IF('3a+c+n'!$Q51="N",'3a+c+n'!M51,0))</f>
        <v>0</v>
      </c>
      <c r="N51" s="106">
        <f>IF($C$4="Neattiecināmās izmaksas",IF('3a+c+n'!$Q51="N",'3a+c+n'!N51,0))</f>
        <v>0</v>
      </c>
      <c r="O51" s="106">
        <f>IF($C$4="Neattiecināmās izmaksas",IF('3a+c+n'!$Q51="N",'3a+c+n'!O51,0))</f>
        <v>0</v>
      </c>
      <c r="P51" s="107">
        <f>IF($C$4="Neattiecināmās izmaksas",IF('3a+c+n'!$Q51="N",'3a+c+n'!P51,0))</f>
        <v>0</v>
      </c>
    </row>
    <row r="52" spans="1:16" x14ac:dyDescent="0.2">
      <c r="A52" s="45">
        <f>IF(P52=0,0,IF(COUNTBLANK(P52)=1,0,COUNTA($P$14:P52)))</f>
        <v>0</v>
      </c>
      <c r="B52" s="20">
        <f>IF($C$4="Neattiecināmās izmaksas",IF('3a+c+n'!$Q52="N",'3a+c+n'!B52,0))</f>
        <v>0</v>
      </c>
      <c r="C52" s="20">
        <f>IF($C$4="Neattiecināmās izmaksas",IF('3a+c+n'!$Q52="N",'3a+c+n'!C52,0))</f>
        <v>0</v>
      </c>
      <c r="D52" s="20">
        <f>IF($C$4="Neattiecināmās izmaksas",IF('3a+c+n'!$Q52="N",'3a+c+n'!D52,0))</f>
        <v>0</v>
      </c>
      <c r="E52" s="40"/>
      <c r="F52" s="59"/>
      <c r="G52" s="106"/>
      <c r="H52" s="106">
        <f>IF($C$4="Neattiecināmās izmaksas",IF('3a+c+n'!$Q52="N",'3a+c+n'!H52,0))</f>
        <v>0</v>
      </c>
      <c r="I52" s="106"/>
      <c r="J52" s="106"/>
      <c r="K52" s="107">
        <f>IF($C$4="Neattiecināmās izmaksas",IF('3a+c+n'!$Q52="N",'3a+c+n'!K52,0))</f>
        <v>0</v>
      </c>
      <c r="L52" s="74">
        <f>IF($C$4="Neattiecināmās izmaksas",IF('3a+c+n'!$Q52="N",'3a+c+n'!L52,0))</f>
        <v>0</v>
      </c>
      <c r="M52" s="106">
        <f>IF($C$4="Neattiecināmās izmaksas",IF('3a+c+n'!$Q52="N",'3a+c+n'!M52,0))</f>
        <v>0</v>
      </c>
      <c r="N52" s="106">
        <f>IF($C$4="Neattiecināmās izmaksas",IF('3a+c+n'!$Q52="N",'3a+c+n'!N52,0))</f>
        <v>0</v>
      </c>
      <c r="O52" s="106">
        <f>IF($C$4="Neattiecināmās izmaksas",IF('3a+c+n'!$Q52="N",'3a+c+n'!O52,0))</f>
        <v>0</v>
      </c>
      <c r="P52" s="107">
        <f>IF($C$4="Neattiecināmās izmaksas",IF('3a+c+n'!$Q52="N",'3a+c+n'!P52,0))</f>
        <v>0</v>
      </c>
    </row>
    <row r="53" spans="1:16" x14ac:dyDescent="0.2">
      <c r="A53" s="45">
        <f>IF(P53=0,0,IF(COUNTBLANK(P53)=1,0,COUNTA($P$14:P53)))</f>
        <v>0</v>
      </c>
      <c r="B53" s="20">
        <f>IF($C$4="Neattiecināmās izmaksas",IF('3a+c+n'!$Q53="N",'3a+c+n'!B53,0))</f>
        <v>0</v>
      </c>
      <c r="C53" s="20">
        <f>IF($C$4="Neattiecināmās izmaksas",IF('3a+c+n'!$Q53="N",'3a+c+n'!C53,0))</f>
        <v>0</v>
      </c>
      <c r="D53" s="20">
        <f>IF($C$4="Neattiecināmās izmaksas",IF('3a+c+n'!$Q53="N",'3a+c+n'!D53,0))</f>
        <v>0</v>
      </c>
      <c r="E53" s="40"/>
      <c r="F53" s="59"/>
      <c r="G53" s="106"/>
      <c r="H53" s="106">
        <f>IF($C$4="Neattiecināmās izmaksas",IF('3a+c+n'!$Q53="N",'3a+c+n'!H53,0))</f>
        <v>0</v>
      </c>
      <c r="I53" s="106"/>
      <c r="J53" s="106"/>
      <c r="K53" s="107">
        <f>IF($C$4="Neattiecināmās izmaksas",IF('3a+c+n'!$Q53="N",'3a+c+n'!K53,0))</f>
        <v>0</v>
      </c>
      <c r="L53" s="74">
        <f>IF($C$4="Neattiecināmās izmaksas",IF('3a+c+n'!$Q53="N",'3a+c+n'!L53,0))</f>
        <v>0</v>
      </c>
      <c r="M53" s="106">
        <f>IF($C$4="Neattiecināmās izmaksas",IF('3a+c+n'!$Q53="N",'3a+c+n'!M53,0))</f>
        <v>0</v>
      </c>
      <c r="N53" s="106">
        <f>IF($C$4="Neattiecināmās izmaksas",IF('3a+c+n'!$Q53="N",'3a+c+n'!N53,0))</f>
        <v>0</v>
      </c>
      <c r="O53" s="106">
        <f>IF($C$4="Neattiecināmās izmaksas",IF('3a+c+n'!$Q53="N",'3a+c+n'!O53,0))</f>
        <v>0</v>
      </c>
      <c r="P53" s="107">
        <f>IF($C$4="Neattiecināmās izmaksas",IF('3a+c+n'!$Q53="N",'3a+c+n'!P53,0))</f>
        <v>0</v>
      </c>
    </row>
    <row r="54" spans="1:16" x14ac:dyDescent="0.2">
      <c r="A54" s="45">
        <f>IF(P54=0,0,IF(COUNTBLANK(P54)=1,0,COUNTA($P$14:P54)))</f>
        <v>0</v>
      </c>
      <c r="B54" s="20">
        <f>IF($C$4="Neattiecināmās izmaksas",IF('3a+c+n'!$Q54="N",'3a+c+n'!B54,0))</f>
        <v>0</v>
      </c>
      <c r="C54" s="20">
        <f>IF($C$4="Neattiecināmās izmaksas",IF('3a+c+n'!$Q54="N",'3a+c+n'!C54,0))</f>
        <v>0</v>
      </c>
      <c r="D54" s="20">
        <f>IF($C$4="Neattiecināmās izmaksas",IF('3a+c+n'!$Q54="N",'3a+c+n'!D54,0))</f>
        <v>0</v>
      </c>
      <c r="E54" s="40"/>
      <c r="F54" s="59"/>
      <c r="G54" s="106"/>
      <c r="H54" s="106">
        <f>IF($C$4="Neattiecināmās izmaksas",IF('3a+c+n'!$Q54="N",'3a+c+n'!H54,0))</f>
        <v>0</v>
      </c>
      <c r="I54" s="106"/>
      <c r="J54" s="106"/>
      <c r="K54" s="107">
        <f>IF($C$4="Neattiecināmās izmaksas",IF('3a+c+n'!$Q54="N",'3a+c+n'!K54,0))</f>
        <v>0</v>
      </c>
      <c r="L54" s="74">
        <f>IF($C$4="Neattiecināmās izmaksas",IF('3a+c+n'!$Q54="N",'3a+c+n'!L54,0))</f>
        <v>0</v>
      </c>
      <c r="M54" s="106">
        <f>IF($C$4="Neattiecināmās izmaksas",IF('3a+c+n'!$Q54="N",'3a+c+n'!M54,0))</f>
        <v>0</v>
      </c>
      <c r="N54" s="106">
        <f>IF($C$4="Neattiecināmās izmaksas",IF('3a+c+n'!$Q54="N",'3a+c+n'!N54,0))</f>
        <v>0</v>
      </c>
      <c r="O54" s="106">
        <f>IF($C$4="Neattiecināmās izmaksas",IF('3a+c+n'!$Q54="N",'3a+c+n'!O54,0))</f>
        <v>0</v>
      </c>
      <c r="P54" s="107">
        <f>IF($C$4="Neattiecināmās izmaksas",IF('3a+c+n'!$Q54="N",'3a+c+n'!P54,0))</f>
        <v>0</v>
      </c>
    </row>
    <row r="55" spans="1:16" x14ac:dyDescent="0.2">
      <c r="A55" s="45">
        <f>IF(P55=0,0,IF(COUNTBLANK(P55)=1,0,COUNTA($P$14:P55)))</f>
        <v>0</v>
      </c>
      <c r="B55" s="20">
        <f>IF($C$4="Neattiecināmās izmaksas",IF('3a+c+n'!$Q55="N",'3a+c+n'!B55,0))</f>
        <v>0</v>
      </c>
      <c r="C55" s="20">
        <f>IF($C$4="Neattiecināmās izmaksas",IF('3a+c+n'!$Q55="N",'3a+c+n'!C55,0))</f>
        <v>0</v>
      </c>
      <c r="D55" s="20">
        <f>IF($C$4="Neattiecināmās izmaksas",IF('3a+c+n'!$Q55="N",'3a+c+n'!D55,0))</f>
        <v>0</v>
      </c>
      <c r="E55" s="40"/>
      <c r="F55" s="59"/>
      <c r="G55" s="106"/>
      <c r="H55" s="106">
        <f>IF($C$4="Neattiecināmās izmaksas",IF('3a+c+n'!$Q55="N",'3a+c+n'!H55,0))</f>
        <v>0</v>
      </c>
      <c r="I55" s="106"/>
      <c r="J55" s="106"/>
      <c r="K55" s="107">
        <f>IF($C$4="Neattiecināmās izmaksas",IF('3a+c+n'!$Q55="N",'3a+c+n'!K55,0))</f>
        <v>0</v>
      </c>
      <c r="L55" s="74">
        <f>IF($C$4="Neattiecināmās izmaksas",IF('3a+c+n'!$Q55="N",'3a+c+n'!L55,0))</f>
        <v>0</v>
      </c>
      <c r="M55" s="106">
        <f>IF($C$4="Neattiecināmās izmaksas",IF('3a+c+n'!$Q55="N",'3a+c+n'!M55,0))</f>
        <v>0</v>
      </c>
      <c r="N55" s="106">
        <f>IF($C$4="Neattiecināmās izmaksas",IF('3a+c+n'!$Q55="N",'3a+c+n'!N55,0))</f>
        <v>0</v>
      </c>
      <c r="O55" s="106">
        <f>IF($C$4="Neattiecināmās izmaksas",IF('3a+c+n'!$Q55="N",'3a+c+n'!O55,0))</f>
        <v>0</v>
      </c>
      <c r="P55" s="107">
        <f>IF($C$4="Neattiecināmās izmaksas",IF('3a+c+n'!$Q55="N",'3a+c+n'!P55,0))</f>
        <v>0</v>
      </c>
    </row>
    <row r="56" spans="1:16" x14ac:dyDescent="0.2">
      <c r="A56" s="45">
        <f>IF(P56=0,0,IF(COUNTBLANK(P56)=1,0,COUNTA($P$14:P56)))</f>
        <v>0</v>
      </c>
      <c r="B56" s="20">
        <f>IF($C$4="Neattiecināmās izmaksas",IF('3a+c+n'!$Q56="N",'3a+c+n'!B56,0))</f>
        <v>0</v>
      </c>
      <c r="C56" s="20">
        <f>IF($C$4="Neattiecināmās izmaksas",IF('3a+c+n'!$Q56="N",'3a+c+n'!C56,0))</f>
        <v>0</v>
      </c>
      <c r="D56" s="20">
        <f>IF($C$4="Neattiecināmās izmaksas",IF('3a+c+n'!$Q56="N",'3a+c+n'!D56,0))</f>
        <v>0</v>
      </c>
      <c r="E56" s="40"/>
      <c r="F56" s="59"/>
      <c r="G56" s="106"/>
      <c r="H56" s="106">
        <f>IF($C$4="Neattiecināmās izmaksas",IF('3a+c+n'!$Q56="N",'3a+c+n'!H56,0))</f>
        <v>0</v>
      </c>
      <c r="I56" s="106"/>
      <c r="J56" s="106"/>
      <c r="K56" s="107">
        <f>IF($C$4="Neattiecināmās izmaksas",IF('3a+c+n'!$Q56="N",'3a+c+n'!K56,0))</f>
        <v>0</v>
      </c>
      <c r="L56" s="74">
        <f>IF($C$4="Neattiecināmās izmaksas",IF('3a+c+n'!$Q56="N",'3a+c+n'!L56,0))</f>
        <v>0</v>
      </c>
      <c r="M56" s="106">
        <f>IF($C$4="Neattiecināmās izmaksas",IF('3a+c+n'!$Q56="N",'3a+c+n'!M56,0))</f>
        <v>0</v>
      </c>
      <c r="N56" s="106">
        <f>IF($C$4="Neattiecināmās izmaksas",IF('3a+c+n'!$Q56="N",'3a+c+n'!N56,0))</f>
        <v>0</v>
      </c>
      <c r="O56" s="106">
        <f>IF($C$4="Neattiecināmās izmaksas",IF('3a+c+n'!$Q56="N",'3a+c+n'!O56,0))</f>
        <v>0</v>
      </c>
      <c r="P56" s="107">
        <f>IF($C$4="Neattiecināmās izmaksas",IF('3a+c+n'!$Q56="N",'3a+c+n'!P56,0))</f>
        <v>0</v>
      </c>
    </row>
    <row r="57" spans="1:16" x14ac:dyDescent="0.2">
      <c r="A57" s="45">
        <f>IF(P57=0,0,IF(COUNTBLANK(P57)=1,0,COUNTA($P$14:P57)))</f>
        <v>0</v>
      </c>
      <c r="B57" s="20">
        <f>IF($C$4="Neattiecināmās izmaksas",IF('3a+c+n'!$Q57="N",'3a+c+n'!B57,0))</f>
        <v>0</v>
      </c>
      <c r="C57" s="20">
        <f>IF($C$4="Neattiecināmās izmaksas",IF('3a+c+n'!$Q57="N",'3a+c+n'!C57,0))</f>
        <v>0</v>
      </c>
      <c r="D57" s="20">
        <f>IF($C$4="Neattiecināmās izmaksas",IF('3a+c+n'!$Q57="N",'3a+c+n'!D57,0))</f>
        <v>0</v>
      </c>
      <c r="E57" s="40"/>
      <c r="F57" s="59"/>
      <c r="G57" s="106"/>
      <c r="H57" s="106">
        <f>IF($C$4="Neattiecināmās izmaksas",IF('3a+c+n'!$Q57="N",'3a+c+n'!H57,0))</f>
        <v>0</v>
      </c>
      <c r="I57" s="106"/>
      <c r="J57" s="106"/>
      <c r="K57" s="107">
        <f>IF($C$4="Neattiecināmās izmaksas",IF('3a+c+n'!$Q57="N",'3a+c+n'!K57,0))</f>
        <v>0</v>
      </c>
      <c r="L57" s="74">
        <f>IF($C$4="Neattiecināmās izmaksas",IF('3a+c+n'!$Q57="N",'3a+c+n'!L57,0))</f>
        <v>0</v>
      </c>
      <c r="M57" s="106">
        <f>IF($C$4="Neattiecināmās izmaksas",IF('3a+c+n'!$Q57="N",'3a+c+n'!M57,0))</f>
        <v>0</v>
      </c>
      <c r="N57" s="106">
        <f>IF($C$4="Neattiecināmās izmaksas",IF('3a+c+n'!$Q57="N",'3a+c+n'!N57,0))</f>
        <v>0</v>
      </c>
      <c r="O57" s="106">
        <f>IF($C$4="Neattiecināmās izmaksas",IF('3a+c+n'!$Q57="N",'3a+c+n'!O57,0))</f>
        <v>0</v>
      </c>
      <c r="P57" s="107">
        <f>IF($C$4="Neattiecināmās izmaksas",IF('3a+c+n'!$Q57="N",'3a+c+n'!P57,0))</f>
        <v>0</v>
      </c>
    </row>
    <row r="58" spans="1:16" x14ac:dyDescent="0.2">
      <c r="A58" s="45">
        <f>IF(P58=0,0,IF(COUNTBLANK(P58)=1,0,COUNTA($P$14:P58)))</f>
        <v>0</v>
      </c>
      <c r="B58" s="20">
        <f>IF($C$4="Neattiecināmās izmaksas",IF('3a+c+n'!$Q58="N",'3a+c+n'!B58,0))</f>
        <v>0</v>
      </c>
      <c r="C58" s="20">
        <f>IF($C$4="Neattiecināmās izmaksas",IF('3a+c+n'!$Q58="N",'3a+c+n'!C58,0))</f>
        <v>0</v>
      </c>
      <c r="D58" s="20">
        <f>IF($C$4="Neattiecināmās izmaksas",IF('3a+c+n'!$Q58="N",'3a+c+n'!D58,0))</f>
        <v>0</v>
      </c>
      <c r="E58" s="40"/>
      <c r="F58" s="59"/>
      <c r="G58" s="106"/>
      <c r="H58" s="106">
        <f>IF($C$4="Neattiecināmās izmaksas",IF('3a+c+n'!$Q58="N",'3a+c+n'!H58,0))</f>
        <v>0</v>
      </c>
      <c r="I58" s="106"/>
      <c r="J58" s="106"/>
      <c r="K58" s="107">
        <f>IF($C$4="Neattiecināmās izmaksas",IF('3a+c+n'!$Q58="N",'3a+c+n'!K58,0))</f>
        <v>0</v>
      </c>
      <c r="L58" s="74">
        <f>IF($C$4="Neattiecināmās izmaksas",IF('3a+c+n'!$Q58="N",'3a+c+n'!L58,0))</f>
        <v>0</v>
      </c>
      <c r="M58" s="106">
        <f>IF($C$4="Neattiecināmās izmaksas",IF('3a+c+n'!$Q58="N",'3a+c+n'!M58,0))</f>
        <v>0</v>
      </c>
      <c r="N58" s="106">
        <f>IF($C$4="Neattiecināmās izmaksas",IF('3a+c+n'!$Q58="N",'3a+c+n'!N58,0))</f>
        <v>0</v>
      </c>
      <c r="O58" s="106">
        <f>IF($C$4="Neattiecināmās izmaksas",IF('3a+c+n'!$Q58="N",'3a+c+n'!O58,0))</f>
        <v>0</v>
      </c>
      <c r="P58" s="107">
        <f>IF($C$4="Neattiecināmās izmaksas",IF('3a+c+n'!$Q58="N",'3a+c+n'!P58,0))</f>
        <v>0</v>
      </c>
    </row>
    <row r="59" spans="1:16" x14ac:dyDescent="0.2">
      <c r="A59" s="45">
        <f>IF(P59=0,0,IF(COUNTBLANK(P59)=1,0,COUNTA($P$14:P59)))</f>
        <v>0</v>
      </c>
      <c r="B59" s="20">
        <f>IF($C$4="Neattiecināmās izmaksas",IF('3a+c+n'!$Q59="N",'3a+c+n'!B59,0))</f>
        <v>0</v>
      </c>
      <c r="C59" s="20">
        <f>IF($C$4="Neattiecināmās izmaksas",IF('3a+c+n'!$Q59="N",'3a+c+n'!C59,0))</f>
        <v>0</v>
      </c>
      <c r="D59" s="20">
        <f>IF($C$4="Neattiecināmās izmaksas",IF('3a+c+n'!$Q59="N",'3a+c+n'!D59,0))</f>
        <v>0</v>
      </c>
      <c r="E59" s="40"/>
      <c r="F59" s="59"/>
      <c r="G59" s="106"/>
      <c r="H59" s="106">
        <f>IF($C$4="Neattiecināmās izmaksas",IF('3a+c+n'!$Q59="N",'3a+c+n'!H59,0))</f>
        <v>0</v>
      </c>
      <c r="I59" s="106"/>
      <c r="J59" s="106"/>
      <c r="K59" s="107">
        <f>IF($C$4="Neattiecināmās izmaksas",IF('3a+c+n'!$Q59="N",'3a+c+n'!K59,0))</f>
        <v>0</v>
      </c>
      <c r="L59" s="74">
        <f>IF($C$4="Neattiecināmās izmaksas",IF('3a+c+n'!$Q59="N",'3a+c+n'!L59,0))</f>
        <v>0</v>
      </c>
      <c r="M59" s="106">
        <f>IF($C$4="Neattiecināmās izmaksas",IF('3a+c+n'!$Q59="N",'3a+c+n'!M59,0))</f>
        <v>0</v>
      </c>
      <c r="N59" s="106">
        <f>IF($C$4="Neattiecināmās izmaksas",IF('3a+c+n'!$Q59="N",'3a+c+n'!N59,0))</f>
        <v>0</v>
      </c>
      <c r="O59" s="106">
        <f>IF($C$4="Neattiecināmās izmaksas",IF('3a+c+n'!$Q59="N",'3a+c+n'!O59,0))</f>
        <v>0</v>
      </c>
      <c r="P59" s="107">
        <f>IF($C$4="Neattiecināmās izmaksas",IF('3a+c+n'!$Q59="N",'3a+c+n'!P59,0))</f>
        <v>0</v>
      </c>
    </row>
    <row r="60" spans="1:16" x14ac:dyDescent="0.2">
      <c r="A60" s="45">
        <f>IF(P60=0,0,IF(COUNTBLANK(P60)=1,0,COUNTA($P$14:P60)))</f>
        <v>0</v>
      </c>
      <c r="B60" s="20">
        <f>IF($C$4="Neattiecināmās izmaksas",IF('3a+c+n'!$Q60="N",'3a+c+n'!B60,0))</f>
        <v>0</v>
      </c>
      <c r="C60" s="20">
        <f>IF($C$4="Neattiecināmās izmaksas",IF('3a+c+n'!$Q60="N",'3a+c+n'!C60,0))</f>
        <v>0</v>
      </c>
      <c r="D60" s="20">
        <f>IF($C$4="Neattiecināmās izmaksas",IF('3a+c+n'!$Q60="N",'3a+c+n'!D60,0))</f>
        <v>0</v>
      </c>
      <c r="E60" s="40"/>
      <c r="F60" s="59"/>
      <c r="G60" s="106"/>
      <c r="H60" s="106">
        <f>IF($C$4="Neattiecināmās izmaksas",IF('3a+c+n'!$Q60="N",'3a+c+n'!H60,0))</f>
        <v>0</v>
      </c>
      <c r="I60" s="106"/>
      <c r="J60" s="106"/>
      <c r="K60" s="107">
        <f>IF($C$4="Neattiecināmās izmaksas",IF('3a+c+n'!$Q60="N",'3a+c+n'!K60,0))</f>
        <v>0</v>
      </c>
      <c r="L60" s="74">
        <f>IF($C$4="Neattiecināmās izmaksas",IF('3a+c+n'!$Q60="N",'3a+c+n'!L60,0))</f>
        <v>0</v>
      </c>
      <c r="M60" s="106">
        <f>IF($C$4="Neattiecināmās izmaksas",IF('3a+c+n'!$Q60="N",'3a+c+n'!M60,0))</f>
        <v>0</v>
      </c>
      <c r="N60" s="106">
        <f>IF($C$4="Neattiecināmās izmaksas",IF('3a+c+n'!$Q60="N",'3a+c+n'!N60,0))</f>
        <v>0</v>
      </c>
      <c r="O60" s="106">
        <f>IF($C$4="Neattiecināmās izmaksas",IF('3a+c+n'!$Q60="N",'3a+c+n'!O60,0))</f>
        <v>0</v>
      </c>
      <c r="P60" s="107">
        <f>IF($C$4="Neattiecināmās izmaksas",IF('3a+c+n'!$Q60="N",'3a+c+n'!P60,0))</f>
        <v>0</v>
      </c>
    </row>
    <row r="61" spans="1:16" x14ac:dyDescent="0.2">
      <c r="A61" s="45">
        <f>IF(P61=0,0,IF(COUNTBLANK(P61)=1,0,COUNTA($P$14:P61)))</f>
        <v>0</v>
      </c>
      <c r="B61" s="20">
        <f>IF($C$4="Neattiecināmās izmaksas",IF('3a+c+n'!$Q61="N",'3a+c+n'!B61,0))</f>
        <v>0</v>
      </c>
      <c r="C61" s="20">
        <f>IF($C$4="Neattiecināmās izmaksas",IF('3a+c+n'!$Q61="N",'3a+c+n'!C61,0))</f>
        <v>0</v>
      </c>
      <c r="D61" s="20">
        <f>IF($C$4="Neattiecināmās izmaksas",IF('3a+c+n'!$Q61="N",'3a+c+n'!D61,0))</f>
        <v>0</v>
      </c>
      <c r="E61" s="40"/>
      <c r="F61" s="59"/>
      <c r="G61" s="106"/>
      <c r="H61" s="106">
        <f>IF($C$4="Neattiecināmās izmaksas",IF('3a+c+n'!$Q61="N",'3a+c+n'!H61,0))</f>
        <v>0</v>
      </c>
      <c r="I61" s="106"/>
      <c r="J61" s="106"/>
      <c r="K61" s="107">
        <f>IF($C$4="Neattiecināmās izmaksas",IF('3a+c+n'!$Q61="N",'3a+c+n'!K61,0))</f>
        <v>0</v>
      </c>
      <c r="L61" s="74">
        <f>IF($C$4="Neattiecināmās izmaksas",IF('3a+c+n'!$Q61="N",'3a+c+n'!L61,0))</f>
        <v>0</v>
      </c>
      <c r="M61" s="106">
        <f>IF($C$4="Neattiecināmās izmaksas",IF('3a+c+n'!$Q61="N",'3a+c+n'!M61,0))</f>
        <v>0</v>
      </c>
      <c r="N61" s="106">
        <f>IF($C$4="Neattiecināmās izmaksas",IF('3a+c+n'!$Q61="N",'3a+c+n'!N61,0))</f>
        <v>0</v>
      </c>
      <c r="O61" s="106">
        <f>IF($C$4="Neattiecināmās izmaksas",IF('3a+c+n'!$Q61="N",'3a+c+n'!O61,0))</f>
        <v>0</v>
      </c>
      <c r="P61" s="107">
        <f>IF($C$4="Neattiecināmās izmaksas",IF('3a+c+n'!$Q61="N",'3a+c+n'!P61,0))</f>
        <v>0</v>
      </c>
    </row>
    <row r="62" spans="1:16" x14ac:dyDescent="0.2">
      <c r="A62" s="45">
        <f>IF(P62=0,0,IF(COUNTBLANK(P62)=1,0,COUNTA($P$14:P62)))</f>
        <v>0</v>
      </c>
      <c r="B62" s="20">
        <f>IF($C$4="Neattiecināmās izmaksas",IF('3a+c+n'!$Q62="N",'3a+c+n'!B62,0))</f>
        <v>0</v>
      </c>
      <c r="C62" s="20">
        <f>IF($C$4="Neattiecināmās izmaksas",IF('3a+c+n'!$Q62="N",'3a+c+n'!C62,0))</f>
        <v>0</v>
      </c>
      <c r="D62" s="20">
        <f>IF($C$4="Neattiecināmās izmaksas",IF('3a+c+n'!$Q62="N",'3a+c+n'!D62,0))</f>
        <v>0</v>
      </c>
      <c r="E62" s="40"/>
      <c r="F62" s="59"/>
      <c r="G62" s="106"/>
      <c r="H62" s="106">
        <f>IF($C$4="Neattiecināmās izmaksas",IF('3a+c+n'!$Q62="N",'3a+c+n'!H62,0))</f>
        <v>0</v>
      </c>
      <c r="I62" s="106"/>
      <c r="J62" s="106"/>
      <c r="K62" s="107">
        <f>IF($C$4="Neattiecināmās izmaksas",IF('3a+c+n'!$Q62="N",'3a+c+n'!K62,0))</f>
        <v>0</v>
      </c>
      <c r="L62" s="74">
        <f>IF($C$4="Neattiecināmās izmaksas",IF('3a+c+n'!$Q62="N",'3a+c+n'!L62,0))</f>
        <v>0</v>
      </c>
      <c r="M62" s="106">
        <f>IF($C$4="Neattiecināmās izmaksas",IF('3a+c+n'!$Q62="N",'3a+c+n'!M62,0))</f>
        <v>0</v>
      </c>
      <c r="N62" s="106">
        <f>IF($C$4="Neattiecināmās izmaksas",IF('3a+c+n'!$Q62="N",'3a+c+n'!N62,0))</f>
        <v>0</v>
      </c>
      <c r="O62" s="106">
        <f>IF($C$4="Neattiecināmās izmaksas",IF('3a+c+n'!$Q62="N",'3a+c+n'!O62,0))</f>
        <v>0</v>
      </c>
      <c r="P62" s="107">
        <f>IF($C$4="Neattiecināmās izmaksas",IF('3a+c+n'!$Q62="N",'3a+c+n'!P62,0))</f>
        <v>0</v>
      </c>
    </row>
    <row r="63" spans="1:16" x14ac:dyDescent="0.2">
      <c r="A63" s="45">
        <f>IF(P63=0,0,IF(COUNTBLANK(P63)=1,0,COUNTA($P$14:P63)))</f>
        <v>0</v>
      </c>
      <c r="B63" s="20">
        <f>IF($C$4="Neattiecināmās izmaksas",IF('3a+c+n'!$Q63="N",'3a+c+n'!B63,0))</f>
        <v>0</v>
      </c>
      <c r="C63" s="20">
        <f>IF($C$4="Neattiecināmās izmaksas",IF('3a+c+n'!$Q63="N",'3a+c+n'!C63,0))</f>
        <v>0</v>
      </c>
      <c r="D63" s="20">
        <f>IF($C$4="Neattiecināmās izmaksas",IF('3a+c+n'!$Q63="N",'3a+c+n'!D63,0))</f>
        <v>0</v>
      </c>
      <c r="E63" s="40"/>
      <c r="F63" s="59"/>
      <c r="G63" s="106"/>
      <c r="H63" s="106">
        <f>IF($C$4="Neattiecināmās izmaksas",IF('3a+c+n'!$Q63="N",'3a+c+n'!H63,0))</f>
        <v>0</v>
      </c>
      <c r="I63" s="106"/>
      <c r="J63" s="106"/>
      <c r="K63" s="107">
        <f>IF($C$4="Neattiecināmās izmaksas",IF('3a+c+n'!$Q63="N",'3a+c+n'!K63,0))</f>
        <v>0</v>
      </c>
      <c r="L63" s="74">
        <f>IF($C$4="Neattiecināmās izmaksas",IF('3a+c+n'!$Q63="N",'3a+c+n'!L63,0))</f>
        <v>0</v>
      </c>
      <c r="M63" s="106">
        <f>IF($C$4="Neattiecināmās izmaksas",IF('3a+c+n'!$Q63="N",'3a+c+n'!M63,0))</f>
        <v>0</v>
      </c>
      <c r="N63" s="106">
        <f>IF($C$4="Neattiecināmās izmaksas",IF('3a+c+n'!$Q63="N",'3a+c+n'!N63,0))</f>
        <v>0</v>
      </c>
      <c r="O63" s="106">
        <f>IF($C$4="Neattiecināmās izmaksas",IF('3a+c+n'!$Q63="N",'3a+c+n'!O63,0))</f>
        <v>0</v>
      </c>
      <c r="P63" s="107">
        <f>IF($C$4="Neattiecināmās izmaksas",IF('3a+c+n'!$Q63="N",'3a+c+n'!P63,0))</f>
        <v>0</v>
      </c>
    </row>
    <row r="64" spans="1:16" x14ac:dyDescent="0.2">
      <c r="A64" s="45">
        <f>IF(P64=0,0,IF(COUNTBLANK(P64)=1,0,COUNTA($P$14:P64)))</f>
        <v>0</v>
      </c>
      <c r="B64" s="20">
        <f>IF($C$4="Neattiecināmās izmaksas",IF('3a+c+n'!$Q64="N",'3a+c+n'!B64,0))</f>
        <v>0</v>
      </c>
      <c r="C64" s="20">
        <f>IF($C$4="Neattiecināmās izmaksas",IF('3a+c+n'!$Q64="N",'3a+c+n'!C64,0))</f>
        <v>0</v>
      </c>
      <c r="D64" s="20">
        <f>IF($C$4="Neattiecināmās izmaksas",IF('3a+c+n'!$Q64="N",'3a+c+n'!D64,0))</f>
        <v>0</v>
      </c>
      <c r="E64" s="40"/>
      <c r="F64" s="59"/>
      <c r="G64" s="106"/>
      <c r="H64" s="106">
        <f>IF($C$4="Neattiecināmās izmaksas",IF('3a+c+n'!$Q64="N",'3a+c+n'!H64,0))</f>
        <v>0</v>
      </c>
      <c r="I64" s="106"/>
      <c r="J64" s="106"/>
      <c r="K64" s="107">
        <f>IF($C$4="Neattiecināmās izmaksas",IF('3a+c+n'!$Q64="N",'3a+c+n'!K64,0))</f>
        <v>0</v>
      </c>
      <c r="L64" s="74">
        <f>IF($C$4="Neattiecināmās izmaksas",IF('3a+c+n'!$Q64="N",'3a+c+n'!L64,0))</f>
        <v>0</v>
      </c>
      <c r="M64" s="106">
        <f>IF($C$4="Neattiecināmās izmaksas",IF('3a+c+n'!$Q64="N",'3a+c+n'!M64,0))</f>
        <v>0</v>
      </c>
      <c r="N64" s="106">
        <f>IF($C$4="Neattiecināmās izmaksas",IF('3a+c+n'!$Q64="N",'3a+c+n'!N64,0))</f>
        <v>0</v>
      </c>
      <c r="O64" s="106">
        <f>IF($C$4="Neattiecināmās izmaksas",IF('3a+c+n'!$Q64="N",'3a+c+n'!O64,0))</f>
        <v>0</v>
      </c>
      <c r="P64" s="107">
        <f>IF($C$4="Neattiecināmās izmaksas",IF('3a+c+n'!$Q64="N",'3a+c+n'!P64,0))</f>
        <v>0</v>
      </c>
    </row>
    <row r="65" spans="1:16" x14ac:dyDescent="0.2">
      <c r="A65" s="45">
        <f>IF(P65=0,0,IF(COUNTBLANK(P65)=1,0,COUNTA($P$14:P65)))</f>
        <v>0</v>
      </c>
      <c r="B65" s="20">
        <f>IF($C$4="Neattiecināmās izmaksas",IF('3a+c+n'!$Q65="N",'3a+c+n'!B65,0))</f>
        <v>0</v>
      </c>
      <c r="C65" s="20">
        <f>IF($C$4="Neattiecināmās izmaksas",IF('3a+c+n'!$Q65="N",'3a+c+n'!C65,0))</f>
        <v>0</v>
      </c>
      <c r="D65" s="20">
        <f>IF($C$4="Neattiecināmās izmaksas",IF('3a+c+n'!$Q65="N",'3a+c+n'!D65,0))</f>
        <v>0</v>
      </c>
      <c r="E65" s="40"/>
      <c r="F65" s="59"/>
      <c r="G65" s="106"/>
      <c r="H65" s="106">
        <f>IF($C$4="Neattiecināmās izmaksas",IF('3a+c+n'!$Q65="N",'3a+c+n'!H65,0))</f>
        <v>0</v>
      </c>
      <c r="I65" s="106"/>
      <c r="J65" s="106"/>
      <c r="K65" s="107">
        <f>IF($C$4="Neattiecināmās izmaksas",IF('3a+c+n'!$Q65="N",'3a+c+n'!K65,0))</f>
        <v>0</v>
      </c>
      <c r="L65" s="74">
        <f>IF($C$4="Neattiecināmās izmaksas",IF('3a+c+n'!$Q65="N",'3a+c+n'!L65,0))</f>
        <v>0</v>
      </c>
      <c r="M65" s="106">
        <f>IF($C$4="Neattiecināmās izmaksas",IF('3a+c+n'!$Q65="N",'3a+c+n'!M65,0))</f>
        <v>0</v>
      </c>
      <c r="N65" s="106">
        <f>IF($C$4="Neattiecināmās izmaksas",IF('3a+c+n'!$Q65="N",'3a+c+n'!N65,0))</f>
        <v>0</v>
      </c>
      <c r="O65" s="106">
        <f>IF($C$4="Neattiecināmās izmaksas",IF('3a+c+n'!$Q65="N",'3a+c+n'!O65,0))</f>
        <v>0</v>
      </c>
      <c r="P65" s="107">
        <f>IF($C$4="Neattiecināmās izmaksas",IF('3a+c+n'!$Q65="N",'3a+c+n'!P65,0))</f>
        <v>0</v>
      </c>
    </row>
    <row r="66" spans="1:16" x14ac:dyDescent="0.2">
      <c r="A66" s="45">
        <f>IF(P66=0,0,IF(COUNTBLANK(P66)=1,0,COUNTA($P$14:P66)))</f>
        <v>0</v>
      </c>
      <c r="B66" s="20">
        <f>IF($C$4="Neattiecināmās izmaksas",IF('3a+c+n'!$Q66="N",'3a+c+n'!B66,0))</f>
        <v>0</v>
      </c>
      <c r="C66" s="20">
        <f>IF($C$4="Neattiecināmās izmaksas",IF('3a+c+n'!$Q66="N",'3a+c+n'!C66,0))</f>
        <v>0</v>
      </c>
      <c r="D66" s="20">
        <f>IF($C$4="Neattiecināmās izmaksas",IF('3a+c+n'!$Q66="N",'3a+c+n'!D66,0))</f>
        <v>0</v>
      </c>
      <c r="E66" s="40"/>
      <c r="F66" s="59"/>
      <c r="G66" s="106"/>
      <c r="H66" s="106">
        <f>IF($C$4="Neattiecināmās izmaksas",IF('3a+c+n'!$Q66="N",'3a+c+n'!H66,0))</f>
        <v>0</v>
      </c>
      <c r="I66" s="106"/>
      <c r="J66" s="106"/>
      <c r="K66" s="107">
        <f>IF($C$4="Neattiecināmās izmaksas",IF('3a+c+n'!$Q66="N",'3a+c+n'!K66,0))</f>
        <v>0</v>
      </c>
      <c r="L66" s="74">
        <f>IF($C$4="Neattiecināmās izmaksas",IF('3a+c+n'!$Q66="N",'3a+c+n'!L66,0))</f>
        <v>0</v>
      </c>
      <c r="M66" s="106">
        <f>IF($C$4="Neattiecināmās izmaksas",IF('3a+c+n'!$Q66="N",'3a+c+n'!M66,0))</f>
        <v>0</v>
      </c>
      <c r="N66" s="106">
        <f>IF($C$4="Neattiecināmās izmaksas",IF('3a+c+n'!$Q66="N",'3a+c+n'!N66,0))</f>
        <v>0</v>
      </c>
      <c r="O66" s="106">
        <f>IF($C$4="Neattiecināmās izmaksas",IF('3a+c+n'!$Q66="N",'3a+c+n'!O66,0))</f>
        <v>0</v>
      </c>
      <c r="P66" s="107">
        <f>IF($C$4="Neattiecināmās izmaksas",IF('3a+c+n'!$Q66="N",'3a+c+n'!P66,0))</f>
        <v>0</v>
      </c>
    </row>
    <row r="67" spans="1:16" x14ac:dyDescent="0.2">
      <c r="A67" s="45">
        <f>IF(P67=0,0,IF(COUNTBLANK(P67)=1,0,COUNTA($P$14:P67)))</f>
        <v>0</v>
      </c>
      <c r="B67" s="20">
        <f>IF($C$4="Neattiecināmās izmaksas",IF('3a+c+n'!$Q67="N",'3a+c+n'!B67,0))</f>
        <v>0</v>
      </c>
      <c r="C67" s="20">
        <f>IF($C$4="Neattiecināmās izmaksas",IF('3a+c+n'!$Q67="N",'3a+c+n'!C67,0))</f>
        <v>0</v>
      </c>
      <c r="D67" s="20">
        <f>IF($C$4="Neattiecināmās izmaksas",IF('3a+c+n'!$Q67="N",'3a+c+n'!D67,0))</f>
        <v>0</v>
      </c>
      <c r="E67" s="40"/>
      <c r="F67" s="59"/>
      <c r="G67" s="106"/>
      <c r="H67" s="106">
        <f>IF($C$4="Neattiecināmās izmaksas",IF('3a+c+n'!$Q67="N",'3a+c+n'!H67,0))</f>
        <v>0</v>
      </c>
      <c r="I67" s="106"/>
      <c r="J67" s="106"/>
      <c r="K67" s="107">
        <f>IF($C$4="Neattiecināmās izmaksas",IF('3a+c+n'!$Q67="N",'3a+c+n'!K67,0))</f>
        <v>0</v>
      </c>
      <c r="L67" s="74">
        <f>IF($C$4="Neattiecināmās izmaksas",IF('3a+c+n'!$Q67="N",'3a+c+n'!L67,0))</f>
        <v>0</v>
      </c>
      <c r="M67" s="106">
        <f>IF($C$4="Neattiecināmās izmaksas",IF('3a+c+n'!$Q67="N",'3a+c+n'!M67,0))</f>
        <v>0</v>
      </c>
      <c r="N67" s="106">
        <f>IF($C$4="Neattiecināmās izmaksas",IF('3a+c+n'!$Q67="N",'3a+c+n'!N67,0))</f>
        <v>0</v>
      </c>
      <c r="O67" s="106">
        <f>IF($C$4="Neattiecināmās izmaksas",IF('3a+c+n'!$Q67="N",'3a+c+n'!O67,0))</f>
        <v>0</v>
      </c>
      <c r="P67" s="107">
        <f>IF($C$4="Neattiecināmās izmaksas",IF('3a+c+n'!$Q67="N",'3a+c+n'!P67,0))</f>
        <v>0</v>
      </c>
    </row>
    <row r="68" spans="1:16" x14ac:dyDescent="0.2">
      <c r="A68" s="45">
        <f>IF(P68=0,0,IF(COUNTBLANK(P68)=1,0,COUNTA($P$14:P68)))</f>
        <v>0</v>
      </c>
      <c r="B68" s="20">
        <f>IF($C$4="Neattiecināmās izmaksas",IF('3a+c+n'!$Q68="N",'3a+c+n'!B68,0))</f>
        <v>0</v>
      </c>
      <c r="C68" s="20">
        <f>IF($C$4="Neattiecināmās izmaksas",IF('3a+c+n'!$Q68="N",'3a+c+n'!C68,0))</f>
        <v>0</v>
      </c>
      <c r="D68" s="20">
        <f>IF($C$4="Neattiecināmās izmaksas",IF('3a+c+n'!$Q68="N",'3a+c+n'!D68,0))</f>
        <v>0</v>
      </c>
      <c r="E68" s="40"/>
      <c r="F68" s="59"/>
      <c r="G68" s="106"/>
      <c r="H68" s="106">
        <f>IF($C$4="Neattiecināmās izmaksas",IF('3a+c+n'!$Q68="N",'3a+c+n'!H68,0))</f>
        <v>0</v>
      </c>
      <c r="I68" s="106"/>
      <c r="J68" s="106"/>
      <c r="K68" s="107">
        <f>IF($C$4="Neattiecināmās izmaksas",IF('3a+c+n'!$Q68="N",'3a+c+n'!K68,0))</f>
        <v>0</v>
      </c>
      <c r="L68" s="74">
        <f>IF($C$4="Neattiecināmās izmaksas",IF('3a+c+n'!$Q68="N",'3a+c+n'!L68,0))</f>
        <v>0</v>
      </c>
      <c r="M68" s="106">
        <f>IF($C$4="Neattiecināmās izmaksas",IF('3a+c+n'!$Q68="N",'3a+c+n'!M68,0))</f>
        <v>0</v>
      </c>
      <c r="N68" s="106">
        <f>IF($C$4="Neattiecināmās izmaksas",IF('3a+c+n'!$Q68="N",'3a+c+n'!N68,0))</f>
        <v>0</v>
      </c>
      <c r="O68" s="106">
        <f>IF($C$4="Neattiecināmās izmaksas",IF('3a+c+n'!$Q68="N",'3a+c+n'!O68,0))</f>
        <v>0</v>
      </c>
      <c r="P68" s="107">
        <f>IF($C$4="Neattiecināmās izmaksas",IF('3a+c+n'!$Q68="N",'3a+c+n'!P68,0))</f>
        <v>0</v>
      </c>
    </row>
    <row r="69" spans="1:16" x14ac:dyDescent="0.2">
      <c r="A69" s="45">
        <f>IF(P69=0,0,IF(COUNTBLANK(P69)=1,0,COUNTA($P$14:P69)))</f>
        <v>0</v>
      </c>
      <c r="B69" s="20">
        <f>IF($C$4="Neattiecināmās izmaksas",IF('3a+c+n'!$Q69="N",'3a+c+n'!B69,0))</f>
        <v>0</v>
      </c>
      <c r="C69" s="20">
        <f>IF($C$4="Neattiecināmās izmaksas",IF('3a+c+n'!$Q69="N",'3a+c+n'!C69,0))</f>
        <v>0</v>
      </c>
      <c r="D69" s="20">
        <f>IF($C$4="Neattiecināmās izmaksas",IF('3a+c+n'!$Q69="N",'3a+c+n'!D69,0))</f>
        <v>0</v>
      </c>
      <c r="E69" s="40"/>
      <c r="F69" s="59"/>
      <c r="G69" s="106"/>
      <c r="H69" s="106">
        <f>IF($C$4="Neattiecināmās izmaksas",IF('3a+c+n'!$Q69="N",'3a+c+n'!H69,0))</f>
        <v>0</v>
      </c>
      <c r="I69" s="106"/>
      <c r="J69" s="106"/>
      <c r="K69" s="107">
        <f>IF($C$4="Neattiecināmās izmaksas",IF('3a+c+n'!$Q69="N",'3a+c+n'!K69,0))</f>
        <v>0</v>
      </c>
      <c r="L69" s="74">
        <f>IF($C$4="Neattiecināmās izmaksas",IF('3a+c+n'!$Q69="N",'3a+c+n'!L69,0))</f>
        <v>0</v>
      </c>
      <c r="M69" s="106">
        <f>IF($C$4="Neattiecināmās izmaksas",IF('3a+c+n'!$Q69="N",'3a+c+n'!M69,0))</f>
        <v>0</v>
      </c>
      <c r="N69" s="106">
        <f>IF($C$4="Neattiecināmās izmaksas",IF('3a+c+n'!$Q69="N",'3a+c+n'!N69,0))</f>
        <v>0</v>
      </c>
      <c r="O69" s="106">
        <f>IF($C$4="Neattiecināmās izmaksas",IF('3a+c+n'!$Q69="N",'3a+c+n'!O69,0))</f>
        <v>0</v>
      </c>
      <c r="P69" s="107">
        <f>IF($C$4="Neattiecināmās izmaksas",IF('3a+c+n'!$Q69="N",'3a+c+n'!P69,0))</f>
        <v>0</v>
      </c>
    </row>
    <row r="70" spans="1:16" x14ac:dyDescent="0.2">
      <c r="A70" s="45">
        <f>IF(P70=0,0,IF(COUNTBLANK(P70)=1,0,COUNTA($P$14:P70)))</f>
        <v>0</v>
      </c>
      <c r="B70" s="20">
        <f>IF($C$4="Neattiecināmās izmaksas",IF('3a+c+n'!$Q70="N",'3a+c+n'!B70,0))</f>
        <v>0</v>
      </c>
      <c r="C70" s="20">
        <f>IF($C$4="Neattiecināmās izmaksas",IF('3a+c+n'!$Q70="N",'3a+c+n'!C70,0))</f>
        <v>0</v>
      </c>
      <c r="D70" s="20">
        <f>IF($C$4="Neattiecināmās izmaksas",IF('3a+c+n'!$Q70="N",'3a+c+n'!D70,0))</f>
        <v>0</v>
      </c>
      <c r="E70" s="40"/>
      <c r="F70" s="59"/>
      <c r="G70" s="106"/>
      <c r="H70" s="106">
        <f>IF($C$4="Neattiecināmās izmaksas",IF('3a+c+n'!$Q70="N",'3a+c+n'!H70,0))</f>
        <v>0</v>
      </c>
      <c r="I70" s="106"/>
      <c r="J70" s="106"/>
      <c r="K70" s="107">
        <f>IF($C$4="Neattiecināmās izmaksas",IF('3a+c+n'!$Q70="N",'3a+c+n'!K70,0))</f>
        <v>0</v>
      </c>
      <c r="L70" s="74">
        <f>IF($C$4="Neattiecināmās izmaksas",IF('3a+c+n'!$Q70="N",'3a+c+n'!L70,0))</f>
        <v>0</v>
      </c>
      <c r="M70" s="106">
        <f>IF($C$4="Neattiecināmās izmaksas",IF('3a+c+n'!$Q70="N",'3a+c+n'!M70,0))</f>
        <v>0</v>
      </c>
      <c r="N70" s="106">
        <f>IF($C$4="Neattiecināmās izmaksas",IF('3a+c+n'!$Q70="N",'3a+c+n'!N70,0))</f>
        <v>0</v>
      </c>
      <c r="O70" s="106">
        <f>IF($C$4="Neattiecināmās izmaksas",IF('3a+c+n'!$Q70="N",'3a+c+n'!O70,0))</f>
        <v>0</v>
      </c>
      <c r="P70" s="107">
        <f>IF($C$4="Neattiecināmās izmaksas",IF('3a+c+n'!$Q70="N",'3a+c+n'!P70,0))</f>
        <v>0</v>
      </c>
    </row>
    <row r="71" spans="1:16" x14ac:dyDescent="0.2">
      <c r="A71" s="45">
        <f>IF(P71=0,0,IF(COUNTBLANK(P71)=1,0,COUNTA($P$14:P71)))</f>
        <v>0</v>
      </c>
      <c r="B71" s="20">
        <f>IF($C$4="Neattiecināmās izmaksas",IF('3a+c+n'!$Q71="N",'3a+c+n'!B71,0))</f>
        <v>0</v>
      </c>
      <c r="C71" s="20">
        <f>IF($C$4="Neattiecināmās izmaksas",IF('3a+c+n'!$Q71="N",'3a+c+n'!C71,0))</f>
        <v>0</v>
      </c>
      <c r="D71" s="20">
        <f>IF($C$4="Neattiecināmās izmaksas",IF('3a+c+n'!$Q71="N",'3a+c+n'!D71,0))</f>
        <v>0</v>
      </c>
      <c r="E71" s="40"/>
      <c r="F71" s="59"/>
      <c r="G71" s="106"/>
      <c r="H71" s="106">
        <f>IF($C$4="Neattiecināmās izmaksas",IF('3a+c+n'!$Q71="N",'3a+c+n'!H71,0))</f>
        <v>0</v>
      </c>
      <c r="I71" s="106"/>
      <c r="J71" s="106"/>
      <c r="K71" s="107">
        <f>IF($C$4="Neattiecināmās izmaksas",IF('3a+c+n'!$Q71="N",'3a+c+n'!K71,0))</f>
        <v>0</v>
      </c>
      <c r="L71" s="74">
        <f>IF($C$4="Neattiecināmās izmaksas",IF('3a+c+n'!$Q71="N",'3a+c+n'!L71,0))</f>
        <v>0</v>
      </c>
      <c r="M71" s="106">
        <f>IF($C$4="Neattiecināmās izmaksas",IF('3a+c+n'!$Q71="N",'3a+c+n'!M71,0))</f>
        <v>0</v>
      </c>
      <c r="N71" s="106">
        <f>IF($C$4="Neattiecināmās izmaksas",IF('3a+c+n'!$Q71="N",'3a+c+n'!N71,0))</f>
        <v>0</v>
      </c>
      <c r="O71" s="106">
        <f>IF($C$4="Neattiecināmās izmaksas",IF('3a+c+n'!$Q71="N",'3a+c+n'!O71,0))</f>
        <v>0</v>
      </c>
      <c r="P71" s="107">
        <f>IF($C$4="Neattiecināmās izmaksas",IF('3a+c+n'!$Q71="N",'3a+c+n'!P71,0))</f>
        <v>0</v>
      </c>
    </row>
    <row r="72" spans="1:16" x14ac:dyDescent="0.2">
      <c r="A72" s="45">
        <f>IF(P72=0,0,IF(COUNTBLANK(P72)=1,0,COUNTA($P$14:P72)))</f>
        <v>0</v>
      </c>
      <c r="B72" s="20">
        <f>IF($C$4="Neattiecināmās izmaksas",IF('3a+c+n'!$Q72="N",'3a+c+n'!B72,0))</f>
        <v>0</v>
      </c>
      <c r="C72" s="20">
        <f>IF($C$4="Neattiecināmās izmaksas",IF('3a+c+n'!$Q72="N",'3a+c+n'!C72,0))</f>
        <v>0</v>
      </c>
      <c r="D72" s="20">
        <f>IF($C$4="Neattiecināmās izmaksas",IF('3a+c+n'!$Q72="N",'3a+c+n'!D72,0))</f>
        <v>0</v>
      </c>
      <c r="E72" s="40"/>
      <c r="F72" s="59"/>
      <c r="G72" s="106"/>
      <c r="H72" s="106">
        <f>IF($C$4="Neattiecināmās izmaksas",IF('3a+c+n'!$Q72="N",'3a+c+n'!H72,0))</f>
        <v>0</v>
      </c>
      <c r="I72" s="106"/>
      <c r="J72" s="106"/>
      <c r="K72" s="107">
        <f>IF($C$4="Neattiecināmās izmaksas",IF('3a+c+n'!$Q72="N",'3a+c+n'!K72,0))</f>
        <v>0</v>
      </c>
      <c r="L72" s="74">
        <f>IF($C$4="Neattiecināmās izmaksas",IF('3a+c+n'!$Q72="N",'3a+c+n'!L72,0))</f>
        <v>0</v>
      </c>
      <c r="M72" s="106">
        <f>IF($C$4="Neattiecināmās izmaksas",IF('3a+c+n'!$Q72="N",'3a+c+n'!M72,0))</f>
        <v>0</v>
      </c>
      <c r="N72" s="106">
        <f>IF($C$4="Neattiecināmās izmaksas",IF('3a+c+n'!$Q72="N",'3a+c+n'!N72,0))</f>
        <v>0</v>
      </c>
      <c r="O72" s="106">
        <f>IF($C$4="Neattiecināmās izmaksas",IF('3a+c+n'!$Q72="N",'3a+c+n'!O72,0))</f>
        <v>0</v>
      </c>
      <c r="P72" s="107">
        <f>IF($C$4="Neattiecināmās izmaksas",IF('3a+c+n'!$Q72="N",'3a+c+n'!P72,0))</f>
        <v>0</v>
      </c>
    </row>
    <row r="73" spans="1:16" x14ac:dyDescent="0.2">
      <c r="A73" s="45">
        <f>IF(P73=0,0,IF(COUNTBLANK(P73)=1,0,COUNTA($P$14:P73)))</f>
        <v>0</v>
      </c>
      <c r="B73" s="20">
        <f>IF($C$4="Neattiecināmās izmaksas",IF('3a+c+n'!$Q73="N",'3a+c+n'!B73,0))</f>
        <v>0</v>
      </c>
      <c r="C73" s="20">
        <f>IF($C$4="Neattiecināmās izmaksas",IF('3a+c+n'!$Q73="N",'3a+c+n'!C73,0))</f>
        <v>0</v>
      </c>
      <c r="D73" s="20">
        <f>IF($C$4="Neattiecināmās izmaksas",IF('3a+c+n'!$Q73="N",'3a+c+n'!D73,0))</f>
        <v>0</v>
      </c>
      <c r="E73" s="40"/>
      <c r="F73" s="59"/>
      <c r="G73" s="106"/>
      <c r="H73" s="106">
        <f>IF($C$4="Neattiecināmās izmaksas",IF('3a+c+n'!$Q73="N",'3a+c+n'!H73,0))</f>
        <v>0</v>
      </c>
      <c r="I73" s="106"/>
      <c r="J73" s="106"/>
      <c r="K73" s="107">
        <f>IF($C$4="Neattiecināmās izmaksas",IF('3a+c+n'!$Q73="N",'3a+c+n'!K73,0))</f>
        <v>0</v>
      </c>
      <c r="L73" s="74">
        <f>IF($C$4="Neattiecināmās izmaksas",IF('3a+c+n'!$Q73="N",'3a+c+n'!L73,0))</f>
        <v>0</v>
      </c>
      <c r="M73" s="106">
        <f>IF($C$4="Neattiecināmās izmaksas",IF('3a+c+n'!$Q73="N",'3a+c+n'!M73,0))</f>
        <v>0</v>
      </c>
      <c r="N73" s="106">
        <f>IF($C$4="Neattiecināmās izmaksas",IF('3a+c+n'!$Q73="N",'3a+c+n'!N73,0))</f>
        <v>0</v>
      </c>
      <c r="O73" s="106">
        <f>IF($C$4="Neattiecināmās izmaksas",IF('3a+c+n'!$Q73="N",'3a+c+n'!O73,0))</f>
        <v>0</v>
      </c>
      <c r="P73" s="107">
        <f>IF($C$4="Neattiecināmās izmaksas",IF('3a+c+n'!$Q73="N",'3a+c+n'!P73,0))</f>
        <v>0</v>
      </c>
    </row>
    <row r="74" spans="1:16" x14ac:dyDescent="0.2">
      <c r="A74" s="45">
        <f>IF(P74=0,0,IF(COUNTBLANK(P74)=1,0,COUNTA($P$14:P74)))</f>
        <v>0</v>
      </c>
      <c r="B74" s="20">
        <f>IF($C$4="Neattiecināmās izmaksas",IF('3a+c+n'!$Q74="N",'3a+c+n'!B74,0))</f>
        <v>0</v>
      </c>
      <c r="C74" s="20">
        <f>IF($C$4="Neattiecināmās izmaksas",IF('3a+c+n'!$Q74="N",'3a+c+n'!C74,0))</f>
        <v>0</v>
      </c>
      <c r="D74" s="20">
        <f>IF($C$4="Neattiecināmās izmaksas",IF('3a+c+n'!$Q74="N",'3a+c+n'!D74,0))</f>
        <v>0</v>
      </c>
      <c r="E74" s="40"/>
      <c r="F74" s="59"/>
      <c r="G74" s="106"/>
      <c r="H74" s="106">
        <f>IF($C$4="Neattiecināmās izmaksas",IF('3a+c+n'!$Q74="N",'3a+c+n'!H74,0))</f>
        <v>0</v>
      </c>
      <c r="I74" s="106"/>
      <c r="J74" s="106"/>
      <c r="K74" s="107">
        <f>IF($C$4="Neattiecināmās izmaksas",IF('3a+c+n'!$Q74="N",'3a+c+n'!K74,0))</f>
        <v>0</v>
      </c>
      <c r="L74" s="74">
        <f>IF($C$4="Neattiecināmās izmaksas",IF('3a+c+n'!$Q74="N",'3a+c+n'!L74,0))</f>
        <v>0</v>
      </c>
      <c r="M74" s="106">
        <f>IF($C$4="Neattiecināmās izmaksas",IF('3a+c+n'!$Q74="N",'3a+c+n'!M74,0))</f>
        <v>0</v>
      </c>
      <c r="N74" s="106">
        <f>IF($C$4="Neattiecināmās izmaksas",IF('3a+c+n'!$Q74="N",'3a+c+n'!N74,0))</f>
        <v>0</v>
      </c>
      <c r="O74" s="106">
        <f>IF($C$4="Neattiecināmās izmaksas",IF('3a+c+n'!$Q74="N",'3a+c+n'!O74,0))</f>
        <v>0</v>
      </c>
      <c r="P74" s="107">
        <f>IF($C$4="Neattiecināmās izmaksas",IF('3a+c+n'!$Q74="N",'3a+c+n'!P74,0))</f>
        <v>0</v>
      </c>
    </row>
    <row r="75" spans="1:16" x14ac:dyDescent="0.2">
      <c r="A75" s="45">
        <f>IF(P75=0,0,IF(COUNTBLANK(P75)=1,0,COUNTA($P$14:P75)))</f>
        <v>0</v>
      </c>
      <c r="B75" s="20">
        <f>IF($C$4="Neattiecināmās izmaksas",IF('3a+c+n'!$Q75="N",'3a+c+n'!B75,0))</f>
        <v>0</v>
      </c>
      <c r="C75" s="20">
        <f>IF($C$4="Neattiecināmās izmaksas",IF('3a+c+n'!$Q75="N",'3a+c+n'!C75,0))</f>
        <v>0</v>
      </c>
      <c r="D75" s="20">
        <f>IF($C$4="Neattiecināmās izmaksas",IF('3a+c+n'!$Q75="N",'3a+c+n'!D75,0))</f>
        <v>0</v>
      </c>
      <c r="E75" s="40"/>
      <c r="F75" s="59"/>
      <c r="G75" s="106"/>
      <c r="H75" s="106">
        <f>IF($C$4="Neattiecināmās izmaksas",IF('3a+c+n'!$Q75="N",'3a+c+n'!H75,0))</f>
        <v>0</v>
      </c>
      <c r="I75" s="106"/>
      <c r="J75" s="106"/>
      <c r="K75" s="107">
        <f>IF($C$4="Neattiecināmās izmaksas",IF('3a+c+n'!$Q75="N",'3a+c+n'!K75,0))</f>
        <v>0</v>
      </c>
      <c r="L75" s="74">
        <f>IF($C$4="Neattiecināmās izmaksas",IF('3a+c+n'!$Q75="N",'3a+c+n'!L75,0))</f>
        <v>0</v>
      </c>
      <c r="M75" s="106">
        <f>IF($C$4="Neattiecināmās izmaksas",IF('3a+c+n'!$Q75="N",'3a+c+n'!M75,0))</f>
        <v>0</v>
      </c>
      <c r="N75" s="106">
        <f>IF($C$4="Neattiecināmās izmaksas",IF('3a+c+n'!$Q75="N",'3a+c+n'!N75,0))</f>
        <v>0</v>
      </c>
      <c r="O75" s="106">
        <f>IF($C$4="Neattiecināmās izmaksas",IF('3a+c+n'!$Q75="N",'3a+c+n'!O75,0))</f>
        <v>0</v>
      </c>
      <c r="P75" s="107">
        <f>IF($C$4="Neattiecināmās izmaksas",IF('3a+c+n'!$Q75="N",'3a+c+n'!P75,0))</f>
        <v>0</v>
      </c>
    </row>
    <row r="76" spans="1:16" x14ac:dyDescent="0.2">
      <c r="A76" s="45">
        <f>IF(P76=0,0,IF(COUNTBLANK(P76)=1,0,COUNTA($P$14:P76)))</f>
        <v>0</v>
      </c>
      <c r="B76" s="20">
        <f>IF($C$4="Neattiecināmās izmaksas",IF('3a+c+n'!$Q76="N",'3a+c+n'!B76,0))</f>
        <v>0</v>
      </c>
      <c r="C76" s="20">
        <f>IF($C$4="Neattiecināmās izmaksas",IF('3a+c+n'!$Q76="N",'3a+c+n'!C76,0))</f>
        <v>0</v>
      </c>
      <c r="D76" s="20">
        <f>IF($C$4="Neattiecināmās izmaksas",IF('3a+c+n'!$Q76="N",'3a+c+n'!D76,0))</f>
        <v>0</v>
      </c>
      <c r="E76" s="40"/>
      <c r="F76" s="59"/>
      <c r="G76" s="106"/>
      <c r="H76" s="106">
        <f>IF($C$4="Neattiecināmās izmaksas",IF('3a+c+n'!$Q76="N",'3a+c+n'!H76,0))</f>
        <v>0</v>
      </c>
      <c r="I76" s="106"/>
      <c r="J76" s="106"/>
      <c r="K76" s="107">
        <f>IF($C$4="Neattiecināmās izmaksas",IF('3a+c+n'!$Q76="N",'3a+c+n'!K76,0))</f>
        <v>0</v>
      </c>
      <c r="L76" s="74">
        <f>IF($C$4="Neattiecināmās izmaksas",IF('3a+c+n'!$Q76="N",'3a+c+n'!L76,0))</f>
        <v>0</v>
      </c>
      <c r="M76" s="106">
        <f>IF($C$4="Neattiecināmās izmaksas",IF('3a+c+n'!$Q76="N",'3a+c+n'!M76,0))</f>
        <v>0</v>
      </c>
      <c r="N76" s="106">
        <f>IF($C$4="Neattiecināmās izmaksas",IF('3a+c+n'!$Q76="N",'3a+c+n'!N76,0))</f>
        <v>0</v>
      </c>
      <c r="O76" s="106">
        <f>IF($C$4="Neattiecināmās izmaksas",IF('3a+c+n'!$Q76="N",'3a+c+n'!O76,0))</f>
        <v>0</v>
      </c>
      <c r="P76" s="107">
        <f>IF($C$4="Neattiecināmās izmaksas",IF('3a+c+n'!$Q76="N",'3a+c+n'!P76,0))</f>
        <v>0</v>
      </c>
    </row>
    <row r="77" spans="1:16" x14ac:dyDescent="0.2">
      <c r="A77" s="45">
        <f>IF(P77=0,0,IF(COUNTBLANK(P77)=1,0,COUNTA($P$14:P77)))</f>
        <v>0</v>
      </c>
      <c r="B77" s="20">
        <f>IF($C$4="Neattiecināmās izmaksas",IF('3a+c+n'!$Q77="N",'3a+c+n'!B77,0))</f>
        <v>0</v>
      </c>
      <c r="C77" s="20">
        <f>IF($C$4="Neattiecināmās izmaksas",IF('3a+c+n'!$Q77="N",'3a+c+n'!C77,0))</f>
        <v>0</v>
      </c>
      <c r="D77" s="20">
        <f>IF($C$4="Neattiecināmās izmaksas",IF('3a+c+n'!$Q77="N",'3a+c+n'!D77,0))</f>
        <v>0</v>
      </c>
      <c r="E77" s="40"/>
      <c r="F77" s="59"/>
      <c r="G77" s="106"/>
      <c r="H77" s="106">
        <f>IF($C$4="Neattiecināmās izmaksas",IF('3a+c+n'!$Q77="N",'3a+c+n'!H77,0))</f>
        <v>0</v>
      </c>
      <c r="I77" s="106"/>
      <c r="J77" s="106"/>
      <c r="K77" s="107">
        <f>IF($C$4="Neattiecināmās izmaksas",IF('3a+c+n'!$Q77="N",'3a+c+n'!K77,0))</f>
        <v>0</v>
      </c>
      <c r="L77" s="74">
        <f>IF($C$4="Neattiecināmās izmaksas",IF('3a+c+n'!$Q77="N",'3a+c+n'!L77,0))</f>
        <v>0</v>
      </c>
      <c r="M77" s="106">
        <f>IF($C$4="Neattiecināmās izmaksas",IF('3a+c+n'!$Q77="N",'3a+c+n'!M77,0))</f>
        <v>0</v>
      </c>
      <c r="N77" s="106">
        <f>IF($C$4="Neattiecināmās izmaksas",IF('3a+c+n'!$Q77="N",'3a+c+n'!N77,0))</f>
        <v>0</v>
      </c>
      <c r="O77" s="106">
        <f>IF($C$4="Neattiecināmās izmaksas",IF('3a+c+n'!$Q77="N",'3a+c+n'!O77,0))</f>
        <v>0</v>
      </c>
      <c r="P77" s="107">
        <f>IF($C$4="Neattiecināmās izmaksas",IF('3a+c+n'!$Q77="N",'3a+c+n'!P77,0))</f>
        <v>0</v>
      </c>
    </row>
    <row r="78" spans="1:16" x14ac:dyDescent="0.2">
      <c r="A78" s="45">
        <f>IF(P78=0,0,IF(COUNTBLANK(P78)=1,0,COUNTA($P$14:P78)))</f>
        <v>0</v>
      </c>
      <c r="B78" s="20">
        <f>IF($C$4="Neattiecināmās izmaksas",IF('3a+c+n'!$Q78="N",'3a+c+n'!B78,0))</f>
        <v>0</v>
      </c>
      <c r="C78" s="20">
        <f>IF($C$4="Neattiecināmās izmaksas",IF('3a+c+n'!$Q78="N",'3a+c+n'!C78,0))</f>
        <v>0</v>
      </c>
      <c r="D78" s="20">
        <f>IF($C$4="Neattiecināmās izmaksas",IF('3a+c+n'!$Q78="N",'3a+c+n'!D78,0))</f>
        <v>0</v>
      </c>
      <c r="E78" s="40"/>
      <c r="F78" s="59"/>
      <c r="G78" s="106"/>
      <c r="H78" s="106">
        <f>IF($C$4="Neattiecināmās izmaksas",IF('3a+c+n'!$Q78="N",'3a+c+n'!H78,0))</f>
        <v>0</v>
      </c>
      <c r="I78" s="106"/>
      <c r="J78" s="106"/>
      <c r="K78" s="107">
        <f>IF($C$4="Neattiecināmās izmaksas",IF('3a+c+n'!$Q78="N",'3a+c+n'!K78,0))</f>
        <v>0</v>
      </c>
      <c r="L78" s="74">
        <f>IF($C$4="Neattiecināmās izmaksas",IF('3a+c+n'!$Q78="N",'3a+c+n'!L78,0))</f>
        <v>0</v>
      </c>
      <c r="M78" s="106">
        <f>IF($C$4="Neattiecināmās izmaksas",IF('3a+c+n'!$Q78="N",'3a+c+n'!M78,0))</f>
        <v>0</v>
      </c>
      <c r="N78" s="106">
        <f>IF($C$4="Neattiecināmās izmaksas",IF('3a+c+n'!$Q78="N",'3a+c+n'!N78,0))</f>
        <v>0</v>
      </c>
      <c r="O78" s="106">
        <f>IF($C$4="Neattiecināmās izmaksas",IF('3a+c+n'!$Q78="N",'3a+c+n'!O78,0))</f>
        <v>0</v>
      </c>
      <c r="P78" s="107">
        <f>IF($C$4="Neattiecināmās izmaksas",IF('3a+c+n'!$Q78="N",'3a+c+n'!P78,0))</f>
        <v>0</v>
      </c>
    </row>
    <row r="79" spans="1:16" x14ac:dyDescent="0.2">
      <c r="A79" s="45">
        <f>IF(P79=0,0,IF(COUNTBLANK(P79)=1,0,COUNTA($P$14:P79)))</f>
        <v>0</v>
      </c>
      <c r="B79" s="20">
        <f>IF($C$4="Neattiecināmās izmaksas",IF('3a+c+n'!$Q79="N",'3a+c+n'!B79,0))</f>
        <v>0</v>
      </c>
      <c r="C79" s="20">
        <f>IF($C$4="Neattiecināmās izmaksas",IF('3a+c+n'!$Q79="N",'3a+c+n'!C79,0))</f>
        <v>0</v>
      </c>
      <c r="D79" s="20">
        <f>IF($C$4="Neattiecināmās izmaksas",IF('3a+c+n'!$Q79="N",'3a+c+n'!D79,0))</f>
        <v>0</v>
      </c>
      <c r="E79" s="40"/>
      <c r="F79" s="59"/>
      <c r="G79" s="106"/>
      <c r="H79" s="106">
        <f>IF($C$4="Neattiecināmās izmaksas",IF('3a+c+n'!$Q79="N",'3a+c+n'!H79,0))</f>
        <v>0</v>
      </c>
      <c r="I79" s="106"/>
      <c r="J79" s="106"/>
      <c r="K79" s="107">
        <f>IF($C$4="Neattiecināmās izmaksas",IF('3a+c+n'!$Q79="N",'3a+c+n'!K79,0))</f>
        <v>0</v>
      </c>
      <c r="L79" s="74">
        <f>IF($C$4="Neattiecināmās izmaksas",IF('3a+c+n'!$Q79="N",'3a+c+n'!L79,0))</f>
        <v>0</v>
      </c>
      <c r="M79" s="106">
        <f>IF($C$4="Neattiecināmās izmaksas",IF('3a+c+n'!$Q79="N",'3a+c+n'!M79,0))</f>
        <v>0</v>
      </c>
      <c r="N79" s="106">
        <f>IF($C$4="Neattiecināmās izmaksas",IF('3a+c+n'!$Q79="N",'3a+c+n'!N79,0))</f>
        <v>0</v>
      </c>
      <c r="O79" s="106">
        <f>IF($C$4="Neattiecināmās izmaksas",IF('3a+c+n'!$Q79="N",'3a+c+n'!O79,0))</f>
        <v>0</v>
      </c>
      <c r="P79" s="107">
        <f>IF($C$4="Neattiecināmās izmaksas",IF('3a+c+n'!$Q79="N",'3a+c+n'!P79,0))</f>
        <v>0</v>
      </c>
    </row>
    <row r="80" spans="1:16" x14ac:dyDescent="0.2">
      <c r="A80" s="45">
        <f>IF(P80=0,0,IF(COUNTBLANK(P80)=1,0,COUNTA($P$14:P80)))</f>
        <v>0</v>
      </c>
      <c r="B80" s="20">
        <f>IF($C$4="Neattiecināmās izmaksas",IF('3a+c+n'!$Q80="N",'3a+c+n'!B80,0))</f>
        <v>0</v>
      </c>
      <c r="C80" s="20">
        <f>IF($C$4="Neattiecināmās izmaksas",IF('3a+c+n'!$Q80="N",'3a+c+n'!C80,0))</f>
        <v>0</v>
      </c>
      <c r="D80" s="20">
        <f>IF($C$4="Neattiecināmās izmaksas",IF('3a+c+n'!$Q80="N",'3a+c+n'!D80,0))</f>
        <v>0</v>
      </c>
      <c r="E80" s="40"/>
      <c r="F80" s="59"/>
      <c r="G80" s="106"/>
      <c r="H80" s="106">
        <f>IF($C$4="Neattiecināmās izmaksas",IF('3a+c+n'!$Q80="N",'3a+c+n'!H80,0))</f>
        <v>0</v>
      </c>
      <c r="I80" s="106"/>
      <c r="J80" s="106"/>
      <c r="K80" s="107">
        <f>IF($C$4="Neattiecināmās izmaksas",IF('3a+c+n'!$Q80="N",'3a+c+n'!K80,0))</f>
        <v>0</v>
      </c>
      <c r="L80" s="74">
        <f>IF($C$4="Neattiecināmās izmaksas",IF('3a+c+n'!$Q80="N",'3a+c+n'!L80,0))</f>
        <v>0</v>
      </c>
      <c r="M80" s="106">
        <f>IF($C$4="Neattiecināmās izmaksas",IF('3a+c+n'!$Q80="N",'3a+c+n'!M80,0))</f>
        <v>0</v>
      </c>
      <c r="N80" s="106">
        <f>IF($C$4="Neattiecināmās izmaksas",IF('3a+c+n'!$Q80="N",'3a+c+n'!N80,0))</f>
        <v>0</v>
      </c>
      <c r="O80" s="106">
        <f>IF($C$4="Neattiecināmās izmaksas",IF('3a+c+n'!$Q80="N",'3a+c+n'!O80,0))</f>
        <v>0</v>
      </c>
      <c r="P80" s="107">
        <f>IF($C$4="Neattiecināmās izmaksas",IF('3a+c+n'!$Q80="N",'3a+c+n'!P80,0))</f>
        <v>0</v>
      </c>
    </row>
    <row r="81" spans="1:16" ht="12" thickBot="1" x14ac:dyDescent="0.25">
      <c r="A81" s="45">
        <f>IF(P81=0,0,IF(COUNTBLANK(P81)=1,0,COUNTA($P$14:P81)))</f>
        <v>0</v>
      </c>
      <c r="B81" s="20">
        <f>IF($C$4="Neattiecināmās izmaksas",IF('3a+c+n'!$Q81="N",'3a+c+n'!B81,0))</f>
        <v>0</v>
      </c>
      <c r="C81" s="20">
        <f>IF($C$4="Neattiecināmās izmaksas",IF('3a+c+n'!$Q81="N",'3a+c+n'!C81,0))</f>
        <v>0</v>
      </c>
      <c r="D81" s="20">
        <f>IF($C$4="Neattiecināmās izmaksas",IF('3a+c+n'!$Q81="N",'3a+c+n'!D81,0))</f>
        <v>0</v>
      </c>
      <c r="E81" s="40"/>
      <c r="F81" s="59"/>
      <c r="G81" s="106"/>
      <c r="H81" s="106">
        <f>IF($C$4="Neattiecināmās izmaksas",IF('3a+c+n'!$Q81="N",'3a+c+n'!H81,0))</f>
        <v>0</v>
      </c>
      <c r="I81" s="106"/>
      <c r="J81" s="106"/>
      <c r="K81" s="107">
        <f>IF($C$4="Neattiecināmās izmaksas",IF('3a+c+n'!$Q81="N",'3a+c+n'!K81,0))</f>
        <v>0</v>
      </c>
      <c r="L81" s="74">
        <f>IF($C$4="Neattiecināmās izmaksas",IF('3a+c+n'!$Q81="N",'3a+c+n'!L81,0))</f>
        <v>0</v>
      </c>
      <c r="M81" s="106">
        <f>IF($C$4="Neattiecināmās izmaksas",IF('3a+c+n'!$Q81="N",'3a+c+n'!M81,0))</f>
        <v>0</v>
      </c>
      <c r="N81" s="106">
        <f>IF($C$4="Neattiecināmās izmaksas",IF('3a+c+n'!$Q81="N",'3a+c+n'!N81,0))</f>
        <v>0</v>
      </c>
      <c r="O81" s="106">
        <f>IF($C$4="Neattiecināmās izmaksas",IF('3a+c+n'!$Q81="N",'3a+c+n'!O81,0))</f>
        <v>0</v>
      </c>
      <c r="P81" s="107">
        <f>IF($C$4="Neattiecināmās izmaksas",IF('3a+c+n'!$Q81="N",'3a+c+n'!P81,0))</f>
        <v>0</v>
      </c>
    </row>
    <row r="82" spans="1:16" ht="12" customHeight="1" thickBot="1" x14ac:dyDescent="0.25">
      <c r="A82" s="254" t="s">
        <v>62</v>
      </c>
      <c r="B82" s="255"/>
      <c r="C82" s="255"/>
      <c r="D82" s="255"/>
      <c r="E82" s="255"/>
      <c r="F82" s="255"/>
      <c r="G82" s="255"/>
      <c r="H82" s="255"/>
      <c r="I82" s="255"/>
      <c r="J82" s="255"/>
      <c r="K82" s="256"/>
      <c r="L82" s="121">
        <f>SUM(L14:L81)</f>
        <v>0</v>
      </c>
      <c r="M82" s="122">
        <f>SUM(M14:M81)</f>
        <v>0</v>
      </c>
      <c r="N82" s="122">
        <f>SUM(N14:N81)</f>
        <v>0</v>
      </c>
      <c r="O82" s="122">
        <f>SUM(O14:O81)</f>
        <v>0</v>
      </c>
      <c r="P82" s="123">
        <f>SUM(P14:P81)</f>
        <v>0</v>
      </c>
    </row>
    <row r="83" spans="1:16" x14ac:dyDescent="0.2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</row>
    <row r="84" spans="1:16" x14ac:dyDescent="0.2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</row>
    <row r="85" spans="1:16" x14ac:dyDescent="0.2">
      <c r="A85" s="1" t="s">
        <v>14</v>
      </c>
      <c r="B85" s="12"/>
      <c r="C85" s="257">
        <f>'Kops n'!C29:H29</f>
        <v>0</v>
      </c>
      <c r="D85" s="257"/>
      <c r="E85" s="257"/>
      <c r="F85" s="257"/>
      <c r="G85" s="257"/>
      <c r="H85" s="257"/>
      <c r="I85" s="12"/>
      <c r="J85" s="12"/>
      <c r="K85" s="12"/>
      <c r="L85" s="12"/>
      <c r="M85" s="12"/>
      <c r="N85" s="12"/>
      <c r="O85" s="12"/>
      <c r="P85" s="12"/>
    </row>
    <row r="86" spans="1:16" x14ac:dyDescent="0.2">
      <c r="A86" s="12"/>
      <c r="B86" s="12"/>
      <c r="C86" s="183" t="s">
        <v>15</v>
      </c>
      <c r="D86" s="183"/>
      <c r="E86" s="183"/>
      <c r="F86" s="183"/>
      <c r="G86" s="183"/>
      <c r="H86" s="183"/>
      <c r="I86" s="12"/>
      <c r="J86" s="12"/>
      <c r="K86" s="12"/>
      <c r="L86" s="12"/>
      <c r="M86" s="12"/>
      <c r="N86" s="12"/>
      <c r="O86" s="12"/>
      <c r="P86" s="12"/>
    </row>
    <row r="87" spans="1:16" x14ac:dyDescent="0.2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</row>
    <row r="88" spans="1:16" x14ac:dyDescent="0.2">
      <c r="A88" s="202" t="str">
        <f>'Kops n'!A32:D32</f>
        <v>Tāme sastādīta 2024. gada__. ________</v>
      </c>
      <c r="B88" s="203"/>
      <c r="C88" s="203"/>
      <c r="D88" s="203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</row>
    <row r="89" spans="1:16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</row>
    <row r="90" spans="1:16" x14ac:dyDescent="0.2">
      <c r="A90" s="1" t="s">
        <v>41</v>
      </c>
      <c r="B90" s="12"/>
      <c r="C90" s="257">
        <f>'Kops n'!C34:H34</f>
        <v>0</v>
      </c>
      <c r="D90" s="257"/>
      <c r="E90" s="257"/>
      <c r="F90" s="257"/>
      <c r="G90" s="257"/>
      <c r="H90" s="257"/>
      <c r="I90" s="12"/>
      <c r="J90" s="12"/>
      <c r="K90" s="12"/>
      <c r="L90" s="12"/>
      <c r="M90" s="12"/>
      <c r="N90" s="12"/>
      <c r="O90" s="12"/>
      <c r="P90" s="12"/>
    </row>
    <row r="91" spans="1:16" x14ac:dyDescent="0.2">
      <c r="A91" s="12"/>
      <c r="B91" s="12"/>
      <c r="C91" s="183" t="s">
        <v>15</v>
      </c>
      <c r="D91" s="183"/>
      <c r="E91" s="183"/>
      <c r="F91" s="183"/>
      <c r="G91" s="183"/>
      <c r="H91" s="183"/>
      <c r="I91" s="12"/>
      <c r="J91" s="12"/>
      <c r="K91" s="12"/>
      <c r="L91" s="12"/>
      <c r="M91" s="12"/>
      <c r="N91" s="12"/>
      <c r="O91" s="12"/>
      <c r="P91" s="12"/>
    </row>
    <row r="92" spans="1:16" x14ac:dyDescent="0.2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</row>
    <row r="93" spans="1:16" x14ac:dyDescent="0.2">
      <c r="A93" s="70" t="s">
        <v>16</v>
      </c>
      <c r="B93" s="38"/>
      <c r="C93" s="75">
        <f>'Kops n'!C37</f>
        <v>0</v>
      </c>
      <c r="D93" s="38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</row>
    <row r="94" spans="1:16" x14ac:dyDescent="0.2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</row>
  </sheetData>
  <mergeCells count="23">
    <mergeCell ref="C2:I2"/>
    <mergeCell ref="C3:I3"/>
    <mergeCell ref="C4:I4"/>
    <mergeCell ref="D5:L5"/>
    <mergeCell ref="D6:L6"/>
    <mergeCell ref="D8:L8"/>
    <mergeCell ref="A9:F9"/>
    <mergeCell ref="J9:M9"/>
    <mergeCell ref="N9:O9"/>
    <mergeCell ref="D7:L7"/>
    <mergeCell ref="C91:H91"/>
    <mergeCell ref="L12:P12"/>
    <mergeCell ref="A82:K82"/>
    <mergeCell ref="C85:H85"/>
    <mergeCell ref="C86:H86"/>
    <mergeCell ref="A88:D88"/>
    <mergeCell ref="C90:H90"/>
    <mergeCell ref="A12:A13"/>
    <mergeCell ref="B12:B13"/>
    <mergeCell ref="C12:C13"/>
    <mergeCell ref="D12:D13"/>
    <mergeCell ref="E12:E13"/>
    <mergeCell ref="F12:K12"/>
  </mergeCells>
  <conditionalFormatting sqref="A82:K82">
    <cfRule type="containsText" dxfId="61" priority="3" operator="containsText" text="Tiešās izmaksas kopā, t. sk. darba devēja sociālais nodoklis __.__% ">
      <formula>NOT(ISERROR(SEARCH("Tiešās izmaksas kopā, t. sk. darba devēja sociālais nodoklis __.__% ",A82)))</formula>
    </cfRule>
  </conditionalFormatting>
  <conditionalFormatting sqref="A14:P81">
    <cfRule type="cellIs" dxfId="60" priority="1" operator="equal">
      <formula>0</formula>
    </cfRule>
  </conditionalFormatting>
  <conditionalFormatting sqref="C2:I2 D5:L8 N9:O9 L82:P82 C85:H85 C90:H90 C93">
    <cfRule type="cellIs" dxfId="59" priority="2" operator="equal">
      <formula>0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6">
    <tabColor rgb="FF92D050"/>
  </sheetPr>
  <dimension ref="A1:Q51"/>
  <sheetViews>
    <sheetView topLeftCell="A42" workbookViewId="0">
      <selection activeCell="H15" sqref="H15:H38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7" x14ac:dyDescent="0.2">
      <c r="A1" s="18"/>
      <c r="B1" s="18"/>
      <c r="C1" s="23" t="s">
        <v>44</v>
      </c>
      <c r="D1" s="72">
        <v>4</v>
      </c>
      <c r="E1" s="18"/>
      <c r="F1" s="18"/>
      <c r="G1" s="18"/>
      <c r="H1" s="18"/>
      <c r="I1" s="18"/>
      <c r="J1" s="18"/>
      <c r="N1" s="22"/>
      <c r="O1" s="23"/>
      <c r="P1" s="24"/>
    </row>
    <row r="2" spans="1:17" x14ac:dyDescent="0.2">
      <c r="A2" s="25"/>
      <c r="B2" s="25"/>
      <c r="C2" s="270" t="s">
        <v>425</v>
      </c>
      <c r="D2" s="270"/>
      <c r="E2" s="270"/>
      <c r="F2" s="270"/>
      <c r="G2" s="270"/>
      <c r="H2" s="270"/>
      <c r="I2" s="270"/>
      <c r="J2" s="25"/>
    </row>
    <row r="3" spans="1:17" x14ac:dyDescent="0.2">
      <c r="A3" s="26"/>
      <c r="B3" s="26"/>
      <c r="C3" s="244" t="s">
        <v>21</v>
      </c>
      <c r="D3" s="244"/>
      <c r="E3" s="244"/>
      <c r="F3" s="244"/>
      <c r="G3" s="244"/>
      <c r="H3" s="244"/>
      <c r="I3" s="244"/>
      <c r="J3" s="26"/>
    </row>
    <row r="4" spans="1:17" x14ac:dyDescent="0.2">
      <c r="A4" s="26"/>
      <c r="B4" s="26"/>
      <c r="C4" s="271" t="s">
        <v>63</v>
      </c>
      <c r="D4" s="271"/>
      <c r="E4" s="271"/>
      <c r="F4" s="271"/>
      <c r="G4" s="271"/>
      <c r="H4" s="271"/>
      <c r="I4" s="271"/>
      <c r="J4" s="26"/>
    </row>
    <row r="5" spans="1:17" x14ac:dyDescent="0.2">
      <c r="A5" s="18"/>
      <c r="B5" s="18"/>
      <c r="C5" s="23" t="s">
        <v>5</v>
      </c>
      <c r="D5" s="266" t="str">
        <f>'Kops a+c+n'!D6</f>
        <v>DZĪVOJAMĀS MĀJAS FASĀŽU VIENKĀRŠOTĀ ATJAUNOŠANA</v>
      </c>
      <c r="E5" s="266"/>
      <c r="F5" s="266"/>
      <c r="G5" s="266"/>
      <c r="H5" s="266"/>
      <c r="I5" s="266"/>
      <c r="J5" s="266"/>
      <c r="K5" s="266"/>
      <c r="L5" s="266"/>
      <c r="M5" s="12"/>
      <c r="N5" s="12"/>
      <c r="O5" s="12"/>
      <c r="P5" s="12"/>
    </row>
    <row r="6" spans="1:17" x14ac:dyDescent="0.2">
      <c r="A6" s="18"/>
      <c r="B6" s="18"/>
      <c r="C6" s="23" t="s">
        <v>6</v>
      </c>
      <c r="D6" s="266" t="str">
        <f>'Kops a+c+n'!D7</f>
        <v>DZĪVOJAMĀS MĀJAS FASĀŽU VIENKĀRŠOTĀ ATJAUNOŠANA</v>
      </c>
      <c r="E6" s="266"/>
      <c r="F6" s="266"/>
      <c r="G6" s="266"/>
      <c r="H6" s="266"/>
      <c r="I6" s="266"/>
      <c r="J6" s="266"/>
      <c r="K6" s="266"/>
      <c r="L6" s="266"/>
      <c r="M6" s="12"/>
      <c r="N6" s="12"/>
      <c r="O6" s="12"/>
      <c r="P6" s="12"/>
    </row>
    <row r="7" spans="1:17" x14ac:dyDescent="0.2">
      <c r="A7" s="18"/>
      <c r="B7" s="18"/>
      <c r="C7" s="23" t="s">
        <v>7</v>
      </c>
      <c r="D7" s="266" t="str">
        <f>'Kops a+c+n'!D8</f>
        <v>MEŽA IELA 8, JAUNOLAINE, OLAINES PAGASTS</v>
      </c>
      <c r="E7" s="266"/>
      <c r="F7" s="266"/>
      <c r="G7" s="266"/>
      <c r="H7" s="266"/>
      <c r="I7" s="266"/>
      <c r="J7" s="266"/>
      <c r="K7" s="266"/>
      <c r="L7" s="266"/>
      <c r="M7" s="12"/>
      <c r="N7" s="12"/>
      <c r="O7" s="12"/>
      <c r="P7" s="12"/>
    </row>
    <row r="8" spans="1:17" x14ac:dyDescent="0.2">
      <c r="A8" s="18"/>
      <c r="B8" s="18"/>
      <c r="C8" s="4" t="s">
        <v>24</v>
      </c>
      <c r="D8" s="266" t="str">
        <f>'Kops a+c+n'!D9</f>
        <v>Iepirkums Nr. AS OŪS 2024/02_E</v>
      </c>
      <c r="E8" s="266"/>
      <c r="F8" s="266"/>
      <c r="G8" s="266"/>
      <c r="H8" s="266"/>
      <c r="I8" s="266"/>
      <c r="J8" s="266"/>
      <c r="K8" s="266"/>
      <c r="L8" s="266"/>
      <c r="M8" s="12"/>
      <c r="N8" s="12"/>
      <c r="O8" s="12"/>
      <c r="P8" s="12"/>
    </row>
    <row r="9" spans="1:17" ht="11.25" customHeight="1" x14ac:dyDescent="0.2">
      <c r="A9" s="267" t="s">
        <v>426</v>
      </c>
      <c r="B9" s="267"/>
      <c r="C9" s="267"/>
      <c r="D9" s="267"/>
      <c r="E9" s="267"/>
      <c r="F9" s="267"/>
      <c r="G9" s="27"/>
      <c r="H9" s="27"/>
      <c r="I9" s="27"/>
      <c r="J9" s="268" t="s">
        <v>45</v>
      </c>
      <c r="K9" s="268"/>
      <c r="L9" s="268"/>
      <c r="M9" s="268"/>
      <c r="N9" s="269">
        <f>P39</f>
        <v>0</v>
      </c>
      <c r="O9" s="269"/>
      <c r="P9" s="27"/>
      <c r="Q9" s="79" t="str">
        <f>""</f>
        <v/>
      </c>
    </row>
    <row r="10" spans="1:17" ht="15" customHeight="1" x14ac:dyDescent="0.2">
      <c r="A10" s="28"/>
      <c r="B10" s="29"/>
      <c r="C10" s="4"/>
      <c r="D10" s="18"/>
      <c r="E10" s="18"/>
      <c r="F10" s="18"/>
      <c r="G10" s="18"/>
      <c r="H10" s="18"/>
      <c r="I10" s="18"/>
      <c r="J10" s="18"/>
      <c r="K10" s="18"/>
      <c r="L10" s="76"/>
      <c r="M10" s="76"/>
      <c r="N10" s="76"/>
      <c r="O10" s="76"/>
      <c r="P10" s="23" t="str">
        <f>'Kopt a+c+n'!A36</f>
        <v>Tāme sastādīta 2024. gada__. ________</v>
      </c>
      <c r="Q10" s="79" t="s">
        <v>46</v>
      </c>
    </row>
    <row r="11" spans="1:17" ht="12" thickBot="1" x14ac:dyDescent="0.25">
      <c r="A11" s="28"/>
      <c r="B11" s="29"/>
      <c r="C11" s="4"/>
      <c r="D11" s="18"/>
      <c r="E11" s="18"/>
      <c r="F11" s="18"/>
      <c r="G11" s="18"/>
      <c r="H11" s="18"/>
      <c r="I11" s="18"/>
      <c r="J11" s="18"/>
      <c r="K11" s="18"/>
      <c r="L11" s="30"/>
      <c r="M11" s="30"/>
      <c r="N11" s="31"/>
      <c r="O11" s="22"/>
      <c r="P11" s="18"/>
      <c r="Q11" s="79" t="s">
        <v>47</v>
      </c>
    </row>
    <row r="12" spans="1:17" ht="12" thickBot="1" x14ac:dyDescent="0.25">
      <c r="A12" s="235" t="s">
        <v>27</v>
      </c>
      <c r="B12" s="259" t="s">
        <v>48</v>
      </c>
      <c r="C12" s="252" t="s">
        <v>49</v>
      </c>
      <c r="D12" s="262" t="s">
        <v>50</v>
      </c>
      <c r="E12" s="264" t="s">
        <v>51</v>
      </c>
      <c r="F12" s="251" t="s">
        <v>52</v>
      </c>
      <c r="G12" s="252"/>
      <c r="H12" s="252"/>
      <c r="I12" s="252"/>
      <c r="J12" s="252"/>
      <c r="K12" s="253"/>
      <c r="L12" s="251" t="s">
        <v>53</v>
      </c>
      <c r="M12" s="252"/>
      <c r="N12" s="252"/>
      <c r="O12" s="252"/>
      <c r="P12" s="253"/>
      <c r="Q12" s="79" t="s">
        <v>54</v>
      </c>
    </row>
    <row r="13" spans="1:17" ht="126.75" customHeight="1" thickBot="1" x14ac:dyDescent="0.25">
      <c r="A13" s="258"/>
      <c r="B13" s="260"/>
      <c r="C13" s="261"/>
      <c r="D13" s="263"/>
      <c r="E13" s="265"/>
      <c r="F13" s="153" t="s">
        <v>55</v>
      </c>
      <c r="G13" s="154" t="s">
        <v>56</v>
      </c>
      <c r="H13" s="154" t="s">
        <v>57</v>
      </c>
      <c r="I13" s="154" t="s">
        <v>58</v>
      </c>
      <c r="J13" s="154" t="s">
        <v>59</v>
      </c>
      <c r="K13" s="80" t="s">
        <v>60</v>
      </c>
      <c r="L13" s="47" t="s">
        <v>55</v>
      </c>
      <c r="M13" s="50" t="s">
        <v>57</v>
      </c>
      <c r="N13" s="50" t="s">
        <v>58</v>
      </c>
      <c r="O13" s="50" t="s">
        <v>59</v>
      </c>
      <c r="P13" s="53" t="s">
        <v>60</v>
      </c>
      <c r="Q13" s="54" t="s">
        <v>61</v>
      </c>
    </row>
    <row r="14" spans="1:17" x14ac:dyDescent="0.2">
      <c r="A14" s="126">
        <v>1</v>
      </c>
      <c r="B14" s="127"/>
      <c r="C14" s="133" t="s">
        <v>427</v>
      </c>
      <c r="D14" s="129" t="s">
        <v>420</v>
      </c>
      <c r="E14" s="155">
        <v>1</v>
      </c>
      <c r="F14" s="164"/>
      <c r="G14" s="165"/>
      <c r="H14" s="165">
        <f>F14*G14</f>
        <v>0</v>
      </c>
      <c r="I14" s="165"/>
      <c r="J14" s="171"/>
      <c r="K14" s="167">
        <f>SUM(H14:J14)</f>
        <v>0</v>
      </c>
      <c r="L14" s="64">
        <f>E14*F14</f>
        <v>0</v>
      </c>
      <c r="M14" s="98">
        <f>H14*E14</f>
        <v>0</v>
      </c>
      <c r="N14" s="98">
        <f>I14*E14</f>
        <v>0</v>
      </c>
      <c r="O14" s="98">
        <f>J14*E14</f>
        <v>0</v>
      </c>
      <c r="P14" s="99">
        <f>SUM(M14:O14)</f>
        <v>0</v>
      </c>
      <c r="Q14" s="51" t="s">
        <v>47</v>
      </c>
    </row>
    <row r="15" spans="1:17" ht="23.25" thickBot="1" x14ac:dyDescent="0.25">
      <c r="A15" s="32">
        <v>2</v>
      </c>
      <c r="B15" s="131"/>
      <c r="C15" s="36" t="s">
        <v>428</v>
      </c>
      <c r="D15" s="20" t="s">
        <v>420</v>
      </c>
      <c r="E15" s="155">
        <v>1</v>
      </c>
      <c r="F15" s="37"/>
      <c r="G15" s="100"/>
      <c r="H15" s="100">
        <f>F15*G15</f>
        <v>0</v>
      </c>
      <c r="I15" s="100"/>
      <c r="J15" s="171"/>
      <c r="K15" s="103">
        <f t="shared" ref="K15:K38" si="0">SUM(H15:J15)</f>
        <v>0</v>
      </c>
      <c r="L15" s="37">
        <f t="shared" ref="L15:L38" si="1">E15*F15</f>
        <v>0</v>
      </c>
      <c r="M15" s="100">
        <f t="shared" ref="M15:M38" si="2">H15*E15</f>
        <v>0</v>
      </c>
      <c r="N15" s="100">
        <f t="shared" ref="N15:N38" si="3">I15*E15</f>
        <v>0</v>
      </c>
      <c r="O15" s="100">
        <f t="shared" ref="O15:O38" si="4">J15*E15</f>
        <v>0</v>
      </c>
      <c r="P15" s="101">
        <f t="shared" ref="P15:P38" si="5">SUM(M15:O15)</f>
        <v>0</v>
      </c>
      <c r="Q15" s="55" t="s">
        <v>47</v>
      </c>
    </row>
    <row r="16" spans="1:17" ht="22.5" x14ac:dyDescent="0.2">
      <c r="A16" s="126">
        <v>3</v>
      </c>
      <c r="B16" s="131"/>
      <c r="C16" s="36" t="s">
        <v>429</v>
      </c>
      <c r="D16" s="20" t="s">
        <v>420</v>
      </c>
      <c r="E16" s="155">
        <v>1</v>
      </c>
      <c r="F16" s="37"/>
      <c r="G16" s="100"/>
      <c r="H16" s="100">
        <f t="shared" ref="H16:H38" si="6">F16*G16</f>
        <v>0</v>
      </c>
      <c r="I16" s="100"/>
      <c r="J16" s="171"/>
      <c r="K16" s="103">
        <f t="shared" si="0"/>
        <v>0</v>
      </c>
      <c r="L16" s="37">
        <f t="shared" ref="L16:L38" si="7">E16*F16</f>
        <v>0</v>
      </c>
      <c r="M16" s="100">
        <f t="shared" ref="M16:M38" si="8">H16*E16</f>
        <v>0</v>
      </c>
      <c r="N16" s="100">
        <f t="shared" ref="N16:N38" si="9">I16*E16</f>
        <v>0</v>
      </c>
      <c r="O16" s="100">
        <f t="shared" ref="O16:O38" si="10">J16*E16</f>
        <v>0</v>
      </c>
      <c r="P16" s="101">
        <f t="shared" ref="P16:P38" si="11">SUM(M16:O16)</f>
        <v>0</v>
      </c>
      <c r="Q16" s="51" t="s">
        <v>47</v>
      </c>
    </row>
    <row r="17" spans="1:17" ht="34.5" thickBot="1" x14ac:dyDescent="0.25">
      <c r="A17" s="32">
        <v>4</v>
      </c>
      <c r="B17" s="131"/>
      <c r="C17" s="36" t="s">
        <v>430</v>
      </c>
      <c r="D17" s="20" t="s">
        <v>83</v>
      </c>
      <c r="E17" s="155">
        <v>47</v>
      </c>
      <c r="F17" s="37"/>
      <c r="G17" s="100"/>
      <c r="H17" s="100">
        <f t="shared" si="6"/>
        <v>0</v>
      </c>
      <c r="I17" s="100"/>
      <c r="J17" s="171"/>
      <c r="K17" s="103">
        <f t="shared" si="0"/>
        <v>0</v>
      </c>
      <c r="L17" s="37">
        <f t="shared" si="7"/>
        <v>0</v>
      </c>
      <c r="M17" s="100">
        <f t="shared" si="8"/>
        <v>0</v>
      </c>
      <c r="N17" s="100">
        <f t="shared" si="9"/>
        <v>0</v>
      </c>
      <c r="O17" s="100">
        <f t="shared" si="10"/>
        <v>0</v>
      </c>
      <c r="P17" s="101">
        <f t="shared" si="11"/>
        <v>0</v>
      </c>
      <c r="Q17" s="55" t="s">
        <v>47</v>
      </c>
    </row>
    <row r="18" spans="1:17" ht="33.75" x14ac:dyDescent="0.2">
      <c r="A18" s="126">
        <v>5</v>
      </c>
      <c r="B18" s="131"/>
      <c r="C18" s="36" t="s">
        <v>431</v>
      </c>
      <c r="D18" s="20" t="s">
        <v>83</v>
      </c>
      <c r="E18" s="155">
        <v>4</v>
      </c>
      <c r="F18" s="37"/>
      <c r="G18" s="100"/>
      <c r="H18" s="100">
        <f t="shared" si="6"/>
        <v>0</v>
      </c>
      <c r="I18" s="100"/>
      <c r="J18" s="171"/>
      <c r="K18" s="103">
        <f t="shared" si="0"/>
        <v>0</v>
      </c>
      <c r="L18" s="37">
        <f t="shared" si="7"/>
        <v>0</v>
      </c>
      <c r="M18" s="100">
        <f t="shared" si="8"/>
        <v>0</v>
      </c>
      <c r="N18" s="100">
        <f t="shared" si="9"/>
        <v>0</v>
      </c>
      <c r="O18" s="100">
        <f t="shared" si="10"/>
        <v>0</v>
      </c>
      <c r="P18" s="101">
        <f t="shared" si="11"/>
        <v>0</v>
      </c>
      <c r="Q18" s="51" t="s">
        <v>47</v>
      </c>
    </row>
    <row r="19" spans="1:17" ht="23.25" thickBot="1" x14ac:dyDescent="0.25">
      <c r="A19" s="32">
        <v>6</v>
      </c>
      <c r="B19" s="131"/>
      <c r="C19" s="36" t="s">
        <v>432</v>
      </c>
      <c r="D19" s="20" t="s">
        <v>420</v>
      </c>
      <c r="E19" s="155">
        <v>4</v>
      </c>
      <c r="F19" s="37"/>
      <c r="G19" s="100"/>
      <c r="H19" s="100">
        <f t="shared" si="6"/>
        <v>0</v>
      </c>
      <c r="I19" s="100"/>
      <c r="J19" s="171"/>
      <c r="K19" s="103">
        <f t="shared" si="0"/>
        <v>0</v>
      </c>
      <c r="L19" s="37">
        <f t="shared" si="7"/>
        <v>0</v>
      </c>
      <c r="M19" s="100">
        <f t="shared" si="8"/>
        <v>0</v>
      </c>
      <c r="N19" s="100">
        <f t="shared" si="9"/>
        <v>0</v>
      </c>
      <c r="O19" s="100">
        <f t="shared" si="10"/>
        <v>0</v>
      </c>
      <c r="P19" s="101">
        <f t="shared" si="11"/>
        <v>0</v>
      </c>
      <c r="Q19" s="55" t="s">
        <v>47</v>
      </c>
    </row>
    <row r="20" spans="1:17" ht="33.75" x14ac:dyDescent="0.2">
      <c r="A20" s="126">
        <v>7</v>
      </c>
      <c r="B20" s="131"/>
      <c r="C20" s="36" t="s">
        <v>433</v>
      </c>
      <c r="D20" s="20" t="s">
        <v>420</v>
      </c>
      <c r="E20" s="155">
        <v>2</v>
      </c>
      <c r="F20" s="37"/>
      <c r="G20" s="100"/>
      <c r="H20" s="100">
        <f t="shared" si="6"/>
        <v>0</v>
      </c>
      <c r="I20" s="100"/>
      <c r="J20" s="171"/>
      <c r="K20" s="103">
        <f t="shared" si="0"/>
        <v>0</v>
      </c>
      <c r="L20" s="37">
        <f t="shared" si="7"/>
        <v>0</v>
      </c>
      <c r="M20" s="100">
        <f t="shared" si="8"/>
        <v>0</v>
      </c>
      <c r="N20" s="100">
        <f t="shared" si="9"/>
        <v>0</v>
      </c>
      <c r="O20" s="100">
        <f t="shared" si="10"/>
        <v>0</v>
      </c>
      <c r="P20" s="101">
        <f t="shared" si="11"/>
        <v>0</v>
      </c>
      <c r="Q20" s="51" t="s">
        <v>47</v>
      </c>
    </row>
    <row r="21" spans="1:17" ht="23.25" thickBot="1" x14ac:dyDescent="0.25">
      <c r="A21" s="32">
        <v>8</v>
      </c>
      <c r="B21" s="131"/>
      <c r="C21" s="36" t="s">
        <v>434</v>
      </c>
      <c r="D21" s="20" t="s">
        <v>420</v>
      </c>
      <c r="E21" s="155">
        <v>2</v>
      </c>
      <c r="F21" s="37"/>
      <c r="G21" s="100"/>
      <c r="H21" s="100">
        <f t="shared" si="6"/>
        <v>0</v>
      </c>
      <c r="I21" s="100"/>
      <c r="J21" s="171"/>
      <c r="K21" s="103">
        <f t="shared" si="0"/>
        <v>0</v>
      </c>
      <c r="L21" s="37">
        <f t="shared" si="7"/>
        <v>0</v>
      </c>
      <c r="M21" s="100">
        <f t="shared" si="8"/>
        <v>0</v>
      </c>
      <c r="N21" s="100">
        <f t="shared" si="9"/>
        <v>0</v>
      </c>
      <c r="O21" s="100">
        <f t="shared" si="10"/>
        <v>0</v>
      </c>
      <c r="P21" s="101">
        <f t="shared" si="11"/>
        <v>0</v>
      </c>
      <c r="Q21" s="55" t="s">
        <v>47</v>
      </c>
    </row>
    <row r="22" spans="1:17" ht="33.75" x14ac:dyDescent="0.2">
      <c r="A22" s="126">
        <v>9</v>
      </c>
      <c r="B22" s="131"/>
      <c r="C22" s="36" t="s">
        <v>435</v>
      </c>
      <c r="D22" s="20" t="s">
        <v>420</v>
      </c>
      <c r="E22" s="155">
        <v>30</v>
      </c>
      <c r="F22" s="37"/>
      <c r="G22" s="100"/>
      <c r="H22" s="100">
        <f t="shared" si="6"/>
        <v>0</v>
      </c>
      <c r="I22" s="100"/>
      <c r="J22" s="171"/>
      <c r="K22" s="103">
        <f t="shared" si="0"/>
        <v>0</v>
      </c>
      <c r="L22" s="37">
        <f t="shared" si="7"/>
        <v>0</v>
      </c>
      <c r="M22" s="100">
        <f t="shared" si="8"/>
        <v>0</v>
      </c>
      <c r="N22" s="100">
        <f t="shared" si="9"/>
        <v>0</v>
      </c>
      <c r="O22" s="100">
        <f t="shared" si="10"/>
        <v>0</v>
      </c>
      <c r="P22" s="101">
        <f t="shared" si="11"/>
        <v>0</v>
      </c>
      <c r="Q22" s="51" t="s">
        <v>47</v>
      </c>
    </row>
    <row r="23" spans="1:17" ht="12" thickBot="1" x14ac:dyDescent="0.25">
      <c r="A23" s="32">
        <v>10</v>
      </c>
      <c r="B23" s="131"/>
      <c r="C23" s="36" t="s">
        <v>436</v>
      </c>
      <c r="D23" s="20" t="s">
        <v>420</v>
      </c>
      <c r="E23" s="155">
        <v>35</v>
      </c>
      <c r="F23" s="37"/>
      <c r="G23" s="100"/>
      <c r="H23" s="100">
        <f t="shared" si="6"/>
        <v>0</v>
      </c>
      <c r="I23" s="100"/>
      <c r="J23" s="171"/>
      <c r="K23" s="103">
        <f t="shared" si="0"/>
        <v>0</v>
      </c>
      <c r="L23" s="37">
        <f t="shared" si="7"/>
        <v>0</v>
      </c>
      <c r="M23" s="100">
        <f t="shared" si="8"/>
        <v>0</v>
      </c>
      <c r="N23" s="100">
        <f t="shared" si="9"/>
        <v>0</v>
      </c>
      <c r="O23" s="100">
        <f t="shared" si="10"/>
        <v>0</v>
      </c>
      <c r="P23" s="101">
        <f t="shared" si="11"/>
        <v>0</v>
      </c>
      <c r="Q23" s="55" t="s">
        <v>47</v>
      </c>
    </row>
    <row r="24" spans="1:17" ht="22.5" x14ac:dyDescent="0.2">
      <c r="A24" s="126">
        <v>11</v>
      </c>
      <c r="B24" s="131"/>
      <c r="C24" s="36" t="s">
        <v>437</v>
      </c>
      <c r="D24" s="20" t="s">
        <v>420</v>
      </c>
      <c r="E24" s="155">
        <v>18</v>
      </c>
      <c r="F24" s="37"/>
      <c r="G24" s="100"/>
      <c r="H24" s="100">
        <f t="shared" si="6"/>
        <v>0</v>
      </c>
      <c r="I24" s="100"/>
      <c r="J24" s="171"/>
      <c r="K24" s="103">
        <f t="shared" si="0"/>
        <v>0</v>
      </c>
      <c r="L24" s="37">
        <f t="shared" si="7"/>
        <v>0</v>
      </c>
      <c r="M24" s="100">
        <f t="shared" si="8"/>
        <v>0</v>
      </c>
      <c r="N24" s="100">
        <f t="shared" si="9"/>
        <v>0</v>
      </c>
      <c r="O24" s="100">
        <f t="shared" si="10"/>
        <v>0</v>
      </c>
      <c r="P24" s="101">
        <f t="shared" si="11"/>
        <v>0</v>
      </c>
      <c r="Q24" s="51" t="s">
        <v>47</v>
      </c>
    </row>
    <row r="25" spans="1:17" ht="23.25" thickBot="1" x14ac:dyDescent="0.25">
      <c r="A25" s="32">
        <v>12</v>
      </c>
      <c r="B25" s="131"/>
      <c r="C25" s="36" t="s">
        <v>438</v>
      </c>
      <c r="D25" s="20" t="s">
        <v>420</v>
      </c>
      <c r="E25" s="155">
        <v>18</v>
      </c>
      <c r="F25" s="37"/>
      <c r="G25" s="100"/>
      <c r="H25" s="100">
        <f t="shared" si="6"/>
        <v>0</v>
      </c>
      <c r="I25" s="100"/>
      <c r="J25" s="171"/>
      <c r="K25" s="103">
        <f t="shared" si="0"/>
        <v>0</v>
      </c>
      <c r="L25" s="37">
        <f t="shared" si="7"/>
        <v>0</v>
      </c>
      <c r="M25" s="100">
        <f t="shared" si="8"/>
        <v>0</v>
      </c>
      <c r="N25" s="100">
        <f t="shared" si="9"/>
        <v>0</v>
      </c>
      <c r="O25" s="100">
        <f t="shared" si="10"/>
        <v>0</v>
      </c>
      <c r="P25" s="101">
        <f t="shared" si="11"/>
        <v>0</v>
      </c>
      <c r="Q25" s="55" t="s">
        <v>47</v>
      </c>
    </row>
    <row r="26" spans="1:17" ht="22.5" x14ac:dyDescent="0.2">
      <c r="A26" s="126">
        <v>13</v>
      </c>
      <c r="B26" s="131"/>
      <c r="C26" s="36" t="s">
        <v>439</v>
      </c>
      <c r="D26" s="20" t="s">
        <v>420</v>
      </c>
      <c r="E26" s="155">
        <v>18</v>
      </c>
      <c r="F26" s="37"/>
      <c r="G26" s="100"/>
      <c r="H26" s="100">
        <f t="shared" si="6"/>
        <v>0</v>
      </c>
      <c r="I26" s="100"/>
      <c r="J26" s="171"/>
      <c r="K26" s="103">
        <f t="shared" si="0"/>
        <v>0</v>
      </c>
      <c r="L26" s="37">
        <f t="shared" si="7"/>
        <v>0</v>
      </c>
      <c r="M26" s="100">
        <f t="shared" si="8"/>
        <v>0</v>
      </c>
      <c r="N26" s="100">
        <f t="shared" si="9"/>
        <v>0</v>
      </c>
      <c r="O26" s="100">
        <f t="shared" si="10"/>
        <v>0</v>
      </c>
      <c r="P26" s="101">
        <f t="shared" si="11"/>
        <v>0</v>
      </c>
      <c r="Q26" s="51" t="s">
        <v>47</v>
      </c>
    </row>
    <row r="27" spans="1:17" ht="23.25" thickBot="1" x14ac:dyDescent="0.25">
      <c r="A27" s="32">
        <v>14</v>
      </c>
      <c r="B27" s="131"/>
      <c r="C27" s="36" t="s">
        <v>440</v>
      </c>
      <c r="D27" s="20" t="s">
        <v>420</v>
      </c>
      <c r="E27" s="155">
        <v>2</v>
      </c>
      <c r="F27" s="37"/>
      <c r="G27" s="100"/>
      <c r="H27" s="100">
        <f t="shared" si="6"/>
        <v>0</v>
      </c>
      <c r="I27" s="100"/>
      <c r="J27" s="171"/>
      <c r="K27" s="103">
        <f t="shared" si="0"/>
        <v>0</v>
      </c>
      <c r="L27" s="37">
        <f t="shared" si="7"/>
        <v>0</v>
      </c>
      <c r="M27" s="100">
        <f t="shared" si="8"/>
        <v>0</v>
      </c>
      <c r="N27" s="100">
        <f t="shared" si="9"/>
        <v>0</v>
      </c>
      <c r="O27" s="100">
        <f t="shared" si="10"/>
        <v>0</v>
      </c>
      <c r="P27" s="101">
        <f t="shared" si="11"/>
        <v>0</v>
      </c>
      <c r="Q27" s="55" t="s">
        <v>47</v>
      </c>
    </row>
    <row r="28" spans="1:17" ht="22.5" x14ac:dyDescent="0.2">
      <c r="A28" s="126">
        <v>15</v>
      </c>
      <c r="B28" s="131"/>
      <c r="C28" s="36" t="s">
        <v>441</v>
      </c>
      <c r="D28" s="20" t="s">
        <v>420</v>
      </c>
      <c r="E28" s="155">
        <v>4</v>
      </c>
      <c r="F28" s="37"/>
      <c r="G28" s="100"/>
      <c r="H28" s="100">
        <f t="shared" si="6"/>
        <v>0</v>
      </c>
      <c r="I28" s="100"/>
      <c r="J28" s="171"/>
      <c r="K28" s="103">
        <f t="shared" si="0"/>
        <v>0</v>
      </c>
      <c r="L28" s="37">
        <f t="shared" si="7"/>
        <v>0</v>
      </c>
      <c r="M28" s="100">
        <f t="shared" si="8"/>
        <v>0</v>
      </c>
      <c r="N28" s="100">
        <f t="shared" si="9"/>
        <v>0</v>
      </c>
      <c r="O28" s="100">
        <f t="shared" si="10"/>
        <v>0</v>
      </c>
      <c r="P28" s="101">
        <f t="shared" si="11"/>
        <v>0</v>
      </c>
      <c r="Q28" s="51" t="s">
        <v>47</v>
      </c>
    </row>
    <row r="29" spans="1:17" ht="23.25" thickBot="1" x14ac:dyDescent="0.25">
      <c r="A29" s="32">
        <v>16</v>
      </c>
      <c r="B29" s="131"/>
      <c r="C29" s="36" t="s">
        <v>442</v>
      </c>
      <c r="D29" s="20" t="s">
        <v>83</v>
      </c>
      <c r="E29" s="155">
        <v>18</v>
      </c>
      <c r="F29" s="37"/>
      <c r="G29" s="100"/>
      <c r="H29" s="100">
        <f t="shared" si="6"/>
        <v>0</v>
      </c>
      <c r="I29" s="100"/>
      <c r="J29" s="171"/>
      <c r="K29" s="103">
        <f t="shared" si="0"/>
        <v>0</v>
      </c>
      <c r="L29" s="37">
        <f t="shared" si="7"/>
        <v>0</v>
      </c>
      <c r="M29" s="100">
        <f t="shared" si="8"/>
        <v>0</v>
      </c>
      <c r="N29" s="100">
        <f t="shared" si="9"/>
        <v>0</v>
      </c>
      <c r="O29" s="100">
        <f t="shared" si="10"/>
        <v>0</v>
      </c>
      <c r="P29" s="101">
        <f t="shared" si="11"/>
        <v>0</v>
      </c>
      <c r="Q29" s="55" t="s">
        <v>47</v>
      </c>
    </row>
    <row r="30" spans="1:17" ht="22.5" x14ac:dyDescent="0.2">
      <c r="A30" s="126">
        <v>17</v>
      </c>
      <c r="B30" s="131"/>
      <c r="C30" s="36" t="s">
        <v>443</v>
      </c>
      <c r="D30" s="20" t="s">
        <v>83</v>
      </c>
      <c r="E30" s="155">
        <v>8</v>
      </c>
      <c r="F30" s="37"/>
      <c r="G30" s="100"/>
      <c r="H30" s="100">
        <f t="shared" si="6"/>
        <v>0</v>
      </c>
      <c r="I30" s="100"/>
      <c r="J30" s="171"/>
      <c r="K30" s="103">
        <f t="shared" si="0"/>
        <v>0</v>
      </c>
      <c r="L30" s="37">
        <f t="shared" si="7"/>
        <v>0</v>
      </c>
      <c r="M30" s="100">
        <f t="shared" si="8"/>
        <v>0</v>
      </c>
      <c r="N30" s="100">
        <f t="shared" si="9"/>
        <v>0</v>
      </c>
      <c r="O30" s="100">
        <f t="shared" si="10"/>
        <v>0</v>
      </c>
      <c r="P30" s="101">
        <f t="shared" si="11"/>
        <v>0</v>
      </c>
      <c r="Q30" s="51" t="s">
        <v>47</v>
      </c>
    </row>
    <row r="31" spans="1:17" ht="23.25" thickBot="1" x14ac:dyDescent="0.25">
      <c r="A31" s="32">
        <v>18</v>
      </c>
      <c r="B31" s="131"/>
      <c r="C31" s="36" t="s">
        <v>444</v>
      </c>
      <c r="D31" s="20" t="s">
        <v>420</v>
      </c>
      <c r="E31" s="155">
        <v>1</v>
      </c>
      <c r="F31" s="37"/>
      <c r="G31" s="100"/>
      <c r="H31" s="100">
        <f t="shared" si="6"/>
        <v>0</v>
      </c>
      <c r="I31" s="100"/>
      <c r="J31" s="171"/>
      <c r="K31" s="103">
        <f t="shared" si="0"/>
        <v>0</v>
      </c>
      <c r="L31" s="37">
        <f t="shared" si="7"/>
        <v>0</v>
      </c>
      <c r="M31" s="100">
        <f t="shared" si="8"/>
        <v>0</v>
      </c>
      <c r="N31" s="100">
        <f t="shared" si="9"/>
        <v>0</v>
      </c>
      <c r="O31" s="100">
        <f t="shared" si="10"/>
        <v>0</v>
      </c>
      <c r="P31" s="101">
        <f t="shared" si="11"/>
        <v>0</v>
      </c>
      <c r="Q31" s="55" t="s">
        <v>47</v>
      </c>
    </row>
    <row r="32" spans="1:17" x14ac:dyDescent="0.2">
      <c r="A32" s="126">
        <v>19</v>
      </c>
      <c r="B32" s="131"/>
      <c r="C32" s="36" t="s">
        <v>445</v>
      </c>
      <c r="D32" s="20" t="s">
        <v>83</v>
      </c>
      <c r="E32" s="155">
        <v>20</v>
      </c>
      <c r="F32" s="37"/>
      <c r="G32" s="100"/>
      <c r="H32" s="100">
        <f t="shared" si="6"/>
        <v>0</v>
      </c>
      <c r="I32" s="100"/>
      <c r="J32" s="171"/>
      <c r="K32" s="103">
        <f t="shared" si="0"/>
        <v>0</v>
      </c>
      <c r="L32" s="37">
        <f t="shared" si="7"/>
        <v>0</v>
      </c>
      <c r="M32" s="100">
        <f t="shared" si="8"/>
        <v>0</v>
      </c>
      <c r="N32" s="100">
        <f t="shared" si="9"/>
        <v>0</v>
      </c>
      <c r="O32" s="100">
        <f t="shared" si="10"/>
        <v>0</v>
      </c>
      <c r="P32" s="101">
        <f t="shared" si="11"/>
        <v>0</v>
      </c>
      <c r="Q32" s="51" t="s">
        <v>47</v>
      </c>
    </row>
    <row r="33" spans="1:17" ht="23.25" thickBot="1" x14ac:dyDescent="0.25">
      <c r="A33" s="32">
        <v>20</v>
      </c>
      <c r="B33" s="131"/>
      <c r="C33" s="36" t="s">
        <v>446</v>
      </c>
      <c r="D33" s="20" t="s">
        <v>76</v>
      </c>
      <c r="E33" s="155">
        <v>10</v>
      </c>
      <c r="F33" s="37"/>
      <c r="G33" s="100"/>
      <c r="H33" s="100">
        <f t="shared" si="6"/>
        <v>0</v>
      </c>
      <c r="I33" s="100"/>
      <c r="J33" s="171"/>
      <c r="K33" s="103">
        <f t="shared" si="0"/>
        <v>0</v>
      </c>
      <c r="L33" s="37">
        <f t="shared" si="7"/>
        <v>0</v>
      </c>
      <c r="M33" s="100">
        <f t="shared" si="8"/>
        <v>0</v>
      </c>
      <c r="N33" s="100">
        <f t="shared" si="9"/>
        <v>0</v>
      </c>
      <c r="O33" s="100">
        <f t="shared" si="10"/>
        <v>0</v>
      </c>
      <c r="P33" s="101">
        <f t="shared" si="11"/>
        <v>0</v>
      </c>
      <c r="Q33" s="55" t="s">
        <v>47</v>
      </c>
    </row>
    <row r="34" spans="1:17" x14ac:dyDescent="0.2">
      <c r="A34" s="126">
        <v>21</v>
      </c>
      <c r="B34" s="131"/>
      <c r="C34" s="36" t="s">
        <v>447</v>
      </c>
      <c r="D34" s="20" t="s">
        <v>409</v>
      </c>
      <c r="E34" s="155">
        <v>18</v>
      </c>
      <c r="F34" s="37"/>
      <c r="G34" s="100"/>
      <c r="H34" s="100">
        <f t="shared" si="6"/>
        <v>0</v>
      </c>
      <c r="I34" s="100"/>
      <c r="J34" s="171"/>
      <c r="K34" s="103">
        <f t="shared" si="0"/>
        <v>0</v>
      </c>
      <c r="L34" s="37">
        <f t="shared" si="7"/>
        <v>0</v>
      </c>
      <c r="M34" s="100">
        <f t="shared" si="8"/>
        <v>0</v>
      </c>
      <c r="N34" s="100">
        <f t="shared" si="9"/>
        <v>0</v>
      </c>
      <c r="O34" s="100">
        <f t="shared" si="10"/>
        <v>0</v>
      </c>
      <c r="P34" s="101">
        <f t="shared" si="11"/>
        <v>0</v>
      </c>
      <c r="Q34" s="51" t="s">
        <v>47</v>
      </c>
    </row>
    <row r="35" spans="1:17" ht="12" thickBot="1" x14ac:dyDescent="0.25">
      <c r="A35" s="32">
        <v>22</v>
      </c>
      <c r="B35" s="131"/>
      <c r="C35" s="36" t="s">
        <v>448</v>
      </c>
      <c r="D35" s="20" t="s">
        <v>83</v>
      </c>
      <c r="E35" s="155">
        <v>20</v>
      </c>
      <c r="F35" s="37"/>
      <c r="G35" s="100"/>
      <c r="H35" s="100">
        <f t="shared" si="6"/>
        <v>0</v>
      </c>
      <c r="I35" s="100"/>
      <c r="J35" s="171"/>
      <c r="K35" s="103">
        <f t="shared" si="0"/>
        <v>0</v>
      </c>
      <c r="L35" s="37">
        <f t="shared" si="7"/>
        <v>0</v>
      </c>
      <c r="M35" s="100">
        <f t="shared" si="8"/>
        <v>0</v>
      </c>
      <c r="N35" s="100">
        <f t="shared" si="9"/>
        <v>0</v>
      </c>
      <c r="O35" s="100">
        <f t="shared" si="10"/>
        <v>0</v>
      </c>
      <c r="P35" s="101">
        <f t="shared" si="11"/>
        <v>0</v>
      </c>
      <c r="Q35" s="55" t="s">
        <v>47</v>
      </c>
    </row>
    <row r="36" spans="1:17" x14ac:dyDescent="0.2">
      <c r="A36" s="126">
        <v>23</v>
      </c>
      <c r="B36" s="131"/>
      <c r="C36" s="36" t="s">
        <v>449</v>
      </c>
      <c r="D36" s="20" t="s">
        <v>450</v>
      </c>
      <c r="E36" s="155">
        <v>1</v>
      </c>
      <c r="F36" s="37"/>
      <c r="G36" s="100"/>
      <c r="H36" s="100">
        <f t="shared" si="6"/>
        <v>0</v>
      </c>
      <c r="I36" s="100"/>
      <c r="J36" s="171"/>
      <c r="K36" s="103">
        <f t="shared" si="0"/>
        <v>0</v>
      </c>
      <c r="L36" s="37">
        <f t="shared" si="7"/>
        <v>0</v>
      </c>
      <c r="M36" s="100">
        <f t="shared" si="8"/>
        <v>0</v>
      </c>
      <c r="N36" s="100">
        <f t="shared" si="9"/>
        <v>0</v>
      </c>
      <c r="O36" s="100">
        <f t="shared" si="10"/>
        <v>0</v>
      </c>
      <c r="P36" s="101">
        <f t="shared" si="11"/>
        <v>0</v>
      </c>
      <c r="Q36" s="51" t="s">
        <v>47</v>
      </c>
    </row>
    <row r="37" spans="1:17" ht="12" thickBot="1" x14ac:dyDescent="0.25">
      <c r="A37" s="32">
        <v>24</v>
      </c>
      <c r="B37" s="131"/>
      <c r="C37" s="36" t="s">
        <v>451</v>
      </c>
      <c r="D37" s="20" t="s">
        <v>450</v>
      </c>
      <c r="E37" s="155">
        <v>1</v>
      </c>
      <c r="F37" s="37"/>
      <c r="G37" s="100"/>
      <c r="H37" s="100">
        <f t="shared" si="6"/>
        <v>0</v>
      </c>
      <c r="I37" s="100"/>
      <c r="J37" s="171"/>
      <c r="K37" s="103">
        <f t="shared" si="0"/>
        <v>0</v>
      </c>
      <c r="L37" s="37">
        <f t="shared" si="7"/>
        <v>0</v>
      </c>
      <c r="M37" s="100">
        <f t="shared" si="8"/>
        <v>0</v>
      </c>
      <c r="N37" s="100">
        <f t="shared" si="9"/>
        <v>0</v>
      </c>
      <c r="O37" s="100">
        <f t="shared" si="10"/>
        <v>0</v>
      </c>
      <c r="P37" s="101">
        <f t="shared" si="11"/>
        <v>0</v>
      </c>
      <c r="Q37" s="55" t="s">
        <v>47</v>
      </c>
    </row>
    <row r="38" spans="1:17" ht="22.5" x14ac:dyDescent="0.2">
      <c r="A38" s="126">
        <v>25</v>
      </c>
      <c r="B38" s="131"/>
      <c r="C38" s="36" t="s">
        <v>452</v>
      </c>
      <c r="D38" s="20" t="s">
        <v>450</v>
      </c>
      <c r="E38" s="155">
        <v>1</v>
      </c>
      <c r="F38" s="37"/>
      <c r="G38" s="100"/>
      <c r="H38" s="100">
        <f t="shared" si="6"/>
        <v>0</v>
      </c>
      <c r="I38" s="100"/>
      <c r="J38" s="171"/>
      <c r="K38" s="103">
        <f t="shared" si="0"/>
        <v>0</v>
      </c>
      <c r="L38" s="37">
        <f t="shared" si="7"/>
        <v>0</v>
      </c>
      <c r="M38" s="100">
        <f t="shared" si="8"/>
        <v>0</v>
      </c>
      <c r="N38" s="100">
        <f t="shared" si="9"/>
        <v>0</v>
      </c>
      <c r="O38" s="100">
        <f t="shared" si="10"/>
        <v>0</v>
      </c>
      <c r="P38" s="101">
        <f t="shared" si="11"/>
        <v>0</v>
      </c>
      <c r="Q38" s="51" t="s">
        <v>47</v>
      </c>
    </row>
    <row r="39" spans="1:17" ht="12" customHeight="1" thickBot="1" x14ac:dyDescent="0.25">
      <c r="A39" s="254" t="s">
        <v>62</v>
      </c>
      <c r="B39" s="255"/>
      <c r="C39" s="255"/>
      <c r="D39" s="255"/>
      <c r="E39" s="255"/>
      <c r="F39" s="255"/>
      <c r="G39" s="255"/>
      <c r="H39" s="255"/>
      <c r="I39" s="255"/>
      <c r="J39" s="255"/>
      <c r="K39" s="256"/>
      <c r="L39" s="118">
        <f>SUM(L14:L38)</f>
        <v>0</v>
      </c>
      <c r="M39" s="119">
        <f>SUM(M14:M38)</f>
        <v>0</v>
      </c>
      <c r="N39" s="119">
        <f>SUM(N14:N38)</f>
        <v>0</v>
      </c>
      <c r="O39" s="119">
        <f>SUM(O14:O38)</f>
        <v>0</v>
      </c>
      <c r="P39" s="120">
        <f>SUM(P14:P38)</f>
        <v>0</v>
      </c>
    </row>
    <row r="40" spans="1:17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1:17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1:17" x14ac:dyDescent="0.2">
      <c r="A42" s="1" t="s">
        <v>14</v>
      </c>
      <c r="B42" s="12"/>
      <c r="C42" s="257">
        <f>'Kops n'!C29:H29</f>
        <v>0</v>
      </c>
      <c r="D42" s="257"/>
      <c r="E42" s="257"/>
      <c r="F42" s="257"/>
      <c r="G42" s="257"/>
      <c r="H42" s="257"/>
      <c r="I42" s="12"/>
      <c r="J42" s="12"/>
      <c r="K42" s="12"/>
      <c r="L42" s="12"/>
      <c r="M42" s="12"/>
      <c r="N42" s="12"/>
      <c r="O42" s="12"/>
      <c r="P42" s="12"/>
    </row>
    <row r="43" spans="1:17" x14ac:dyDescent="0.2">
      <c r="A43" s="12"/>
      <c r="B43" s="12"/>
      <c r="C43" s="183" t="s">
        <v>15</v>
      </c>
      <c r="D43" s="183"/>
      <c r="E43" s="183"/>
      <c r="F43" s="183"/>
      <c r="G43" s="183"/>
      <c r="H43" s="183"/>
      <c r="I43" s="12"/>
      <c r="J43" s="12"/>
      <c r="K43" s="12"/>
      <c r="L43" s="12"/>
      <c r="M43" s="12"/>
      <c r="N43" s="12"/>
      <c r="O43" s="12"/>
      <c r="P43" s="12"/>
    </row>
    <row r="44" spans="1:17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</row>
    <row r="45" spans="1:17" x14ac:dyDescent="0.2">
      <c r="A45" s="202" t="str">
        <f>'Kops n'!A32:D32</f>
        <v>Tāme sastādīta 2024. gada__. ________</v>
      </c>
      <c r="B45" s="203"/>
      <c r="C45" s="203"/>
      <c r="D45" s="203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spans="1:17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</row>
    <row r="47" spans="1:17" x14ac:dyDescent="0.2">
      <c r="A47" s="1" t="s">
        <v>41</v>
      </c>
      <c r="B47" s="12"/>
      <c r="C47" s="257">
        <f>'Kops n'!C34:H34</f>
        <v>0</v>
      </c>
      <c r="D47" s="257"/>
      <c r="E47" s="257"/>
      <c r="F47" s="257"/>
      <c r="G47" s="257"/>
      <c r="H47" s="257"/>
      <c r="I47" s="12"/>
      <c r="J47" s="12"/>
      <c r="K47" s="12"/>
      <c r="L47" s="12"/>
      <c r="M47" s="12"/>
      <c r="N47" s="12"/>
      <c r="O47" s="12"/>
      <c r="P47" s="12"/>
    </row>
    <row r="48" spans="1:17" x14ac:dyDescent="0.2">
      <c r="A48" s="12"/>
      <c r="B48" s="12"/>
      <c r="C48" s="183" t="s">
        <v>15</v>
      </c>
      <c r="D48" s="183"/>
      <c r="E48" s="183"/>
      <c r="F48" s="183"/>
      <c r="G48" s="183"/>
      <c r="H48" s="183"/>
      <c r="I48" s="12"/>
      <c r="J48" s="12"/>
      <c r="K48" s="12"/>
      <c r="L48" s="12"/>
      <c r="M48" s="12"/>
      <c r="N48" s="12"/>
      <c r="O48" s="12"/>
      <c r="P48" s="12"/>
    </row>
    <row r="49" spans="1:16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</row>
    <row r="50" spans="1:16" x14ac:dyDescent="0.2">
      <c r="A50" s="70" t="s">
        <v>16</v>
      </c>
      <c r="B50" s="38"/>
      <c r="C50" s="75">
        <f>'Kops n'!C37</f>
        <v>0</v>
      </c>
      <c r="D50" s="38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</row>
    <row r="51" spans="1:16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</row>
  </sheetData>
  <mergeCells count="23">
    <mergeCell ref="C2:I2"/>
    <mergeCell ref="C3:I3"/>
    <mergeCell ref="C4:I4"/>
    <mergeCell ref="D5:L5"/>
    <mergeCell ref="D6:L6"/>
    <mergeCell ref="D8:L8"/>
    <mergeCell ref="A9:F9"/>
    <mergeCell ref="J9:M9"/>
    <mergeCell ref="N9:O9"/>
    <mergeCell ref="D7:L7"/>
    <mergeCell ref="C48:H48"/>
    <mergeCell ref="L12:P12"/>
    <mergeCell ref="A39:K39"/>
    <mergeCell ref="C42:H42"/>
    <mergeCell ref="C43:H43"/>
    <mergeCell ref="A45:D45"/>
    <mergeCell ref="C47:H47"/>
    <mergeCell ref="A12:A13"/>
    <mergeCell ref="B12:B13"/>
    <mergeCell ref="C12:C13"/>
    <mergeCell ref="D12:D13"/>
    <mergeCell ref="E12:E13"/>
    <mergeCell ref="F12:K12"/>
  </mergeCells>
  <conditionalFormatting sqref="A9:F9">
    <cfRule type="containsText" dxfId="56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14:G38">
    <cfRule type="cellIs" dxfId="55" priority="2" operator="equal">
      <formula>0</formula>
    </cfRule>
  </conditionalFormatting>
  <conditionalFormatting sqref="A39:K39">
    <cfRule type="containsText" dxfId="54" priority="10" operator="containsText" text="Tiešās izmaksas kopā, t. sk. darba devēja sociālais nodoklis __.__% ">
      <formula>NOT(ISERROR(SEARCH("Tiešās izmaksas kopā, t. sk. darba devēja sociālais nodoklis __.__% ",A39)))</formula>
    </cfRule>
  </conditionalFormatting>
  <conditionalFormatting sqref="C42:H42">
    <cfRule type="cellIs" dxfId="53" priority="17" operator="equal">
      <formula>0</formula>
    </cfRule>
  </conditionalFormatting>
  <conditionalFormatting sqref="C47:H47">
    <cfRule type="cellIs" dxfId="52" priority="18" operator="equal">
      <formula>0</formula>
    </cfRule>
  </conditionalFormatting>
  <conditionalFormatting sqref="C2:I2">
    <cfRule type="cellIs" dxfId="51" priority="23" operator="equal">
      <formula>0</formula>
    </cfRule>
  </conditionalFormatting>
  <conditionalFormatting sqref="C4:I4">
    <cfRule type="cellIs" dxfId="50" priority="15" operator="equal">
      <formula>0</formula>
    </cfRule>
  </conditionalFormatting>
  <conditionalFormatting sqref="D1">
    <cfRule type="cellIs" dxfId="49" priority="12" operator="equal">
      <formula>0</formula>
    </cfRule>
  </conditionalFormatting>
  <conditionalFormatting sqref="D5:L8">
    <cfRule type="cellIs" dxfId="48" priority="13" operator="equal">
      <formula>0</formula>
    </cfRule>
  </conditionalFormatting>
  <conditionalFormatting sqref="H14:H38">
    <cfRule type="cellIs" dxfId="47" priority="8" operator="equal">
      <formula>0</formula>
    </cfRule>
  </conditionalFormatting>
  <conditionalFormatting sqref="I14:J38">
    <cfRule type="cellIs" dxfId="46" priority="1" operator="equal">
      <formula>0</formula>
    </cfRule>
  </conditionalFormatting>
  <conditionalFormatting sqref="K14:P38">
    <cfRule type="cellIs" dxfId="45" priority="7" operator="equal">
      <formula>0</formula>
    </cfRule>
  </conditionalFormatting>
  <conditionalFormatting sqref="L39:P39">
    <cfRule type="cellIs" dxfId="44" priority="16" operator="equal">
      <formula>0</formula>
    </cfRule>
  </conditionalFormatting>
  <conditionalFormatting sqref="N9:O9">
    <cfRule type="cellIs" dxfId="43" priority="25" operator="equal">
      <formula>0</formula>
    </cfRule>
  </conditionalFormatting>
  <conditionalFormatting sqref="Q14:Q38">
    <cfRule type="cellIs" dxfId="42" priority="6" operator="equal">
      <formula>0</formula>
    </cfRule>
  </conditionalFormatting>
  <dataValidations count="1">
    <dataValidation type="list" allowBlank="1" showInputMessage="1" showErrorMessage="1" sqref="Q14:Q38" xr:uid="{00000000-0002-0000-1400-000000000000}">
      <formula1>$Q$9:$Q$12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0" operator="containsText" id="{7AFE1358-F0C6-4B02-90B5-EC3498E5DD2A}">
            <xm:f>NOT(ISERROR(SEARCH("Tāme sastādīta ____. gada ___. ______________",A45)))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A45</xm:sqref>
        </x14:conditionalFormatting>
        <x14:conditionalFormatting xmlns:xm="http://schemas.microsoft.com/office/excel/2006/main">
          <x14:cfRule type="containsText" priority="19" operator="containsText" id="{35435533-1B4F-4789-B7B2-252E4C407158}">
            <xm:f>NOT(ISERROR(SEARCH("Sertifikāta Nr. _________________________________",A50)))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A50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7">
    <tabColor rgb="FF92D050"/>
  </sheetPr>
  <dimension ref="A1:P51"/>
  <sheetViews>
    <sheetView topLeftCell="A14" workbookViewId="0">
      <selection activeCell="T34" sqref="T34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18"/>
      <c r="B1" s="18"/>
      <c r="C1" s="23" t="s">
        <v>44</v>
      </c>
      <c r="D1" s="72">
        <f>'4a+c+n'!D1</f>
        <v>4</v>
      </c>
      <c r="E1" s="18"/>
      <c r="F1" s="18"/>
      <c r="G1" s="18"/>
      <c r="H1" s="18"/>
      <c r="I1" s="18"/>
      <c r="J1" s="18"/>
      <c r="N1" s="22"/>
      <c r="O1" s="23"/>
      <c r="P1" s="24"/>
    </row>
    <row r="2" spans="1:16" x14ac:dyDescent="0.2">
      <c r="A2" s="25"/>
      <c r="B2" s="25"/>
      <c r="C2" s="270" t="str">
        <f>'4a+c+n'!C2:I2</f>
        <v>ZIBENSAIZSARDZĪBA</v>
      </c>
      <c r="D2" s="270"/>
      <c r="E2" s="270"/>
      <c r="F2" s="270"/>
      <c r="G2" s="270"/>
      <c r="H2" s="270"/>
      <c r="I2" s="270"/>
      <c r="J2" s="25"/>
    </row>
    <row r="3" spans="1:16" x14ac:dyDescent="0.2">
      <c r="A3" s="26"/>
      <c r="B3" s="26"/>
      <c r="C3" s="244" t="s">
        <v>21</v>
      </c>
      <c r="D3" s="244"/>
      <c r="E3" s="244"/>
      <c r="F3" s="244"/>
      <c r="G3" s="244"/>
      <c r="H3" s="244"/>
      <c r="I3" s="244"/>
      <c r="J3" s="26"/>
    </row>
    <row r="4" spans="1:16" x14ac:dyDescent="0.2">
      <c r="A4" s="26"/>
      <c r="B4" s="26"/>
      <c r="C4" s="271" t="s">
        <v>17</v>
      </c>
      <c r="D4" s="271"/>
      <c r="E4" s="271"/>
      <c r="F4" s="271"/>
      <c r="G4" s="271"/>
      <c r="H4" s="271"/>
      <c r="I4" s="271"/>
      <c r="J4" s="26"/>
    </row>
    <row r="5" spans="1:16" ht="15" customHeight="1" x14ac:dyDescent="0.2">
      <c r="A5" s="18"/>
      <c r="B5" s="18"/>
      <c r="C5" s="23" t="s">
        <v>5</v>
      </c>
      <c r="D5" s="266" t="str">
        <f>'Kops a+c+n'!D6</f>
        <v>DZĪVOJAMĀS MĀJAS FASĀŽU VIENKĀRŠOTĀ ATJAUNOŠANA</v>
      </c>
      <c r="E5" s="266"/>
      <c r="F5" s="266"/>
      <c r="G5" s="266"/>
      <c r="H5" s="266"/>
      <c r="I5" s="266"/>
      <c r="J5" s="266"/>
      <c r="K5" s="266"/>
      <c r="L5" s="266"/>
      <c r="M5" s="12"/>
      <c r="N5" s="12"/>
      <c r="O5" s="12"/>
      <c r="P5" s="12"/>
    </row>
    <row r="6" spans="1:16" x14ac:dyDescent="0.2">
      <c r="A6" s="18"/>
      <c r="B6" s="18"/>
      <c r="C6" s="23" t="s">
        <v>6</v>
      </c>
      <c r="D6" s="266" t="str">
        <f>'Kops a+c+n'!D7</f>
        <v>DZĪVOJAMĀS MĀJAS FASĀŽU VIENKĀRŠOTĀ ATJAUNOŠANA</v>
      </c>
      <c r="E6" s="266"/>
      <c r="F6" s="266"/>
      <c r="G6" s="266"/>
      <c r="H6" s="266"/>
      <c r="I6" s="266"/>
      <c r="J6" s="266"/>
      <c r="K6" s="266"/>
      <c r="L6" s="266"/>
      <c r="M6" s="12"/>
      <c r="N6" s="12"/>
      <c r="O6" s="12"/>
      <c r="P6" s="12"/>
    </row>
    <row r="7" spans="1:16" x14ac:dyDescent="0.2">
      <c r="A7" s="18"/>
      <c r="B7" s="18"/>
      <c r="C7" s="23" t="s">
        <v>7</v>
      </c>
      <c r="D7" s="266" t="str">
        <f>'Kops a+c+n'!D8</f>
        <v>MEŽA IELA 8, JAUNOLAINE, OLAINES PAGASTS</v>
      </c>
      <c r="E7" s="266"/>
      <c r="F7" s="266"/>
      <c r="G7" s="266"/>
      <c r="H7" s="266"/>
      <c r="I7" s="266"/>
      <c r="J7" s="266"/>
      <c r="K7" s="266"/>
      <c r="L7" s="266"/>
      <c r="M7" s="12"/>
      <c r="N7" s="12"/>
      <c r="O7" s="12"/>
      <c r="P7" s="12"/>
    </row>
    <row r="8" spans="1:16" x14ac:dyDescent="0.2">
      <c r="A8" s="18"/>
      <c r="B8" s="18"/>
      <c r="C8" s="4" t="s">
        <v>24</v>
      </c>
      <c r="D8" s="266" t="str">
        <f>'Kops a+c+n'!D9</f>
        <v>Iepirkums Nr. AS OŪS 2024/02_E</v>
      </c>
      <c r="E8" s="266"/>
      <c r="F8" s="266"/>
      <c r="G8" s="266"/>
      <c r="H8" s="266"/>
      <c r="I8" s="266"/>
      <c r="J8" s="266"/>
      <c r="K8" s="266"/>
      <c r="L8" s="266"/>
      <c r="M8" s="12"/>
      <c r="N8" s="12"/>
      <c r="O8" s="12"/>
      <c r="P8" s="12"/>
    </row>
    <row r="9" spans="1:16" ht="11.25" customHeight="1" x14ac:dyDescent="0.2">
      <c r="A9" s="267" t="str">
        <f>'4a+c+n'!A9</f>
        <v>Tāme sastādīta  2023. gada tirgus cenās, pamatojoties uz EL daļas rasējumiem</v>
      </c>
      <c r="B9" s="267"/>
      <c r="C9" s="267"/>
      <c r="D9" s="267"/>
      <c r="E9" s="267"/>
      <c r="F9" s="267"/>
      <c r="G9" s="27"/>
      <c r="H9" s="27"/>
      <c r="I9" s="27"/>
      <c r="J9" s="268" t="s">
        <v>45</v>
      </c>
      <c r="K9" s="268"/>
      <c r="L9" s="268"/>
      <c r="M9" s="268"/>
      <c r="N9" s="269">
        <f>P39</f>
        <v>0</v>
      </c>
      <c r="O9" s="269"/>
      <c r="P9" s="27"/>
    </row>
    <row r="10" spans="1:16" ht="15" customHeight="1" x14ac:dyDescent="0.2">
      <c r="A10" s="28"/>
      <c r="B10" s="29"/>
      <c r="C10" s="4"/>
      <c r="D10" s="18"/>
      <c r="E10" s="18"/>
      <c r="F10" s="18"/>
      <c r="G10" s="18"/>
      <c r="H10" s="18"/>
      <c r="I10" s="18"/>
      <c r="J10" s="18"/>
      <c r="K10" s="18"/>
      <c r="L10" s="76"/>
      <c r="M10" s="76"/>
      <c r="N10" s="76"/>
      <c r="O10" s="76"/>
      <c r="P10" s="23" t="str">
        <f>'Kopt a+c+n'!A36</f>
        <v>Tāme sastādīta 2024. gada__. ________</v>
      </c>
    </row>
    <row r="11" spans="1:16" ht="12" thickBot="1" x14ac:dyDescent="0.25">
      <c r="A11" s="28"/>
      <c r="B11" s="29"/>
      <c r="C11" s="4"/>
      <c r="D11" s="18"/>
      <c r="E11" s="18"/>
      <c r="F11" s="18"/>
      <c r="G11" s="18"/>
      <c r="H11" s="18"/>
      <c r="I11" s="18"/>
      <c r="J11" s="18"/>
      <c r="K11" s="18"/>
      <c r="L11" s="30"/>
      <c r="M11" s="30"/>
      <c r="N11" s="31"/>
      <c r="O11" s="22"/>
      <c r="P11" s="18"/>
    </row>
    <row r="12" spans="1:16" x14ac:dyDescent="0.2">
      <c r="A12" s="235" t="s">
        <v>27</v>
      </c>
      <c r="B12" s="259" t="s">
        <v>48</v>
      </c>
      <c r="C12" s="252" t="s">
        <v>49</v>
      </c>
      <c r="D12" s="262" t="s">
        <v>50</v>
      </c>
      <c r="E12" s="264" t="s">
        <v>51</v>
      </c>
      <c r="F12" s="251" t="s">
        <v>52</v>
      </c>
      <c r="G12" s="252"/>
      <c r="H12" s="252"/>
      <c r="I12" s="252"/>
      <c r="J12" s="252"/>
      <c r="K12" s="253"/>
      <c r="L12" s="251" t="s">
        <v>53</v>
      </c>
      <c r="M12" s="252"/>
      <c r="N12" s="252"/>
      <c r="O12" s="252"/>
      <c r="P12" s="253"/>
    </row>
    <row r="13" spans="1:16" ht="126.75" customHeight="1" thickBot="1" x14ac:dyDescent="0.25">
      <c r="A13" s="236"/>
      <c r="B13" s="272"/>
      <c r="C13" s="273"/>
      <c r="D13" s="274"/>
      <c r="E13" s="275"/>
      <c r="F13" s="47" t="s">
        <v>55</v>
      </c>
      <c r="G13" s="50" t="s">
        <v>56</v>
      </c>
      <c r="H13" s="50" t="s">
        <v>57</v>
      </c>
      <c r="I13" s="50" t="s">
        <v>58</v>
      </c>
      <c r="J13" s="50" t="s">
        <v>59</v>
      </c>
      <c r="K13" s="52" t="s">
        <v>60</v>
      </c>
      <c r="L13" s="47" t="s">
        <v>55</v>
      </c>
      <c r="M13" s="50" t="s">
        <v>57</v>
      </c>
      <c r="N13" s="50" t="s">
        <v>58</v>
      </c>
      <c r="O13" s="50" t="s">
        <v>59</v>
      </c>
      <c r="P13" s="80" t="s">
        <v>60</v>
      </c>
    </row>
    <row r="14" spans="1:16" x14ac:dyDescent="0.2">
      <c r="A14" s="44">
        <f>IF(P14=0,0,IF(COUNTBLANK(P14)=1,0,COUNTA($P$14:P14)))</f>
        <v>0</v>
      </c>
      <c r="B14" s="19">
        <f>IF($C$4="Attiecināmās izmaksas",IF('4a+c+n'!$Q14="A",'4a+c+n'!B14,0),0)</f>
        <v>0</v>
      </c>
      <c r="C14" s="19">
        <f>IF($C$4="Attiecināmās izmaksas",IF('4a+c+n'!$Q14="A",'4a+c+n'!C14,0),0)</f>
        <v>0</v>
      </c>
      <c r="D14" s="19">
        <f>IF($C$4="Attiecināmās izmaksas",IF('4a+c+n'!$Q14="A",'4a+c+n'!D14,0),0)</f>
        <v>0</v>
      </c>
      <c r="E14" s="39"/>
      <c r="F14" s="57"/>
      <c r="G14" s="104"/>
      <c r="H14" s="104">
        <f>IF($C$4="Attiecināmās izmaksas",IF('4a+c+n'!$Q14="A",'4a+c+n'!H14,0),0)</f>
        <v>0</v>
      </c>
      <c r="I14" s="104"/>
      <c r="J14" s="104"/>
      <c r="K14" s="105">
        <f>IF($C$4="Attiecināmās izmaksas",IF('4a+c+n'!$Q14="A",'4a+c+n'!K14,0),0)</f>
        <v>0</v>
      </c>
      <c r="L14" s="57">
        <f>IF($C$4="Attiecināmās izmaksas",IF('4a+c+n'!$Q14="A",'4a+c+n'!L14,0),0)</f>
        <v>0</v>
      </c>
      <c r="M14" s="104">
        <f>IF($C$4="Attiecināmās izmaksas",IF('4a+c+n'!$Q14="A",'4a+c+n'!M14,0),0)</f>
        <v>0</v>
      </c>
      <c r="N14" s="104">
        <f>IF($C$4="Attiecināmās izmaksas",IF('4a+c+n'!$Q14="A",'4a+c+n'!N14,0),0)</f>
        <v>0</v>
      </c>
      <c r="O14" s="104">
        <f>IF($C$4="Attiecināmās izmaksas",IF('4a+c+n'!$Q14="A",'4a+c+n'!O14,0),0)</f>
        <v>0</v>
      </c>
      <c r="P14" s="105">
        <f>IF($C$4="Attiecināmās izmaksas",IF('4a+c+n'!$Q14="A",'4a+c+n'!P14,0),0)</f>
        <v>0</v>
      </c>
    </row>
    <row r="15" spans="1:16" x14ac:dyDescent="0.2">
      <c r="A15" s="45">
        <f>IF(P15=0,0,IF(COUNTBLANK(P15)=1,0,COUNTA($P$14:P15)))</f>
        <v>0</v>
      </c>
      <c r="B15" s="20">
        <f>IF($C$4="Attiecināmās izmaksas",IF('4a+c+n'!$Q15="A",'4a+c+n'!B15,0),0)</f>
        <v>0</v>
      </c>
      <c r="C15" s="20">
        <f>IF($C$4="Attiecināmās izmaksas",IF('4a+c+n'!$Q15="A",'4a+c+n'!C15,0),0)</f>
        <v>0</v>
      </c>
      <c r="D15" s="20">
        <f>IF($C$4="Attiecināmās izmaksas",IF('4a+c+n'!$Q15="A",'4a+c+n'!D15,0),0)</f>
        <v>0</v>
      </c>
      <c r="E15" s="40"/>
      <c r="F15" s="59"/>
      <c r="G15" s="106"/>
      <c r="H15" s="106">
        <f>IF($C$4="Attiecināmās izmaksas",IF('4a+c+n'!$Q15="A",'4a+c+n'!H15,0),0)</f>
        <v>0</v>
      </c>
      <c r="I15" s="106"/>
      <c r="J15" s="106"/>
      <c r="K15" s="107">
        <f>IF($C$4="Attiecināmās izmaksas",IF('4a+c+n'!$Q15="A",'4a+c+n'!K15,0),0)</f>
        <v>0</v>
      </c>
      <c r="L15" s="59">
        <f>IF($C$4="Attiecināmās izmaksas",IF('4a+c+n'!$Q15="A",'4a+c+n'!L15,0),0)</f>
        <v>0</v>
      </c>
      <c r="M15" s="106">
        <f>IF($C$4="Attiecināmās izmaksas",IF('4a+c+n'!$Q15="A",'4a+c+n'!M15,0),0)</f>
        <v>0</v>
      </c>
      <c r="N15" s="106">
        <f>IF($C$4="Attiecināmās izmaksas",IF('4a+c+n'!$Q15="A",'4a+c+n'!N15,0),0)</f>
        <v>0</v>
      </c>
      <c r="O15" s="106">
        <f>IF($C$4="Attiecināmās izmaksas",IF('4a+c+n'!$Q15="A",'4a+c+n'!O15,0),0)</f>
        <v>0</v>
      </c>
      <c r="P15" s="107">
        <f>IF($C$4="Attiecināmās izmaksas",IF('4a+c+n'!$Q15="A",'4a+c+n'!P15,0),0)</f>
        <v>0</v>
      </c>
    </row>
    <row r="16" spans="1:16" x14ac:dyDescent="0.2">
      <c r="A16" s="45">
        <f>IF(P16=0,0,IF(COUNTBLANK(P16)=1,0,COUNTA($P$14:P16)))</f>
        <v>0</v>
      </c>
      <c r="B16" s="20">
        <f>IF($C$4="Attiecināmās izmaksas",IF('4a+c+n'!$Q16="A",'4a+c+n'!B16,0),0)</f>
        <v>0</v>
      </c>
      <c r="C16" s="20">
        <f>IF($C$4="Attiecināmās izmaksas",IF('4a+c+n'!$Q16="A",'4a+c+n'!C16,0),0)</f>
        <v>0</v>
      </c>
      <c r="D16" s="20">
        <f>IF($C$4="Attiecināmās izmaksas",IF('4a+c+n'!$Q16="A",'4a+c+n'!D16,0),0)</f>
        <v>0</v>
      </c>
      <c r="E16" s="40"/>
      <c r="F16" s="59"/>
      <c r="G16" s="106"/>
      <c r="H16" s="106">
        <f>IF($C$4="Attiecināmās izmaksas",IF('4a+c+n'!$Q16="A",'4a+c+n'!H16,0),0)</f>
        <v>0</v>
      </c>
      <c r="I16" s="106"/>
      <c r="J16" s="106"/>
      <c r="K16" s="107">
        <f>IF($C$4="Attiecināmās izmaksas",IF('4a+c+n'!$Q16="A",'4a+c+n'!K16,0),0)</f>
        <v>0</v>
      </c>
      <c r="L16" s="59">
        <f>IF($C$4="Attiecināmās izmaksas",IF('4a+c+n'!$Q16="A",'4a+c+n'!L16,0),0)</f>
        <v>0</v>
      </c>
      <c r="M16" s="106">
        <f>IF($C$4="Attiecināmās izmaksas",IF('4a+c+n'!$Q16="A",'4a+c+n'!M16,0),0)</f>
        <v>0</v>
      </c>
      <c r="N16" s="106">
        <f>IF($C$4="Attiecināmās izmaksas",IF('4a+c+n'!$Q16="A",'4a+c+n'!N16,0),0)</f>
        <v>0</v>
      </c>
      <c r="O16" s="106">
        <f>IF($C$4="Attiecināmās izmaksas",IF('4a+c+n'!$Q16="A",'4a+c+n'!O16,0),0)</f>
        <v>0</v>
      </c>
      <c r="P16" s="107">
        <f>IF($C$4="Attiecināmās izmaksas",IF('4a+c+n'!$Q16="A",'4a+c+n'!P16,0),0)</f>
        <v>0</v>
      </c>
    </row>
    <row r="17" spans="1:16" x14ac:dyDescent="0.2">
      <c r="A17" s="45">
        <f>IF(P17=0,0,IF(COUNTBLANK(P17)=1,0,COUNTA($P$14:P17)))</f>
        <v>0</v>
      </c>
      <c r="B17" s="20">
        <f>IF($C$4="Attiecināmās izmaksas",IF('4a+c+n'!$Q17="A",'4a+c+n'!B17,0),0)</f>
        <v>0</v>
      </c>
      <c r="C17" s="20">
        <f>IF($C$4="Attiecināmās izmaksas",IF('4a+c+n'!$Q17="A",'4a+c+n'!C17,0),0)</f>
        <v>0</v>
      </c>
      <c r="D17" s="20">
        <f>IF($C$4="Attiecināmās izmaksas",IF('4a+c+n'!$Q17="A",'4a+c+n'!D17,0),0)</f>
        <v>0</v>
      </c>
      <c r="E17" s="40"/>
      <c r="F17" s="59"/>
      <c r="G17" s="106"/>
      <c r="H17" s="106">
        <f>IF($C$4="Attiecināmās izmaksas",IF('4a+c+n'!$Q17="A",'4a+c+n'!H17,0),0)</f>
        <v>0</v>
      </c>
      <c r="I17" s="106"/>
      <c r="J17" s="106"/>
      <c r="K17" s="107">
        <f>IF($C$4="Attiecināmās izmaksas",IF('4a+c+n'!$Q17="A",'4a+c+n'!K17,0),0)</f>
        <v>0</v>
      </c>
      <c r="L17" s="59">
        <f>IF($C$4="Attiecināmās izmaksas",IF('4a+c+n'!$Q17="A",'4a+c+n'!L17,0),0)</f>
        <v>0</v>
      </c>
      <c r="M17" s="106">
        <f>IF($C$4="Attiecināmās izmaksas",IF('4a+c+n'!$Q17="A",'4a+c+n'!M17,0),0)</f>
        <v>0</v>
      </c>
      <c r="N17" s="106">
        <f>IF($C$4="Attiecināmās izmaksas",IF('4a+c+n'!$Q17="A",'4a+c+n'!N17,0),0)</f>
        <v>0</v>
      </c>
      <c r="O17" s="106">
        <f>IF($C$4="Attiecināmās izmaksas",IF('4a+c+n'!$Q17="A",'4a+c+n'!O17,0),0)</f>
        <v>0</v>
      </c>
      <c r="P17" s="107">
        <f>IF($C$4="Attiecināmās izmaksas",IF('4a+c+n'!$Q17="A",'4a+c+n'!P17,0),0)</f>
        <v>0</v>
      </c>
    </row>
    <row r="18" spans="1:16" x14ac:dyDescent="0.2">
      <c r="A18" s="45">
        <f>IF(P18=0,0,IF(COUNTBLANK(P18)=1,0,COUNTA($P$14:P18)))</f>
        <v>0</v>
      </c>
      <c r="B18" s="20">
        <f>IF($C$4="Attiecināmās izmaksas",IF('4a+c+n'!$Q18="A",'4a+c+n'!B18,0),0)</f>
        <v>0</v>
      </c>
      <c r="C18" s="20">
        <f>IF($C$4="Attiecināmās izmaksas",IF('4a+c+n'!$Q18="A",'4a+c+n'!C18,0),0)</f>
        <v>0</v>
      </c>
      <c r="D18" s="20">
        <f>IF($C$4="Attiecināmās izmaksas",IF('4a+c+n'!$Q18="A",'4a+c+n'!D18,0),0)</f>
        <v>0</v>
      </c>
      <c r="E18" s="40"/>
      <c r="F18" s="59"/>
      <c r="G18" s="106"/>
      <c r="H18" s="106">
        <f>IF($C$4="Attiecināmās izmaksas",IF('4a+c+n'!$Q18="A",'4a+c+n'!H18,0),0)</f>
        <v>0</v>
      </c>
      <c r="I18" s="106"/>
      <c r="J18" s="106"/>
      <c r="K18" s="107">
        <f>IF($C$4="Attiecināmās izmaksas",IF('4a+c+n'!$Q18="A",'4a+c+n'!K18,0),0)</f>
        <v>0</v>
      </c>
      <c r="L18" s="59">
        <f>IF($C$4="Attiecināmās izmaksas",IF('4a+c+n'!$Q18="A",'4a+c+n'!L18,0),0)</f>
        <v>0</v>
      </c>
      <c r="M18" s="106">
        <f>IF($C$4="Attiecināmās izmaksas",IF('4a+c+n'!$Q18="A",'4a+c+n'!M18,0),0)</f>
        <v>0</v>
      </c>
      <c r="N18" s="106">
        <f>IF($C$4="Attiecināmās izmaksas",IF('4a+c+n'!$Q18="A",'4a+c+n'!N18,0),0)</f>
        <v>0</v>
      </c>
      <c r="O18" s="106">
        <f>IF($C$4="Attiecināmās izmaksas",IF('4a+c+n'!$Q18="A",'4a+c+n'!O18,0),0)</f>
        <v>0</v>
      </c>
      <c r="P18" s="107">
        <f>IF($C$4="Attiecināmās izmaksas",IF('4a+c+n'!$Q18="A",'4a+c+n'!P18,0),0)</f>
        <v>0</v>
      </c>
    </row>
    <row r="19" spans="1:16" x14ac:dyDescent="0.2">
      <c r="A19" s="45">
        <f>IF(P19=0,0,IF(COUNTBLANK(P19)=1,0,COUNTA($P$14:P19)))</f>
        <v>0</v>
      </c>
      <c r="B19" s="20">
        <f>IF($C$4="Attiecināmās izmaksas",IF('4a+c+n'!$Q19="A",'4a+c+n'!B19,0),0)</f>
        <v>0</v>
      </c>
      <c r="C19" s="20">
        <f>IF($C$4="Attiecināmās izmaksas",IF('4a+c+n'!$Q19="A",'4a+c+n'!C19,0),0)</f>
        <v>0</v>
      </c>
      <c r="D19" s="20">
        <f>IF($C$4="Attiecināmās izmaksas",IF('4a+c+n'!$Q19="A",'4a+c+n'!D19,0),0)</f>
        <v>0</v>
      </c>
      <c r="E19" s="40"/>
      <c r="F19" s="59"/>
      <c r="G19" s="106"/>
      <c r="H19" s="106">
        <f>IF($C$4="Attiecināmās izmaksas",IF('4a+c+n'!$Q19="A",'4a+c+n'!H19,0),0)</f>
        <v>0</v>
      </c>
      <c r="I19" s="106"/>
      <c r="J19" s="106"/>
      <c r="K19" s="107">
        <f>IF($C$4="Attiecināmās izmaksas",IF('4a+c+n'!$Q19="A",'4a+c+n'!K19,0),0)</f>
        <v>0</v>
      </c>
      <c r="L19" s="59">
        <f>IF($C$4="Attiecināmās izmaksas",IF('4a+c+n'!$Q19="A",'4a+c+n'!L19,0),0)</f>
        <v>0</v>
      </c>
      <c r="M19" s="106">
        <f>IF($C$4="Attiecināmās izmaksas",IF('4a+c+n'!$Q19="A",'4a+c+n'!M19,0),0)</f>
        <v>0</v>
      </c>
      <c r="N19" s="106">
        <f>IF($C$4="Attiecināmās izmaksas",IF('4a+c+n'!$Q19="A",'4a+c+n'!N19,0),0)</f>
        <v>0</v>
      </c>
      <c r="O19" s="106">
        <f>IF($C$4="Attiecināmās izmaksas",IF('4a+c+n'!$Q19="A",'4a+c+n'!O19,0),0)</f>
        <v>0</v>
      </c>
      <c r="P19" s="107">
        <f>IF($C$4="Attiecināmās izmaksas",IF('4a+c+n'!$Q19="A",'4a+c+n'!P19,0),0)</f>
        <v>0</v>
      </c>
    </row>
    <row r="20" spans="1:16" x14ac:dyDescent="0.2">
      <c r="A20" s="45">
        <f>IF(P20=0,0,IF(COUNTBLANK(P20)=1,0,COUNTA($P$14:P20)))</f>
        <v>0</v>
      </c>
      <c r="B20" s="20">
        <f>IF($C$4="Attiecināmās izmaksas",IF('4a+c+n'!$Q20="A",'4a+c+n'!B20,0),0)</f>
        <v>0</v>
      </c>
      <c r="C20" s="20">
        <f>IF($C$4="Attiecināmās izmaksas",IF('4a+c+n'!$Q20="A",'4a+c+n'!C20,0),0)</f>
        <v>0</v>
      </c>
      <c r="D20" s="20">
        <f>IF($C$4="Attiecināmās izmaksas",IF('4a+c+n'!$Q20="A",'4a+c+n'!D20,0),0)</f>
        <v>0</v>
      </c>
      <c r="E20" s="40"/>
      <c r="F20" s="59"/>
      <c r="G20" s="106"/>
      <c r="H20" s="106">
        <f>IF($C$4="Attiecināmās izmaksas",IF('4a+c+n'!$Q20="A",'4a+c+n'!H20,0),0)</f>
        <v>0</v>
      </c>
      <c r="I20" s="106"/>
      <c r="J20" s="106"/>
      <c r="K20" s="107">
        <f>IF($C$4="Attiecināmās izmaksas",IF('4a+c+n'!$Q20="A",'4a+c+n'!K20,0),0)</f>
        <v>0</v>
      </c>
      <c r="L20" s="59">
        <f>IF($C$4="Attiecināmās izmaksas",IF('4a+c+n'!$Q20="A",'4a+c+n'!L20,0),0)</f>
        <v>0</v>
      </c>
      <c r="M20" s="106">
        <f>IF($C$4="Attiecināmās izmaksas",IF('4a+c+n'!$Q20="A",'4a+c+n'!M20,0),0)</f>
        <v>0</v>
      </c>
      <c r="N20" s="106">
        <f>IF($C$4="Attiecināmās izmaksas",IF('4a+c+n'!$Q20="A",'4a+c+n'!N20,0),0)</f>
        <v>0</v>
      </c>
      <c r="O20" s="106">
        <f>IF($C$4="Attiecināmās izmaksas",IF('4a+c+n'!$Q20="A",'4a+c+n'!O20,0),0)</f>
        <v>0</v>
      </c>
      <c r="P20" s="107">
        <f>IF($C$4="Attiecināmās izmaksas",IF('4a+c+n'!$Q20="A",'4a+c+n'!P20,0),0)</f>
        <v>0</v>
      </c>
    </row>
    <row r="21" spans="1:16" x14ac:dyDescent="0.2">
      <c r="A21" s="45">
        <f>IF(P21=0,0,IF(COUNTBLANK(P21)=1,0,COUNTA($P$14:P21)))</f>
        <v>0</v>
      </c>
      <c r="B21" s="20">
        <f>IF($C$4="Attiecināmās izmaksas",IF('4a+c+n'!$Q21="A",'4a+c+n'!B21,0),0)</f>
        <v>0</v>
      </c>
      <c r="C21" s="20">
        <f>IF($C$4="Attiecināmās izmaksas",IF('4a+c+n'!$Q21="A",'4a+c+n'!C21,0),0)</f>
        <v>0</v>
      </c>
      <c r="D21" s="20">
        <f>IF($C$4="Attiecināmās izmaksas",IF('4a+c+n'!$Q21="A",'4a+c+n'!D21,0),0)</f>
        <v>0</v>
      </c>
      <c r="E21" s="40"/>
      <c r="F21" s="59"/>
      <c r="G21" s="106"/>
      <c r="H21" s="106">
        <f>IF($C$4="Attiecināmās izmaksas",IF('4a+c+n'!$Q21="A",'4a+c+n'!H21,0),0)</f>
        <v>0</v>
      </c>
      <c r="I21" s="106"/>
      <c r="J21" s="106"/>
      <c r="K21" s="107">
        <f>IF($C$4="Attiecināmās izmaksas",IF('4a+c+n'!$Q21="A",'4a+c+n'!K21,0),0)</f>
        <v>0</v>
      </c>
      <c r="L21" s="59">
        <f>IF($C$4="Attiecināmās izmaksas",IF('4a+c+n'!$Q21="A",'4a+c+n'!L21,0),0)</f>
        <v>0</v>
      </c>
      <c r="M21" s="106">
        <f>IF($C$4="Attiecināmās izmaksas",IF('4a+c+n'!$Q21="A",'4a+c+n'!M21,0),0)</f>
        <v>0</v>
      </c>
      <c r="N21" s="106">
        <f>IF($C$4="Attiecināmās izmaksas",IF('4a+c+n'!$Q21="A",'4a+c+n'!N21,0),0)</f>
        <v>0</v>
      </c>
      <c r="O21" s="106">
        <f>IF($C$4="Attiecināmās izmaksas",IF('4a+c+n'!$Q21="A",'4a+c+n'!O21,0),0)</f>
        <v>0</v>
      </c>
      <c r="P21" s="107">
        <f>IF($C$4="Attiecināmās izmaksas",IF('4a+c+n'!$Q21="A",'4a+c+n'!P21,0),0)</f>
        <v>0</v>
      </c>
    </row>
    <row r="22" spans="1:16" x14ac:dyDescent="0.2">
      <c r="A22" s="45">
        <f>IF(P22=0,0,IF(COUNTBLANK(P22)=1,0,COUNTA($P$14:P22)))</f>
        <v>0</v>
      </c>
      <c r="B22" s="20">
        <f>IF($C$4="Attiecināmās izmaksas",IF('4a+c+n'!$Q22="A",'4a+c+n'!B22,0),0)</f>
        <v>0</v>
      </c>
      <c r="C22" s="20">
        <f>IF($C$4="Attiecināmās izmaksas",IF('4a+c+n'!$Q22="A",'4a+c+n'!C22,0),0)</f>
        <v>0</v>
      </c>
      <c r="D22" s="20">
        <f>IF($C$4="Attiecināmās izmaksas",IF('4a+c+n'!$Q22="A",'4a+c+n'!D22,0),0)</f>
        <v>0</v>
      </c>
      <c r="E22" s="40"/>
      <c r="F22" s="59"/>
      <c r="G22" s="106"/>
      <c r="H22" s="106">
        <f>IF($C$4="Attiecināmās izmaksas",IF('4a+c+n'!$Q22="A",'4a+c+n'!H22,0),0)</f>
        <v>0</v>
      </c>
      <c r="I22" s="106"/>
      <c r="J22" s="106"/>
      <c r="K22" s="107">
        <f>IF($C$4="Attiecināmās izmaksas",IF('4a+c+n'!$Q22="A",'4a+c+n'!K22,0),0)</f>
        <v>0</v>
      </c>
      <c r="L22" s="59">
        <f>IF($C$4="Attiecināmās izmaksas",IF('4a+c+n'!$Q22="A",'4a+c+n'!L22,0),0)</f>
        <v>0</v>
      </c>
      <c r="M22" s="106">
        <f>IF($C$4="Attiecināmās izmaksas",IF('4a+c+n'!$Q22="A",'4a+c+n'!M22,0),0)</f>
        <v>0</v>
      </c>
      <c r="N22" s="106">
        <f>IF($C$4="Attiecināmās izmaksas",IF('4a+c+n'!$Q22="A",'4a+c+n'!N22,0),0)</f>
        <v>0</v>
      </c>
      <c r="O22" s="106">
        <f>IF($C$4="Attiecināmās izmaksas",IF('4a+c+n'!$Q22="A",'4a+c+n'!O22,0),0)</f>
        <v>0</v>
      </c>
      <c r="P22" s="107">
        <f>IF($C$4="Attiecināmās izmaksas",IF('4a+c+n'!$Q22="A",'4a+c+n'!P22,0),0)</f>
        <v>0</v>
      </c>
    </row>
    <row r="23" spans="1:16" x14ac:dyDescent="0.2">
      <c r="A23" s="45">
        <f>IF(P23=0,0,IF(COUNTBLANK(P23)=1,0,COUNTA($P$14:P23)))</f>
        <v>0</v>
      </c>
      <c r="B23" s="20">
        <f>IF($C$4="Attiecināmās izmaksas",IF('4a+c+n'!$Q23="A",'4a+c+n'!B23,0),0)</f>
        <v>0</v>
      </c>
      <c r="C23" s="20">
        <f>IF($C$4="Attiecināmās izmaksas",IF('4a+c+n'!$Q23="A",'4a+c+n'!C23,0),0)</f>
        <v>0</v>
      </c>
      <c r="D23" s="20">
        <f>IF($C$4="Attiecināmās izmaksas",IF('4a+c+n'!$Q23="A",'4a+c+n'!D23,0),0)</f>
        <v>0</v>
      </c>
      <c r="E23" s="40"/>
      <c r="F23" s="59"/>
      <c r="G23" s="106"/>
      <c r="H23" s="106">
        <f>IF($C$4="Attiecināmās izmaksas",IF('4a+c+n'!$Q23="A",'4a+c+n'!H23,0),0)</f>
        <v>0</v>
      </c>
      <c r="I23" s="106"/>
      <c r="J23" s="106"/>
      <c r="K23" s="107">
        <f>IF($C$4="Attiecināmās izmaksas",IF('4a+c+n'!$Q23="A",'4a+c+n'!K23,0),0)</f>
        <v>0</v>
      </c>
      <c r="L23" s="59">
        <f>IF($C$4="Attiecināmās izmaksas",IF('4a+c+n'!$Q23="A",'4a+c+n'!L23,0),0)</f>
        <v>0</v>
      </c>
      <c r="M23" s="106">
        <f>IF($C$4="Attiecināmās izmaksas",IF('4a+c+n'!$Q23="A",'4a+c+n'!M23,0),0)</f>
        <v>0</v>
      </c>
      <c r="N23" s="106">
        <f>IF($C$4="Attiecināmās izmaksas",IF('4a+c+n'!$Q23="A",'4a+c+n'!N23,0),0)</f>
        <v>0</v>
      </c>
      <c r="O23" s="106">
        <f>IF($C$4="Attiecināmās izmaksas",IF('4a+c+n'!$Q23="A",'4a+c+n'!O23,0),0)</f>
        <v>0</v>
      </c>
      <c r="P23" s="107">
        <f>IF($C$4="Attiecināmās izmaksas",IF('4a+c+n'!$Q23="A",'4a+c+n'!P23,0),0)</f>
        <v>0</v>
      </c>
    </row>
    <row r="24" spans="1:16" x14ac:dyDescent="0.2">
      <c r="A24" s="45">
        <f>IF(P24=0,0,IF(COUNTBLANK(P24)=1,0,COUNTA($P$14:P24)))</f>
        <v>0</v>
      </c>
      <c r="B24" s="20">
        <f>IF($C$4="Attiecināmās izmaksas",IF('4a+c+n'!$Q24="A",'4a+c+n'!B24,0),0)</f>
        <v>0</v>
      </c>
      <c r="C24" s="20">
        <f>IF($C$4="Attiecināmās izmaksas",IF('4a+c+n'!$Q24="A",'4a+c+n'!C24,0),0)</f>
        <v>0</v>
      </c>
      <c r="D24" s="20">
        <f>IF($C$4="Attiecināmās izmaksas",IF('4a+c+n'!$Q24="A",'4a+c+n'!D24,0),0)</f>
        <v>0</v>
      </c>
      <c r="E24" s="40"/>
      <c r="F24" s="59"/>
      <c r="G24" s="106"/>
      <c r="H24" s="106">
        <f>IF($C$4="Attiecināmās izmaksas",IF('4a+c+n'!$Q24="A",'4a+c+n'!H24,0),0)</f>
        <v>0</v>
      </c>
      <c r="I24" s="106"/>
      <c r="J24" s="106"/>
      <c r="K24" s="107">
        <f>IF($C$4="Attiecināmās izmaksas",IF('4a+c+n'!$Q24="A",'4a+c+n'!K24,0),0)</f>
        <v>0</v>
      </c>
      <c r="L24" s="59">
        <f>IF($C$4="Attiecināmās izmaksas",IF('4a+c+n'!$Q24="A",'4a+c+n'!L24,0),0)</f>
        <v>0</v>
      </c>
      <c r="M24" s="106">
        <f>IF($C$4="Attiecināmās izmaksas",IF('4a+c+n'!$Q24="A",'4a+c+n'!M24,0),0)</f>
        <v>0</v>
      </c>
      <c r="N24" s="106">
        <f>IF($C$4="Attiecināmās izmaksas",IF('4a+c+n'!$Q24="A",'4a+c+n'!N24,0),0)</f>
        <v>0</v>
      </c>
      <c r="O24" s="106">
        <f>IF($C$4="Attiecināmās izmaksas",IF('4a+c+n'!$Q24="A",'4a+c+n'!O24,0),0)</f>
        <v>0</v>
      </c>
      <c r="P24" s="107">
        <f>IF($C$4="Attiecināmās izmaksas",IF('4a+c+n'!$Q24="A",'4a+c+n'!P24,0),0)</f>
        <v>0</v>
      </c>
    </row>
    <row r="25" spans="1:16" x14ac:dyDescent="0.2">
      <c r="A25" s="45">
        <f>IF(P25=0,0,IF(COUNTBLANK(P25)=1,0,COUNTA($P$14:P25)))</f>
        <v>0</v>
      </c>
      <c r="B25" s="20">
        <f>IF($C$4="Attiecināmās izmaksas",IF('4a+c+n'!$Q25="A",'4a+c+n'!B25,0),0)</f>
        <v>0</v>
      </c>
      <c r="C25" s="20">
        <f>IF($C$4="Attiecināmās izmaksas",IF('4a+c+n'!$Q25="A",'4a+c+n'!C25,0),0)</f>
        <v>0</v>
      </c>
      <c r="D25" s="20">
        <f>IF($C$4="Attiecināmās izmaksas",IF('4a+c+n'!$Q25="A",'4a+c+n'!D25,0),0)</f>
        <v>0</v>
      </c>
      <c r="E25" s="40"/>
      <c r="F25" s="59"/>
      <c r="G25" s="106"/>
      <c r="H25" s="106">
        <f>IF($C$4="Attiecināmās izmaksas",IF('4a+c+n'!$Q25="A",'4a+c+n'!H25,0),0)</f>
        <v>0</v>
      </c>
      <c r="I25" s="106"/>
      <c r="J25" s="106"/>
      <c r="K25" s="107">
        <f>IF($C$4="Attiecināmās izmaksas",IF('4a+c+n'!$Q25="A",'4a+c+n'!K25,0),0)</f>
        <v>0</v>
      </c>
      <c r="L25" s="59">
        <f>IF($C$4="Attiecināmās izmaksas",IF('4a+c+n'!$Q25="A",'4a+c+n'!L25,0),0)</f>
        <v>0</v>
      </c>
      <c r="M25" s="106">
        <f>IF($C$4="Attiecināmās izmaksas",IF('4a+c+n'!$Q25="A",'4a+c+n'!M25,0),0)</f>
        <v>0</v>
      </c>
      <c r="N25" s="106">
        <f>IF($C$4="Attiecināmās izmaksas",IF('4a+c+n'!$Q25="A",'4a+c+n'!N25,0),0)</f>
        <v>0</v>
      </c>
      <c r="O25" s="106">
        <f>IF($C$4="Attiecināmās izmaksas",IF('4a+c+n'!$Q25="A",'4a+c+n'!O25,0),0)</f>
        <v>0</v>
      </c>
      <c r="P25" s="107">
        <f>IF($C$4="Attiecināmās izmaksas",IF('4a+c+n'!$Q25="A",'4a+c+n'!P25,0),0)</f>
        <v>0</v>
      </c>
    </row>
    <row r="26" spans="1:16" x14ac:dyDescent="0.2">
      <c r="A26" s="45">
        <f>IF(P26=0,0,IF(COUNTBLANK(P26)=1,0,COUNTA($P$14:P26)))</f>
        <v>0</v>
      </c>
      <c r="B26" s="20">
        <f>IF($C$4="Attiecināmās izmaksas",IF('4a+c+n'!$Q26="A",'4a+c+n'!B26,0),0)</f>
        <v>0</v>
      </c>
      <c r="C26" s="20">
        <f>IF($C$4="Attiecināmās izmaksas",IF('4a+c+n'!$Q26="A",'4a+c+n'!C26,0),0)</f>
        <v>0</v>
      </c>
      <c r="D26" s="20">
        <f>IF($C$4="Attiecināmās izmaksas",IF('4a+c+n'!$Q26="A",'4a+c+n'!D26,0),0)</f>
        <v>0</v>
      </c>
      <c r="E26" s="40"/>
      <c r="F26" s="59"/>
      <c r="G26" s="106"/>
      <c r="H26" s="106">
        <f>IF($C$4="Attiecināmās izmaksas",IF('4a+c+n'!$Q26="A",'4a+c+n'!H26,0),0)</f>
        <v>0</v>
      </c>
      <c r="I26" s="106"/>
      <c r="J26" s="106"/>
      <c r="K26" s="107">
        <f>IF($C$4="Attiecināmās izmaksas",IF('4a+c+n'!$Q26="A",'4a+c+n'!K26,0),0)</f>
        <v>0</v>
      </c>
      <c r="L26" s="59">
        <f>IF($C$4="Attiecināmās izmaksas",IF('4a+c+n'!$Q26="A",'4a+c+n'!L26,0),0)</f>
        <v>0</v>
      </c>
      <c r="M26" s="106">
        <f>IF($C$4="Attiecināmās izmaksas",IF('4a+c+n'!$Q26="A",'4a+c+n'!M26,0),0)</f>
        <v>0</v>
      </c>
      <c r="N26" s="106">
        <f>IF($C$4="Attiecināmās izmaksas",IF('4a+c+n'!$Q26="A",'4a+c+n'!N26,0),0)</f>
        <v>0</v>
      </c>
      <c r="O26" s="106">
        <f>IF($C$4="Attiecināmās izmaksas",IF('4a+c+n'!$Q26="A",'4a+c+n'!O26,0),0)</f>
        <v>0</v>
      </c>
      <c r="P26" s="107">
        <f>IF($C$4="Attiecināmās izmaksas",IF('4a+c+n'!$Q26="A",'4a+c+n'!P26,0),0)</f>
        <v>0</v>
      </c>
    </row>
    <row r="27" spans="1:16" x14ac:dyDescent="0.2">
      <c r="A27" s="45">
        <f>IF(P27=0,0,IF(COUNTBLANK(P27)=1,0,COUNTA($P$14:P27)))</f>
        <v>0</v>
      </c>
      <c r="B27" s="20">
        <f>IF($C$4="Attiecināmās izmaksas",IF('4a+c+n'!$Q27="A",'4a+c+n'!B27,0),0)</f>
        <v>0</v>
      </c>
      <c r="C27" s="20">
        <f>IF($C$4="Attiecināmās izmaksas",IF('4a+c+n'!$Q27="A",'4a+c+n'!C27,0),0)</f>
        <v>0</v>
      </c>
      <c r="D27" s="20">
        <f>IF($C$4="Attiecināmās izmaksas",IF('4a+c+n'!$Q27="A",'4a+c+n'!D27,0),0)</f>
        <v>0</v>
      </c>
      <c r="E27" s="40"/>
      <c r="F27" s="59"/>
      <c r="G27" s="106"/>
      <c r="H27" s="106">
        <f>IF($C$4="Attiecināmās izmaksas",IF('4a+c+n'!$Q27="A",'4a+c+n'!H27,0),0)</f>
        <v>0</v>
      </c>
      <c r="I27" s="106"/>
      <c r="J27" s="106"/>
      <c r="K27" s="107">
        <f>IF($C$4="Attiecināmās izmaksas",IF('4a+c+n'!$Q27="A",'4a+c+n'!K27,0),0)</f>
        <v>0</v>
      </c>
      <c r="L27" s="59">
        <f>IF($C$4="Attiecināmās izmaksas",IF('4a+c+n'!$Q27="A",'4a+c+n'!L27,0),0)</f>
        <v>0</v>
      </c>
      <c r="M27" s="106">
        <f>IF($C$4="Attiecināmās izmaksas",IF('4a+c+n'!$Q27="A",'4a+c+n'!M27,0),0)</f>
        <v>0</v>
      </c>
      <c r="N27" s="106">
        <f>IF($C$4="Attiecināmās izmaksas",IF('4a+c+n'!$Q27="A",'4a+c+n'!N27,0),0)</f>
        <v>0</v>
      </c>
      <c r="O27" s="106">
        <f>IF($C$4="Attiecināmās izmaksas",IF('4a+c+n'!$Q27="A",'4a+c+n'!O27,0),0)</f>
        <v>0</v>
      </c>
      <c r="P27" s="107">
        <f>IF($C$4="Attiecināmās izmaksas",IF('4a+c+n'!$Q27="A",'4a+c+n'!P27,0),0)</f>
        <v>0</v>
      </c>
    </row>
    <row r="28" spans="1:16" x14ac:dyDescent="0.2">
      <c r="A28" s="45">
        <f>IF(P28=0,0,IF(COUNTBLANK(P28)=1,0,COUNTA($P$14:P28)))</f>
        <v>0</v>
      </c>
      <c r="B28" s="20">
        <f>IF($C$4="Attiecināmās izmaksas",IF('4a+c+n'!$Q28="A",'4a+c+n'!B28,0),0)</f>
        <v>0</v>
      </c>
      <c r="C28" s="20">
        <f>IF($C$4="Attiecināmās izmaksas",IF('4a+c+n'!$Q28="A",'4a+c+n'!C28,0),0)</f>
        <v>0</v>
      </c>
      <c r="D28" s="20">
        <f>IF($C$4="Attiecināmās izmaksas",IF('4a+c+n'!$Q28="A",'4a+c+n'!D28,0),0)</f>
        <v>0</v>
      </c>
      <c r="E28" s="40"/>
      <c r="F28" s="59"/>
      <c r="G28" s="106"/>
      <c r="H28" s="106">
        <f>IF($C$4="Attiecināmās izmaksas",IF('4a+c+n'!$Q28="A",'4a+c+n'!H28,0),0)</f>
        <v>0</v>
      </c>
      <c r="I28" s="106"/>
      <c r="J28" s="106"/>
      <c r="K28" s="107">
        <f>IF($C$4="Attiecināmās izmaksas",IF('4a+c+n'!$Q28="A",'4a+c+n'!K28,0),0)</f>
        <v>0</v>
      </c>
      <c r="L28" s="59">
        <f>IF($C$4="Attiecināmās izmaksas",IF('4a+c+n'!$Q28="A",'4a+c+n'!L28,0),0)</f>
        <v>0</v>
      </c>
      <c r="M28" s="106">
        <f>IF($C$4="Attiecināmās izmaksas",IF('4a+c+n'!$Q28="A",'4a+c+n'!M28,0),0)</f>
        <v>0</v>
      </c>
      <c r="N28" s="106">
        <f>IF($C$4="Attiecināmās izmaksas",IF('4a+c+n'!$Q28="A",'4a+c+n'!N28,0),0)</f>
        <v>0</v>
      </c>
      <c r="O28" s="106">
        <f>IF($C$4="Attiecināmās izmaksas",IF('4a+c+n'!$Q28="A",'4a+c+n'!O28,0),0)</f>
        <v>0</v>
      </c>
      <c r="P28" s="107">
        <f>IF($C$4="Attiecināmās izmaksas",IF('4a+c+n'!$Q28="A",'4a+c+n'!P28,0),0)</f>
        <v>0</v>
      </c>
    </row>
    <row r="29" spans="1:16" x14ac:dyDescent="0.2">
      <c r="A29" s="45">
        <f>IF(P29=0,0,IF(COUNTBLANK(P29)=1,0,COUNTA($P$14:P29)))</f>
        <v>0</v>
      </c>
      <c r="B29" s="20">
        <f>IF($C$4="Attiecināmās izmaksas",IF('4a+c+n'!$Q29="A",'4a+c+n'!B29,0),0)</f>
        <v>0</v>
      </c>
      <c r="C29" s="20">
        <f>IF($C$4="Attiecināmās izmaksas",IF('4a+c+n'!$Q29="A",'4a+c+n'!C29,0),0)</f>
        <v>0</v>
      </c>
      <c r="D29" s="20">
        <f>IF($C$4="Attiecināmās izmaksas",IF('4a+c+n'!$Q29="A",'4a+c+n'!D29,0),0)</f>
        <v>0</v>
      </c>
      <c r="E29" s="40"/>
      <c r="F29" s="59"/>
      <c r="G29" s="106"/>
      <c r="H29" s="106">
        <f>IF($C$4="Attiecināmās izmaksas",IF('4a+c+n'!$Q29="A",'4a+c+n'!H29,0),0)</f>
        <v>0</v>
      </c>
      <c r="I29" s="106"/>
      <c r="J29" s="106"/>
      <c r="K29" s="107">
        <f>IF($C$4="Attiecināmās izmaksas",IF('4a+c+n'!$Q29="A",'4a+c+n'!K29,0),0)</f>
        <v>0</v>
      </c>
      <c r="L29" s="59">
        <f>IF($C$4="Attiecināmās izmaksas",IF('4a+c+n'!$Q29="A",'4a+c+n'!L29,0),0)</f>
        <v>0</v>
      </c>
      <c r="M29" s="106">
        <f>IF($C$4="Attiecināmās izmaksas",IF('4a+c+n'!$Q29="A",'4a+c+n'!M29,0),0)</f>
        <v>0</v>
      </c>
      <c r="N29" s="106">
        <f>IF($C$4="Attiecināmās izmaksas",IF('4a+c+n'!$Q29="A",'4a+c+n'!N29,0),0)</f>
        <v>0</v>
      </c>
      <c r="O29" s="106">
        <f>IF($C$4="Attiecināmās izmaksas",IF('4a+c+n'!$Q29="A",'4a+c+n'!O29,0),0)</f>
        <v>0</v>
      </c>
      <c r="P29" s="107">
        <f>IF($C$4="Attiecināmās izmaksas",IF('4a+c+n'!$Q29="A",'4a+c+n'!P29,0),0)</f>
        <v>0</v>
      </c>
    </row>
    <row r="30" spans="1:16" x14ac:dyDescent="0.2">
      <c r="A30" s="45">
        <f>IF(P30=0,0,IF(COUNTBLANK(P30)=1,0,COUNTA($P$14:P30)))</f>
        <v>0</v>
      </c>
      <c r="B30" s="20">
        <f>IF($C$4="Attiecināmās izmaksas",IF('4a+c+n'!$Q30="A",'4a+c+n'!B30,0),0)</f>
        <v>0</v>
      </c>
      <c r="C30" s="20">
        <f>IF($C$4="Attiecināmās izmaksas",IF('4a+c+n'!$Q30="A",'4a+c+n'!C30,0),0)</f>
        <v>0</v>
      </c>
      <c r="D30" s="20">
        <f>IF($C$4="Attiecināmās izmaksas",IF('4a+c+n'!$Q30="A",'4a+c+n'!D30,0),0)</f>
        <v>0</v>
      </c>
      <c r="E30" s="40"/>
      <c r="F30" s="59"/>
      <c r="G30" s="106"/>
      <c r="H30" s="106">
        <f>IF($C$4="Attiecināmās izmaksas",IF('4a+c+n'!$Q30="A",'4a+c+n'!H30,0),0)</f>
        <v>0</v>
      </c>
      <c r="I30" s="106"/>
      <c r="J30" s="106"/>
      <c r="K30" s="107">
        <f>IF($C$4="Attiecināmās izmaksas",IF('4a+c+n'!$Q30="A",'4a+c+n'!K30,0),0)</f>
        <v>0</v>
      </c>
      <c r="L30" s="59">
        <f>IF($C$4="Attiecināmās izmaksas",IF('4a+c+n'!$Q30="A",'4a+c+n'!L30,0),0)</f>
        <v>0</v>
      </c>
      <c r="M30" s="106">
        <f>IF($C$4="Attiecināmās izmaksas",IF('4a+c+n'!$Q30="A",'4a+c+n'!M30,0),0)</f>
        <v>0</v>
      </c>
      <c r="N30" s="106">
        <f>IF($C$4="Attiecināmās izmaksas",IF('4a+c+n'!$Q30="A",'4a+c+n'!N30,0),0)</f>
        <v>0</v>
      </c>
      <c r="O30" s="106">
        <f>IF($C$4="Attiecināmās izmaksas",IF('4a+c+n'!$Q30="A",'4a+c+n'!O30,0),0)</f>
        <v>0</v>
      </c>
      <c r="P30" s="107">
        <f>IF($C$4="Attiecināmās izmaksas",IF('4a+c+n'!$Q30="A",'4a+c+n'!P30,0),0)</f>
        <v>0</v>
      </c>
    </row>
    <row r="31" spans="1:16" x14ac:dyDescent="0.2">
      <c r="A31" s="45">
        <f>IF(P31=0,0,IF(COUNTBLANK(P31)=1,0,COUNTA($P$14:P31)))</f>
        <v>0</v>
      </c>
      <c r="B31" s="20">
        <f>IF($C$4="Attiecināmās izmaksas",IF('4a+c+n'!$Q31="A",'4a+c+n'!B31,0),0)</f>
        <v>0</v>
      </c>
      <c r="C31" s="20">
        <f>IF($C$4="Attiecināmās izmaksas",IF('4a+c+n'!$Q31="A",'4a+c+n'!C31,0),0)</f>
        <v>0</v>
      </c>
      <c r="D31" s="20">
        <f>IF($C$4="Attiecināmās izmaksas",IF('4a+c+n'!$Q31="A",'4a+c+n'!D31,0),0)</f>
        <v>0</v>
      </c>
      <c r="E31" s="40"/>
      <c r="F31" s="59"/>
      <c r="G31" s="106"/>
      <c r="H31" s="106">
        <f>IF($C$4="Attiecināmās izmaksas",IF('4a+c+n'!$Q31="A",'4a+c+n'!H31,0),0)</f>
        <v>0</v>
      </c>
      <c r="I31" s="106"/>
      <c r="J31" s="106"/>
      <c r="K31" s="107">
        <f>IF($C$4="Attiecināmās izmaksas",IF('4a+c+n'!$Q31="A",'4a+c+n'!K31,0),0)</f>
        <v>0</v>
      </c>
      <c r="L31" s="59">
        <f>IF($C$4="Attiecināmās izmaksas",IF('4a+c+n'!$Q31="A",'4a+c+n'!L31,0),0)</f>
        <v>0</v>
      </c>
      <c r="M31" s="106">
        <f>IF($C$4="Attiecināmās izmaksas",IF('4a+c+n'!$Q31="A",'4a+c+n'!M31,0),0)</f>
        <v>0</v>
      </c>
      <c r="N31" s="106">
        <f>IF($C$4="Attiecināmās izmaksas",IF('4a+c+n'!$Q31="A",'4a+c+n'!N31,0),0)</f>
        <v>0</v>
      </c>
      <c r="O31" s="106">
        <f>IF($C$4="Attiecināmās izmaksas",IF('4a+c+n'!$Q31="A",'4a+c+n'!O31,0),0)</f>
        <v>0</v>
      </c>
      <c r="P31" s="107">
        <f>IF($C$4="Attiecināmās izmaksas",IF('4a+c+n'!$Q31="A",'4a+c+n'!P31,0),0)</f>
        <v>0</v>
      </c>
    </row>
    <row r="32" spans="1:16" x14ac:dyDescent="0.2">
      <c r="A32" s="45">
        <f>IF(P32=0,0,IF(COUNTBLANK(P32)=1,0,COUNTA($P$14:P32)))</f>
        <v>0</v>
      </c>
      <c r="B32" s="20">
        <f>IF($C$4="Attiecināmās izmaksas",IF('4a+c+n'!$Q32="A",'4a+c+n'!B32,0),0)</f>
        <v>0</v>
      </c>
      <c r="C32" s="20">
        <f>IF($C$4="Attiecināmās izmaksas",IF('4a+c+n'!$Q32="A",'4a+c+n'!C32,0),0)</f>
        <v>0</v>
      </c>
      <c r="D32" s="20">
        <f>IF($C$4="Attiecināmās izmaksas",IF('4a+c+n'!$Q32="A",'4a+c+n'!D32,0),0)</f>
        <v>0</v>
      </c>
      <c r="E32" s="40"/>
      <c r="F32" s="59"/>
      <c r="G32" s="106"/>
      <c r="H32" s="106">
        <f>IF($C$4="Attiecināmās izmaksas",IF('4a+c+n'!$Q32="A",'4a+c+n'!H32,0),0)</f>
        <v>0</v>
      </c>
      <c r="I32" s="106"/>
      <c r="J32" s="106"/>
      <c r="K32" s="107">
        <f>IF($C$4="Attiecināmās izmaksas",IF('4a+c+n'!$Q32="A",'4a+c+n'!K32,0),0)</f>
        <v>0</v>
      </c>
      <c r="L32" s="59">
        <f>IF($C$4="Attiecināmās izmaksas",IF('4a+c+n'!$Q32="A",'4a+c+n'!L32,0),0)</f>
        <v>0</v>
      </c>
      <c r="M32" s="106">
        <f>IF($C$4="Attiecināmās izmaksas",IF('4a+c+n'!$Q32="A",'4a+c+n'!M32,0),0)</f>
        <v>0</v>
      </c>
      <c r="N32" s="106">
        <f>IF($C$4="Attiecināmās izmaksas",IF('4a+c+n'!$Q32="A",'4a+c+n'!N32,0),0)</f>
        <v>0</v>
      </c>
      <c r="O32" s="106">
        <f>IF($C$4="Attiecināmās izmaksas",IF('4a+c+n'!$Q32="A",'4a+c+n'!O32,0),0)</f>
        <v>0</v>
      </c>
      <c r="P32" s="107">
        <f>IF($C$4="Attiecināmās izmaksas",IF('4a+c+n'!$Q32="A",'4a+c+n'!P32,0),0)</f>
        <v>0</v>
      </c>
    </row>
    <row r="33" spans="1:16" x14ac:dyDescent="0.2">
      <c r="A33" s="45">
        <f>IF(P33=0,0,IF(COUNTBLANK(P33)=1,0,COUNTA($P$14:P33)))</f>
        <v>0</v>
      </c>
      <c r="B33" s="20">
        <f>IF($C$4="Attiecināmās izmaksas",IF('4a+c+n'!$Q33="A",'4a+c+n'!B33,0),0)</f>
        <v>0</v>
      </c>
      <c r="C33" s="20">
        <f>IF($C$4="Attiecināmās izmaksas",IF('4a+c+n'!$Q33="A",'4a+c+n'!C33,0),0)</f>
        <v>0</v>
      </c>
      <c r="D33" s="20">
        <f>IF($C$4="Attiecināmās izmaksas",IF('4a+c+n'!$Q33="A",'4a+c+n'!D33,0),0)</f>
        <v>0</v>
      </c>
      <c r="E33" s="40"/>
      <c r="F33" s="59"/>
      <c r="G33" s="106"/>
      <c r="H33" s="106">
        <f>IF($C$4="Attiecināmās izmaksas",IF('4a+c+n'!$Q33="A",'4a+c+n'!H33,0),0)</f>
        <v>0</v>
      </c>
      <c r="I33" s="106"/>
      <c r="J33" s="106"/>
      <c r="K33" s="107">
        <f>IF($C$4="Attiecināmās izmaksas",IF('4a+c+n'!$Q33="A",'4a+c+n'!K33,0),0)</f>
        <v>0</v>
      </c>
      <c r="L33" s="59">
        <f>IF($C$4="Attiecināmās izmaksas",IF('4a+c+n'!$Q33="A",'4a+c+n'!L33,0),0)</f>
        <v>0</v>
      </c>
      <c r="M33" s="106">
        <f>IF($C$4="Attiecināmās izmaksas",IF('4a+c+n'!$Q33="A",'4a+c+n'!M33,0),0)</f>
        <v>0</v>
      </c>
      <c r="N33" s="106">
        <f>IF($C$4="Attiecināmās izmaksas",IF('4a+c+n'!$Q33="A",'4a+c+n'!N33,0),0)</f>
        <v>0</v>
      </c>
      <c r="O33" s="106">
        <f>IF($C$4="Attiecināmās izmaksas",IF('4a+c+n'!$Q33="A",'4a+c+n'!O33,0),0)</f>
        <v>0</v>
      </c>
      <c r="P33" s="107">
        <f>IF($C$4="Attiecināmās izmaksas",IF('4a+c+n'!$Q33="A",'4a+c+n'!P33,0),0)</f>
        <v>0</v>
      </c>
    </row>
    <row r="34" spans="1:16" x14ac:dyDescent="0.2">
      <c r="A34" s="45">
        <f>IF(P34=0,0,IF(COUNTBLANK(P34)=1,0,COUNTA($P$14:P34)))</f>
        <v>0</v>
      </c>
      <c r="B34" s="20">
        <f>IF($C$4="Attiecināmās izmaksas",IF('4a+c+n'!$Q34="A",'4a+c+n'!B34,0),0)</f>
        <v>0</v>
      </c>
      <c r="C34" s="20">
        <f>IF($C$4="Attiecināmās izmaksas",IF('4a+c+n'!$Q34="A",'4a+c+n'!C34,0),0)</f>
        <v>0</v>
      </c>
      <c r="D34" s="20">
        <f>IF($C$4="Attiecināmās izmaksas",IF('4a+c+n'!$Q34="A",'4a+c+n'!D34,0),0)</f>
        <v>0</v>
      </c>
      <c r="E34" s="40"/>
      <c r="F34" s="59"/>
      <c r="G34" s="106"/>
      <c r="H34" s="106">
        <f>IF($C$4="Attiecināmās izmaksas",IF('4a+c+n'!$Q34="A",'4a+c+n'!H34,0),0)</f>
        <v>0</v>
      </c>
      <c r="I34" s="106"/>
      <c r="J34" s="106"/>
      <c r="K34" s="107">
        <f>IF($C$4="Attiecināmās izmaksas",IF('4a+c+n'!$Q34="A",'4a+c+n'!K34,0),0)</f>
        <v>0</v>
      </c>
      <c r="L34" s="59">
        <f>IF($C$4="Attiecināmās izmaksas",IF('4a+c+n'!$Q34="A",'4a+c+n'!L34,0),0)</f>
        <v>0</v>
      </c>
      <c r="M34" s="106">
        <f>IF($C$4="Attiecināmās izmaksas",IF('4a+c+n'!$Q34="A",'4a+c+n'!M34,0),0)</f>
        <v>0</v>
      </c>
      <c r="N34" s="106">
        <f>IF($C$4="Attiecināmās izmaksas",IF('4a+c+n'!$Q34="A",'4a+c+n'!N34,0),0)</f>
        <v>0</v>
      </c>
      <c r="O34" s="106">
        <f>IF($C$4="Attiecināmās izmaksas",IF('4a+c+n'!$Q34="A",'4a+c+n'!O34,0),0)</f>
        <v>0</v>
      </c>
      <c r="P34" s="107">
        <f>IF($C$4="Attiecināmās izmaksas",IF('4a+c+n'!$Q34="A",'4a+c+n'!P34,0),0)</f>
        <v>0</v>
      </c>
    </row>
    <row r="35" spans="1:16" x14ac:dyDescent="0.2">
      <c r="A35" s="45">
        <f>IF(P35=0,0,IF(COUNTBLANK(P35)=1,0,COUNTA($P$14:P35)))</f>
        <v>0</v>
      </c>
      <c r="B35" s="20">
        <f>IF($C$4="Attiecināmās izmaksas",IF('4a+c+n'!$Q35="A",'4a+c+n'!B35,0),0)</f>
        <v>0</v>
      </c>
      <c r="C35" s="20">
        <f>IF($C$4="Attiecināmās izmaksas",IF('4a+c+n'!$Q35="A",'4a+c+n'!C35,0),0)</f>
        <v>0</v>
      </c>
      <c r="D35" s="20">
        <f>IF($C$4="Attiecināmās izmaksas",IF('4a+c+n'!$Q35="A",'4a+c+n'!D35,0),0)</f>
        <v>0</v>
      </c>
      <c r="E35" s="40"/>
      <c r="F35" s="59"/>
      <c r="G35" s="106"/>
      <c r="H35" s="106">
        <f>IF($C$4="Attiecināmās izmaksas",IF('4a+c+n'!$Q35="A",'4a+c+n'!H35,0),0)</f>
        <v>0</v>
      </c>
      <c r="I35" s="106"/>
      <c r="J35" s="106"/>
      <c r="K35" s="107">
        <f>IF($C$4="Attiecināmās izmaksas",IF('4a+c+n'!$Q35="A",'4a+c+n'!K35,0),0)</f>
        <v>0</v>
      </c>
      <c r="L35" s="59">
        <f>IF($C$4="Attiecināmās izmaksas",IF('4a+c+n'!$Q35="A",'4a+c+n'!L35,0),0)</f>
        <v>0</v>
      </c>
      <c r="M35" s="106">
        <f>IF($C$4="Attiecināmās izmaksas",IF('4a+c+n'!$Q35="A",'4a+c+n'!M35,0),0)</f>
        <v>0</v>
      </c>
      <c r="N35" s="106">
        <f>IF($C$4="Attiecināmās izmaksas",IF('4a+c+n'!$Q35="A",'4a+c+n'!N35,0),0)</f>
        <v>0</v>
      </c>
      <c r="O35" s="106">
        <f>IF($C$4="Attiecināmās izmaksas",IF('4a+c+n'!$Q35="A",'4a+c+n'!O35,0),0)</f>
        <v>0</v>
      </c>
      <c r="P35" s="107">
        <f>IF($C$4="Attiecināmās izmaksas",IF('4a+c+n'!$Q35="A",'4a+c+n'!P35,0),0)</f>
        <v>0</v>
      </c>
    </row>
    <row r="36" spans="1:16" x14ac:dyDescent="0.2">
      <c r="A36" s="45">
        <f>IF(P36=0,0,IF(COUNTBLANK(P36)=1,0,COUNTA($P$14:P36)))</f>
        <v>0</v>
      </c>
      <c r="B36" s="20">
        <f>IF($C$4="Attiecināmās izmaksas",IF('4a+c+n'!$Q36="A",'4a+c+n'!B36,0),0)</f>
        <v>0</v>
      </c>
      <c r="C36" s="20">
        <f>IF($C$4="Attiecināmās izmaksas",IF('4a+c+n'!$Q36="A",'4a+c+n'!C36,0),0)</f>
        <v>0</v>
      </c>
      <c r="D36" s="20">
        <f>IF($C$4="Attiecināmās izmaksas",IF('4a+c+n'!$Q36="A",'4a+c+n'!D36,0),0)</f>
        <v>0</v>
      </c>
      <c r="E36" s="40"/>
      <c r="F36" s="59"/>
      <c r="G36" s="106"/>
      <c r="H36" s="106">
        <f>IF($C$4="Attiecināmās izmaksas",IF('4a+c+n'!$Q36="A",'4a+c+n'!H36,0),0)</f>
        <v>0</v>
      </c>
      <c r="I36" s="106"/>
      <c r="J36" s="106"/>
      <c r="K36" s="107">
        <f>IF($C$4="Attiecināmās izmaksas",IF('4a+c+n'!$Q36="A",'4a+c+n'!K36,0),0)</f>
        <v>0</v>
      </c>
      <c r="L36" s="59">
        <f>IF($C$4="Attiecināmās izmaksas",IF('4a+c+n'!$Q36="A",'4a+c+n'!L36,0),0)</f>
        <v>0</v>
      </c>
      <c r="M36" s="106">
        <f>IF($C$4="Attiecināmās izmaksas",IF('4a+c+n'!$Q36="A",'4a+c+n'!M36,0),0)</f>
        <v>0</v>
      </c>
      <c r="N36" s="106">
        <f>IF($C$4="Attiecināmās izmaksas",IF('4a+c+n'!$Q36="A",'4a+c+n'!N36,0),0)</f>
        <v>0</v>
      </c>
      <c r="O36" s="106">
        <f>IF($C$4="Attiecināmās izmaksas",IF('4a+c+n'!$Q36="A",'4a+c+n'!O36,0),0)</f>
        <v>0</v>
      </c>
      <c r="P36" s="107">
        <f>IF($C$4="Attiecināmās izmaksas",IF('4a+c+n'!$Q36="A",'4a+c+n'!P36,0),0)</f>
        <v>0</v>
      </c>
    </row>
    <row r="37" spans="1:16" x14ac:dyDescent="0.2">
      <c r="A37" s="45">
        <f>IF(P37=0,0,IF(COUNTBLANK(P37)=1,0,COUNTA($P$14:P37)))</f>
        <v>0</v>
      </c>
      <c r="B37" s="20">
        <f>IF($C$4="Attiecināmās izmaksas",IF('4a+c+n'!$Q37="A",'4a+c+n'!B37,0),0)</f>
        <v>0</v>
      </c>
      <c r="C37" s="20">
        <f>IF($C$4="Attiecināmās izmaksas",IF('4a+c+n'!$Q37="A",'4a+c+n'!C37,0),0)</f>
        <v>0</v>
      </c>
      <c r="D37" s="20">
        <f>IF($C$4="Attiecināmās izmaksas",IF('4a+c+n'!$Q37="A",'4a+c+n'!D37,0),0)</f>
        <v>0</v>
      </c>
      <c r="E37" s="40"/>
      <c r="F37" s="59"/>
      <c r="G37" s="106"/>
      <c r="H37" s="106">
        <f>IF($C$4="Attiecināmās izmaksas",IF('4a+c+n'!$Q37="A",'4a+c+n'!H37,0),0)</f>
        <v>0</v>
      </c>
      <c r="I37" s="106"/>
      <c r="J37" s="106"/>
      <c r="K37" s="107">
        <f>IF($C$4="Attiecināmās izmaksas",IF('4a+c+n'!$Q37="A",'4a+c+n'!K37,0),0)</f>
        <v>0</v>
      </c>
      <c r="L37" s="59">
        <f>IF($C$4="Attiecināmās izmaksas",IF('4a+c+n'!$Q37="A",'4a+c+n'!L37,0),0)</f>
        <v>0</v>
      </c>
      <c r="M37" s="106">
        <f>IF($C$4="Attiecināmās izmaksas",IF('4a+c+n'!$Q37="A",'4a+c+n'!M37,0),0)</f>
        <v>0</v>
      </c>
      <c r="N37" s="106">
        <f>IF($C$4="Attiecināmās izmaksas",IF('4a+c+n'!$Q37="A",'4a+c+n'!N37,0),0)</f>
        <v>0</v>
      </c>
      <c r="O37" s="106">
        <f>IF($C$4="Attiecināmās izmaksas",IF('4a+c+n'!$Q37="A",'4a+c+n'!O37,0),0)</f>
        <v>0</v>
      </c>
      <c r="P37" s="107">
        <f>IF($C$4="Attiecināmās izmaksas",IF('4a+c+n'!$Q37="A",'4a+c+n'!P37,0),0)</f>
        <v>0</v>
      </c>
    </row>
    <row r="38" spans="1:16" x14ac:dyDescent="0.2">
      <c r="A38" s="45">
        <f>IF(P38=0,0,IF(COUNTBLANK(P38)=1,0,COUNTA($P$14:P38)))</f>
        <v>0</v>
      </c>
      <c r="B38" s="20">
        <f>IF($C$4="Attiecināmās izmaksas",IF('4a+c+n'!$Q38="A",'4a+c+n'!B38,0),0)</f>
        <v>0</v>
      </c>
      <c r="C38" s="20">
        <f>IF($C$4="Attiecināmās izmaksas",IF('4a+c+n'!$Q38="A",'4a+c+n'!C38,0),0)</f>
        <v>0</v>
      </c>
      <c r="D38" s="20">
        <f>IF($C$4="Attiecināmās izmaksas",IF('4a+c+n'!$Q38="A",'4a+c+n'!D38,0),0)</f>
        <v>0</v>
      </c>
      <c r="E38" s="40"/>
      <c r="F38" s="59"/>
      <c r="G38" s="106"/>
      <c r="H38" s="106">
        <f>IF($C$4="Attiecināmās izmaksas",IF('4a+c+n'!$Q38="A",'4a+c+n'!H38,0),0)</f>
        <v>0</v>
      </c>
      <c r="I38" s="106"/>
      <c r="J38" s="106"/>
      <c r="K38" s="107">
        <f>IF($C$4="Attiecināmās izmaksas",IF('4a+c+n'!$Q38="A",'4a+c+n'!K38,0),0)</f>
        <v>0</v>
      </c>
      <c r="L38" s="59">
        <f>IF($C$4="Attiecināmās izmaksas",IF('4a+c+n'!$Q38="A",'4a+c+n'!L38,0),0)</f>
        <v>0</v>
      </c>
      <c r="M38" s="106">
        <f>IF($C$4="Attiecināmās izmaksas",IF('4a+c+n'!$Q38="A",'4a+c+n'!M38,0),0)</f>
        <v>0</v>
      </c>
      <c r="N38" s="106">
        <f>IF($C$4="Attiecināmās izmaksas",IF('4a+c+n'!$Q38="A",'4a+c+n'!N38,0),0)</f>
        <v>0</v>
      </c>
      <c r="O38" s="106">
        <f>IF($C$4="Attiecināmās izmaksas",IF('4a+c+n'!$Q38="A",'4a+c+n'!O38,0),0)</f>
        <v>0</v>
      </c>
      <c r="P38" s="107">
        <f>IF($C$4="Attiecināmās izmaksas",IF('4a+c+n'!$Q38="A",'4a+c+n'!P38,0),0)</f>
        <v>0</v>
      </c>
    </row>
    <row r="39" spans="1:16" ht="12" customHeight="1" thickBot="1" x14ac:dyDescent="0.25">
      <c r="A39" s="254" t="s">
        <v>62</v>
      </c>
      <c r="B39" s="255"/>
      <c r="C39" s="255"/>
      <c r="D39" s="255"/>
      <c r="E39" s="255"/>
      <c r="F39" s="255"/>
      <c r="G39" s="255"/>
      <c r="H39" s="255"/>
      <c r="I39" s="255"/>
      <c r="J39" s="255"/>
      <c r="K39" s="256"/>
      <c r="L39" s="118">
        <f>SUM(L14:L38)</f>
        <v>0</v>
      </c>
      <c r="M39" s="119">
        <f>SUM(M14:M38)</f>
        <v>0</v>
      </c>
      <c r="N39" s="119">
        <f>SUM(N14:N38)</f>
        <v>0</v>
      </c>
      <c r="O39" s="119">
        <f>SUM(O14:O38)</f>
        <v>0</v>
      </c>
      <c r="P39" s="120">
        <f>SUM(P14:P38)</f>
        <v>0</v>
      </c>
    </row>
    <row r="40" spans="1:16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1:16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1:16" x14ac:dyDescent="0.2">
      <c r="A42" s="1" t="s">
        <v>14</v>
      </c>
      <c r="B42" s="12"/>
      <c r="C42" s="257">
        <f>'Kops n'!C29:H29</f>
        <v>0</v>
      </c>
      <c r="D42" s="257"/>
      <c r="E42" s="257"/>
      <c r="F42" s="257"/>
      <c r="G42" s="257"/>
      <c r="H42" s="257"/>
      <c r="I42" s="12"/>
      <c r="J42" s="12"/>
      <c r="K42" s="12"/>
      <c r="L42" s="12"/>
      <c r="M42" s="12"/>
      <c r="N42" s="12"/>
      <c r="O42" s="12"/>
      <c r="P42" s="12"/>
    </row>
    <row r="43" spans="1:16" x14ac:dyDescent="0.2">
      <c r="A43" s="12"/>
      <c r="B43" s="12"/>
      <c r="C43" s="183" t="s">
        <v>15</v>
      </c>
      <c r="D43" s="183"/>
      <c r="E43" s="183"/>
      <c r="F43" s="183"/>
      <c r="G43" s="183"/>
      <c r="H43" s="183"/>
      <c r="I43" s="12"/>
      <c r="J43" s="12"/>
      <c r="K43" s="12"/>
      <c r="L43" s="12"/>
      <c r="M43" s="12"/>
      <c r="N43" s="12"/>
      <c r="O43" s="12"/>
      <c r="P43" s="12"/>
    </row>
    <row r="44" spans="1:16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</row>
    <row r="45" spans="1:16" x14ac:dyDescent="0.2">
      <c r="A45" s="202" t="str">
        <f>'Kops n'!A32:D32</f>
        <v>Tāme sastādīta 2024. gada__. ________</v>
      </c>
      <c r="B45" s="203"/>
      <c r="C45" s="203"/>
      <c r="D45" s="203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spans="1:16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</row>
    <row r="47" spans="1:16" x14ac:dyDescent="0.2">
      <c r="A47" s="1" t="s">
        <v>41</v>
      </c>
      <c r="B47" s="12"/>
      <c r="C47" s="257">
        <f>'Kops n'!C34:H34</f>
        <v>0</v>
      </c>
      <c r="D47" s="257"/>
      <c r="E47" s="257"/>
      <c r="F47" s="257"/>
      <c r="G47" s="257"/>
      <c r="H47" s="257"/>
      <c r="I47" s="12"/>
      <c r="J47" s="12"/>
      <c r="K47" s="12"/>
      <c r="L47" s="12"/>
      <c r="M47" s="12"/>
      <c r="N47" s="12"/>
      <c r="O47" s="12"/>
      <c r="P47" s="12"/>
    </row>
    <row r="48" spans="1:16" x14ac:dyDescent="0.2">
      <c r="A48" s="12"/>
      <c r="B48" s="12"/>
      <c r="C48" s="183" t="s">
        <v>15</v>
      </c>
      <c r="D48" s="183"/>
      <c r="E48" s="183"/>
      <c r="F48" s="183"/>
      <c r="G48" s="183"/>
      <c r="H48" s="183"/>
      <c r="I48" s="12"/>
      <c r="J48" s="12"/>
      <c r="K48" s="12"/>
      <c r="L48" s="12"/>
      <c r="M48" s="12"/>
      <c r="N48" s="12"/>
      <c r="O48" s="12"/>
      <c r="P48" s="12"/>
    </row>
    <row r="49" spans="1:16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</row>
    <row r="50" spans="1:16" x14ac:dyDescent="0.2">
      <c r="A50" s="70" t="s">
        <v>16</v>
      </c>
      <c r="B50" s="38"/>
      <c r="C50" s="75">
        <f>'Kops n'!C37</f>
        <v>0</v>
      </c>
      <c r="D50" s="38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</row>
    <row r="51" spans="1:16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</row>
  </sheetData>
  <mergeCells count="23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48:H48"/>
    <mergeCell ref="C4:I4"/>
    <mergeCell ref="F12:K12"/>
    <mergeCell ref="A9:F9"/>
    <mergeCell ref="J9:M9"/>
    <mergeCell ref="D8:L8"/>
    <mergeCell ref="A39:K39"/>
    <mergeCell ref="C42:H42"/>
    <mergeCell ref="C43:H43"/>
    <mergeCell ref="A45:D45"/>
    <mergeCell ref="C47:H47"/>
  </mergeCells>
  <conditionalFormatting sqref="A39:K39">
    <cfRule type="containsText" dxfId="41" priority="3" operator="containsText" text="Tiešās izmaksas kopā, t. sk. darba devēja sociālais nodoklis __.__% ">
      <formula>NOT(ISERROR(SEARCH("Tiešās izmaksas kopā, t. sk. darba devēja sociālais nodoklis __.__% ",A39)))</formula>
    </cfRule>
  </conditionalFormatting>
  <conditionalFormatting sqref="A14:P38">
    <cfRule type="cellIs" dxfId="40" priority="1" operator="equal">
      <formula>0</formula>
    </cfRule>
  </conditionalFormatting>
  <conditionalFormatting sqref="C2:I2 D5:L8 N9:O9 L39:P39 C42:H42 C47:H47 C50">
    <cfRule type="cellIs" dxfId="39" priority="2" operator="equal">
      <formula>0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</sheetPr>
  <dimension ref="A1:P51"/>
  <sheetViews>
    <sheetView topLeftCell="A14" workbookViewId="0">
      <selection activeCell="A39" sqref="A39:XFD1013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18"/>
      <c r="B1" s="18"/>
      <c r="C1" s="23" t="s">
        <v>44</v>
      </c>
      <c r="D1" s="72">
        <f>'4a+c+n'!D1</f>
        <v>4</v>
      </c>
      <c r="E1" s="18"/>
      <c r="F1" s="18"/>
      <c r="G1" s="18"/>
      <c r="H1" s="18"/>
      <c r="I1" s="18"/>
      <c r="J1" s="18"/>
      <c r="N1" s="22"/>
      <c r="O1" s="23"/>
      <c r="P1" s="24"/>
    </row>
    <row r="2" spans="1:16" x14ac:dyDescent="0.2">
      <c r="A2" s="25"/>
      <c r="B2" s="25"/>
      <c r="C2" s="270" t="str">
        <f>'4a+c+n'!C2:I2</f>
        <v>ZIBENSAIZSARDZĪBA</v>
      </c>
      <c r="D2" s="270"/>
      <c r="E2" s="270"/>
      <c r="F2" s="270"/>
      <c r="G2" s="270"/>
      <c r="H2" s="270"/>
      <c r="I2" s="270"/>
      <c r="J2" s="25"/>
    </row>
    <row r="3" spans="1:16" x14ac:dyDescent="0.2">
      <c r="A3" s="26"/>
      <c r="B3" s="26"/>
      <c r="C3" s="244" t="s">
        <v>21</v>
      </c>
      <c r="D3" s="244"/>
      <c r="E3" s="244"/>
      <c r="F3" s="244"/>
      <c r="G3" s="244"/>
      <c r="H3" s="244"/>
      <c r="I3" s="244"/>
      <c r="J3" s="26"/>
    </row>
    <row r="4" spans="1:16" x14ac:dyDescent="0.2">
      <c r="A4" s="26"/>
      <c r="B4" s="26"/>
      <c r="C4" s="271" t="s">
        <v>18</v>
      </c>
      <c r="D4" s="271"/>
      <c r="E4" s="271"/>
      <c r="F4" s="271"/>
      <c r="G4" s="271"/>
      <c r="H4" s="271"/>
      <c r="I4" s="271"/>
      <c r="J4" s="26"/>
    </row>
    <row r="5" spans="1:16" ht="15" customHeight="1" x14ac:dyDescent="0.2">
      <c r="A5" s="18"/>
      <c r="B5" s="18"/>
      <c r="C5" s="23" t="s">
        <v>5</v>
      </c>
      <c r="D5" s="266" t="str">
        <f>'Kops a+c+n'!D6</f>
        <v>DZĪVOJAMĀS MĀJAS FASĀŽU VIENKĀRŠOTĀ ATJAUNOŠANA</v>
      </c>
      <c r="E5" s="266"/>
      <c r="F5" s="266"/>
      <c r="G5" s="266"/>
      <c r="H5" s="266"/>
      <c r="I5" s="266"/>
      <c r="J5" s="266"/>
      <c r="K5" s="266"/>
      <c r="L5" s="266"/>
      <c r="M5" s="12"/>
      <c r="N5" s="12"/>
      <c r="O5" s="12"/>
      <c r="P5" s="12"/>
    </row>
    <row r="6" spans="1:16" x14ac:dyDescent="0.2">
      <c r="A6" s="18"/>
      <c r="B6" s="18"/>
      <c r="C6" s="23" t="s">
        <v>6</v>
      </c>
      <c r="D6" s="266" t="str">
        <f>'Kops a+c+n'!D7</f>
        <v>DZĪVOJAMĀS MĀJAS FASĀŽU VIENKĀRŠOTĀ ATJAUNOŠANA</v>
      </c>
      <c r="E6" s="266"/>
      <c r="F6" s="266"/>
      <c r="G6" s="266"/>
      <c r="H6" s="266"/>
      <c r="I6" s="266"/>
      <c r="J6" s="266"/>
      <c r="K6" s="266"/>
      <c r="L6" s="266"/>
      <c r="M6" s="12"/>
      <c r="N6" s="12"/>
      <c r="O6" s="12"/>
      <c r="P6" s="12"/>
    </row>
    <row r="7" spans="1:16" x14ac:dyDescent="0.2">
      <c r="A7" s="18"/>
      <c r="B7" s="18"/>
      <c r="C7" s="23" t="s">
        <v>7</v>
      </c>
      <c r="D7" s="266" t="str">
        <f>'Kops a+c+n'!D8</f>
        <v>MEŽA IELA 8, JAUNOLAINE, OLAINES PAGASTS</v>
      </c>
      <c r="E7" s="266"/>
      <c r="F7" s="266"/>
      <c r="G7" s="266"/>
      <c r="H7" s="266"/>
      <c r="I7" s="266"/>
      <c r="J7" s="266"/>
      <c r="K7" s="266"/>
      <c r="L7" s="266"/>
      <c r="M7" s="12"/>
      <c r="N7" s="12"/>
      <c r="O7" s="12"/>
      <c r="P7" s="12"/>
    </row>
    <row r="8" spans="1:16" x14ac:dyDescent="0.2">
      <c r="A8" s="18"/>
      <c r="B8" s="18"/>
      <c r="C8" s="4" t="s">
        <v>24</v>
      </c>
      <c r="D8" s="266" t="str">
        <f>'Kops a+c+n'!D9</f>
        <v>Iepirkums Nr. AS OŪS 2024/02_E</v>
      </c>
      <c r="E8" s="266"/>
      <c r="F8" s="266"/>
      <c r="G8" s="266"/>
      <c r="H8" s="266"/>
      <c r="I8" s="266"/>
      <c r="J8" s="266"/>
      <c r="K8" s="266"/>
      <c r="L8" s="266"/>
      <c r="M8" s="12"/>
      <c r="N8" s="12"/>
      <c r="O8" s="12"/>
      <c r="P8" s="12"/>
    </row>
    <row r="9" spans="1:16" ht="11.25" customHeight="1" x14ac:dyDescent="0.2">
      <c r="A9" s="267" t="str">
        <f>'4a+c+n'!A9</f>
        <v>Tāme sastādīta  2023. gada tirgus cenās, pamatojoties uz EL daļas rasējumiem</v>
      </c>
      <c r="B9" s="267"/>
      <c r="C9" s="267"/>
      <c r="D9" s="267"/>
      <c r="E9" s="267"/>
      <c r="F9" s="267"/>
      <c r="G9" s="27"/>
      <c r="H9" s="27"/>
      <c r="I9" s="27"/>
      <c r="J9" s="268" t="s">
        <v>45</v>
      </c>
      <c r="K9" s="268"/>
      <c r="L9" s="268"/>
      <c r="M9" s="268"/>
      <c r="N9" s="269">
        <f>P39</f>
        <v>0</v>
      </c>
      <c r="O9" s="269"/>
      <c r="P9" s="27"/>
    </row>
    <row r="10" spans="1:16" ht="15" customHeight="1" x14ac:dyDescent="0.2">
      <c r="A10" s="28"/>
      <c r="B10" s="29"/>
      <c r="C10" s="4"/>
      <c r="D10" s="18"/>
      <c r="E10" s="18"/>
      <c r="F10" s="18"/>
      <c r="G10" s="18"/>
      <c r="H10" s="18"/>
      <c r="I10" s="18"/>
      <c r="J10" s="18"/>
      <c r="K10" s="18"/>
      <c r="L10" s="76"/>
      <c r="M10" s="76"/>
      <c r="N10" s="76"/>
      <c r="O10" s="76"/>
      <c r="P10" s="23" t="str">
        <f>'Kopt a+c+n'!A36</f>
        <v>Tāme sastādīta 2024. gada__. ________</v>
      </c>
    </row>
    <row r="11" spans="1:16" ht="12" thickBot="1" x14ac:dyDescent="0.25">
      <c r="A11" s="28"/>
      <c r="B11" s="29"/>
      <c r="C11" s="4"/>
      <c r="D11" s="18"/>
      <c r="E11" s="18"/>
      <c r="F11" s="18"/>
      <c r="G11" s="18"/>
      <c r="H11" s="18"/>
      <c r="I11" s="18"/>
      <c r="J11" s="18"/>
      <c r="K11" s="18"/>
      <c r="L11" s="30"/>
      <c r="M11" s="30"/>
      <c r="N11" s="31"/>
      <c r="O11" s="22"/>
      <c r="P11" s="18"/>
    </row>
    <row r="12" spans="1:16" x14ac:dyDescent="0.2">
      <c r="A12" s="235" t="s">
        <v>27</v>
      </c>
      <c r="B12" s="259" t="s">
        <v>48</v>
      </c>
      <c r="C12" s="252" t="s">
        <v>49</v>
      </c>
      <c r="D12" s="262" t="s">
        <v>50</v>
      </c>
      <c r="E12" s="264" t="s">
        <v>51</v>
      </c>
      <c r="F12" s="251" t="s">
        <v>52</v>
      </c>
      <c r="G12" s="252"/>
      <c r="H12" s="252"/>
      <c r="I12" s="252"/>
      <c r="J12" s="252"/>
      <c r="K12" s="253"/>
      <c r="L12" s="276" t="s">
        <v>53</v>
      </c>
      <c r="M12" s="252"/>
      <c r="N12" s="252"/>
      <c r="O12" s="252"/>
      <c r="P12" s="253"/>
    </row>
    <row r="13" spans="1:16" ht="126.75" customHeight="1" thickBot="1" x14ac:dyDescent="0.25">
      <c r="A13" s="236"/>
      <c r="B13" s="272"/>
      <c r="C13" s="273"/>
      <c r="D13" s="274"/>
      <c r="E13" s="275"/>
      <c r="F13" s="47" t="s">
        <v>55</v>
      </c>
      <c r="G13" s="50" t="s">
        <v>56</v>
      </c>
      <c r="H13" s="50" t="s">
        <v>57</v>
      </c>
      <c r="I13" s="50" t="s">
        <v>58</v>
      </c>
      <c r="J13" s="50" t="s">
        <v>59</v>
      </c>
      <c r="K13" s="52" t="s">
        <v>60</v>
      </c>
      <c r="L13" s="63" t="s">
        <v>55</v>
      </c>
      <c r="M13" s="50" t="s">
        <v>57</v>
      </c>
      <c r="N13" s="50" t="s">
        <v>58</v>
      </c>
      <c r="O13" s="50" t="s">
        <v>59</v>
      </c>
      <c r="P13" s="80" t="s">
        <v>60</v>
      </c>
    </row>
    <row r="14" spans="1:16" x14ac:dyDescent="0.2">
      <c r="A14" s="44">
        <f>IF(P14=0,0,IF(COUNTBLANK(P14)=1,0,COUNTA($P$14:P14)))</f>
        <v>0</v>
      </c>
      <c r="B14" s="19">
        <f>IF($C$4="citu pasākumu izmaksas",IF('4a+c+n'!$Q14="C",'4a+c+n'!B14,0))</f>
        <v>0</v>
      </c>
      <c r="C14" s="19" t="str">
        <f>IF($C$4="citu pasākumu izmaksas",IF('4a+c+n'!$Q14="C",'4a+c+n'!C14,0))</f>
        <v>Uztvērējs PDC 3.1 INGESCO, 102007, vai ekvivalents</v>
      </c>
      <c r="D14" s="19" t="str">
        <f>IF($C$4="citu pasākumu izmaksas",IF('4a+c+n'!$Q14="C",'4a+c+n'!D14,0))</f>
        <v>gab.</v>
      </c>
      <c r="E14" s="39"/>
      <c r="F14" s="57"/>
      <c r="G14" s="104"/>
      <c r="H14" s="104">
        <f>IF($C$4="citu pasākumu izmaksas",IF('4a+c+n'!$Q14="C",'4a+c+n'!H14,0))</f>
        <v>0</v>
      </c>
      <c r="I14" s="104"/>
      <c r="J14" s="104"/>
      <c r="K14" s="105">
        <f>IF($C$4="citu pasākumu izmaksas",IF('4a+c+n'!$Q14="C",'4a+c+n'!K14,0))</f>
        <v>0</v>
      </c>
      <c r="L14" s="73">
        <f>IF($C$4="citu pasākumu izmaksas",IF('4a+c+n'!$Q14="C",'4a+c+n'!L14,0))</f>
        <v>0</v>
      </c>
      <c r="M14" s="104">
        <f>IF($C$4="citu pasākumu izmaksas",IF('4a+c+n'!$Q14="C",'4a+c+n'!M14,0))</f>
        <v>0</v>
      </c>
      <c r="N14" s="104">
        <f>IF($C$4="citu pasākumu izmaksas",IF('4a+c+n'!$Q14="C",'4a+c+n'!N14,0))</f>
        <v>0</v>
      </c>
      <c r="O14" s="104">
        <f>IF($C$4="citu pasākumu izmaksas",IF('4a+c+n'!$Q14="C",'4a+c+n'!O14,0))</f>
        <v>0</v>
      </c>
      <c r="P14" s="105">
        <f>IF($C$4="citu pasākumu izmaksas",IF('4a+c+n'!$Q14="C",'4a+c+n'!P14,0))</f>
        <v>0</v>
      </c>
    </row>
    <row r="15" spans="1:16" ht="22.5" x14ac:dyDescent="0.2">
      <c r="A15" s="45">
        <f>IF(P15=0,0,IF(COUNTBLANK(P15)=1,0,COUNTA($P$14:P15)))</f>
        <v>0</v>
      </c>
      <c r="B15" s="20">
        <f>IF($C$4="citu pasākumu izmaksas",IF('4a+c+n'!$Q15="C",'4a+c+n'!B15,0))</f>
        <v>0</v>
      </c>
      <c r="C15" s="20" t="str">
        <f>IF($C$4="citu pasākumu izmaksas",IF('4a+c+n'!$Q15="C",'4a+c+n'!C15,0))</f>
        <v>Masts 4m komplektā ar stiprinājumiem pie jumta, INGESCO, vai ekvivalents</v>
      </c>
      <c r="D15" s="20" t="str">
        <f>IF($C$4="citu pasākumu izmaksas",IF('4a+c+n'!$Q15="C",'4a+c+n'!D15,0))</f>
        <v>gab.</v>
      </c>
      <c r="E15" s="40"/>
      <c r="F15" s="59"/>
      <c r="G15" s="106"/>
      <c r="H15" s="106">
        <f>IF($C$4="citu pasākumu izmaksas",IF('4a+c+n'!$Q15="C",'4a+c+n'!H15,0))</f>
        <v>0</v>
      </c>
      <c r="I15" s="106"/>
      <c r="J15" s="106"/>
      <c r="K15" s="107">
        <f>IF($C$4="citu pasākumu izmaksas",IF('4a+c+n'!$Q15="C",'4a+c+n'!K15,0))</f>
        <v>0</v>
      </c>
      <c r="L15" s="74">
        <f>IF($C$4="citu pasākumu izmaksas",IF('4a+c+n'!$Q15="C",'4a+c+n'!L15,0))</f>
        <v>0</v>
      </c>
      <c r="M15" s="106">
        <f>IF($C$4="citu pasākumu izmaksas",IF('4a+c+n'!$Q15="C",'4a+c+n'!M15,0))</f>
        <v>0</v>
      </c>
      <c r="N15" s="106">
        <f>IF($C$4="citu pasākumu izmaksas",IF('4a+c+n'!$Q15="C",'4a+c+n'!N15,0))</f>
        <v>0</v>
      </c>
      <c r="O15" s="106">
        <f>IF($C$4="citu pasākumu izmaksas",IF('4a+c+n'!$Q15="C",'4a+c+n'!O15,0))</f>
        <v>0</v>
      </c>
      <c r="P15" s="107">
        <f>IF($C$4="citu pasākumu izmaksas",IF('4a+c+n'!$Q15="C",'4a+c+n'!P15,0))</f>
        <v>0</v>
      </c>
    </row>
    <row r="16" spans="1:16" ht="22.5" x14ac:dyDescent="0.2">
      <c r="A16" s="45">
        <f>IF(P16=0,0,IF(COUNTBLANK(P16)=1,0,COUNTA($P$14:P16)))</f>
        <v>0</v>
      </c>
      <c r="B16" s="20">
        <f>IF($C$4="citu pasākumu izmaksas",IF('4a+c+n'!$Q16="C",'4a+c+n'!B16,0))</f>
        <v>0</v>
      </c>
      <c r="C16" s="20" t="str">
        <f>IF($C$4="citu pasākumu izmaksas",IF('4a+c+n'!$Q16="C",'4a+c+n'!C16,0))</f>
        <v>Masta adapters - 1’1/2” Ø20 round - Cu/Zn, INGESCO, 111012, vai ekvivalents</v>
      </c>
      <c r="D16" s="20" t="str">
        <f>IF($C$4="citu pasākumu izmaksas",IF('4a+c+n'!$Q16="C",'4a+c+n'!D16,0))</f>
        <v>gab.</v>
      </c>
      <c r="E16" s="40"/>
      <c r="F16" s="59"/>
      <c r="G16" s="106"/>
      <c r="H16" s="106">
        <f>IF($C$4="citu pasākumu izmaksas",IF('4a+c+n'!$Q16="C",'4a+c+n'!H16,0))</f>
        <v>0</v>
      </c>
      <c r="I16" s="106"/>
      <c r="J16" s="106"/>
      <c r="K16" s="107">
        <f>IF($C$4="citu pasākumu izmaksas",IF('4a+c+n'!$Q16="C",'4a+c+n'!K16,0))</f>
        <v>0</v>
      </c>
      <c r="L16" s="74">
        <f>IF($C$4="citu pasākumu izmaksas",IF('4a+c+n'!$Q16="C",'4a+c+n'!L16,0))</f>
        <v>0</v>
      </c>
      <c r="M16" s="106">
        <f>IF($C$4="citu pasākumu izmaksas",IF('4a+c+n'!$Q16="C",'4a+c+n'!M16,0))</f>
        <v>0</v>
      </c>
      <c r="N16" s="106">
        <f>IF($C$4="citu pasākumu izmaksas",IF('4a+c+n'!$Q16="C",'4a+c+n'!N16,0))</f>
        <v>0</v>
      </c>
      <c r="O16" s="106">
        <f>IF($C$4="citu pasākumu izmaksas",IF('4a+c+n'!$Q16="C",'4a+c+n'!O16,0))</f>
        <v>0</v>
      </c>
      <c r="P16" s="107">
        <f>IF($C$4="citu pasākumu izmaksas",IF('4a+c+n'!$Q16="C",'4a+c+n'!P16,0))</f>
        <v>0</v>
      </c>
    </row>
    <row r="17" spans="1:16" ht="33.75" x14ac:dyDescent="0.2">
      <c r="A17" s="45">
        <f>IF(P17=0,0,IF(COUNTBLANK(P17)=1,0,COUNTA($P$14:P17)))</f>
        <v>0</v>
      </c>
      <c r="B17" s="20">
        <f>IF($C$4="citu pasākumu izmaksas",IF('4a+c+n'!$Q17="C",'4a+c+n'!B17,0))</f>
        <v>0</v>
      </c>
      <c r="C17" s="20" t="str">
        <f>IF($C$4="citu pasākumu izmaksas",IF('4a+c+n'!$Q17="C",'4a+c+n'!C17,0))</f>
        <v>Elektrolītisks vara kabelis - Braided copper cable - 50mm²(8mm) section, INGESCO, 117072, vai ekvivalents</v>
      </c>
      <c r="D17" s="20" t="str">
        <f>IF($C$4="citu pasākumu izmaksas",IF('4a+c+n'!$Q17="C",'4a+c+n'!D17,0))</f>
        <v>m</v>
      </c>
      <c r="E17" s="40"/>
      <c r="F17" s="59"/>
      <c r="G17" s="106"/>
      <c r="H17" s="106">
        <f>IF($C$4="citu pasākumu izmaksas",IF('4a+c+n'!$Q17="C",'4a+c+n'!H17,0))</f>
        <v>0</v>
      </c>
      <c r="I17" s="106"/>
      <c r="J17" s="106"/>
      <c r="K17" s="107">
        <f>IF($C$4="citu pasākumu izmaksas",IF('4a+c+n'!$Q17="C",'4a+c+n'!K17,0))</f>
        <v>0</v>
      </c>
      <c r="L17" s="74">
        <f>IF($C$4="citu pasākumu izmaksas",IF('4a+c+n'!$Q17="C",'4a+c+n'!L17,0))</f>
        <v>0</v>
      </c>
      <c r="M17" s="106">
        <f>IF($C$4="citu pasākumu izmaksas",IF('4a+c+n'!$Q17="C",'4a+c+n'!M17,0))</f>
        <v>0</v>
      </c>
      <c r="N17" s="106">
        <f>IF($C$4="citu pasākumu izmaksas",IF('4a+c+n'!$Q17="C",'4a+c+n'!N17,0))</f>
        <v>0</v>
      </c>
      <c r="O17" s="106">
        <f>IF($C$4="citu pasākumu izmaksas",IF('4a+c+n'!$Q17="C",'4a+c+n'!O17,0))</f>
        <v>0</v>
      </c>
      <c r="P17" s="107">
        <f>IF($C$4="citu pasākumu izmaksas",IF('4a+c+n'!$Q17="C",'4a+c+n'!P17,0))</f>
        <v>0</v>
      </c>
    </row>
    <row r="18" spans="1:16" ht="33.75" x14ac:dyDescent="0.2">
      <c r="A18" s="45">
        <f>IF(P18=0,0,IF(COUNTBLANK(P18)=1,0,COUNTA($P$14:P18)))</f>
        <v>0</v>
      </c>
      <c r="B18" s="20">
        <f>IF($C$4="citu pasākumu izmaksas",IF('4a+c+n'!$Q18="C",'4a+c+n'!B18,0))</f>
        <v>0</v>
      </c>
      <c r="C18" s="20" t="str">
        <f>IF($C$4="citu pasākumu izmaksas",IF('4a+c+n'!$Q18="C",'4a+c+n'!C18,0))</f>
        <v>Cinkota tērauda PVC apvalka aizsargcaurule - Galv. steel-PVC shielded tube Ø40mm, INGESCO, 119091, vai ekvivalents</v>
      </c>
      <c r="D18" s="20" t="str">
        <f>IF($C$4="citu pasākumu izmaksas",IF('4a+c+n'!$Q18="C",'4a+c+n'!D18,0))</f>
        <v>m</v>
      </c>
      <c r="E18" s="40"/>
      <c r="F18" s="59"/>
      <c r="G18" s="106"/>
      <c r="H18" s="106">
        <f>IF($C$4="citu pasākumu izmaksas",IF('4a+c+n'!$Q18="C",'4a+c+n'!H18,0))</f>
        <v>0</v>
      </c>
      <c r="I18" s="106"/>
      <c r="J18" s="106"/>
      <c r="K18" s="107">
        <f>IF($C$4="citu pasākumu izmaksas",IF('4a+c+n'!$Q18="C",'4a+c+n'!K18,0))</f>
        <v>0</v>
      </c>
      <c r="L18" s="74">
        <f>IF($C$4="citu pasākumu izmaksas",IF('4a+c+n'!$Q18="C",'4a+c+n'!L18,0))</f>
        <v>0</v>
      </c>
      <c r="M18" s="106">
        <f>IF($C$4="citu pasākumu izmaksas",IF('4a+c+n'!$Q18="C",'4a+c+n'!M18,0))</f>
        <v>0</v>
      </c>
      <c r="N18" s="106">
        <f>IF($C$4="citu pasākumu izmaksas",IF('4a+c+n'!$Q18="C",'4a+c+n'!N18,0))</f>
        <v>0</v>
      </c>
      <c r="O18" s="106">
        <f>IF($C$4="citu pasākumu izmaksas",IF('4a+c+n'!$Q18="C",'4a+c+n'!O18,0))</f>
        <v>0</v>
      </c>
      <c r="P18" s="107">
        <f>IF($C$4="citu pasākumu izmaksas",IF('4a+c+n'!$Q18="C",'4a+c+n'!P18,0))</f>
        <v>0</v>
      </c>
    </row>
    <row r="19" spans="1:16" ht="22.5" x14ac:dyDescent="0.2">
      <c r="A19" s="45">
        <f>IF(P19=0,0,IF(COUNTBLANK(P19)=1,0,COUNTA($P$14:P19)))</f>
        <v>0</v>
      </c>
      <c r="B19" s="20">
        <f>IF($C$4="citu pasākumu izmaksas",IF('4a+c+n'!$Q19="C",'4a+c+n'!B19,0))</f>
        <v>0</v>
      </c>
      <c r="C19" s="20" t="str">
        <f>IF($C$4="citu pasākumu izmaksas",IF('4a+c+n'!$Q19="C",'4a+c+n'!C19,0))</f>
        <v>Aizsargcaurules turētajs fasādei - PA 50mm2 tube, INGESCO, 118177, vai ekvivalents</v>
      </c>
      <c r="D19" s="20" t="str">
        <f>IF($C$4="citu pasākumu izmaksas",IF('4a+c+n'!$Q19="C",'4a+c+n'!D19,0))</f>
        <v>gab.</v>
      </c>
      <c r="E19" s="40"/>
      <c r="F19" s="59"/>
      <c r="G19" s="106"/>
      <c r="H19" s="106">
        <f>IF($C$4="citu pasākumu izmaksas",IF('4a+c+n'!$Q19="C",'4a+c+n'!H19,0))</f>
        <v>0</v>
      </c>
      <c r="I19" s="106"/>
      <c r="J19" s="106"/>
      <c r="K19" s="107">
        <f>IF($C$4="citu pasākumu izmaksas",IF('4a+c+n'!$Q19="C",'4a+c+n'!K19,0))</f>
        <v>0</v>
      </c>
      <c r="L19" s="74">
        <f>IF($C$4="citu pasākumu izmaksas",IF('4a+c+n'!$Q19="C",'4a+c+n'!L19,0))</f>
        <v>0</v>
      </c>
      <c r="M19" s="106">
        <f>IF($C$4="citu pasākumu izmaksas",IF('4a+c+n'!$Q19="C",'4a+c+n'!M19,0))</f>
        <v>0</v>
      </c>
      <c r="N19" s="106">
        <f>IF($C$4="citu pasākumu izmaksas",IF('4a+c+n'!$Q19="C",'4a+c+n'!N19,0))</f>
        <v>0</v>
      </c>
      <c r="O19" s="106">
        <f>IF($C$4="citu pasākumu izmaksas",IF('4a+c+n'!$Q19="C",'4a+c+n'!O19,0))</f>
        <v>0</v>
      </c>
      <c r="P19" s="107">
        <f>IF($C$4="citu pasākumu izmaksas",IF('4a+c+n'!$Q19="C",'4a+c+n'!P19,0))</f>
        <v>0</v>
      </c>
    </row>
    <row r="20" spans="1:16" ht="33.75" x14ac:dyDescent="0.2">
      <c r="A20" s="45">
        <f>IF(P20=0,0,IF(COUNTBLANK(P20)=1,0,COUNTA($P$14:P20)))</f>
        <v>0</v>
      </c>
      <c r="B20" s="20">
        <f>IF($C$4="citu pasākumu izmaksas",IF('4a+c+n'!$Q20="C",'4a+c+n'!B20,0))</f>
        <v>0</v>
      </c>
      <c r="C20" s="20" t="str">
        <f>IF($C$4="citu pasākumu izmaksas",IF('4a+c+n'!$Q20="C",'4a+c+n'!C20,0))</f>
        <v>Kontrolmērījumu klemme kastē - In-box testing-switching bridge 50mm2 cable, INGESCO, 250006, vai ekvivalents</v>
      </c>
      <c r="D20" s="20" t="str">
        <f>IF($C$4="citu pasākumu izmaksas",IF('4a+c+n'!$Q20="C",'4a+c+n'!D20,0))</f>
        <v>gab.</v>
      </c>
      <c r="E20" s="40"/>
      <c r="F20" s="59"/>
      <c r="G20" s="106"/>
      <c r="H20" s="106">
        <f>IF($C$4="citu pasākumu izmaksas",IF('4a+c+n'!$Q20="C",'4a+c+n'!H20,0))</f>
        <v>0</v>
      </c>
      <c r="I20" s="106"/>
      <c r="J20" s="106"/>
      <c r="K20" s="107">
        <f>IF($C$4="citu pasākumu izmaksas",IF('4a+c+n'!$Q20="C",'4a+c+n'!K20,0))</f>
        <v>0</v>
      </c>
      <c r="L20" s="74">
        <f>IF($C$4="citu pasākumu izmaksas",IF('4a+c+n'!$Q20="C",'4a+c+n'!L20,0))</f>
        <v>0</v>
      </c>
      <c r="M20" s="106">
        <f>IF($C$4="citu pasākumu izmaksas",IF('4a+c+n'!$Q20="C",'4a+c+n'!M20,0))</f>
        <v>0</v>
      </c>
      <c r="N20" s="106">
        <f>IF($C$4="citu pasākumu izmaksas",IF('4a+c+n'!$Q20="C",'4a+c+n'!N20,0))</f>
        <v>0</v>
      </c>
      <c r="O20" s="106">
        <f>IF($C$4="citu pasākumu izmaksas",IF('4a+c+n'!$Q20="C",'4a+c+n'!O20,0))</f>
        <v>0</v>
      </c>
      <c r="P20" s="107">
        <f>IF($C$4="citu pasākumu izmaksas",IF('4a+c+n'!$Q20="C",'4a+c+n'!P20,0))</f>
        <v>0</v>
      </c>
    </row>
    <row r="21" spans="1:16" ht="22.5" x14ac:dyDescent="0.2">
      <c r="A21" s="45">
        <f>IF(P21=0,0,IF(COUNTBLANK(P21)=1,0,COUNTA($P$14:P21)))</f>
        <v>0</v>
      </c>
      <c r="B21" s="20">
        <f>IF($C$4="citu pasākumu izmaksas",IF('4a+c+n'!$Q21="C",'4a+c+n'!B21,0))</f>
        <v>0</v>
      </c>
      <c r="C21" s="20" t="str">
        <f>IF($C$4="citu pasākumu izmaksas",IF('4a+c+n'!$Q21="C",'4a+c+n'!C21,0))</f>
        <v>Zibensspērienu skaita uzskaitītājs CDR UNIVERSAL, INGESCO, 432028, vai ekvivalents</v>
      </c>
      <c r="D21" s="20" t="str">
        <f>IF($C$4="citu pasākumu izmaksas",IF('4a+c+n'!$Q21="C",'4a+c+n'!D21,0))</f>
        <v>gab.</v>
      </c>
      <c r="E21" s="40"/>
      <c r="F21" s="59"/>
      <c r="G21" s="106"/>
      <c r="H21" s="106">
        <f>IF($C$4="citu pasākumu izmaksas",IF('4a+c+n'!$Q21="C",'4a+c+n'!H21,0))</f>
        <v>0</v>
      </c>
      <c r="I21" s="106"/>
      <c r="J21" s="106"/>
      <c r="K21" s="107">
        <f>IF($C$4="citu pasākumu izmaksas",IF('4a+c+n'!$Q21="C",'4a+c+n'!K21,0))</f>
        <v>0</v>
      </c>
      <c r="L21" s="74">
        <f>IF($C$4="citu pasākumu izmaksas",IF('4a+c+n'!$Q21="C",'4a+c+n'!L21,0))</f>
        <v>0</v>
      </c>
      <c r="M21" s="106">
        <f>IF($C$4="citu pasākumu izmaksas",IF('4a+c+n'!$Q21="C",'4a+c+n'!M21,0))</f>
        <v>0</v>
      </c>
      <c r="N21" s="106">
        <f>IF($C$4="citu pasākumu izmaksas",IF('4a+c+n'!$Q21="C",'4a+c+n'!N21,0))</f>
        <v>0</v>
      </c>
      <c r="O21" s="106">
        <f>IF($C$4="citu pasākumu izmaksas",IF('4a+c+n'!$Q21="C",'4a+c+n'!O21,0))</f>
        <v>0</v>
      </c>
      <c r="P21" s="107">
        <f>IF($C$4="citu pasākumu izmaksas",IF('4a+c+n'!$Q21="C",'4a+c+n'!P21,0))</f>
        <v>0</v>
      </c>
    </row>
    <row r="22" spans="1:16" ht="33.75" x14ac:dyDescent="0.2">
      <c r="A22" s="45">
        <f>IF(P22=0,0,IF(COUNTBLANK(P22)=1,0,COUNTA($P$14:P22)))</f>
        <v>0</v>
      </c>
      <c r="B22" s="20">
        <f>IF($C$4="citu pasākumu izmaksas",IF('4a+c+n'!$Q22="C",'4a+c+n'!B22,0))</f>
        <v>0</v>
      </c>
      <c r="C22" s="20" t="str">
        <f>IF($C$4="citu pasākumu izmaksas",IF('4a+c+n'!$Q22="C",'4a+c+n'!C22,0))</f>
        <v>Kabeļa stiprinājums pie fasādes - Folding clamp with M8 lag screw for 50-70mm² cable, INGESCO, 118083, vai pielāgot fasādes tipam, vai ekvivalents</v>
      </c>
      <c r="D22" s="20" t="str">
        <f>IF($C$4="citu pasākumu izmaksas",IF('4a+c+n'!$Q22="C",'4a+c+n'!D22,0))</f>
        <v>gab.</v>
      </c>
      <c r="E22" s="40"/>
      <c r="F22" s="59"/>
      <c r="G22" s="106"/>
      <c r="H22" s="106">
        <f>IF($C$4="citu pasākumu izmaksas",IF('4a+c+n'!$Q22="C",'4a+c+n'!H22,0))</f>
        <v>0</v>
      </c>
      <c r="I22" s="106"/>
      <c r="J22" s="106"/>
      <c r="K22" s="107">
        <f>IF($C$4="citu pasākumu izmaksas",IF('4a+c+n'!$Q22="C",'4a+c+n'!K22,0))</f>
        <v>0</v>
      </c>
      <c r="L22" s="74">
        <f>IF($C$4="citu pasākumu izmaksas",IF('4a+c+n'!$Q22="C",'4a+c+n'!L22,0))</f>
        <v>0</v>
      </c>
      <c r="M22" s="106">
        <f>IF($C$4="citu pasākumu izmaksas",IF('4a+c+n'!$Q22="C",'4a+c+n'!M22,0))</f>
        <v>0</v>
      </c>
      <c r="N22" s="106">
        <f>IF($C$4="citu pasākumu izmaksas",IF('4a+c+n'!$Q22="C",'4a+c+n'!N22,0))</f>
        <v>0</v>
      </c>
      <c r="O22" s="106">
        <f>IF($C$4="citu pasākumu izmaksas",IF('4a+c+n'!$Q22="C",'4a+c+n'!O22,0))</f>
        <v>0</v>
      </c>
      <c r="P22" s="107">
        <f>IF($C$4="citu pasākumu izmaksas",IF('4a+c+n'!$Q22="C",'4a+c+n'!P22,0))</f>
        <v>0</v>
      </c>
    </row>
    <row r="23" spans="1:16" x14ac:dyDescent="0.2">
      <c r="A23" s="45">
        <f>IF(P23=0,0,IF(COUNTBLANK(P23)=1,0,COUNTA($P$14:P23)))</f>
        <v>0</v>
      </c>
      <c r="B23" s="20">
        <f>IF($C$4="citu pasākumu izmaksas",IF('4a+c+n'!$Q23="C",'4a+c+n'!B23,0))</f>
        <v>0</v>
      </c>
      <c r="C23" s="20" t="str">
        <f>IF($C$4="citu pasākumu izmaksas",IF('4a+c+n'!$Q23="C",'4a+c+n'!C23,0))</f>
        <v>Jumta vada turētājs, Obo Bettermann, vai ekvivalents</v>
      </c>
      <c r="D23" s="20" t="str">
        <f>IF($C$4="citu pasākumu izmaksas",IF('4a+c+n'!$Q23="C",'4a+c+n'!D23,0))</f>
        <v>gab.</v>
      </c>
      <c r="E23" s="40"/>
      <c r="F23" s="59"/>
      <c r="G23" s="106"/>
      <c r="H23" s="106">
        <f>IF($C$4="citu pasākumu izmaksas",IF('4a+c+n'!$Q23="C",'4a+c+n'!H23,0))</f>
        <v>0</v>
      </c>
      <c r="I23" s="106"/>
      <c r="J23" s="106"/>
      <c r="K23" s="107">
        <f>IF($C$4="citu pasākumu izmaksas",IF('4a+c+n'!$Q23="C",'4a+c+n'!K23,0))</f>
        <v>0</v>
      </c>
      <c r="L23" s="74">
        <f>IF($C$4="citu pasākumu izmaksas",IF('4a+c+n'!$Q23="C",'4a+c+n'!L23,0))</f>
        <v>0</v>
      </c>
      <c r="M23" s="106">
        <f>IF($C$4="citu pasākumu izmaksas",IF('4a+c+n'!$Q23="C",'4a+c+n'!M23,0))</f>
        <v>0</v>
      </c>
      <c r="N23" s="106">
        <f>IF($C$4="citu pasākumu izmaksas",IF('4a+c+n'!$Q23="C",'4a+c+n'!N23,0))</f>
        <v>0</v>
      </c>
      <c r="O23" s="106">
        <f>IF($C$4="citu pasākumu izmaksas",IF('4a+c+n'!$Q23="C",'4a+c+n'!O23,0))</f>
        <v>0</v>
      </c>
      <c r="P23" s="107">
        <f>IF($C$4="citu pasākumu izmaksas",IF('4a+c+n'!$Q23="C",'4a+c+n'!P23,0))</f>
        <v>0</v>
      </c>
    </row>
    <row r="24" spans="1:16" ht="22.5" x14ac:dyDescent="0.2">
      <c r="A24" s="45">
        <f>IF(P24=0,0,IF(COUNTBLANK(P24)=1,0,COUNTA($P$14:P24)))</f>
        <v>0</v>
      </c>
      <c r="B24" s="20">
        <f>IF($C$4="citu pasākumu izmaksas",IF('4a+c+n'!$Q24="C",'4a+c+n'!B24,0))</f>
        <v>0</v>
      </c>
      <c r="C24" s="20" t="str">
        <f>IF($C$4="citu pasākumu izmaksas",IF('4a+c+n'!$Q24="C",'4a+c+n'!C24,0))</f>
        <v>Zemējuma elektrods - 219 20 ST FT Ø20mm 1500mm, Obo Bettermann, 5000750, vai ekvivalents</v>
      </c>
      <c r="D24" s="20" t="str">
        <f>IF($C$4="citu pasākumu izmaksas",IF('4a+c+n'!$Q24="C",'4a+c+n'!D24,0))</f>
        <v>gab.</v>
      </c>
      <c r="E24" s="40"/>
      <c r="F24" s="59"/>
      <c r="G24" s="106"/>
      <c r="H24" s="106">
        <f>IF($C$4="citu pasākumu izmaksas",IF('4a+c+n'!$Q24="C",'4a+c+n'!H24,0))</f>
        <v>0</v>
      </c>
      <c r="I24" s="106"/>
      <c r="J24" s="106"/>
      <c r="K24" s="107">
        <f>IF($C$4="citu pasākumu izmaksas",IF('4a+c+n'!$Q24="C",'4a+c+n'!K24,0))</f>
        <v>0</v>
      </c>
      <c r="L24" s="74">
        <f>IF($C$4="citu pasākumu izmaksas",IF('4a+c+n'!$Q24="C",'4a+c+n'!L24,0))</f>
        <v>0</v>
      </c>
      <c r="M24" s="106">
        <f>IF($C$4="citu pasākumu izmaksas",IF('4a+c+n'!$Q24="C",'4a+c+n'!M24,0))</f>
        <v>0</v>
      </c>
      <c r="N24" s="106">
        <f>IF($C$4="citu pasākumu izmaksas",IF('4a+c+n'!$Q24="C",'4a+c+n'!N24,0))</f>
        <v>0</v>
      </c>
      <c r="O24" s="106">
        <f>IF($C$4="citu pasākumu izmaksas",IF('4a+c+n'!$Q24="C",'4a+c+n'!O24,0))</f>
        <v>0</v>
      </c>
      <c r="P24" s="107">
        <f>IF($C$4="citu pasākumu izmaksas",IF('4a+c+n'!$Q24="C",'4a+c+n'!P24,0))</f>
        <v>0</v>
      </c>
    </row>
    <row r="25" spans="1:16" ht="22.5" x14ac:dyDescent="0.2">
      <c r="A25" s="45">
        <f>IF(P25=0,0,IF(COUNTBLANK(P25)=1,0,COUNTA($P$14:P25)))</f>
        <v>0</v>
      </c>
      <c r="B25" s="20">
        <f>IF($C$4="citu pasākumu izmaksas",IF('4a+c+n'!$Q25="C",'4a+c+n'!B25,0))</f>
        <v>0</v>
      </c>
      <c r="C25" s="20" t="str">
        <f>IF($C$4="citu pasākumu izmaksas",IF('4a+c+n'!$Q25="C",'4a+c+n'!C25,0))</f>
        <v>Zemējuma elektroda spice - 1819/20 BP, Obo Bettermann, 3041212, vai ekvivalents</v>
      </c>
      <c r="D25" s="20" t="str">
        <f>IF($C$4="citu pasākumu izmaksas",IF('4a+c+n'!$Q25="C",'4a+c+n'!D25,0))</f>
        <v>gab.</v>
      </c>
      <c r="E25" s="40"/>
      <c r="F25" s="59"/>
      <c r="G25" s="106"/>
      <c r="H25" s="106">
        <f>IF($C$4="citu pasākumu izmaksas",IF('4a+c+n'!$Q25="C",'4a+c+n'!H25,0))</f>
        <v>0</v>
      </c>
      <c r="I25" s="106"/>
      <c r="J25" s="106"/>
      <c r="K25" s="107">
        <f>IF($C$4="citu pasākumu izmaksas",IF('4a+c+n'!$Q25="C",'4a+c+n'!K25,0))</f>
        <v>0</v>
      </c>
      <c r="L25" s="74">
        <f>IF($C$4="citu pasākumu izmaksas",IF('4a+c+n'!$Q25="C",'4a+c+n'!L25,0))</f>
        <v>0</v>
      </c>
      <c r="M25" s="106">
        <f>IF($C$4="citu pasākumu izmaksas",IF('4a+c+n'!$Q25="C",'4a+c+n'!M25,0))</f>
        <v>0</v>
      </c>
      <c r="N25" s="106">
        <f>IF($C$4="citu pasākumu izmaksas",IF('4a+c+n'!$Q25="C",'4a+c+n'!N25,0))</f>
        <v>0</v>
      </c>
      <c r="O25" s="106">
        <f>IF($C$4="citu pasākumu izmaksas",IF('4a+c+n'!$Q25="C",'4a+c+n'!O25,0))</f>
        <v>0</v>
      </c>
      <c r="P25" s="107">
        <f>IF($C$4="citu pasākumu izmaksas",IF('4a+c+n'!$Q25="C",'4a+c+n'!P25,0))</f>
        <v>0</v>
      </c>
    </row>
    <row r="26" spans="1:16" ht="22.5" x14ac:dyDescent="0.2">
      <c r="A26" s="45">
        <f>IF(P26=0,0,IF(COUNTBLANK(P26)=1,0,COUNTA($P$14:P26)))</f>
        <v>0</v>
      </c>
      <c r="B26" s="20">
        <f>IF($C$4="citu pasākumu izmaksas",IF('4a+c+n'!$Q26="C",'4a+c+n'!B26,0))</f>
        <v>0</v>
      </c>
      <c r="C26" s="20" t="str">
        <f>IF($C$4="citu pasākumu izmaksas",IF('4a+c+n'!$Q26="C",'4a+c+n'!C26,0))</f>
        <v>Savienojums zemējuma elektrods - tērauda lenta, Propster 01111 356, vai ekvivalents</v>
      </c>
      <c r="D26" s="20" t="str">
        <f>IF($C$4="citu pasākumu izmaksas",IF('4a+c+n'!$Q26="C",'4a+c+n'!D26,0))</f>
        <v>gab.</v>
      </c>
      <c r="E26" s="40"/>
      <c r="F26" s="59"/>
      <c r="G26" s="106"/>
      <c r="H26" s="106">
        <f>IF($C$4="citu pasākumu izmaksas",IF('4a+c+n'!$Q26="C",'4a+c+n'!H26,0))</f>
        <v>0</v>
      </c>
      <c r="I26" s="106"/>
      <c r="J26" s="106"/>
      <c r="K26" s="107">
        <f>IF($C$4="citu pasākumu izmaksas",IF('4a+c+n'!$Q26="C",'4a+c+n'!K26,0))</f>
        <v>0</v>
      </c>
      <c r="L26" s="74">
        <f>IF($C$4="citu pasākumu izmaksas",IF('4a+c+n'!$Q26="C",'4a+c+n'!L26,0))</f>
        <v>0</v>
      </c>
      <c r="M26" s="106">
        <f>IF($C$4="citu pasākumu izmaksas",IF('4a+c+n'!$Q26="C",'4a+c+n'!M26,0))</f>
        <v>0</v>
      </c>
      <c r="N26" s="106">
        <f>IF($C$4="citu pasākumu izmaksas",IF('4a+c+n'!$Q26="C",'4a+c+n'!N26,0))</f>
        <v>0</v>
      </c>
      <c r="O26" s="106">
        <f>IF($C$4="citu pasākumu izmaksas",IF('4a+c+n'!$Q26="C",'4a+c+n'!O26,0))</f>
        <v>0</v>
      </c>
      <c r="P26" s="107">
        <f>IF($C$4="citu pasākumu izmaksas",IF('4a+c+n'!$Q26="C",'4a+c+n'!P26,0))</f>
        <v>0</v>
      </c>
    </row>
    <row r="27" spans="1:16" ht="22.5" x14ac:dyDescent="0.2">
      <c r="A27" s="45">
        <f>IF(P27=0,0,IF(COUNTBLANK(P27)=1,0,COUNTA($P$14:P27)))</f>
        <v>0</v>
      </c>
      <c r="B27" s="20">
        <f>IF($C$4="citu pasākumu izmaksas",IF('4a+c+n'!$Q27="C",'4a+c+n'!B27,0))</f>
        <v>0</v>
      </c>
      <c r="C27" s="20" t="str">
        <f>IF($C$4="citu pasākumu izmaksas",IF('4a+c+n'!$Q27="C",'4a+c+n'!C27,0))</f>
        <v>Savienojuma klemme 8-10mm lenta 40mm, Propster vai analogs</v>
      </c>
      <c r="D27" s="20" t="str">
        <f>IF($C$4="citu pasākumu izmaksas",IF('4a+c+n'!$Q27="C",'4a+c+n'!D27,0))</f>
        <v>gab.</v>
      </c>
      <c r="E27" s="40"/>
      <c r="F27" s="59"/>
      <c r="G27" s="106"/>
      <c r="H27" s="106">
        <f>IF($C$4="citu pasākumu izmaksas",IF('4a+c+n'!$Q27="C",'4a+c+n'!H27,0))</f>
        <v>0</v>
      </c>
      <c r="I27" s="106"/>
      <c r="J27" s="106"/>
      <c r="K27" s="107">
        <f>IF($C$4="citu pasākumu izmaksas",IF('4a+c+n'!$Q27="C",'4a+c+n'!K27,0))</f>
        <v>0</v>
      </c>
      <c r="L27" s="74">
        <f>IF($C$4="citu pasākumu izmaksas",IF('4a+c+n'!$Q27="C",'4a+c+n'!L27,0))</f>
        <v>0</v>
      </c>
      <c r="M27" s="106">
        <f>IF($C$4="citu pasākumu izmaksas",IF('4a+c+n'!$Q27="C",'4a+c+n'!M27,0))</f>
        <v>0</v>
      </c>
      <c r="N27" s="106">
        <f>IF($C$4="citu pasākumu izmaksas",IF('4a+c+n'!$Q27="C",'4a+c+n'!N27,0))</f>
        <v>0</v>
      </c>
      <c r="O27" s="106">
        <f>IF($C$4="citu pasākumu izmaksas",IF('4a+c+n'!$Q27="C",'4a+c+n'!O27,0))</f>
        <v>0</v>
      </c>
      <c r="P27" s="107">
        <f>IF($C$4="citu pasākumu izmaksas",IF('4a+c+n'!$Q27="C",'4a+c+n'!P27,0))</f>
        <v>0</v>
      </c>
    </row>
    <row r="28" spans="1:16" ht="22.5" x14ac:dyDescent="0.2">
      <c r="A28" s="45">
        <f>IF(P28=0,0,IF(COUNTBLANK(P28)=1,0,COUNTA($P$14:P28)))</f>
        <v>0</v>
      </c>
      <c r="B28" s="20">
        <f>IF($C$4="citu pasākumu izmaksas",IF('4a+c+n'!$Q28="C",'4a+c+n'!B28,0))</f>
        <v>0</v>
      </c>
      <c r="C28" s="20" t="str">
        <f>IF($C$4="citu pasākumu izmaksas",IF('4a+c+n'!$Q28="C",'4a+c+n'!C28,0))</f>
        <v>Savienojums vara kabeļiem - 2 pole case equipotential bar, INGESCO, 250026, vai ekvivalents</v>
      </c>
      <c r="D28" s="20" t="str">
        <f>IF($C$4="citu pasākumu izmaksas",IF('4a+c+n'!$Q28="C",'4a+c+n'!D28,0))</f>
        <v>gab.</v>
      </c>
      <c r="E28" s="40"/>
      <c r="F28" s="59"/>
      <c r="G28" s="106"/>
      <c r="H28" s="106">
        <f>IF($C$4="citu pasākumu izmaksas",IF('4a+c+n'!$Q28="C",'4a+c+n'!H28,0))</f>
        <v>0</v>
      </c>
      <c r="I28" s="106"/>
      <c r="J28" s="106"/>
      <c r="K28" s="107">
        <f>IF($C$4="citu pasākumu izmaksas",IF('4a+c+n'!$Q28="C",'4a+c+n'!K28,0))</f>
        <v>0</v>
      </c>
      <c r="L28" s="74">
        <f>IF($C$4="citu pasākumu izmaksas",IF('4a+c+n'!$Q28="C",'4a+c+n'!L28,0))</f>
        <v>0</v>
      </c>
      <c r="M28" s="106">
        <f>IF($C$4="citu pasākumu izmaksas",IF('4a+c+n'!$Q28="C",'4a+c+n'!M28,0))</f>
        <v>0</v>
      </c>
      <c r="N28" s="106">
        <f>IF($C$4="citu pasākumu izmaksas",IF('4a+c+n'!$Q28="C",'4a+c+n'!N28,0))</f>
        <v>0</v>
      </c>
      <c r="O28" s="106">
        <f>IF($C$4="citu pasākumu izmaksas",IF('4a+c+n'!$Q28="C",'4a+c+n'!O28,0))</f>
        <v>0</v>
      </c>
      <c r="P28" s="107">
        <f>IF($C$4="citu pasākumu izmaksas",IF('4a+c+n'!$Q28="C",'4a+c+n'!P28,0))</f>
        <v>0</v>
      </c>
    </row>
    <row r="29" spans="1:16" ht="22.5" x14ac:dyDescent="0.2">
      <c r="A29" s="45">
        <f>IF(P29=0,0,IF(COUNTBLANK(P29)=1,0,COUNTA($P$14:P29)))</f>
        <v>0</v>
      </c>
      <c r="B29" s="20">
        <f>IF($C$4="citu pasākumu izmaksas",IF('4a+c+n'!$Q29="C",'4a+c+n'!B29,0))</f>
        <v>0</v>
      </c>
      <c r="C29" s="20" t="str">
        <f>IF($C$4="citu pasākumu izmaksas",IF('4a+c+n'!$Q29="C",'4a+c+n'!C29,0))</f>
        <v>Karsti cinkota tērauda lenta 30x3,5mm, SLO, 100 336K, vai ekvivalents</v>
      </c>
      <c r="D29" s="20" t="str">
        <f>IF($C$4="citu pasākumu izmaksas",IF('4a+c+n'!$Q29="C",'4a+c+n'!D29,0))</f>
        <v>m</v>
      </c>
      <c r="E29" s="40"/>
      <c r="F29" s="59"/>
      <c r="G29" s="106"/>
      <c r="H29" s="106">
        <f>IF($C$4="citu pasākumu izmaksas",IF('4a+c+n'!$Q29="C",'4a+c+n'!H29,0))</f>
        <v>0</v>
      </c>
      <c r="I29" s="106"/>
      <c r="J29" s="106"/>
      <c r="K29" s="107">
        <f>IF($C$4="citu pasākumu izmaksas",IF('4a+c+n'!$Q29="C",'4a+c+n'!K29,0))</f>
        <v>0</v>
      </c>
      <c r="L29" s="74">
        <f>IF($C$4="citu pasākumu izmaksas",IF('4a+c+n'!$Q29="C",'4a+c+n'!L29,0))</f>
        <v>0</v>
      </c>
      <c r="M29" s="106">
        <f>IF($C$4="citu pasākumu izmaksas",IF('4a+c+n'!$Q29="C",'4a+c+n'!M29,0))</f>
        <v>0</v>
      </c>
      <c r="N29" s="106">
        <f>IF($C$4="citu pasākumu izmaksas",IF('4a+c+n'!$Q29="C",'4a+c+n'!N29,0))</f>
        <v>0</v>
      </c>
      <c r="O29" s="106">
        <f>IF($C$4="citu pasākumu izmaksas",IF('4a+c+n'!$Q29="C",'4a+c+n'!O29,0))</f>
        <v>0</v>
      </c>
      <c r="P29" s="107">
        <f>IF($C$4="citu pasākumu izmaksas",IF('4a+c+n'!$Q29="C",'4a+c+n'!P29,0))</f>
        <v>0</v>
      </c>
    </row>
    <row r="30" spans="1:16" ht="22.5" x14ac:dyDescent="0.2">
      <c r="A30" s="45">
        <f>IF(P30=0,0,IF(COUNTBLANK(P30)=1,0,COUNTA($P$14:P30)))</f>
        <v>0</v>
      </c>
      <c r="B30" s="20">
        <f>IF($C$4="citu pasākumu izmaksas",IF('4a+c+n'!$Q30="C",'4a+c+n'!B30,0))</f>
        <v>0</v>
      </c>
      <c r="C30" s="20" t="str">
        <f>IF($C$4="citu pasākumu izmaksas",IF('4a+c+n'!$Q30="C",'4a+c+n'!C30,0))</f>
        <v>Cinkota tērauda apaļdzelzs (OBO), RD - 8mm, vai ekvivalents</v>
      </c>
      <c r="D30" s="20" t="str">
        <f>IF($C$4="citu pasākumu izmaksas",IF('4a+c+n'!$Q30="C",'4a+c+n'!D30,0))</f>
        <v>m</v>
      </c>
      <c r="E30" s="40"/>
      <c r="F30" s="59"/>
      <c r="G30" s="106"/>
      <c r="H30" s="106">
        <f>IF($C$4="citu pasākumu izmaksas",IF('4a+c+n'!$Q30="C",'4a+c+n'!H30,0))</f>
        <v>0</v>
      </c>
      <c r="I30" s="106"/>
      <c r="J30" s="106"/>
      <c r="K30" s="107">
        <f>IF($C$4="citu pasākumu izmaksas",IF('4a+c+n'!$Q30="C",'4a+c+n'!K30,0))</f>
        <v>0</v>
      </c>
      <c r="L30" s="74">
        <f>IF($C$4="citu pasākumu izmaksas",IF('4a+c+n'!$Q30="C",'4a+c+n'!L30,0))</f>
        <v>0</v>
      </c>
      <c r="M30" s="106">
        <f>IF($C$4="citu pasākumu izmaksas",IF('4a+c+n'!$Q30="C",'4a+c+n'!M30,0))</f>
        <v>0</v>
      </c>
      <c r="N30" s="106">
        <f>IF($C$4="citu pasākumu izmaksas",IF('4a+c+n'!$Q30="C",'4a+c+n'!N30,0))</f>
        <v>0</v>
      </c>
      <c r="O30" s="106">
        <f>IF($C$4="citu pasākumu izmaksas",IF('4a+c+n'!$Q30="C",'4a+c+n'!O30,0))</f>
        <v>0</v>
      </c>
      <c r="P30" s="107">
        <f>IF($C$4="citu pasākumu izmaksas",IF('4a+c+n'!$Q30="C",'4a+c+n'!P30,0))</f>
        <v>0</v>
      </c>
    </row>
    <row r="31" spans="1:16" ht="22.5" x14ac:dyDescent="0.2">
      <c r="A31" s="45">
        <f>IF(P31=0,0,IF(COUNTBLANK(P31)=1,0,COUNTA($P$14:P31)))</f>
        <v>0</v>
      </c>
      <c r="B31" s="20">
        <f>IF($C$4="citu pasākumu izmaksas",IF('4a+c+n'!$Q31="C",'4a+c+n'!B31,0))</f>
        <v>0</v>
      </c>
      <c r="C31" s="20" t="str">
        <f>IF($C$4="citu pasākumu izmaksas",IF('4a+c+n'!$Q31="C",'4a+c+n'!C31,0))</f>
        <v>Pretkorozijas aizsarglenta 50mm/10m OBO Bettermann, vai ekvivalents</v>
      </c>
      <c r="D31" s="20" t="str">
        <f>IF($C$4="citu pasākumu izmaksas",IF('4a+c+n'!$Q31="C",'4a+c+n'!D31,0))</f>
        <v>gab.</v>
      </c>
      <c r="E31" s="40"/>
      <c r="F31" s="59"/>
      <c r="G31" s="106"/>
      <c r="H31" s="106">
        <f>IF($C$4="citu pasākumu izmaksas",IF('4a+c+n'!$Q31="C",'4a+c+n'!H31,0))</f>
        <v>0</v>
      </c>
      <c r="I31" s="106"/>
      <c r="J31" s="106"/>
      <c r="K31" s="107">
        <f>IF($C$4="citu pasākumu izmaksas",IF('4a+c+n'!$Q31="C",'4a+c+n'!K31,0))</f>
        <v>0</v>
      </c>
      <c r="L31" s="74">
        <f>IF($C$4="citu pasākumu izmaksas",IF('4a+c+n'!$Q31="C",'4a+c+n'!L31,0))</f>
        <v>0</v>
      </c>
      <c r="M31" s="106">
        <f>IF($C$4="citu pasākumu izmaksas",IF('4a+c+n'!$Q31="C",'4a+c+n'!M31,0))</f>
        <v>0</v>
      </c>
      <c r="N31" s="106">
        <f>IF($C$4="citu pasākumu izmaksas",IF('4a+c+n'!$Q31="C",'4a+c+n'!N31,0))</f>
        <v>0</v>
      </c>
      <c r="O31" s="106">
        <f>IF($C$4="citu pasākumu izmaksas",IF('4a+c+n'!$Q31="C",'4a+c+n'!O31,0))</f>
        <v>0</v>
      </c>
      <c r="P31" s="107">
        <f>IF($C$4="citu pasākumu izmaksas",IF('4a+c+n'!$Q31="C",'4a+c+n'!P31,0))</f>
        <v>0</v>
      </c>
    </row>
    <row r="32" spans="1:16" x14ac:dyDescent="0.2">
      <c r="A32" s="45">
        <f>IF(P32=0,0,IF(COUNTBLANK(P32)=1,0,COUNTA($P$14:P32)))</f>
        <v>0</v>
      </c>
      <c r="B32" s="20">
        <f>IF($C$4="citu pasākumu izmaksas",IF('4a+c+n'!$Q32="C",'4a+c+n'!B32,0))</f>
        <v>0</v>
      </c>
      <c r="C32" s="20" t="str">
        <f>IF($C$4="citu pasākumu izmaksas",IF('4a+c+n'!$Q32="C",'4a+c+n'!C32,0))</f>
        <v>Tranšejas rakšana un aizbēršana</v>
      </c>
      <c r="D32" s="20" t="str">
        <f>IF($C$4="citu pasākumu izmaksas",IF('4a+c+n'!$Q32="C",'4a+c+n'!D32,0))</f>
        <v>m</v>
      </c>
      <c r="E32" s="40"/>
      <c r="F32" s="59"/>
      <c r="G32" s="106"/>
      <c r="H32" s="106">
        <f>IF($C$4="citu pasākumu izmaksas",IF('4a+c+n'!$Q32="C",'4a+c+n'!H32,0))</f>
        <v>0</v>
      </c>
      <c r="I32" s="106"/>
      <c r="J32" s="106"/>
      <c r="K32" s="107">
        <f>IF($C$4="citu pasākumu izmaksas",IF('4a+c+n'!$Q32="C",'4a+c+n'!K32,0))</f>
        <v>0</v>
      </c>
      <c r="L32" s="74">
        <f>IF($C$4="citu pasākumu izmaksas",IF('4a+c+n'!$Q32="C",'4a+c+n'!L32,0))</f>
        <v>0</v>
      </c>
      <c r="M32" s="106">
        <f>IF($C$4="citu pasākumu izmaksas",IF('4a+c+n'!$Q32="C",'4a+c+n'!M32,0))</f>
        <v>0</v>
      </c>
      <c r="N32" s="106">
        <f>IF($C$4="citu pasākumu izmaksas",IF('4a+c+n'!$Q32="C",'4a+c+n'!N32,0))</f>
        <v>0</v>
      </c>
      <c r="O32" s="106">
        <f>IF($C$4="citu pasākumu izmaksas",IF('4a+c+n'!$Q32="C",'4a+c+n'!O32,0))</f>
        <v>0</v>
      </c>
      <c r="P32" s="107">
        <f>IF($C$4="citu pasākumu izmaksas",IF('4a+c+n'!$Q32="C",'4a+c+n'!P32,0))</f>
        <v>0</v>
      </c>
    </row>
    <row r="33" spans="1:16" ht="22.5" x14ac:dyDescent="0.2">
      <c r="A33" s="45">
        <f>IF(P33=0,0,IF(COUNTBLANK(P33)=1,0,COUNTA($P$14:P33)))</f>
        <v>0</v>
      </c>
      <c r="B33" s="20">
        <f>IF($C$4="citu pasākumu izmaksas",IF('4a+c+n'!$Q33="C",'4a+c+n'!B33,0))</f>
        <v>0</v>
      </c>
      <c r="C33" s="20" t="str">
        <f>IF($C$4="citu pasākumu izmaksas",IF('4a+c+n'!$Q33="C",'4a+c+n'!C33,0))</f>
        <v>Tranšejas virsmas atjaunošana - teritorijas labiekārtošana</v>
      </c>
      <c r="D33" s="20" t="str">
        <f>IF($C$4="citu pasākumu izmaksas",IF('4a+c+n'!$Q33="C",'4a+c+n'!D33,0))</f>
        <v>m2</v>
      </c>
      <c r="E33" s="40"/>
      <c r="F33" s="59"/>
      <c r="G33" s="106"/>
      <c r="H33" s="106">
        <f>IF($C$4="citu pasākumu izmaksas",IF('4a+c+n'!$Q33="C",'4a+c+n'!H33,0))</f>
        <v>0</v>
      </c>
      <c r="I33" s="106"/>
      <c r="J33" s="106"/>
      <c r="K33" s="107">
        <f>IF($C$4="citu pasākumu izmaksas",IF('4a+c+n'!$Q33="C",'4a+c+n'!K33,0))</f>
        <v>0</v>
      </c>
      <c r="L33" s="74">
        <f>IF($C$4="citu pasākumu izmaksas",IF('4a+c+n'!$Q33="C",'4a+c+n'!L33,0))</f>
        <v>0</v>
      </c>
      <c r="M33" s="106">
        <f>IF($C$4="citu pasākumu izmaksas",IF('4a+c+n'!$Q33="C",'4a+c+n'!M33,0))</f>
        <v>0</v>
      </c>
      <c r="N33" s="106">
        <f>IF($C$4="citu pasākumu izmaksas",IF('4a+c+n'!$Q33="C",'4a+c+n'!N33,0))</f>
        <v>0</v>
      </c>
      <c r="O33" s="106">
        <f>IF($C$4="citu pasākumu izmaksas",IF('4a+c+n'!$Q33="C",'4a+c+n'!O33,0))</f>
        <v>0</v>
      </c>
      <c r="P33" s="107">
        <f>IF($C$4="citu pasākumu izmaksas",IF('4a+c+n'!$Q33="C",'4a+c+n'!P33,0))</f>
        <v>0</v>
      </c>
    </row>
    <row r="34" spans="1:16" x14ac:dyDescent="0.2">
      <c r="A34" s="45">
        <f>IF(P34=0,0,IF(COUNTBLANK(P34)=1,0,COUNTA($P$14:P34)))</f>
        <v>0</v>
      </c>
      <c r="B34" s="20">
        <f>IF($C$4="citu pasākumu izmaksas",IF('4a+c+n'!$Q34="C",'4a+c+n'!B34,0))</f>
        <v>0</v>
      </c>
      <c r="C34" s="20" t="str">
        <f>IF($C$4="citu pasākumu izmaksas",IF('4a+c+n'!$Q34="C",'4a+c+n'!C34,0))</f>
        <v>Zemējuma elektrodu iedzīšana zemē</v>
      </c>
      <c r="D34" s="20" t="str">
        <f>IF($C$4="citu pasākumu izmaksas",IF('4a+c+n'!$Q34="C",'4a+c+n'!D34,0))</f>
        <v>kompl.</v>
      </c>
      <c r="E34" s="40"/>
      <c r="F34" s="59"/>
      <c r="G34" s="106"/>
      <c r="H34" s="106">
        <f>IF($C$4="citu pasākumu izmaksas",IF('4a+c+n'!$Q34="C",'4a+c+n'!H34,0))</f>
        <v>0</v>
      </c>
      <c r="I34" s="106"/>
      <c r="J34" s="106"/>
      <c r="K34" s="107">
        <f>IF($C$4="citu pasākumu izmaksas",IF('4a+c+n'!$Q34="C",'4a+c+n'!K34,0))</f>
        <v>0</v>
      </c>
      <c r="L34" s="74">
        <f>IF($C$4="citu pasākumu izmaksas",IF('4a+c+n'!$Q34="C",'4a+c+n'!L34,0))</f>
        <v>0</v>
      </c>
      <c r="M34" s="106">
        <f>IF($C$4="citu pasākumu izmaksas",IF('4a+c+n'!$Q34="C",'4a+c+n'!M34,0))</f>
        <v>0</v>
      </c>
      <c r="N34" s="106">
        <f>IF($C$4="citu pasākumu izmaksas",IF('4a+c+n'!$Q34="C",'4a+c+n'!N34,0))</f>
        <v>0</v>
      </c>
      <c r="O34" s="106">
        <f>IF($C$4="citu pasākumu izmaksas",IF('4a+c+n'!$Q34="C",'4a+c+n'!O34,0))</f>
        <v>0</v>
      </c>
      <c r="P34" s="107">
        <f>IF($C$4="citu pasākumu izmaksas",IF('4a+c+n'!$Q34="C",'4a+c+n'!P34,0))</f>
        <v>0</v>
      </c>
    </row>
    <row r="35" spans="1:16" x14ac:dyDescent="0.2">
      <c r="A35" s="45">
        <f>IF(P35=0,0,IF(COUNTBLANK(P35)=1,0,COUNTA($P$14:P35)))</f>
        <v>0</v>
      </c>
      <c r="B35" s="20">
        <f>IF($C$4="citu pasākumu izmaksas",IF('4a+c+n'!$Q35="C",'4a+c+n'!B35,0))</f>
        <v>0</v>
      </c>
      <c r="C35" s="20" t="str">
        <f>IF($C$4="citu pasākumu izmaksas",IF('4a+c+n'!$Q35="C",'4a+c+n'!C35,0))</f>
        <v>Trases nospraušana</v>
      </c>
      <c r="D35" s="20" t="str">
        <f>IF($C$4="citu pasākumu izmaksas",IF('4a+c+n'!$Q35="C",'4a+c+n'!D35,0))</f>
        <v>m</v>
      </c>
      <c r="E35" s="40"/>
      <c r="F35" s="59"/>
      <c r="G35" s="106"/>
      <c r="H35" s="106">
        <f>IF($C$4="citu pasākumu izmaksas",IF('4a+c+n'!$Q35="C",'4a+c+n'!H35,0))</f>
        <v>0</v>
      </c>
      <c r="I35" s="106"/>
      <c r="J35" s="106"/>
      <c r="K35" s="107">
        <f>IF($C$4="citu pasākumu izmaksas",IF('4a+c+n'!$Q35="C",'4a+c+n'!K35,0))</f>
        <v>0</v>
      </c>
      <c r="L35" s="74">
        <f>IF($C$4="citu pasākumu izmaksas",IF('4a+c+n'!$Q35="C",'4a+c+n'!L35,0))</f>
        <v>0</v>
      </c>
      <c r="M35" s="106">
        <f>IF($C$4="citu pasākumu izmaksas",IF('4a+c+n'!$Q35="C",'4a+c+n'!M35,0))</f>
        <v>0</v>
      </c>
      <c r="N35" s="106">
        <f>IF($C$4="citu pasākumu izmaksas",IF('4a+c+n'!$Q35="C",'4a+c+n'!N35,0))</f>
        <v>0</v>
      </c>
      <c r="O35" s="106">
        <f>IF($C$4="citu pasākumu izmaksas",IF('4a+c+n'!$Q35="C",'4a+c+n'!O35,0))</f>
        <v>0</v>
      </c>
      <c r="P35" s="107">
        <f>IF($C$4="citu pasākumu izmaksas",IF('4a+c+n'!$Q35="C",'4a+c+n'!P35,0))</f>
        <v>0</v>
      </c>
    </row>
    <row r="36" spans="1:16" x14ac:dyDescent="0.2">
      <c r="A36" s="45">
        <f>IF(P36=0,0,IF(COUNTBLANK(P36)=1,0,COUNTA($P$14:P36)))</f>
        <v>0</v>
      </c>
      <c r="B36" s="20">
        <f>IF($C$4="citu pasākumu izmaksas",IF('4a+c+n'!$Q36="C",'4a+c+n'!B36,0))</f>
        <v>0</v>
      </c>
      <c r="C36" s="20" t="str">
        <f>IF($C$4="citu pasākumu izmaksas",IF('4a+c+n'!$Q36="C",'4a+c+n'!C36,0))</f>
        <v>Rakšanas atļaujas saņemšana</v>
      </c>
      <c r="D36" s="20" t="str">
        <f>IF($C$4="citu pasākumu izmaksas",IF('4a+c+n'!$Q36="C",'4a+c+n'!D36,0))</f>
        <v>obj.</v>
      </c>
      <c r="E36" s="40"/>
      <c r="F36" s="59"/>
      <c r="G36" s="106"/>
      <c r="H36" s="106">
        <f>IF($C$4="citu pasākumu izmaksas",IF('4a+c+n'!$Q36="C",'4a+c+n'!H36,0))</f>
        <v>0</v>
      </c>
      <c r="I36" s="106"/>
      <c r="J36" s="106"/>
      <c r="K36" s="107">
        <f>IF($C$4="citu pasākumu izmaksas",IF('4a+c+n'!$Q36="C",'4a+c+n'!K36,0))</f>
        <v>0</v>
      </c>
      <c r="L36" s="74">
        <f>IF($C$4="citu pasākumu izmaksas",IF('4a+c+n'!$Q36="C",'4a+c+n'!L36,0))</f>
        <v>0</v>
      </c>
      <c r="M36" s="106">
        <f>IF($C$4="citu pasākumu izmaksas",IF('4a+c+n'!$Q36="C",'4a+c+n'!M36,0))</f>
        <v>0</v>
      </c>
      <c r="N36" s="106">
        <f>IF($C$4="citu pasākumu izmaksas",IF('4a+c+n'!$Q36="C",'4a+c+n'!N36,0))</f>
        <v>0</v>
      </c>
      <c r="O36" s="106">
        <f>IF($C$4="citu pasākumu izmaksas",IF('4a+c+n'!$Q36="C",'4a+c+n'!O36,0))</f>
        <v>0</v>
      </c>
      <c r="P36" s="107">
        <f>IF($C$4="citu pasākumu izmaksas",IF('4a+c+n'!$Q36="C",'4a+c+n'!P36,0))</f>
        <v>0</v>
      </c>
    </row>
    <row r="37" spans="1:16" x14ac:dyDescent="0.2">
      <c r="A37" s="45">
        <f>IF(P37=0,0,IF(COUNTBLANK(P37)=1,0,COUNTA($P$14:P37)))</f>
        <v>0</v>
      </c>
      <c r="B37" s="20">
        <f>IF($C$4="citu pasākumu izmaksas",IF('4a+c+n'!$Q37="C",'4a+c+n'!B37,0))</f>
        <v>0</v>
      </c>
      <c r="C37" s="20" t="str">
        <f>IF($C$4="citu pasākumu izmaksas",IF('4a+c+n'!$Q37="C",'4a+c+n'!C37,0))</f>
        <v xml:space="preserve">Montāžas palīgmateriāli </v>
      </c>
      <c r="D37" s="20" t="str">
        <f>IF($C$4="citu pasākumu izmaksas",IF('4a+c+n'!$Q37="C",'4a+c+n'!D37,0))</f>
        <v>obj.</v>
      </c>
      <c r="E37" s="40"/>
      <c r="F37" s="59"/>
      <c r="G37" s="106"/>
      <c r="H37" s="106">
        <f>IF($C$4="citu pasākumu izmaksas",IF('4a+c+n'!$Q37="C",'4a+c+n'!H37,0))</f>
        <v>0</v>
      </c>
      <c r="I37" s="106"/>
      <c r="J37" s="106"/>
      <c r="K37" s="107">
        <f>IF($C$4="citu pasākumu izmaksas",IF('4a+c+n'!$Q37="C",'4a+c+n'!K37,0))</f>
        <v>0</v>
      </c>
      <c r="L37" s="74">
        <f>IF($C$4="citu pasākumu izmaksas",IF('4a+c+n'!$Q37="C",'4a+c+n'!L37,0))</f>
        <v>0</v>
      </c>
      <c r="M37" s="106">
        <f>IF($C$4="citu pasākumu izmaksas",IF('4a+c+n'!$Q37="C",'4a+c+n'!M37,0))</f>
        <v>0</v>
      </c>
      <c r="N37" s="106">
        <f>IF($C$4="citu pasākumu izmaksas",IF('4a+c+n'!$Q37="C",'4a+c+n'!N37,0))</f>
        <v>0</v>
      </c>
      <c r="O37" s="106">
        <f>IF($C$4="citu pasākumu izmaksas",IF('4a+c+n'!$Q37="C",'4a+c+n'!O37,0))</f>
        <v>0</v>
      </c>
      <c r="P37" s="107">
        <f>IF($C$4="citu pasākumu izmaksas",IF('4a+c+n'!$Q37="C",'4a+c+n'!P37,0))</f>
        <v>0</v>
      </c>
    </row>
    <row r="38" spans="1:16" ht="23.25" thickBot="1" x14ac:dyDescent="0.25">
      <c r="A38" s="45">
        <f>IF(P38=0,0,IF(COUNTBLANK(P38)=1,0,COUNTA($P$14:P38)))</f>
        <v>0</v>
      </c>
      <c r="B38" s="20">
        <f>IF($C$4="citu pasākumu izmaksas",IF('4a+c+n'!$Q38="C",'4a+c+n'!B38,0))</f>
        <v>0</v>
      </c>
      <c r="C38" s="20" t="str">
        <f>IF($C$4="citu pasākumu izmaksas",IF('4a+c+n'!$Q38="C",'4a+c+n'!C38,0))</f>
        <v>Elektriskie mērījumi, izpilddokumentācijas sagatavošana</v>
      </c>
      <c r="D38" s="20" t="str">
        <f>IF($C$4="citu pasākumu izmaksas",IF('4a+c+n'!$Q38="C",'4a+c+n'!D38,0))</f>
        <v>obj.</v>
      </c>
      <c r="E38" s="40"/>
      <c r="F38" s="59"/>
      <c r="G38" s="106"/>
      <c r="H38" s="106">
        <f>IF($C$4="citu pasākumu izmaksas",IF('4a+c+n'!$Q38="C",'4a+c+n'!H38,0))</f>
        <v>0</v>
      </c>
      <c r="I38" s="106"/>
      <c r="J38" s="106"/>
      <c r="K38" s="107">
        <f>IF($C$4="citu pasākumu izmaksas",IF('4a+c+n'!$Q38="C",'4a+c+n'!K38,0))</f>
        <v>0</v>
      </c>
      <c r="L38" s="74">
        <f>IF($C$4="citu pasākumu izmaksas",IF('4a+c+n'!$Q38="C",'4a+c+n'!L38,0))</f>
        <v>0</v>
      </c>
      <c r="M38" s="106">
        <f>IF($C$4="citu pasākumu izmaksas",IF('4a+c+n'!$Q38="C",'4a+c+n'!M38,0))</f>
        <v>0</v>
      </c>
      <c r="N38" s="106">
        <f>IF($C$4="citu pasākumu izmaksas",IF('4a+c+n'!$Q38="C",'4a+c+n'!N38,0))</f>
        <v>0</v>
      </c>
      <c r="O38" s="106">
        <f>IF($C$4="citu pasākumu izmaksas",IF('4a+c+n'!$Q38="C",'4a+c+n'!O38,0))</f>
        <v>0</v>
      </c>
      <c r="P38" s="107">
        <f>IF($C$4="citu pasākumu izmaksas",IF('4a+c+n'!$Q38="C",'4a+c+n'!P38,0))</f>
        <v>0</v>
      </c>
    </row>
    <row r="39" spans="1:16" ht="12" customHeight="1" thickBot="1" x14ac:dyDescent="0.25">
      <c r="A39" s="254" t="s">
        <v>62</v>
      </c>
      <c r="B39" s="255"/>
      <c r="C39" s="255"/>
      <c r="D39" s="255"/>
      <c r="E39" s="255"/>
      <c r="F39" s="255"/>
      <c r="G39" s="255"/>
      <c r="H39" s="255"/>
      <c r="I39" s="255"/>
      <c r="J39" s="255"/>
      <c r="K39" s="256"/>
      <c r="L39" s="121">
        <f>SUM(L14:L38)</f>
        <v>0</v>
      </c>
      <c r="M39" s="122">
        <f>SUM(M14:M38)</f>
        <v>0</v>
      </c>
      <c r="N39" s="122">
        <f>SUM(N14:N38)</f>
        <v>0</v>
      </c>
      <c r="O39" s="122">
        <f>SUM(O14:O38)</f>
        <v>0</v>
      </c>
      <c r="P39" s="123">
        <f>SUM(P14:P38)</f>
        <v>0</v>
      </c>
    </row>
    <row r="40" spans="1:16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1:16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1:16" x14ac:dyDescent="0.2">
      <c r="A42" s="1" t="s">
        <v>14</v>
      </c>
      <c r="B42" s="12"/>
      <c r="C42" s="257">
        <f>'Kops c'!C29:H29</f>
        <v>0</v>
      </c>
      <c r="D42" s="257"/>
      <c r="E42" s="257"/>
      <c r="F42" s="257"/>
      <c r="G42" s="257"/>
      <c r="H42" s="257"/>
      <c r="I42" s="12"/>
      <c r="J42" s="12"/>
      <c r="K42" s="12"/>
      <c r="L42" s="12"/>
      <c r="M42" s="12"/>
      <c r="N42" s="12"/>
      <c r="O42" s="12"/>
      <c r="P42" s="12"/>
    </row>
    <row r="43" spans="1:16" x14ac:dyDescent="0.2">
      <c r="A43" s="12"/>
      <c r="B43" s="12"/>
      <c r="C43" s="183" t="s">
        <v>15</v>
      </c>
      <c r="D43" s="183"/>
      <c r="E43" s="183"/>
      <c r="F43" s="183"/>
      <c r="G43" s="183"/>
      <c r="H43" s="183"/>
      <c r="I43" s="12"/>
      <c r="J43" s="12"/>
      <c r="K43" s="12"/>
      <c r="L43" s="12"/>
      <c r="M43" s="12"/>
      <c r="N43" s="12"/>
      <c r="O43" s="12"/>
      <c r="P43" s="12"/>
    </row>
    <row r="44" spans="1:16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</row>
    <row r="45" spans="1:16" x14ac:dyDescent="0.2">
      <c r="A45" s="202" t="str">
        <f>'Kops n'!A32:D32</f>
        <v>Tāme sastādīta 2024. gada__. ________</v>
      </c>
      <c r="B45" s="203"/>
      <c r="C45" s="203"/>
      <c r="D45" s="203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spans="1:16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</row>
    <row r="47" spans="1:16" x14ac:dyDescent="0.2">
      <c r="A47" s="1" t="s">
        <v>41</v>
      </c>
      <c r="B47" s="12"/>
      <c r="C47" s="257">
        <f>'Kops c'!C34:H34</f>
        <v>0</v>
      </c>
      <c r="D47" s="257"/>
      <c r="E47" s="257"/>
      <c r="F47" s="257"/>
      <c r="G47" s="257"/>
      <c r="H47" s="257"/>
      <c r="I47" s="12"/>
      <c r="J47" s="12"/>
      <c r="K47" s="12"/>
      <c r="L47" s="12"/>
      <c r="M47" s="12"/>
      <c r="N47" s="12"/>
      <c r="O47" s="12"/>
      <c r="P47" s="12"/>
    </row>
    <row r="48" spans="1:16" x14ac:dyDescent="0.2">
      <c r="A48" s="12"/>
      <c r="B48" s="12"/>
      <c r="C48" s="183" t="s">
        <v>15</v>
      </c>
      <c r="D48" s="183"/>
      <c r="E48" s="183"/>
      <c r="F48" s="183"/>
      <c r="G48" s="183"/>
      <c r="H48" s="183"/>
      <c r="I48" s="12"/>
      <c r="J48" s="12"/>
      <c r="K48" s="12"/>
      <c r="L48" s="12"/>
      <c r="M48" s="12"/>
      <c r="N48" s="12"/>
      <c r="O48" s="12"/>
      <c r="P48" s="12"/>
    </row>
    <row r="49" spans="1:16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</row>
    <row r="50" spans="1:16" x14ac:dyDescent="0.2">
      <c r="A50" s="70" t="s">
        <v>16</v>
      </c>
      <c r="B50" s="38"/>
      <c r="C50" s="75">
        <f>'Kops c'!C37</f>
        <v>0</v>
      </c>
      <c r="D50" s="38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</row>
    <row r="51" spans="1:16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</row>
  </sheetData>
  <mergeCells count="23">
    <mergeCell ref="D7:L7"/>
    <mergeCell ref="C2:I2"/>
    <mergeCell ref="C3:I3"/>
    <mergeCell ref="C4:I4"/>
    <mergeCell ref="D5:L5"/>
    <mergeCell ref="D6:L6"/>
    <mergeCell ref="D8:L8"/>
    <mergeCell ref="A9:F9"/>
    <mergeCell ref="J9:M9"/>
    <mergeCell ref="N9:O9"/>
    <mergeCell ref="A12:A13"/>
    <mergeCell ref="B12:B13"/>
    <mergeCell ref="C12:C13"/>
    <mergeCell ref="D12:D13"/>
    <mergeCell ref="E12:E13"/>
    <mergeCell ref="F12:K12"/>
    <mergeCell ref="C48:H48"/>
    <mergeCell ref="L12:P12"/>
    <mergeCell ref="A39:K39"/>
    <mergeCell ref="C42:H42"/>
    <mergeCell ref="C43:H43"/>
    <mergeCell ref="A45:D45"/>
    <mergeCell ref="C47:H47"/>
  </mergeCells>
  <conditionalFormatting sqref="A39:K39">
    <cfRule type="containsText" dxfId="38" priority="3" operator="containsText" text="Tiešās izmaksas kopā, t. sk. darba devēja sociālais nodoklis __.__% ">
      <formula>NOT(ISERROR(SEARCH("Tiešās izmaksas kopā, t. sk. darba devēja sociālais nodoklis __.__% ",A39)))</formula>
    </cfRule>
  </conditionalFormatting>
  <conditionalFormatting sqref="A14:P38">
    <cfRule type="cellIs" dxfId="37" priority="1" operator="equal">
      <formula>0</formula>
    </cfRule>
  </conditionalFormatting>
  <conditionalFormatting sqref="C2:I2 D5:L8 N9:O9 L39:P39 C42:H42 C47:H47 C50">
    <cfRule type="cellIs" dxfId="36" priority="2" operator="equal">
      <formula>0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8">
    <tabColor rgb="FF92D050"/>
  </sheetPr>
  <dimension ref="A1:P51"/>
  <sheetViews>
    <sheetView topLeftCell="A14" workbookViewId="0">
      <selection activeCell="A39" sqref="A39:XFD1013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18"/>
      <c r="B1" s="18"/>
      <c r="C1" s="23" t="s">
        <v>44</v>
      </c>
      <c r="D1" s="72">
        <f>'4a+c+n'!D1</f>
        <v>4</v>
      </c>
      <c r="E1" s="18"/>
      <c r="F1" s="18"/>
      <c r="G1" s="18"/>
      <c r="H1" s="18"/>
      <c r="I1" s="18"/>
      <c r="J1" s="18"/>
      <c r="N1" s="22"/>
      <c r="O1" s="23"/>
      <c r="P1" s="24"/>
    </row>
    <row r="2" spans="1:16" x14ac:dyDescent="0.2">
      <c r="A2" s="25"/>
      <c r="B2" s="25"/>
      <c r="C2" s="270" t="str">
        <f>'4a+c+n'!C2:I2</f>
        <v>ZIBENSAIZSARDZĪBA</v>
      </c>
      <c r="D2" s="270"/>
      <c r="E2" s="270"/>
      <c r="F2" s="270"/>
      <c r="G2" s="270"/>
      <c r="H2" s="270"/>
      <c r="I2" s="270"/>
      <c r="J2" s="25"/>
    </row>
    <row r="3" spans="1:16" x14ac:dyDescent="0.2">
      <c r="A3" s="26"/>
      <c r="B3" s="26"/>
      <c r="C3" s="244" t="s">
        <v>21</v>
      </c>
      <c r="D3" s="244"/>
      <c r="E3" s="244"/>
      <c r="F3" s="244"/>
      <c r="G3" s="244"/>
      <c r="H3" s="244"/>
      <c r="I3" s="244"/>
      <c r="J3" s="26"/>
    </row>
    <row r="4" spans="1:16" x14ac:dyDescent="0.2">
      <c r="A4" s="26"/>
      <c r="B4" s="26"/>
      <c r="C4" s="271" t="s">
        <v>19</v>
      </c>
      <c r="D4" s="271"/>
      <c r="E4" s="271"/>
      <c r="F4" s="271"/>
      <c r="G4" s="271"/>
      <c r="H4" s="271"/>
      <c r="I4" s="271"/>
      <c r="J4" s="26"/>
    </row>
    <row r="5" spans="1:16" ht="15" customHeight="1" x14ac:dyDescent="0.2">
      <c r="A5" s="18"/>
      <c r="B5" s="18"/>
      <c r="C5" s="23" t="s">
        <v>5</v>
      </c>
      <c r="D5" s="266" t="str">
        <f>'Kops a+c+n'!D6</f>
        <v>DZĪVOJAMĀS MĀJAS FASĀŽU VIENKĀRŠOTĀ ATJAUNOŠANA</v>
      </c>
      <c r="E5" s="266"/>
      <c r="F5" s="266"/>
      <c r="G5" s="266"/>
      <c r="H5" s="266"/>
      <c r="I5" s="266"/>
      <c r="J5" s="266"/>
      <c r="K5" s="266"/>
      <c r="L5" s="266"/>
      <c r="M5" s="12"/>
      <c r="N5" s="12"/>
      <c r="O5" s="12"/>
      <c r="P5" s="12"/>
    </row>
    <row r="6" spans="1:16" x14ac:dyDescent="0.2">
      <c r="A6" s="18"/>
      <c r="B6" s="18"/>
      <c r="C6" s="23" t="s">
        <v>6</v>
      </c>
      <c r="D6" s="266" t="str">
        <f>'Kops a+c+n'!D7</f>
        <v>DZĪVOJAMĀS MĀJAS FASĀŽU VIENKĀRŠOTĀ ATJAUNOŠANA</v>
      </c>
      <c r="E6" s="266"/>
      <c r="F6" s="266"/>
      <c r="G6" s="266"/>
      <c r="H6" s="266"/>
      <c r="I6" s="266"/>
      <c r="J6" s="266"/>
      <c r="K6" s="266"/>
      <c r="L6" s="266"/>
      <c r="M6" s="12"/>
      <c r="N6" s="12"/>
      <c r="O6" s="12"/>
      <c r="P6" s="12"/>
    </row>
    <row r="7" spans="1:16" x14ac:dyDescent="0.2">
      <c r="A7" s="18"/>
      <c r="B7" s="18"/>
      <c r="C7" s="23" t="s">
        <v>7</v>
      </c>
      <c r="D7" s="266" t="str">
        <f>'Kops a+c+n'!D8</f>
        <v>MEŽA IELA 8, JAUNOLAINE, OLAINES PAGASTS</v>
      </c>
      <c r="E7" s="266"/>
      <c r="F7" s="266"/>
      <c r="G7" s="266"/>
      <c r="H7" s="266"/>
      <c r="I7" s="266"/>
      <c r="J7" s="266"/>
      <c r="K7" s="266"/>
      <c r="L7" s="266"/>
      <c r="M7" s="12"/>
      <c r="N7" s="12"/>
      <c r="O7" s="12"/>
      <c r="P7" s="12"/>
    </row>
    <row r="8" spans="1:16" x14ac:dyDescent="0.2">
      <c r="A8" s="18"/>
      <c r="B8" s="18"/>
      <c r="C8" s="4" t="s">
        <v>24</v>
      </c>
      <c r="D8" s="266" t="str">
        <f>'Kops a+c+n'!D9</f>
        <v>Iepirkums Nr. AS OŪS 2024/02_E</v>
      </c>
      <c r="E8" s="266"/>
      <c r="F8" s="266"/>
      <c r="G8" s="266"/>
      <c r="H8" s="266"/>
      <c r="I8" s="266"/>
      <c r="J8" s="266"/>
      <c r="K8" s="266"/>
      <c r="L8" s="266"/>
      <c r="M8" s="12"/>
      <c r="N8" s="12"/>
      <c r="O8" s="12"/>
      <c r="P8" s="12"/>
    </row>
    <row r="9" spans="1:16" ht="11.25" customHeight="1" x14ac:dyDescent="0.2">
      <c r="A9" s="267" t="str">
        <f>'4a+c+n'!A9</f>
        <v>Tāme sastādīta  2023. gada tirgus cenās, pamatojoties uz EL daļas rasējumiem</v>
      </c>
      <c r="B9" s="267"/>
      <c r="C9" s="267"/>
      <c r="D9" s="267"/>
      <c r="E9" s="267"/>
      <c r="F9" s="267"/>
      <c r="G9" s="27"/>
      <c r="H9" s="27"/>
      <c r="I9" s="27"/>
      <c r="J9" s="268" t="s">
        <v>45</v>
      </c>
      <c r="K9" s="268"/>
      <c r="L9" s="268"/>
      <c r="M9" s="268"/>
      <c r="N9" s="269">
        <f>P39</f>
        <v>0</v>
      </c>
      <c r="O9" s="269"/>
      <c r="P9" s="27"/>
    </row>
    <row r="10" spans="1:16" ht="15" customHeight="1" x14ac:dyDescent="0.2">
      <c r="A10" s="28"/>
      <c r="B10" s="29"/>
      <c r="C10" s="4"/>
      <c r="D10" s="18"/>
      <c r="E10" s="18"/>
      <c r="F10" s="18"/>
      <c r="G10" s="18"/>
      <c r="H10" s="18"/>
      <c r="I10" s="18"/>
      <c r="J10" s="18"/>
      <c r="K10" s="18"/>
      <c r="L10" s="76"/>
      <c r="M10" s="76"/>
      <c r="N10" s="76"/>
      <c r="O10" s="76"/>
      <c r="P10" s="23" t="str">
        <f>'Kopt a+c+n'!A36</f>
        <v>Tāme sastādīta 2024. gada__. ________</v>
      </c>
    </row>
    <row r="11" spans="1:16" ht="12" thickBot="1" x14ac:dyDescent="0.25">
      <c r="A11" s="28"/>
      <c r="B11" s="29"/>
      <c r="C11" s="4"/>
      <c r="D11" s="18"/>
      <c r="E11" s="18"/>
      <c r="F11" s="18"/>
      <c r="G11" s="18"/>
      <c r="H11" s="18"/>
      <c r="I11" s="18"/>
      <c r="J11" s="18"/>
      <c r="K11" s="18"/>
      <c r="L11" s="30"/>
      <c r="M11" s="30"/>
      <c r="N11" s="31"/>
      <c r="O11" s="22"/>
      <c r="P11" s="18"/>
    </row>
    <row r="12" spans="1:16" x14ac:dyDescent="0.2">
      <c r="A12" s="235" t="s">
        <v>27</v>
      </c>
      <c r="B12" s="259" t="s">
        <v>48</v>
      </c>
      <c r="C12" s="252" t="s">
        <v>49</v>
      </c>
      <c r="D12" s="262" t="s">
        <v>50</v>
      </c>
      <c r="E12" s="264" t="s">
        <v>51</v>
      </c>
      <c r="F12" s="251" t="s">
        <v>52</v>
      </c>
      <c r="G12" s="252"/>
      <c r="H12" s="252"/>
      <c r="I12" s="252"/>
      <c r="J12" s="252"/>
      <c r="K12" s="253"/>
      <c r="L12" s="276" t="s">
        <v>53</v>
      </c>
      <c r="M12" s="252"/>
      <c r="N12" s="252"/>
      <c r="O12" s="252"/>
      <c r="P12" s="253"/>
    </row>
    <row r="13" spans="1:16" ht="126.75" customHeight="1" thickBot="1" x14ac:dyDescent="0.25">
      <c r="A13" s="236"/>
      <c r="B13" s="272"/>
      <c r="C13" s="273"/>
      <c r="D13" s="274"/>
      <c r="E13" s="275"/>
      <c r="F13" s="47" t="s">
        <v>55</v>
      </c>
      <c r="G13" s="50" t="s">
        <v>56</v>
      </c>
      <c r="H13" s="50" t="s">
        <v>57</v>
      </c>
      <c r="I13" s="50" t="s">
        <v>58</v>
      </c>
      <c r="J13" s="50" t="s">
        <v>59</v>
      </c>
      <c r="K13" s="52" t="s">
        <v>60</v>
      </c>
      <c r="L13" s="63" t="s">
        <v>55</v>
      </c>
      <c r="M13" s="50" t="s">
        <v>57</v>
      </c>
      <c r="N13" s="50" t="s">
        <v>58</v>
      </c>
      <c r="O13" s="50" t="s">
        <v>59</v>
      </c>
      <c r="P13" s="80" t="s">
        <v>60</v>
      </c>
    </row>
    <row r="14" spans="1:16" x14ac:dyDescent="0.2">
      <c r="A14" s="44">
        <f>IF(P14=0,0,IF(COUNTBLANK(P14)=1,0,COUNTA($P$14:P14)))</f>
        <v>0</v>
      </c>
      <c r="B14" s="19">
        <f>IF($C$4="Neattiecināmās izmaksas",IF('4a+c+n'!$Q14="N",'4a+c+n'!B14,0))</f>
        <v>0</v>
      </c>
      <c r="C14" s="19">
        <f>IF($C$4="Neattiecināmās izmaksas",IF('4a+c+n'!$Q14="N",'4a+c+n'!C14,0))</f>
        <v>0</v>
      </c>
      <c r="D14" s="19">
        <f>IF($C$4="Neattiecināmās izmaksas",IF('4a+c+n'!$Q14="N",'4a+c+n'!D14,0))</f>
        <v>0</v>
      </c>
      <c r="E14" s="39"/>
      <c r="F14" s="57"/>
      <c r="G14" s="104"/>
      <c r="H14" s="104">
        <f>IF($C$4="Neattiecināmās izmaksas",IF('4a+c+n'!$Q14="N",'4a+c+n'!H14,0))</f>
        <v>0</v>
      </c>
      <c r="I14" s="104"/>
      <c r="J14" s="104"/>
      <c r="K14" s="105">
        <f>IF($C$4="Neattiecināmās izmaksas",IF('4a+c+n'!$Q14="N",'4a+c+n'!K14,0))</f>
        <v>0</v>
      </c>
      <c r="L14" s="73">
        <f>IF($C$4="Neattiecināmās izmaksas",IF('4a+c+n'!$Q14="N",'4a+c+n'!L14,0))</f>
        <v>0</v>
      </c>
      <c r="M14" s="104">
        <f>IF($C$4="Neattiecināmās izmaksas",IF('4a+c+n'!$Q14="N",'4a+c+n'!M14,0))</f>
        <v>0</v>
      </c>
      <c r="N14" s="104">
        <f>IF($C$4="Neattiecināmās izmaksas",IF('4a+c+n'!$Q14="N",'4a+c+n'!N14,0))</f>
        <v>0</v>
      </c>
      <c r="O14" s="104">
        <f>IF($C$4="Neattiecināmās izmaksas",IF('4a+c+n'!$Q14="N",'4a+c+n'!O14,0))</f>
        <v>0</v>
      </c>
      <c r="P14" s="105">
        <f>IF($C$4="Neattiecināmās izmaksas",IF('4a+c+n'!$Q14="N",'4a+c+n'!P14,0))</f>
        <v>0</v>
      </c>
    </row>
    <row r="15" spans="1:16" x14ac:dyDescent="0.2">
      <c r="A15" s="45">
        <f>IF(P15=0,0,IF(COUNTBLANK(P15)=1,0,COUNTA($P$14:P15)))</f>
        <v>0</v>
      </c>
      <c r="B15" s="20">
        <f>IF($C$4="Neattiecināmās izmaksas",IF('4a+c+n'!$Q15="N",'4a+c+n'!B15,0))</f>
        <v>0</v>
      </c>
      <c r="C15" s="20">
        <f>IF($C$4="Neattiecināmās izmaksas",IF('4a+c+n'!$Q15="N",'4a+c+n'!C15,0))</f>
        <v>0</v>
      </c>
      <c r="D15" s="20">
        <f>IF($C$4="Neattiecināmās izmaksas",IF('4a+c+n'!$Q15="N",'4a+c+n'!D15,0))</f>
        <v>0</v>
      </c>
      <c r="E15" s="40"/>
      <c r="F15" s="59"/>
      <c r="G15" s="106"/>
      <c r="H15" s="106">
        <f>IF($C$4="Neattiecināmās izmaksas",IF('4a+c+n'!$Q15="N",'4a+c+n'!H15,0))</f>
        <v>0</v>
      </c>
      <c r="I15" s="106"/>
      <c r="J15" s="106"/>
      <c r="K15" s="107">
        <f>IF($C$4="Neattiecināmās izmaksas",IF('4a+c+n'!$Q15="N",'4a+c+n'!K15,0))</f>
        <v>0</v>
      </c>
      <c r="L15" s="74">
        <f>IF($C$4="Neattiecināmās izmaksas",IF('4a+c+n'!$Q15="N",'4a+c+n'!L15,0))</f>
        <v>0</v>
      </c>
      <c r="M15" s="106">
        <f>IF($C$4="Neattiecināmās izmaksas",IF('4a+c+n'!$Q15="N",'4a+c+n'!M15,0))</f>
        <v>0</v>
      </c>
      <c r="N15" s="106">
        <f>IF($C$4="Neattiecināmās izmaksas",IF('4a+c+n'!$Q15="N",'4a+c+n'!N15,0))</f>
        <v>0</v>
      </c>
      <c r="O15" s="106">
        <f>IF($C$4="Neattiecināmās izmaksas",IF('4a+c+n'!$Q15="N",'4a+c+n'!O15,0))</f>
        <v>0</v>
      </c>
      <c r="P15" s="107">
        <f>IF($C$4="Neattiecināmās izmaksas",IF('4a+c+n'!$Q15="N",'4a+c+n'!P15,0))</f>
        <v>0</v>
      </c>
    </row>
    <row r="16" spans="1:16" x14ac:dyDescent="0.2">
      <c r="A16" s="45">
        <f>IF(P16=0,0,IF(COUNTBLANK(P16)=1,0,COUNTA($P$14:P16)))</f>
        <v>0</v>
      </c>
      <c r="B16" s="20">
        <f>IF($C$4="Neattiecināmās izmaksas",IF('4a+c+n'!$Q16="N",'4a+c+n'!B16,0))</f>
        <v>0</v>
      </c>
      <c r="C16" s="20">
        <f>IF($C$4="Neattiecināmās izmaksas",IF('4a+c+n'!$Q16="N",'4a+c+n'!C16,0))</f>
        <v>0</v>
      </c>
      <c r="D16" s="20">
        <f>IF($C$4="Neattiecināmās izmaksas",IF('4a+c+n'!$Q16="N",'4a+c+n'!D16,0))</f>
        <v>0</v>
      </c>
      <c r="E16" s="40"/>
      <c r="F16" s="59"/>
      <c r="G16" s="106"/>
      <c r="H16" s="106">
        <f>IF($C$4="Neattiecināmās izmaksas",IF('4a+c+n'!$Q16="N",'4a+c+n'!H16,0))</f>
        <v>0</v>
      </c>
      <c r="I16" s="106"/>
      <c r="J16" s="106"/>
      <c r="K16" s="107">
        <f>IF($C$4="Neattiecināmās izmaksas",IF('4a+c+n'!$Q16="N",'4a+c+n'!K16,0))</f>
        <v>0</v>
      </c>
      <c r="L16" s="74">
        <f>IF($C$4="Neattiecināmās izmaksas",IF('4a+c+n'!$Q16="N",'4a+c+n'!L16,0))</f>
        <v>0</v>
      </c>
      <c r="M16" s="106">
        <f>IF($C$4="Neattiecināmās izmaksas",IF('4a+c+n'!$Q16="N",'4a+c+n'!M16,0))</f>
        <v>0</v>
      </c>
      <c r="N16" s="106">
        <f>IF($C$4="Neattiecināmās izmaksas",IF('4a+c+n'!$Q16="N",'4a+c+n'!N16,0))</f>
        <v>0</v>
      </c>
      <c r="O16" s="106">
        <f>IF($C$4="Neattiecināmās izmaksas",IF('4a+c+n'!$Q16="N",'4a+c+n'!O16,0))</f>
        <v>0</v>
      </c>
      <c r="P16" s="107">
        <f>IF($C$4="Neattiecināmās izmaksas",IF('4a+c+n'!$Q16="N",'4a+c+n'!P16,0))</f>
        <v>0</v>
      </c>
    </row>
    <row r="17" spans="1:16" x14ac:dyDescent="0.2">
      <c r="A17" s="45">
        <f>IF(P17=0,0,IF(COUNTBLANK(P17)=1,0,COUNTA($P$14:P17)))</f>
        <v>0</v>
      </c>
      <c r="B17" s="20">
        <f>IF($C$4="Neattiecināmās izmaksas",IF('4a+c+n'!$Q17="N",'4a+c+n'!B17,0))</f>
        <v>0</v>
      </c>
      <c r="C17" s="20">
        <f>IF($C$4="Neattiecināmās izmaksas",IF('4a+c+n'!$Q17="N",'4a+c+n'!C17,0))</f>
        <v>0</v>
      </c>
      <c r="D17" s="20">
        <f>IF($C$4="Neattiecināmās izmaksas",IF('4a+c+n'!$Q17="N",'4a+c+n'!D17,0))</f>
        <v>0</v>
      </c>
      <c r="E17" s="40"/>
      <c r="F17" s="59"/>
      <c r="G17" s="106"/>
      <c r="H17" s="106">
        <f>IF($C$4="Neattiecināmās izmaksas",IF('4a+c+n'!$Q17="N",'4a+c+n'!H17,0))</f>
        <v>0</v>
      </c>
      <c r="I17" s="106"/>
      <c r="J17" s="106"/>
      <c r="K17" s="107">
        <f>IF($C$4="Neattiecināmās izmaksas",IF('4a+c+n'!$Q17="N",'4a+c+n'!K17,0))</f>
        <v>0</v>
      </c>
      <c r="L17" s="74">
        <f>IF($C$4="Neattiecināmās izmaksas",IF('4a+c+n'!$Q17="N",'4a+c+n'!L17,0))</f>
        <v>0</v>
      </c>
      <c r="M17" s="106">
        <f>IF($C$4="Neattiecināmās izmaksas",IF('4a+c+n'!$Q17="N",'4a+c+n'!M17,0))</f>
        <v>0</v>
      </c>
      <c r="N17" s="106">
        <f>IF($C$4="Neattiecināmās izmaksas",IF('4a+c+n'!$Q17="N",'4a+c+n'!N17,0))</f>
        <v>0</v>
      </c>
      <c r="O17" s="106">
        <f>IF($C$4="Neattiecināmās izmaksas",IF('4a+c+n'!$Q17="N",'4a+c+n'!O17,0))</f>
        <v>0</v>
      </c>
      <c r="P17" s="107">
        <f>IF($C$4="Neattiecināmās izmaksas",IF('4a+c+n'!$Q17="N",'4a+c+n'!P17,0))</f>
        <v>0</v>
      </c>
    </row>
    <row r="18" spans="1:16" x14ac:dyDescent="0.2">
      <c r="A18" s="45">
        <f>IF(P18=0,0,IF(COUNTBLANK(P18)=1,0,COUNTA($P$14:P18)))</f>
        <v>0</v>
      </c>
      <c r="B18" s="20">
        <f>IF($C$4="Neattiecināmās izmaksas",IF('4a+c+n'!$Q18="N",'4a+c+n'!B18,0))</f>
        <v>0</v>
      </c>
      <c r="C18" s="20">
        <f>IF($C$4="Neattiecināmās izmaksas",IF('4a+c+n'!$Q18="N",'4a+c+n'!C18,0))</f>
        <v>0</v>
      </c>
      <c r="D18" s="20">
        <f>IF($C$4="Neattiecināmās izmaksas",IF('4a+c+n'!$Q18="N",'4a+c+n'!D18,0))</f>
        <v>0</v>
      </c>
      <c r="E18" s="40"/>
      <c r="F18" s="59"/>
      <c r="G18" s="106"/>
      <c r="H18" s="106">
        <f>IF($C$4="Neattiecināmās izmaksas",IF('4a+c+n'!$Q18="N",'4a+c+n'!H18,0))</f>
        <v>0</v>
      </c>
      <c r="I18" s="106"/>
      <c r="J18" s="106"/>
      <c r="K18" s="107">
        <f>IF($C$4="Neattiecināmās izmaksas",IF('4a+c+n'!$Q18="N",'4a+c+n'!K18,0))</f>
        <v>0</v>
      </c>
      <c r="L18" s="74">
        <f>IF($C$4="Neattiecināmās izmaksas",IF('4a+c+n'!$Q18="N",'4a+c+n'!L18,0))</f>
        <v>0</v>
      </c>
      <c r="M18" s="106">
        <f>IF($C$4="Neattiecināmās izmaksas",IF('4a+c+n'!$Q18="N",'4a+c+n'!M18,0))</f>
        <v>0</v>
      </c>
      <c r="N18" s="106">
        <f>IF($C$4="Neattiecināmās izmaksas",IF('4a+c+n'!$Q18="N",'4a+c+n'!N18,0))</f>
        <v>0</v>
      </c>
      <c r="O18" s="106">
        <f>IF($C$4="Neattiecināmās izmaksas",IF('4a+c+n'!$Q18="N",'4a+c+n'!O18,0))</f>
        <v>0</v>
      </c>
      <c r="P18" s="107">
        <f>IF($C$4="Neattiecināmās izmaksas",IF('4a+c+n'!$Q18="N",'4a+c+n'!P18,0))</f>
        <v>0</v>
      </c>
    </row>
    <row r="19" spans="1:16" x14ac:dyDescent="0.2">
      <c r="A19" s="45">
        <f>IF(P19=0,0,IF(COUNTBLANK(P19)=1,0,COUNTA($P$14:P19)))</f>
        <v>0</v>
      </c>
      <c r="B19" s="20">
        <f>IF($C$4="Neattiecināmās izmaksas",IF('4a+c+n'!$Q19="N",'4a+c+n'!B19,0))</f>
        <v>0</v>
      </c>
      <c r="C19" s="20">
        <f>IF($C$4="Neattiecināmās izmaksas",IF('4a+c+n'!$Q19="N",'4a+c+n'!C19,0))</f>
        <v>0</v>
      </c>
      <c r="D19" s="20">
        <f>IF($C$4="Neattiecināmās izmaksas",IF('4a+c+n'!$Q19="N",'4a+c+n'!D19,0))</f>
        <v>0</v>
      </c>
      <c r="E19" s="40"/>
      <c r="F19" s="59"/>
      <c r="G19" s="106"/>
      <c r="H19" s="106">
        <f>IF($C$4="Neattiecināmās izmaksas",IF('4a+c+n'!$Q19="N",'4a+c+n'!H19,0))</f>
        <v>0</v>
      </c>
      <c r="I19" s="106"/>
      <c r="J19" s="106"/>
      <c r="K19" s="107">
        <f>IF($C$4="Neattiecināmās izmaksas",IF('4a+c+n'!$Q19="N",'4a+c+n'!K19,0))</f>
        <v>0</v>
      </c>
      <c r="L19" s="74">
        <f>IF($C$4="Neattiecināmās izmaksas",IF('4a+c+n'!$Q19="N",'4a+c+n'!L19,0))</f>
        <v>0</v>
      </c>
      <c r="M19" s="106">
        <f>IF($C$4="Neattiecināmās izmaksas",IF('4a+c+n'!$Q19="N",'4a+c+n'!M19,0))</f>
        <v>0</v>
      </c>
      <c r="N19" s="106">
        <f>IF($C$4="Neattiecināmās izmaksas",IF('4a+c+n'!$Q19="N",'4a+c+n'!N19,0))</f>
        <v>0</v>
      </c>
      <c r="O19" s="106">
        <f>IF($C$4="Neattiecināmās izmaksas",IF('4a+c+n'!$Q19="N",'4a+c+n'!O19,0))</f>
        <v>0</v>
      </c>
      <c r="P19" s="107">
        <f>IF($C$4="Neattiecināmās izmaksas",IF('4a+c+n'!$Q19="N",'4a+c+n'!P19,0))</f>
        <v>0</v>
      </c>
    </row>
    <row r="20" spans="1:16" x14ac:dyDescent="0.2">
      <c r="A20" s="45">
        <f>IF(P20=0,0,IF(COUNTBLANK(P20)=1,0,COUNTA($P$14:P20)))</f>
        <v>0</v>
      </c>
      <c r="B20" s="20">
        <f>IF($C$4="Neattiecināmās izmaksas",IF('4a+c+n'!$Q20="N",'4a+c+n'!B20,0))</f>
        <v>0</v>
      </c>
      <c r="C20" s="20">
        <f>IF($C$4="Neattiecināmās izmaksas",IF('4a+c+n'!$Q20="N",'4a+c+n'!C20,0))</f>
        <v>0</v>
      </c>
      <c r="D20" s="20">
        <f>IF($C$4="Neattiecināmās izmaksas",IF('4a+c+n'!$Q20="N",'4a+c+n'!D20,0))</f>
        <v>0</v>
      </c>
      <c r="E20" s="40"/>
      <c r="F20" s="59"/>
      <c r="G20" s="106"/>
      <c r="H20" s="106">
        <f>IF($C$4="Neattiecināmās izmaksas",IF('4a+c+n'!$Q20="N",'4a+c+n'!H20,0))</f>
        <v>0</v>
      </c>
      <c r="I20" s="106"/>
      <c r="J20" s="106"/>
      <c r="K20" s="107">
        <f>IF($C$4="Neattiecināmās izmaksas",IF('4a+c+n'!$Q20="N",'4a+c+n'!K20,0))</f>
        <v>0</v>
      </c>
      <c r="L20" s="74">
        <f>IF($C$4="Neattiecināmās izmaksas",IF('4a+c+n'!$Q20="N",'4a+c+n'!L20,0))</f>
        <v>0</v>
      </c>
      <c r="M20" s="106">
        <f>IF($C$4="Neattiecināmās izmaksas",IF('4a+c+n'!$Q20="N",'4a+c+n'!M20,0))</f>
        <v>0</v>
      </c>
      <c r="N20" s="106">
        <f>IF($C$4="Neattiecināmās izmaksas",IF('4a+c+n'!$Q20="N",'4a+c+n'!N20,0))</f>
        <v>0</v>
      </c>
      <c r="O20" s="106">
        <f>IF($C$4="Neattiecināmās izmaksas",IF('4a+c+n'!$Q20="N",'4a+c+n'!O20,0))</f>
        <v>0</v>
      </c>
      <c r="P20" s="107">
        <f>IF($C$4="Neattiecināmās izmaksas",IF('4a+c+n'!$Q20="N",'4a+c+n'!P20,0))</f>
        <v>0</v>
      </c>
    </row>
    <row r="21" spans="1:16" x14ac:dyDescent="0.2">
      <c r="A21" s="45">
        <f>IF(P21=0,0,IF(COUNTBLANK(P21)=1,0,COUNTA($P$14:P21)))</f>
        <v>0</v>
      </c>
      <c r="B21" s="20">
        <f>IF($C$4="Neattiecināmās izmaksas",IF('4a+c+n'!$Q21="N",'4a+c+n'!B21,0))</f>
        <v>0</v>
      </c>
      <c r="C21" s="20">
        <f>IF($C$4="Neattiecināmās izmaksas",IF('4a+c+n'!$Q21="N",'4a+c+n'!C21,0))</f>
        <v>0</v>
      </c>
      <c r="D21" s="20">
        <f>IF($C$4="Neattiecināmās izmaksas",IF('4a+c+n'!$Q21="N",'4a+c+n'!D21,0))</f>
        <v>0</v>
      </c>
      <c r="E21" s="40"/>
      <c r="F21" s="59"/>
      <c r="G21" s="106"/>
      <c r="H21" s="106">
        <f>IF($C$4="Neattiecināmās izmaksas",IF('4a+c+n'!$Q21="N",'4a+c+n'!H21,0))</f>
        <v>0</v>
      </c>
      <c r="I21" s="106"/>
      <c r="J21" s="106"/>
      <c r="K21" s="107">
        <f>IF($C$4="Neattiecināmās izmaksas",IF('4a+c+n'!$Q21="N",'4a+c+n'!K21,0))</f>
        <v>0</v>
      </c>
      <c r="L21" s="74">
        <f>IF($C$4="Neattiecināmās izmaksas",IF('4a+c+n'!$Q21="N",'4a+c+n'!L21,0))</f>
        <v>0</v>
      </c>
      <c r="M21" s="106">
        <f>IF($C$4="Neattiecināmās izmaksas",IF('4a+c+n'!$Q21="N",'4a+c+n'!M21,0))</f>
        <v>0</v>
      </c>
      <c r="N21" s="106">
        <f>IF($C$4="Neattiecināmās izmaksas",IF('4a+c+n'!$Q21="N",'4a+c+n'!N21,0))</f>
        <v>0</v>
      </c>
      <c r="O21" s="106">
        <f>IF($C$4="Neattiecināmās izmaksas",IF('4a+c+n'!$Q21="N",'4a+c+n'!O21,0))</f>
        <v>0</v>
      </c>
      <c r="P21" s="107">
        <f>IF($C$4="Neattiecināmās izmaksas",IF('4a+c+n'!$Q21="N",'4a+c+n'!P21,0))</f>
        <v>0</v>
      </c>
    </row>
    <row r="22" spans="1:16" x14ac:dyDescent="0.2">
      <c r="A22" s="45">
        <f>IF(P22=0,0,IF(COUNTBLANK(P22)=1,0,COUNTA($P$14:P22)))</f>
        <v>0</v>
      </c>
      <c r="B22" s="20">
        <f>IF($C$4="Neattiecināmās izmaksas",IF('4a+c+n'!$Q22="N",'4a+c+n'!B22,0))</f>
        <v>0</v>
      </c>
      <c r="C22" s="20">
        <f>IF($C$4="Neattiecināmās izmaksas",IF('4a+c+n'!$Q22="N",'4a+c+n'!C22,0))</f>
        <v>0</v>
      </c>
      <c r="D22" s="20">
        <f>IF($C$4="Neattiecināmās izmaksas",IF('4a+c+n'!$Q22="N",'4a+c+n'!D22,0))</f>
        <v>0</v>
      </c>
      <c r="E22" s="40"/>
      <c r="F22" s="59"/>
      <c r="G22" s="106"/>
      <c r="H22" s="106">
        <f>IF($C$4="Neattiecināmās izmaksas",IF('4a+c+n'!$Q22="N",'4a+c+n'!H22,0))</f>
        <v>0</v>
      </c>
      <c r="I22" s="106"/>
      <c r="J22" s="106"/>
      <c r="K22" s="107">
        <f>IF($C$4="Neattiecināmās izmaksas",IF('4a+c+n'!$Q22="N",'4a+c+n'!K22,0))</f>
        <v>0</v>
      </c>
      <c r="L22" s="74">
        <f>IF($C$4="Neattiecināmās izmaksas",IF('4a+c+n'!$Q22="N",'4a+c+n'!L22,0))</f>
        <v>0</v>
      </c>
      <c r="M22" s="106">
        <f>IF($C$4="Neattiecināmās izmaksas",IF('4a+c+n'!$Q22="N",'4a+c+n'!M22,0))</f>
        <v>0</v>
      </c>
      <c r="N22" s="106">
        <f>IF($C$4="Neattiecināmās izmaksas",IF('4a+c+n'!$Q22="N",'4a+c+n'!N22,0))</f>
        <v>0</v>
      </c>
      <c r="O22" s="106">
        <f>IF($C$4="Neattiecināmās izmaksas",IF('4a+c+n'!$Q22="N",'4a+c+n'!O22,0))</f>
        <v>0</v>
      </c>
      <c r="P22" s="107">
        <f>IF($C$4="Neattiecināmās izmaksas",IF('4a+c+n'!$Q22="N",'4a+c+n'!P22,0))</f>
        <v>0</v>
      </c>
    </row>
    <row r="23" spans="1:16" x14ac:dyDescent="0.2">
      <c r="A23" s="45">
        <f>IF(P23=0,0,IF(COUNTBLANK(P23)=1,0,COUNTA($P$14:P23)))</f>
        <v>0</v>
      </c>
      <c r="B23" s="20">
        <f>IF($C$4="Neattiecināmās izmaksas",IF('4a+c+n'!$Q23="N",'4a+c+n'!B23,0))</f>
        <v>0</v>
      </c>
      <c r="C23" s="20">
        <f>IF($C$4="Neattiecināmās izmaksas",IF('4a+c+n'!$Q23="N",'4a+c+n'!C23,0))</f>
        <v>0</v>
      </c>
      <c r="D23" s="20">
        <f>IF($C$4="Neattiecināmās izmaksas",IF('4a+c+n'!$Q23="N",'4a+c+n'!D23,0))</f>
        <v>0</v>
      </c>
      <c r="E23" s="40"/>
      <c r="F23" s="59"/>
      <c r="G23" s="106"/>
      <c r="H23" s="106">
        <f>IF($C$4="Neattiecināmās izmaksas",IF('4a+c+n'!$Q23="N",'4a+c+n'!H23,0))</f>
        <v>0</v>
      </c>
      <c r="I23" s="106"/>
      <c r="J23" s="106"/>
      <c r="K23" s="107">
        <f>IF($C$4="Neattiecināmās izmaksas",IF('4a+c+n'!$Q23="N",'4a+c+n'!K23,0))</f>
        <v>0</v>
      </c>
      <c r="L23" s="74">
        <f>IF($C$4="Neattiecināmās izmaksas",IF('4a+c+n'!$Q23="N",'4a+c+n'!L23,0))</f>
        <v>0</v>
      </c>
      <c r="M23" s="106">
        <f>IF($C$4="Neattiecināmās izmaksas",IF('4a+c+n'!$Q23="N",'4a+c+n'!M23,0))</f>
        <v>0</v>
      </c>
      <c r="N23" s="106">
        <f>IF($C$4="Neattiecināmās izmaksas",IF('4a+c+n'!$Q23="N",'4a+c+n'!N23,0))</f>
        <v>0</v>
      </c>
      <c r="O23" s="106">
        <f>IF($C$4="Neattiecināmās izmaksas",IF('4a+c+n'!$Q23="N",'4a+c+n'!O23,0))</f>
        <v>0</v>
      </c>
      <c r="P23" s="107">
        <f>IF($C$4="Neattiecināmās izmaksas",IF('4a+c+n'!$Q23="N",'4a+c+n'!P23,0))</f>
        <v>0</v>
      </c>
    </row>
    <row r="24" spans="1:16" x14ac:dyDescent="0.2">
      <c r="A24" s="45">
        <f>IF(P24=0,0,IF(COUNTBLANK(P24)=1,0,COUNTA($P$14:P24)))</f>
        <v>0</v>
      </c>
      <c r="B24" s="20">
        <f>IF($C$4="Neattiecināmās izmaksas",IF('4a+c+n'!$Q24="N",'4a+c+n'!B24,0))</f>
        <v>0</v>
      </c>
      <c r="C24" s="20">
        <f>IF($C$4="Neattiecināmās izmaksas",IF('4a+c+n'!$Q24="N",'4a+c+n'!C24,0))</f>
        <v>0</v>
      </c>
      <c r="D24" s="20">
        <f>IF($C$4="Neattiecināmās izmaksas",IF('4a+c+n'!$Q24="N",'4a+c+n'!D24,0))</f>
        <v>0</v>
      </c>
      <c r="E24" s="40"/>
      <c r="F24" s="59"/>
      <c r="G24" s="106"/>
      <c r="H24" s="106">
        <f>IF($C$4="Neattiecināmās izmaksas",IF('4a+c+n'!$Q24="N",'4a+c+n'!H24,0))</f>
        <v>0</v>
      </c>
      <c r="I24" s="106"/>
      <c r="J24" s="106"/>
      <c r="K24" s="107">
        <f>IF($C$4="Neattiecināmās izmaksas",IF('4a+c+n'!$Q24="N",'4a+c+n'!K24,0))</f>
        <v>0</v>
      </c>
      <c r="L24" s="74">
        <f>IF($C$4="Neattiecināmās izmaksas",IF('4a+c+n'!$Q24="N",'4a+c+n'!L24,0))</f>
        <v>0</v>
      </c>
      <c r="M24" s="106">
        <f>IF($C$4="Neattiecināmās izmaksas",IF('4a+c+n'!$Q24="N",'4a+c+n'!M24,0))</f>
        <v>0</v>
      </c>
      <c r="N24" s="106">
        <f>IF($C$4="Neattiecināmās izmaksas",IF('4a+c+n'!$Q24="N",'4a+c+n'!N24,0))</f>
        <v>0</v>
      </c>
      <c r="O24" s="106">
        <f>IF($C$4="Neattiecināmās izmaksas",IF('4a+c+n'!$Q24="N",'4a+c+n'!O24,0))</f>
        <v>0</v>
      </c>
      <c r="P24" s="107">
        <f>IF($C$4="Neattiecināmās izmaksas",IF('4a+c+n'!$Q24="N",'4a+c+n'!P24,0))</f>
        <v>0</v>
      </c>
    </row>
    <row r="25" spans="1:16" x14ac:dyDescent="0.2">
      <c r="A25" s="45">
        <f>IF(P25=0,0,IF(COUNTBLANK(P25)=1,0,COUNTA($P$14:P25)))</f>
        <v>0</v>
      </c>
      <c r="B25" s="20">
        <f>IF($C$4="Neattiecināmās izmaksas",IF('4a+c+n'!$Q25="N",'4a+c+n'!B25,0))</f>
        <v>0</v>
      </c>
      <c r="C25" s="20">
        <f>IF($C$4="Neattiecināmās izmaksas",IF('4a+c+n'!$Q25="N",'4a+c+n'!C25,0))</f>
        <v>0</v>
      </c>
      <c r="D25" s="20">
        <f>IF($C$4="Neattiecināmās izmaksas",IF('4a+c+n'!$Q25="N",'4a+c+n'!D25,0))</f>
        <v>0</v>
      </c>
      <c r="E25" s="40"/>
      <c r="F25" s="59"/>
      <c r="G25" s="106"/>
      <c r="H25" s="106">
        <f>IF($C$4="Neattiecināmās izmaksas",IF('4a+c+n'!$Q25="N",'4a+c+n'!H25,0))</f>
        <v>0</v>
      </c>
      <c r="I25" s="106"/>
      <c r="J25" s="106"/>
      <c r="K25" s="107">
        <f>IF($C$4="Neattiecināmās izmaksas",IF('4a+c+n'!$Q25="N",'4a+c+n'!K25,0))</f>
        <v>0</v>
      </c>
      <c r="L25" s="74">
        <f>IF($C$4="Neattiecināmās izmaksas",IF('4a+c+n'!$Q25="N",'4a+c+n'!L25,0))</f>
        <v>0</v>
      </c>
      <c r="M25" s="106">
        <f>IF($C$4="Neattiecināmās izmaksas",IF('4a+c+n'!$Q25="N",'4a+c+n'!M25,0))</f>
        <v>0</v>
      </c>
      <c r="N25" s="106">
        <f>IF($C$4="Neattiecināmās izmaksas",IF('4a+c+n'!$Q25="N",'4a+c+n'!N25,0))</f>
        <v>0</v>
      </c>
      <c r="O25" s="106">
        <f>IF($C$4="Neattiecināmās izmaksas",IF('4a+c+n'!$Q25="N",'4a+c+n'!O25,0))</f>
        <v>0</v>
      </c>
      <c r="P25" s="107">
        <f>IF($C$4="Neattiecināmās izmaksas",IF('4a+c+n'!$Q25="N",'4a+c+n'!P25,0))</f>
        <v>0</v>
      </c>
    </row>
    <row r="26" spans="1:16" x14ac:dyDescent="0.2">
      <c r="A26" s="45">
        <f>IF(P26=0,0,IF(COUNTBLANK(P26)=1,0,COUNTA($P$14:P26)))</f>
        <v>0</v>
      </c>
      <c r="B26" s="20">
        <f>IF($C$4="Neattiecināmās izmaksas",IF('4a+c+n'!$Q26="N",'4a+c+n'!B26,0))</f>
        <v>0</v>
      </c>
      <c r="C26" s="20">
        <f>IF($C$4="Neattiecināmās izmaksas",IF('4a+c+n'!$Q26="N",'4a+c+n'!C26,0))</f>
        <v>0</v>
      </c>
      <c r="D26" s="20">
        <f>IF($C$4="Neattiecināmās izmaksas",IF('4a+c+n'!$Q26="N",'4a+c+n'!D26,0))</f>
        <v>0</v>
      </c>
      <c r="E26" s="40"/>
      <c r="F26" s="59"/>
      <c r="G26" s="106"/>
      <c r="H26" s="106">
        <f>IF($C$4="Neattiecināmās izmaksas",IF('4a+c+n'!$Q26="N",'4a+c+n'!H26,0))</f>
        <v>0</v>
      </c>
      <c r="I26" s="106"/>
      <c r="J26" s="106"/>
      <c r="K26" s="107">
        <f>IF($C$4="Neattiecināmās izmaksas",IF('4a+c+n'!$Q26="N",'4a+c+n'!K26,0))</f>
        <v>0</v>
      </c>
      <c r="L26" s="74">
        <f>IF($C$4="Neattiecināmās izmaksas",IF('4a+c+n'!$Q26="N",'4a+c+n'!L26,0))</f>
        <v>0</v>
      </c>
      <c r="M26" s="106">
        <f>IF($C$4="Neattiecināmās izmaksas",IF('4a+c+n'!$Q26="N",'4a+c+n'!M26,0))</f>
        <v>0</v>
      </c>
      <c r="N26" s="106">
        <f>IF($C$4="Neattiecināmās izmaksas",IF('4a+c+n'!$Q26="N",'4a+c+n'!N26,0))</f>
        <v>0</v>
      </c>
      <c r="O26" s="106">
        <f>IF($C$4="Neattiecināmās izmaksas",IF('4a+c+n'!$Q26="N",'4a+c+n'!O26,0))</f>
        <v>0</v>
      </c>
      <c r="P26" s="107">
        <f>IF($C$4="Neattiecināmās izmaksas",IF('4a+c+n'!$Q26="N",'4a+c+n'!P26,0))</f>
        <v>0</v>
      </c>
    </row>
    <row r="27" spans="1:16" x14ac:dyDescent="0.2">
      <c r="A27" s="45">
        <f>IF(P27=0,0,IF(COUNTBLANK(P27)=1,0,COUNTA($P$14:P27)))</f>
        <v>0</v>
      </c>
      <c r="B27" s="20">
        <f>IF($C$4="Neattiecināmās izmaksas",IF('4a+c+n'!$Q27="N",'4a+c+n'!B27,0))</f>
        <v>0</v>
      </c>
      <c r="C27" s="20">
        <f>IF($C$4="Neattiecināmās izmaksas",IF('4a+c+n'!$Q27="N",'4a+c+n'!C27,0))</f>
        <v>0</v>
      </c>
      <c r="D27" s="20">
        <f>IF($C$4="Neattiecināmās izmaksas",IF('4a+c+n'!$Q27="N",'4a+c+n'!D27,0))</f>
        <v>0</v>
      </c>
      <c r="E27" s="40"/>
      <c r="F27" s="59"/>
      <c r="G27" s="106"/>
      <c r="H27" s="106">
        <f>IF($C$4="Neattiecināmās izmaksas",IF('4a+c+n'!$Q27="N",'4a+c+n'!H27,0))</f>
        <v>0</v>
      </c>
      <c r="I27" s="106"/>
      <c r="J27" s="106"/>
      <c r="K27" s="107">
        <f>IF($C$4="Neattiecināmās izmaksas",IF('4a+c+n'!$Q27="N",'4a+c+n'!K27,0))</f>
        <v>0</v>
      </c>
      <c r="L27" s="74">
        <f>IF($C$4="Neattiecināmās izmaksas",IF('4a+c+n'!$Q27="N",'4a+c+n'!L27,0))</f>
        <v>0</v>
      </c>
      <c r="M27" s="106">
        <f>IF($C$4="Neattiecināmās izmaksas",IF('4a+c+n'!$Q27="N",'4a+c+n'!M27,0))</f>
        <v>0</v>
      </c>
      <c r="N27" s="106">
        <f>IF($C$4="Neattiecināmās izmaksas",IF('4a+c+n'!$Q27="N",'4a+c+n'!N27,0))</f>
        <v>0</v>
      </c>
      <c r="O27" s="106">
        <f>IF($C$4="Neattiecināmās izmaksas",IF('4a+c+n'!$Q27="N",'4a+c+n'!O27,0))</f>
        <v>0</v>
      </c>
      <c r="P27" s="107">
        <f>IF($C$4="Neattiecināmās izmaksas",IF('4a+c+n'!$Q27="N",'4a+c+n'!P27,0))</f>
        <v>0</v>
      </c>
    </row>
    <row r="28" spans="1:16" x14ac:dyDescent="0.2">
      <c r="A28" s="45">
        <f>IF(P28=0,0,IF(COUNTBLANK(P28)=1,0,COUNTA($P$14:P28)))</f>
        <v>0</v>
      </c>
      <c r="B28" s="20">
        <f>IF($C$4="Neattiecināmās izmaksas",IF('4a+c+n'!$Q28="N",'4a+c+n'!B28,0))</f>
        <v>0</v>
      </c>
      <c r="C28" s="20">
        <f>IF($C$4="Neattiecināmās izmaksas",IF('4a+c+n'!$Q28="N",'4a+c+n'!C28,0))</f>
        <v>0</v>
      </c>
      <c r="D28" s="20">
        <f>IF($C$4="Neattiecināmās izmaksas",IF('4a+c+n'!$Q28="N",'4a+c+n'!D28,0))</f>
        <v>0</v>
      </c>
      <c r="E28" s="40"/>
      <c r="F28" s="59"/>
      <c r="G28" s="106"/>
      <c r="H28" s="106">
        <f>IF($C$4="Neattiecināmās izmaksas",IF('4a+c+n'!$Q28="N",'4a+c+n'!H28,0))</f>
        <v>0</v>
      </c>
      <c r="I28" s="106"/>
      <c r="J28" s="106"/>
      <c r="K28" s="107">
        <f>IF($C$4="Neattiecināmās izmaksas",IF('4a+c+n'!$Q28="N",'4a+c+n'!K28,0))</f>
        <v>0</v>
      </c>
      <c r="L28" s="74">
        <f>IF($C$4="Neattiecināmās izmaksas",IF('4a+c+n'!$Q28="N",'4a+c+n'!L28,0))</f>
        <v>0</v>
      </c>
      <c r="M28" s="106">
        <f>IF($C$4="Neattiecināmās izmaksas",IF('4a+c+n'!$Q28="N",'4a+c+n'!M28,0))</f>
        <v>0</v>
      </c>
      <c r="N28" s="106">
        <f>IF($C$4="Neattiecināmās izmaksas",IF('4a+c+n'!$Q28="N",'4a+c+n'!N28,0))</f>
        <v>0</v>
      </c>
      <c r="O28" s="106">
        <f>IF($C$4="Neattiecināmās izmaksas",IF('4a+c+n'!$Q28="N",'4a+c+n'!O28,0))</f>
        <v>0</v>
      </c>
      <c r="P28" s="107">
        <f>IF($C$4="Neattiecināmās izmaksas",IF('4a+c+n'!$Q28="N",'4a+c+n'!P28,0))</f>
        <v>0</v>
      </c>
    </row>
    <row r="29" spans="1:16" x14ac:dyDescent="0.2">
      <c r="A29" s="45">
        <f>IF(P29=0,0,IF(COUNTBLANK(P29)=1,0,COUNTA($P$14:P29)))</f>
        <v>0</v>
      </c>
      <c r="B29" s="20">
        <f>IF($C$4="Neattiecināmās izmaksas",IF('4a+c+n'!$Q29="N",'4a+c+n'!B29,0))</f>
        <v>0</v>
      </c>
      <c r="C29" s="20">
        <f>IF($C$4="Neattiecināmās izmaksas",IF('4a+c+n'!$Q29="N",'4a+c+n'!C29,0))</f>
        <v>0</v>
      </c>
      <c r="D29" s="20">
        <f>IF($C$4="Neattiecināmās izmaksas",IF('4a+c+n'!$Q29="N",'4a+c+n'!D29,0))</f>
        <v>0</v>
      </c>
      <c r="E29" s="40"/>
      <c r="F29" s="59"/>
      <c r="G29" s="106"/>
      <c r="H29" s="106">
        <f>IF($C$4="Neattiecināmās izmaksas",IF('4a+c+n'!$Q29="N",'4a+c+n'!H29,0))</f>
        <v>0</v>
      </c>
      <c r="I29" s="106"/>
      <c r="J29" s="106"/>
      <c r="K29" s="107">
        <f>IF($C$4="Neattiecināmās izmaksas",IF('4a+c+n'!$Q29="N",'4a+c+n'!K29,0))</f>
        <v>0</v>
      </c>
      <c r="L29" s="74">
        <f>IF($C$4="Neattiecināmās izmaksas",IF('4a+c+n'!$Q29="N",'4a+c+n'!L29,0))</f>
        <v>0</v>
      </c>
      <c r="M29" s="106">
        <f>IF($C$4="Neattiecināmās izmaksas",IF('4a+c+n'!$Q29="N",'4a+c+n'!M29,0))</f>
        <v>0</v>
      </c>
      <c r="N29" s="106">
        <f>IF($C$4="Neattiecināmās izmaksas",IF('4a+c+n'!$Q29="N",'4a+c+n'!N29,0))</f>
        <v>0</v>
      </c>
      <c r="O29" s="106">
        <f>IF($C$4="Neattiecināmās izmaksas",IF('4a+c+n'!$Q29="N",'4a+c+n'!O29,0))</f>
        <v>0</v>
      </c>
      <c r="P29" s="107">
        <f>IF($C$4="Neattiecināmās izmaksas",IF('4a+c+n'!$Q29="N",'4a+c+n'!P29,0))</f>
        <v>0</v>
      </c>
    </row>
    <row r="30" spans="1:16" x14ac:dyDescent="0.2">
      <c r="A30" s="45">
        <f>IF(P30=0,0,IF(COUNTBLANK(P30)=1,0,COUNTA($P$14:P30)))</f>
        <v>0</v>
      </c>
      <c r="B30" s="20">
        <f>IF($C$4="Neattiecināmās izmaksas",IF('4a+c+n'!$Q30="N",'4a+c+n'!B30,0))</f>
        <v>0</v>
      </c>
      <c r="C30" s="20">
        <f>IF($C$4="Neattiecināmās izmaksas",IF('4a+c+n'!$Q30="N",'4a+c+n'!C30,0))</f>
        <v>0</v>
      </c>
      <c r="D30" s="20">
        <f>IF($C$4="Neattiecināmās izmaksas",IF('4a+c+n'!$Q30="N",'4a+c+n'!D30,0))</f>
        <v>0</v>
      </c>
      <c r="E30" s="40"/>
      <c r="F30" s="59"/>
      <c r="G30" s="106"/>
      <c r="H30" s="106">
        <f>IF($C$4="Neattiecināmās izmaksas",IF('4a+c+n'!$Q30="N",'4a+c+n'!H30,0))</f>
        <v>0</v>
      </c>
      <c r="I30" s="106"/>
      <c r="J30" s="106"/>
      <c r="K30" s="107">
        <f>IF($C$4="Neattiecināmās izmaksas",IF('4a+c+n'!$Q30="N",'4a+c+n'!K30,0))</f>
        <v>0</v>
      </c>
      <c r="L30" s="74">
        <f>IF($C$4="Neattiecināmās izmaksas",IF('4a+c+n'!$Q30="N",'4a+c+n'!L30,0))</f>
        <v>0</v>
      </c>
      <c r="M30" s="106">
        <f>IF($C$4="Neattiecināmās izmaksas",IF('4a+c+n'!$Q30="N",'4a+c+n'!M30,0))</f>
        <v>0</v>
      </c>
      <c r="N30" s="106">
        <f>IF($C$4="Neattiecināmās izmaksas",IF('4a+c+n'!$Q30="N",'4a+c+n'!N30,0))</f>
        <v>0</v>
      </c>
      <c r="O30" s="106">
        <f>IF($C$4="Neattiecināmās izmaksas",IF('4a+c+n'!$Q30="N",'4a+c+n'!O30,0))</f>
        <v>0</v>
      </c>
      <c r="P30" s="107">
        <f>IF($C$4="Neattiecināmās izmaksas",IF('4a+c+n'!$Q30="N",'4a+c+n'!P30,0))</f>
        <v>0</v>
      </c>
    </row>
    <row r="31" spans="1:16" x14ac:dyDescent="0.2">
      <c r="A31" s="45">
        <f>IF(P31=0,0,IF(COUNTBLANK(P31)=1,0,COUNTA($P$14:P31)))</f>
        <v>0</v>
      </c>
      <c r="B31" s="20">
        <f>IF($C$4="Neattiecināmās izmaksas",IF('4a+c+n'!$Q31="N",'4a+c+n'!B31,0))</f>
        <v>0</v>
      </c>
      <c r="C31" s="20">
        <f>IF($C$4="Neattiecināmās izmaksas",IF('4a+c+n'!$Q31="N",'4a+c+n'!C31,0))</f>
        <v>0</v>
      </c>
      <c r="D31" s="20">
        <f>IF($C$4="Neattiecināmās izmaksas",IF('4a+c+n'!$Q31="N",'4a+c+n'!D31,0))</f>
        <v>0</v>
      </c>
      <c r="E31" s="40"/>
      <c r="F31" s="59"/>
      <c r="G31" s="106"/>
      <c r="H31" s="106">
        <f>IF($C$4="Neattiecināmās izmaksas",IF('4a+c+n'!$Q31="N",'4a+c+n'!H31,0))</f>
        <v>0</v>
      </c>
      <c r="I31" s="106"/>
      <c r="J31" s="106"/>
      <c r="K31" s="107">
        <f>IF($C$4="Neattiecināmās izmaksas",IF('4a+c+n'!$Q31="N",'4a+c+n'!K31,0))</f>
        <v>0</v>
      </c>
      <c r="L31" s="74">
        <f>IF($C$4="Neattiecināmās izmaksas",IF('4a+c+n'!$Q31="N",'4a+c+n'!L31,0))</f>
        <v>0</v>
      </c>
      <c r="M31" s="106">
        <f>IF($C$4="Neattiecināmās izmaksas",IF('4a+c+n'!$Q31="N",'4a+c+n'!M31,0))</f>
        <v>0</v>
      </c>
      <c r="N31" s="106">
        <f>IF($C$4="Neattiecināmās izmaksas",IF('4a+c+n'!$Q31="N",'4a+c+n'!N31,0))</f>
        <v>0</v>
      </c>
      <c r="O31" s="106">
        <f>IF($C$4="Neattiecināmās izmaksas",IF('4a+c+n'!$Q31="N",'4a+c+n'!O31,0))</f>
        <v>0</v>
      </c>
      <c r="P31" s="107">
        <f>IF($C$4="Neattiecināmās izmaksas",IF('4a+c+n'!$Q31="N",'4a+c+n'!P31,0))</f>
        <v>0</v>
      </c>
    </row>
    <row r="32" spans="1:16" x14ac:dyDescent="0.2">
      <c r="A32" s="45">
        <f>IF(P32=0,0,IF(COUNTBLANK(P32)=1,0,COUNTA($P$14:P32)))</f>
        <v>0</v>
      </c>
      <c r="B32" s="20">
        <f>IF($C$4="Neattiecināmās izmaksas",IF('4a+c+n'!$Q32="N",'4a+c+n'!B32,0))</f>
        <v>0</v>
      </c>
      <c r="C32" s="20">
        <f>IF($C$4="Neattiecināmās izmaksas",IF('4a+c+n'!$Q32="N",'4a+c+n'!C32,0))</f>
        <v>0</v>
      </c>
      <c r="D32" s="20">
        <f>IF($C$4="Neattiecināmās izmaksas",IF('4a+c+n'!$Q32="N",'4a+c+n'!D32,0))</f>
        <v>0</v>
      </c>
      <c r="E32" s="40"/>
      <c r="F32" s="59"/>
      <c r="G32" s="106"/>
      <c r="H32" s="106">
        <f>IF($C$4="Neattiecināmās izmaksas",IF('4a+c+n'!$Q32="N",'4a+c+n'!H32,0))</f>
        <v>0</v>
      </c>
      <c r="I32" s="106"/>
      <c r="J32" s="106"/>
      <c r="K32" s="107">
        <f>IF($C$4="Neattiecināmās izmaksas",IF('4a+c+n'!$Q32="N",'4a+c+n'!K32,0))</f>
        <v>0</v>
      </c>
      <c r="L32" s="74">
        <f>IF($C$4="Neattiecināmās izmaksas",IF('4a+c+n'!$Q32="N",'4a+c+n'!L32,0))</f>
        <v>0</v>
      </c>
      <c r="M32" s="106">
        <f>IF($C$4="Neattiecināmās izmaksas",IF('4a+c+n'!$Q32="N",'4a+c+n'!M32,0))</f>
        <v>0</v>
      </c>
      <c r="N32" s="106">
        <f>IF($C$4="Neattiecināmās izmaksas",IF('4a+c+n'!$Q32="N",'4a+c+n'!N32,0))</f>
        <v>0</v>
      </c>
      <c r="O32" s="106">
        <f>IF($C$4="Neattiecināmās izmaksas",IF('4a+c+n'!$Q32="N",'4a+c+n'!O32,0))</f>
        <v>0</v>
      </c>
      <c r="P32" s="107">
        <f>IF($C$4="Neattiecināmās izmaksas",IF('4a+c+n'!$Q32="N",'4a+c+n'!P32,0))</f>
        <v>0</v>
      </c>
    </row>
    <row r="33" spans="1:16" x14ac:dyDescent="0.2">
      <c r="A33" s="45">
        <f>IF(P33=0,0,IF(COUNTBLANK(P33)=1,0,COUNTA($P$14:P33)))</f>
        <v>0</v>
      </c>
      <c r="B33" s="20">
        <f>IF($C$4="Neattiecināmās izmaksas",IF('4a+c+n'!$Q33="N",'4a+c+n'!B33,0))</f>
        <v>0</v>
      </c>
      <c r="C33" s="20">
        <f>IF($C$4="Neattiecināmās izmaksas",IF('4a+c+n'!$Q33="N",'4a+c+n'!C33,0))</f>
        <v>0</v>
      </c>
      <c r="D33" s="20">
        <f>IF($C$4="Neattiecināmās izmaksas",IF('4a+c+n'!$Q33="N",'4a+c+n'!D33,0))</f>
        <v>0</v>
      </c>
      <c r="E33" s="40"/>
      <c r="F33" s="59"/>
      <c r="G33" s="106"/>
      <c r="H33" s="106">
        <f>IF($C$4="Neattiecināmās izmaksas",IF('4a+c+n'!$Q33="N",'4a+c+n'!H33,0))</f>
        <v>0</v>
      </c>
      <c r="I33" s="106"/>
      <c r="J33" s="106"/>
      <c r="K33" s="107">
        <f>IF($C$4="Neattiecināmās izmaksas",IF('4a+c+n'!$Q33="N",'4a+c+n'!K33,0))</f>
        <v>0</v>
      </c>
      <c r="L33" s="74">
        <f>IF($C$4="Neattiecināmās izmaksas",IF('4a+c+n'!$Q33="N",'4a+c+n'!L33,0))</f>
        <v>0</v>
      </c>
      <c r="M33" s="106">
        <f>IF($C$4="Neattiecināmās izmaksas",IF('4a+c+n'!$Q33="N",'4a+c+n'!M33,0))</f>
        <v>0</v>
      </c>
      <c r="N33" s="106">
        <f>IF($C$4="Neattiecināmās izmaksas",IF('4a+c+n'!$Q33="N",'4a+c+n'!N33,0))</f>
        <v>0</v>
      </c>
      <c r="O33" s="106">
        <f>IF($C$4="Neattiecināmās izmaksas",IF('4a+c+n'!$Q33="N",'4a+c+n'!O33,0))</f>
        <v>0</v>
      </c>
      <c r="P33" s="107">
        <f>IF($C$4="Neattiecināmās izmaksas",IF('4a+c+n'!$Q33="N",'4a+c+n'!P33,0))</f>
        <v>0</v>
      </c>
    </row>
    <row r="34" spans="1:16" x14ac:dyDescent="0.2">
      <c r="A34" s="45">
        <f>IF(P34=0,0,IF(COUNTBLANK(P34)=1,0,COUNTA($P$14:P34)))</f>
        <v>0</v>
      </c>
      <c r="B34" s="20">
        <f>IF($C$4="Neattiecināmās izmaksas",IF('4a+c+n'!$Q34="N",'4a+c+n'!B34,0))</f>
        <v>0</v>
      </c>
      <c r="C34" s="20">
        <f>IF($C$4="Neattiecināmās izmaksas",IF('4a+c+n'!$Q34="N",'4a+c+n'!C34,0))</f>
        <v>0</v>
      </c>
      <c r="D34" s="20">
        <f>IF($C$4="Neattiecināmās izmaksas",IF('4a+c+n'!$Q34="N",'4a+c+n'!D34,0))</f>
        <v>0</v>
      </c>
      <c r="E34" s="40"/>
      <c r="F34" s="59"/>
      <c r="G34" s="106"/>
      <c r="H34" s="106">
        <f>IF($C$4="Neattiecināmās izmaksas",IF('4a+c+n'!$Q34="N",'4a+c+n'!H34,0))</f>
        <v>0</v>
      </c>
      <c r="I34" s="106"/>
      <c r="J34" s="106"/>
      <c r="K34" s="107">
        <f>IF($C$4="Neattiecināmās izmaksas",IF('4a+c+n'!$Q34="N",'4a+c+n'!K34,0))</f>
        <v>0</v>
      </c>
      <c r="L34" s="74">
        <f>IF($C$4="Neattiecināmās izmaksas",IF('4a+c+n'!$Q34="N",'4a+c+n'!L34,0))</f>
        <v>0</v>
      </c>
      <c r="M34" s="106">
        <f>IF($C$4="Neattiecināmās izmaksas",IF('4a+c+n'!$Q34="N",'4a+c+n'!M34,0))</f>
        <v>0</v>
      </c>
      <c r="N34" s="106">
        <f>IF($C$4="Neattiecināmās izmaksas",IF('4a+c+n'!$Q34="N",'4a+c+n'!N34,0))</f>
        <v>0</v>
      </c>
      <c r="O34" s="106">
        <f>IF($C$4="Neattiecināmās izmaksas",IF('4a+c+n'!$Q34="N",'4a+c+n'!O34,0))</f>
        <v>0</v>
      </c>
      <c r="P34" s="107">
        <f>IF($C$4="Neattiecināmās izmaksas",IF('4a+c+n'!$Q34="N",'4a+c+n'!P34,0))</f>
        <v>0</v>
      </c>
    </row>
    <row r="35" spans="1:16" x14ac:dyDescent="0.2">
      <c r="A35" s="45">
        <f>IF(P35=0,0,IF(COUNTBLANK(P35)=1,0,COUNTA($P$14:P35)))</f>
        <v>0</v>
      </c>
      <c r="B35" s="20">
        <f>IF($C$4="Neattiecināmās izmaksas",IF('4a+c+n'!$Q35="N",'4a+c+n'!B35,0))</f>
        <v>0</v>
      </c>
      <c r="C35" s="20">
        <f>IF($C$4="Neattiecināmās izmaksas",IF('4a+c+n'!$Q35="N",'4a+c+n'!C35,0))</f>
        <v>0</v>
      </c>
      <c r="D35" s="20">
        <f>IF($C$4="Neattiecināmās izmaksas",IF('4a+c+n'!$Q35="N",'4a+c+n'!D35,0))</f>
        <v>0</v>
      </c>
      <c r="E35" s="40"/>
      <c r="F35" s="59"/>
      <c r="G35" s="106"/>
      <c r="H35" s="106">
        <f>IF($C$4="Neattiecināmās izmaksas",IF('4a+c+n'!$Q35="N",'4a+c+n'!H35,0))</f>
        <v>0</v>
      </c>
      <c r="I35" s="106"/>
      <c r="J35" s="106"/>
      <c r="K35" s="107">
        <f>IF($C$4="Neattiecināmās izmaksas",IF('4a+c+n'!$Q35="N",'4a+c+n'!K35,0))</f>
        <v>0</v>
      </c>
      <c r="L35" s="74">
        <f>IF($C$4="Neattiecināmās izmaksas",IF('4a+c+n'!$Q35="N",'4a+c+n'!L35,0))</f>
        <v>0</v>
      </c>
      <c r="M35" s="106">
        <f>IF($C$4="Neattiecināmās izmaksas",IF('4a+c+n'!$Q35="N",'4a+c+n'!M35,0))</f>
        <v>0</v>
      </c>
      <c r="N35" s="106">
        <f>IF($C$4="Neattiecināmās izmaksas",IF('4a+c+n'!$Q35="N",'4a+c+n'!N35,0))</f>
        <v>0</v>
      </c>
      <c r="O35" s="106">
        <f>IF($C$4="Neattiecināmās izmaksas",IF('4a+c+n'!$Q35="N",'4a+c+n'!O35,0))</f>
        <v>0</v>
      </c>
      <c r="P35" s="107">
        <f>IF($C$4="Neattiecināmās izmaksas",IF('4a+c+n'!$Q35="N",'4a+c+n'!P35,0))</f>
        <v>0</v>
      </c>
    </row>
    <row r="36" spans="1:16" x14ac:dyDescent="0.2">
      <c r="A36" s="45">
        <f>IF(P36=0,0,IF(COUNTBLANK(P36)=1,0,COUNTA($P$14:P36)))</f>
        <v>0</v>
      </c>
      <c r="B36" s="20">
        <f>IF($C$4="Neattiecināmās izmaksas",IF('4a+c+n'!$Q36="N",'4a+c+n'!B36,0))</f>
        <v>0</v>
      </c>
      <c r="C36" s="20">
        <f>IF($C$4="Neattiecināmās izmaksas",IF('4a+c+n'!$Q36="N",'4a+c+n'!C36,0))</f>
        <v>0</v>
      </c>
      <c r="D36" s="20">
        <f>IF($C$4="Neattiecināmās izmaksas",IF('4a+c+n'!$Q36="N",'4a+c+n'!D36,0))</f>
        <v>0</v>
      </c>
      <c r="E36" s="40"/>
      <c r="F36" s="59"/>
      <c r="G36" s="106"/>
      <c r="H36" s="106">
        <f>IF($C$4="Neattiecināmās izmaksas",IF('4a+c+n'!$Q36="N",'4a+c+n'!H36,0))</f>
        <v>0</v>
      </c>
      <c r="I36" s="106"/>
      <c r="J36" s="106"/>
      <c r="K36" s="107">
        <f>IF($C$4="Neattiecināmās izmaksas",IF('4a+c+n'!$Q36="N",'4a+c+n'!K36,0))</f>
        <v>0</v>
      </c>
      <c r="L36" s="74">
        <f>IF($C$4="Neattiecināmās izmaksas",IF('4a+c+n'!$Q36="N",'4a+c+n'!L36,0))</f>
        <v>0</v>
      </c>
      <c r="M36" s="106">
        <f>IF($C$4="Neattiecināmās izmaksas",IF('4a+c+n'!$Q36="N",'4a+c+n'!M36,0))</f>
        <v>0</v>
      </c>
      <c r="N36" s="106">
        <f>IF($C$4="Neattiecināmās izmaksas",IF('4a+c+n'!$Q36="N",'4a+c+n'!N36,0))</f>
        <v>0</v>
      </c>
      <c r="O36" s="106">
        <f>IF($C$4="Neattiecināmās izmaksas",IF('4a+c+n'!$Q36="N",'4a+c+n'!O36,0))</f>
        <v>0</v>
      </c>
      <c r="P36" s="107">
        <f>IF($C$4="Neattiecināmās izmaksas",IF('4a+c+n'!$Q36="N",'4a+c+n'!P36,0))</f>
        <v>0</v>
      </c>
    </row>
    <row r="37" spans="1:16" x14ac:dyDescent="0.2">
      <c r="A37" s="45">
        <f>IF(P37=0,0,IF(COUNTBLANK(P37)=1,0,COUNTA($P$14:P37)))</f>
        <v>0</v>
      </c>
      <c r="B37" s="20">
        <f>IF($C$4="Neattiecināmās izmaksas",IF('4a+c+n'!$Q37="N",'4a+c+n'!B37,0))</f>
        <v>0</v>
      </c>
      <c r="C37" s="20">
        <f>IF($C$4="Neattiecināmās izmaksas",IF('4a+c+n'!$Q37="N",'4a+c+n'!C37,0))</f>
        <v>0</v>
      </c>
      <c r="D37" s="20">
        <f>IF($C$4="Neattiecināmās izmaksas",IF('4a+c+n'!$Q37="N",'4a+c+n'!D37,0))</f>
        <v>0</v>
      </c>
      <c r="E37" s="40"/>
      <c r="F37" s="59"/>
      <c r="G37" s="106"/>
      <c r="H37" s="106">
        <f>IF($C$4="Neattiecināmās izmaksas",IF('4a+c+n'!$Q37="N",'4a+c+n'!H37,0))</f>
        <v>0</v>
      </c>
      <c r="I37" s="106"/>
      <c r="J37" s="106"/>
      <c r="K37" s="107">
        <f>IF($C$4="Neattiecināmās izmaksas",IF('4a+c+n'!$Q37="N",'4a+c+n'!K37,0))</f>
        <v>0</v>
      </c>
      <c r="L37" s="74">
        <f>IF($C$4="Neattiecināmās izmaksas",IF('4a+c+n'!$Q37="N",'4a+c+n'!L37,0))</f>
        <v>0</v>
      </c>
      <c r="M37" s="106">
        <f>IF($C$4="Neattiecināmās izmaksas",IF('4a+c+n'!$Q37="N",'4a+c+n'!M37,0))</f>
        <v>0</v>
      </c>
      <c r="N37" s="106">
        <f>IF($C$4="Neattiecināmās izmaksas",IF('4a+c+n'!$Q37="N",'4a+c+n'!N37,0))</f>
        <v>0</v>
      </c>
      <c r="O37" s="106">
        <f>IF($C$4="Neattiecināmās izmaksas",IF('4a+c+n'!$Q37="N",'4a+c+n'!O37,0))</f>
        <v>0</v>
      </c>
      <c r="P37" s="107">
        <f>IF($C$4="Neattiecināmās izmaksas",IF('4a+c+n'!$Q37="N",'4a+c+n'!P37,0))</f>
        <v>0</v>
      </c>
    </row>
    <row r="38" spans="1:16" ht="12" thickBot="1" x14ac:dyDescent="0.25">
      <c r="A38" s="45">
        <f>IF(P38=0,0,IF(COUNTBLANK(P38)=1,0,COUNTA($P$14:P38)))</f>
        <v>0</v>
      </c>
      <c r="B38" s="20">
        <f>IF($C$4="Neattiecināmās izmaksas",IF('4a+c+n'!$Q38="N",'4a+c+n'!B38,0))</f>
        <v>0</v>
      </c>
      <c r="C38" s="20">
        <f>IF($C$4="Neattiecināmās izmaksas",IF('4a+c+n'!$Q38="N",'4a+c+n'!C38,0))</f>
        <v>0</v>
      </c>
      <c r="D38" s="20">
        <f>IF($C$4="Neattiecināmās izmaksas",IF('4a+c+n'!$Q38="N",'4a+c+n'!D38,0))</f>
        <v>0</v>
      </c>
      <c r="E38" s="40"/>
      <c r="F38" s="59"/>
      <c r="G38" s="106"/>
      <c r="H38" s="106">
        <f>IF($C$4="Neattiecināmās izmaksas",IF('4a+c+n'!$Q38="N",'4a+c+n'!H38,0))</f>
        <v>0</v>
      </c>
      <c r="I38" s="106"/>
      <c r="J38" s="106"/>
      <c r="K38" s="107">
        <f>IF($C$4="Neattiecināmās izmaksas",IF('4a+c+n'!$Q38="N",'4a+c+n'!K38,0))</f>
        <v>0</v>
      </c>
      <c r="L38" s="74">
        <f>IF($C$4="Neattiecināmās izmaksas",IF('4a+c+n'!$Q38="N",'4a+c+n'!L38,0))</f>
        <v>0</v>
      </c>
      <c r="M38" s="106">
        <f>IF($C$4="Neattiecināmās izmaksas",IF('4a+c+n'!$Q38="N",'4a+c+n'!M38,0))</f>
        <v>0</v>
      </c>
      <c r="N38" s="106">
        <f>IF($C$4="Neattiecināmās izmaksas",IF('4a+c+n'!$Q38="N",'4a+c+n'!N38,0))</f>
        <v>0</v>
      </c>
      <c r="O38" s="106">
        <f>IF($C$4="Neattiecināmās izmaksas",IF('4a+c+n'!$Q38="N",'4a+c+n'!O38,0))</f>
        <v>0</v>
      </c>
      <c r="P38" s="107">
        <f>IF($C$4="Neattiecināmās izmaksas",IF('4a+c+n'!$Q38="N",'4a+c+n'!P38,0))</f>
        <v>0</v>
      </c>
    </row>
    <row r="39" spans="1:16" ht="12" customHeight="1" thickBot="1" x14ac:dyDescent="0.25">
      <c r="A39" s="254" t="s">
        <v>62</v>
      </c>
      <c r="B39" s="255"/>
      <c r="C39" s="255"/>
      <c r="D39" s="255"/>
      <c r="E39" s="255"/>
      <c r="F39" s="255"/>
      <c r="G39" s="255"/>
      <c r="H39" s="255"/>
      <c r="I39" s="255"/>
      <c r="J39" s="255"/>
      <c r="K39" s="256"/>
      <c r="L39" s="121">
        <f>SUM(L14:L38)</f>
        <v>0</v>
      </c>
      <c r="M39" s="122">
        <f>SUM(M14:M38)</f>
        <v>0</v>
      </c>
      <c r="N39" s="122">
        <f>SUM(N14:N38)</f>
        <v>0</v>
      </c>
      <c r="O39" s="122">
        <f>SUM(O14:O38)</f>
        <v>0</v>
      </c>
      <c r="P39" s="123">
        <f>SUM(P14:P38)</f>
        <v>0</v>
      </c>
    </row>
    <row r="40" spans="1:16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1:16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1:16" x14ac:dyDescent="0.2">
      <c r="A42" s="1" t="s">
        <v>14</v>
      </c>
      <c r="B42" s="12"/>
      <c r="C42" s="257">
        <f>'Kops n'!C29:H29</f>
        <v>0</v>
      </c>
      <c r="D42" s="257"/>
      <c r="E42" s="257"/>
      <c r="F42" s="257"/>
      <c r="G42" s="257"/>
      <c r="H42" s="257"/>
      <c r="I42" s="12"/>
      <c r="J42" s="12"/>
      <c r="K42" s="12"/>
      <c r="L42" s="12"/>
      <c r="M42" s="12"/>
      <c r="N42" s="12"/>
      <c r="O42" s="12"/>
      <c r="P42" s="12"/>
    </row>
    <row r="43" spans="1:16" x14ac:dyDescent="0.2">
      <c r="A43" s="12"/>
      <c r="B43" s="12"/>
      <c r="C43" s="183" t="s">
        <v>15</v>
      </c>
      <c r="D43" s="183"/>
      <c r="E43" s="183"/>
      <c r="F43" s="183"/>
      <c r="G43" s="183"/>
      <c r="H43" s="183"/>
      <c r="I43" s="12"/>
      <c r="J43" s="12"/>
      <c r="K43" s="12"/>
      <c r="L43" s="12"/>
      <c r="M43" s="12"/>
      <c r="N43" s="12"/>
      <c r="O43" s="12"/>
      <c r="P43" s="12"/>
    </row>
    <row r="44" spans="1:16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</row>
    <row r="45" spans="1:16" x14ac:dyDescent="0.2">
      <c r="A45" s="202" t="str">
        <f>'Kops n'!A32:D32</f>
        <v>Tāme sastādīta 2024. gada__. ________</v>
      </c>
      <c r="B45" s="203"/>
      <c r="C45" s="203"/>
      <c r="D45" s="203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spans="1:16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</row>
    <row r="47" spans="1:16" x14ac:dyDescent="0.2">
      <c r="A47" s="1" t="s">
        <v>41</v>
      </c>
      <c r="B47" s="12"/>
      <c r="C47" s="257">
        <f>'Kops n'!C34:H34</f>
        <v>0</v>
      </c>
      <c r="D47" s="257"/>
      <c r="E47" s="257"/>
      <c r="F47" s="257"/>
      <c r="G47" s="257"/>
      <c r="H47" s="257"/>
      <c r="I47" s="12"/>
      <c r="J47" s="12"/>
      <c r="K47" s="12"/>
      <c r="L47" s="12"/>
      <c r="M47" s="12"/>
      <c r="N47" s="12"/>
      <c r="O47" s="12"/>
      <c r="P47" s="12"/>
    </row>
    <row r="48" spans="1:16" x14ac:dyDescent="0.2">
      <c r="A48" s="12"/>
      <c r="B48" s="12"/>
      <c r="C48" s="183" t="s">
        <v>15</v>
      </c>
      <c r="D48" s="183"/>
      <c r="E48" s="183"/>
      <c r="F48" s="183"/>
      <c r="G48" s="183"/>
      <c r="H48" s="183"/>
      <c r="I48" s="12"/>
      <c r="J48" s="12"/>
      <c r="K48" s="12"/>
      <c r="L48" s="12"/>
      <c r="M48" s="12"/>
      <c r="N48" s="12"/>
      <c r="O48" s="12"/>
      <c r="P48" s="12"/>
    </row>
    <row r="49" spans="1:16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</row>
    <row r="50" spans="1:16" x14ac:dyDescent="0.2">
      <c r="A50" s="70" t="s">
        <v>16</v>
      </c>
      <c r="B50" s="38"/>
      <c r="C50" s="75">
        <f>'Kops n'!C37</f>
        <v>0</v>
      </c>
      <c r="D50" s="38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</row>
    <row r="51" spans="1:16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</row>
  </sheetData>
  <mergeCells count="23">
    <mergeCell ref="C2:I2"/>
    <mergeCell ref="C3:I3"/>
    <mergeCell ref="C4:I4"/>
    <mergeCell ref="D5:L5"/>
    <mergeCell ref="D6:L6"/>
    <mergeCell ref="D8:L8"/>
    <mergeCell ref="A9:F9"/>
    <mergeCell ref="J9:M9"/>
    <mergeCell ref="N9:O9"/>
    <mergeCell ref="D7:L7"/>
    <mergeCell ref="C48:H48"/>
    <mergeCell ref="L12:P12"/>
    <mergeCell ref="A39:K39"/>
    <mergeCell ref="C42:H42"/>
    <mergeCell ref="C43:H43"/>
    <mergeCell ref="A45:D45"/>
    <mergeCell ref="C47:H47"/>
    <mergeCell ref="A12:A13"/>
    <mergeCell ref="B12:B13"/>
    <mergeCell ref="C12:C13"/>
    <mergeCell ref="D12:D13"/>
    <mergeCell ref="E12:E13"/>
    <mergeCell ref="F12:K12"/>
  </mergeCells>
  <conditionalFormatting sqref="A39:K39">
    <cfRule type="containsText" dxfId="35" priority="3" operator="containsText" text="Tiešās izmaksas kopā, t. sk. darba devēja sociālais nodoklis __.__% ">
      <formula>NOT(ISERROR(SEARCH("Tiešās izmaksas kopā, t. sk. darba devēja sociālais nodoklis __.__% ",A39)))</formula>
    </cfRule>
  </conditionalFormatting>
  <conditionalFormatting sqref="A14:P38">
    <cfRule type="cellIs" dxfId="34" priority="1" operator="equal">
      <formula>0</formula>
    </cfRule>
  </conditionalFormatting>
  <conditionalFormatting sqref="C2:I2 D5:L8 N9:O9 L39:P39 C42:H42 C47:H47 C50">
    <cfRule type="cellIs" dxfId="33" priority="2" operator="equal">
      <formula>0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9">
    <tabColor rgb="FF00B050"/>
  </sheetPr>
  <dimension ref="A1:Q38"/>
  <sheetViews>
    <sheetView tabSelected="1" topLeftCell="A4" workbookViewId="0">
      <selection activeCell="W13" sqref="W13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7" x14ac:dyDescent="0.2">
      <c r="A1" s="18"/>
      <c r="B1" s="18"/>
      <c r="C1" s="23" t="s">
        <v>44</v>
      </c>
      <c r="D1" s="72">
        <v>5</v>
      </c>
      <c r="E1" s="18"/>
      <c r="F1" s="18"/>
      <c r="G1" s="18"/>
      <c r="H1" s="18"/>
      <c r="I1" s="18"/>
      <c r="J1" s="18"/>
      <c r="N1" s="22"/>
      <c r="O1" s="23"/>
      <c r="P1" s="24"/>
    </row>
    <row r="2" spans="1:17" x14ac:dyDescent="0.2">
      <c r="A2" s="25"/>
      <c r="B2" s="25"/>
      <c r="C2" s="270" t="s">
        <v>453</v>
      </c>
      <c r="D2" s="270"/>
      <c r="E2" s="270"/>
      <c r="F2" s="270"/>
      <c r="G2" s="270"/>
      <c r="H2" s="270"/>
      <c r="I2" s="270"/>
      <c r="J2" s="25"/>
    </row>
    <row r="3" spans="1:17" x14ac:dyDescent="0.2">
      <c r="A3" s="26"/>
      <c r="B3" s="26"/>
      <c r="C3" s="244" t="s">
        <v>21</v>
      </c>
      <c r="D3" s="244"/>
      <c r="E3" s="244"/>
      <c r="F3" s="244"/>
      <c r="G3" s="244"/>
      <c r="H3" s="244"/>
      <c r="I3" s="244"/>
      <c r="J3" s="26"/>
    </row>
    <row r="4" spans="1:17" x14ac:dyDescent="0.2">
      <c r="A4" s="26"/>
      <c r="B4" s="26"/>
      <c r="C4" s="271" t="s">
        <v>63</v>
      </c>
      <c r="D4" s="271"/>
      <c r="E4" s="271"/>
      <c r="F4" s="271"/>
      <c r="G4" s="271"/>
      <c r="H4" s="271"/>
      <c r="I4" s="271"/>
      <c r="J4" s="26"/>
    </row>
    <row r="5" spans="1:17" x14ac:dyDescent="0.2">
      <c r="A5" s="18"/>
      <c r="B5" s="18"/>
      <c r="C5" s="23" t="s">
        <v>5</v>
      </c>
      <c r="D5" s="266" t="str">
        <f>'Kops a+c+n'!D6</f>
        <v>DZĪVOJAMĀS MĀJAS FASĀŽU VIENKĀRŠOTĀ ATJAUNOŠANA</v>
      </c>
      <c r="E5" s="266"/>
      <c r="F5" s="266"/>
      <c r="G5" s="266"/>
      <c r="H5" s="266"/>
      <c r="I5" s="266"/>
      <c r="J5" s="266"/>
      <c r="K5" s="266"/>
      <c r="L5" s="266"/>
      <c r="M5" s="12"/>
      <c r="N5" s="12"/>
      <c r="O5" s="12"/>
      <c r="P5" s="12"/>
    </row>
    <row r="6" spans="1:17" x14ac:dyDescent="0.2">
      <c r="A6" s="18"/>
      <c r="B6" s="18"/>
      <c r="C6" s="23" t="s">
        <v>6</v>
      </c>
      <c r="D6" s="266" t="str">
        <f>'Kops a+c+n'!D7</f>
        <v>DZĪVOJAMĀS MĀJAS FASĀŽU VIENKĀRŠOTĀ ATJAUNOŠANA</v>
      </c>
      <c r="E6" s="266"/>
      <c r="F6" s="266"/>
      <c r="G6" s="266"/>
      <c r="H6" s="266"/>
      <c r="I6" s="266"/>
      <c r="J6" s="266"/>
      <c r="K6" s="266"/>
      <c r="L6" s="266"/>
      <c r="M6" s="12"/>
      <c r="N6" s="12"/>
      <c r="O6" s="12"/>
      <c r="P6" s="12"/>
    </row>
    <row r="7" spans="1:17" x14ac:dyDescent="0.2">
      <c r="A7" s="18"/>
      <c r="B7" s="18"/>
      <c r="C7" s="23" t="s">
        <v>7</v>
      </c>
      <c r="D7" s="266" t="str">
        <f>'Kops a+c+n'!D8</f>
        <v>MEŽA IELA 8, JAUNOLAINE, OLAINES PAGASTS</v>
      </c>
      <c r="E7" s="266"/>
      <c r="F7" s="266"/>
      <c r="G7" s="266"/>
      <c r="H7" s="266"/>
      <c r="I7" s="266"/>
      <c r="J7" s="266"/>
      <c r="K7" s="266"/>
      <c r="L7" s="266"/>
      <c r="M7" s="12"/>
      <c r="N7" s="12"/>
      <c r="O7" s="12"/>
      <c r="P7" s="12"/>
    </row>
    <row r="8" spans="1:17" x14ac:dyDescent="0.2">
      <c r="A8" s="18"/>
      <c r="B8" s="18"/>
      <c r="C8" s="4" t="s">
        <v>24</v>
      </c>
      <c r="D8" s="266" t="str">
        <f>'Kops a+c+n'!D9</f>
        <v>Iepirkums Nr. AS OŪS 2024/02_E</v>
      </c>
      <c r="E8" s="266"/>
      <c r="F8" s="266"/>
      <c r="G8" s="266"/>
      <c r="H8" s="266"/>
      <c r="I8" s="266"/>
      <c r="J8" s="266"/>
      <c r="K8" s="266"/>
      <c r="L8" s="266"/>
      <c r="M8" s="12"/>
      <c r="N8" s="12"/>
      <c r="O8" s="12"/>
      <c r="P8" s="12"/>
    </row>
    <row r="9" spans="1:17" ht="11.25" customHeight="1" x14ac:dyDescent="0.2">
      <c r="A9" s="267" t="s">
        <v>454</v>
      </c>
      <c r="B9" s="267"/>
      <c r="C9" s="267"/>
      <c r="D9" s="267"/>
      <c r="E9" s="267"/>
      <c r="F9" s="267"/>
      <c r="G9" s="27"/>
      <c r="H9" s="27"/>
      <c r="I9" s="27"/>
      <c r="J9" s="268" t="s">
        <v>45</v>
      </c>
      <c r="K9" s="268"/>
      <c r="L9" s="268"/>
      <c r="M9" s="268"/>
      <c r="N9" s="269">
        <f>P26</f>
        <v>0</v>
      </c>
      <c r="O9" s="269"/>
      <c r="P9" s="27"/>
      <c r="Q9" s="79" t="str">
        <f>""</f>
        <v/>
      </c>
    </row>
    <row r="10" spans="1:17" ht="15" customHeight="1" x14ac:dyDescent="0.2">
      <c r="A10" s="28"/>
      <c r="B10" s="29"/>
      <c r="C10" s="4"/>
      <c r="D10" s="18"/>
      <c r="E10" s="18"/>
      <c r="F10" s="18"/>
      <c r="G10" s="18"/>
      <c r="H10" s="18"/>
      <c r="I10" s="18"/>
      <c r="J10" s="18"/>
      <c r="K10" s="18"/>
      <c r="L10" s="76"/>
      <c r="M10" s="76"/>
      <c r="N10" s="76"/>
      <c r="O10" s="76"/>
      <c r="P10" s="23" t="str">
        <f>'Kopt a+c+n'!A36</f>
        <v>Tāme sastādīta 2024. gada__. ________</v>
      </c>
      <c r="Q10" s="79" t="s">
        <v>46</v>
      </c>
    </row>
    <row r="11" spans="1:17" ht="12" thickBot="1" x14ac:dyDescent="0.25">
      <c r="A11" s="28"/>
      <c r="B11" s="29"/>
      <c r="C11" s="4"/>
      <c r="D11" s="18"/>
      <c r="E11" s="18"/>
      <c r="F11" s="18"/>
      <c r="G11" s="18"/>
      <c r="H11" s="18"/>
      <c r="I11" s="18"/>
      <c r="J11" s="18"/>
      <c r="K11" s="18"/>
      <c r="L11" s="30"/>
      <c r="M11" s="30"/>
      <c r="N11" s="31"/>
      <c r="O11" s="22"/>
      <c r="P11" s="18"/>
      <c r="Q11" s="79" t="s">
        <v>47</v>
      </c>
    </row>
    <row r="12" spans="1:17" ht="12" thickBot="1" x14ac:dyDescent="0.25">
      <c r="A12" s="235" t="s">
        <v>27</v>
      </c>
      <c r="B12" s="259" t="s">
        <v>48</v>
      </c>
      <c r="C12" s="252" t="s">
        <v>49</v>
      </c>
      <c r="D12" s="262" t="s">
        <v>50</v>
      </c>
      <c r="E12" s="264" t="s">
        <v>51</v>
      </c>
      <c r="F12" s="277" t="s">
        <v>52</v>
      </c>
      <c r="G12" s="278"/>
      <c r="H12" s="278"/>
      <c r="I12" s="278"/>
      <c r="J12" s="278"/>
      <c r="K12" s="279"/>
      <c r="L12" s="251" t="s">
        <v>53</v>
      </c>
      <c r="M12" s="252"/>
      <c r="N12" s="252"/>
      <c r="O12" s="252"/>
      <c r="P12" s="253"/>
      <c r="Q12" s="79" t="s">
        <v>54</v>
      </c>
    </row>
    <row r="13" spans="1:17" ht="126.75" customHeight="1" thickBot="1" x14ac:dyDescent="0.25">
      <c r="A13" s="258"/>
      <c r="B13" s="260"/>
      <c r="C13" s="261"/>
      <c r="D13" s="263"/>
      <c r="E13" s="265"/>
      <c r="F13" s="168" t="s">
        <v>55</v>
      </c>
      <c r="G13" s="169" t="s">
        <v>56</v>
      </c>
      <c r="H13" s="169" t="s">
        <v>57</v>
      </c>
      <c r="I13" s="169" t="s">
        <v>58</v>
      </c>
      <c r="J13" s="169" t="s">
        <v>59</v>
      </c>
      <c r="K13" s="170" t="s">
        <v>60</v>
      </c>
      <c r="L13" s="47" t="s">
        <v>55</v>
      </c>
      <c r="M13" s="50" t="s">
        <v>57</v>
      </c>
      <c r="N13" s="50" t="s">
        <v>58</v>
      </c>
      <c r="O13" s="50" t="s">
        <v>59</v>
      </c>
      <c r="P13" s="53" t="s">
        <v>60</v>
      </c>
      <c r="Q13" s="54" t="s">
        <v>61</v>
      </c>
    </row>
    <row r="14" spans="1:17" ht="22.5" x14ac:dyDescent="0.2">
      <c r="A14" s="127">
        <v>1</v>
      </c>
      <c r="B14" s="127"/>
      <c r="C14" s="161" t="s">
        <v>455</v>
      </c>
      <c r="D14" s="162" t="s">
        <v>76</v>
      </c>
      <c r="E14" s="163">
        <v>1020.8</v>
      </c>
      <c r="F14" s="164"/>
      <c r="G14" s="165"/>
      <c r="H14" s="165">
        <f>F14*G14</f>
        <v>0</v>
      </c>
      <c r="I14" s="165"/>
      <c r="J14" s="166"/>
      <c r="K14" s="167">
        <f>SUM(H14:J14)</f>
        <v>0</v>
      </c>
      <c r="L14" s="64">
        <f>E14*F14</f>
        <v>0</v>
      </c>
      <c r="M14" s="98">
        <f>H14*E14</f>
        <v>0</v>
      </c>
      <c r="N14" s="98">
        <f>I14*E14</f>
        <v>0</v>
      </c>
      <c r="O14" s="98">
        <f>J14*E14</f>
        <v>0</v>
      </c>
      <c r="P14" s="99">
        <f>SUM(M14:O14)</f>
        <v>0</v>
      </c>
      <c r="Q14" s="51" t="s">
        <v>46</v>
      </c>
    </row>
    <row r="15" spans="1:17" ht="22.5" x14ac:dyDescent="0.2">
      <c r="A15" s="160">
        <v>2</v>
      </c>
      <c r="B15" s="131"/>
      <c r="C15" s="157" t="s">
        <v>456</v>
      </c>
      <c r="D15" s="158" t="s">
        <v>450</v>
      </c>
      <c r="E15" s="159">
        <v>1</v>
      </c>
      <c r="F15" s="164"/>
      <c r="G15" s="100"/>
      <c r="H15" s="100">
        <f>F15*G15</f>
        <v>0</v>
      </c>
      <c r="I15" s="100"/>
      <c r="J15" s="166"/>
      <c r="K15" s="103">
        <f t="shared" ref="K15:K25" si="0">SUM(H15:J15)</f>
        <v>0</v>
      </c>
      <c r="L15" s="37">
        <f t="shared" ref="L15:L25" si="1">E15*F15</f>
        <v>0</v>
      </c>
      <c r="M15" s="100">
        <f t="shared" ref="M15:M25" si="2">H15*E15</f>
        <v>0</v>
      </c>
      <c r="N15" s="100">
        <f t="shared" ref="N15:N25" si="3">I15*E15</f>
        <v>0</v>
      </c>
      <c r="O15" s="100">
        <f t="shared" ref="O15:O25" si="4">J15*E15</f>
        <v>0</v>
      </c>
      <c r="P15" s="101">
        <f t="shared" ref="P15:P25" si="5">SUM(M15:O15)</f>
        <v>0</v>
      </c>
      <c r="Q15" s="55" t="s">
        <v>46</v>
      </c>
    </row>
    <row r="16" spans="1:17" x14ac:dyDescent="0.2">
      <c r="A16" s="156">
        <v>3</v>
      </c>
      <c r="B16" s="131"/>
      <c r="C16" s="157" t="s">
        <v>457</v>
      </c>
      <c r="D16" s="158" t="s">
        <v>450</v>
      </c>
      <c r="E16" s="159">
        <v>1</v>
      </c>
      <c r="F16" s="164"/>
      <c r="G16" s="100"/>
      <c r="H16" s="100">
        <f t="shared" ref="H16:H25" si="6">F16*G16</f>
        <v>0</v>
      </c>
      <c r="I16" s="100"/>
      <c r="J16" s="166"/>
      <c r="K16" s="103">
        <f t="shared" si="0"/>
        <v>0</v>
      </c>
      <c r="L16" s="37">
        <f t="shared" ref="L16:L25" si="7">E16*F16</f>
        <v>0</v>
      </c>
      <c r="M16" s="100">
        <f t="shared" ref="M16:M25" si="8">H16*E16</f>
        <v>0</v>
      </c>
      <c r="N16" s="100">
        <f t="shared" ref="N16:N25" si="9">I16*E16</f>
        <v>0</v>
      </c>
      <c r="O16" s="100">
        <f t="shared" ref="O16:O25" si="10">J16*E16</f>
        <v>0</v>
      </c>
      <c r="P16" s="101">
        <f t="shared" ref="P16:P25" si="11">SUM(M16:O16)</f>
        <v>0</v>
      </c>
      <c r="Q16" s="55" t="s">
        <v>46</v>
      </c>
    </row>
    <row r="17" spans="1:17" x14ac:dyDescent="0.2">
      <c r="A17" s="160">
        <v>4</v>
      </c>
      <c r="B17" s="131"/>
      <c r="C17" s="157" t="s">
        <v>458</v>
      </c>
      <c r="D17" s="158" t="s">
        <v>71</v>
      </c>
      <c r="E17" s="159">
        <v>2</v>
      </c>
      <c r="F17" s="164"/>
      <c r="G17" s="100"/>
      <c r="H17" s="100">
        <f t="shared" si="6"/>
        <v>0</v>
      </c>
      <c r="I17" s="100"/>
      <c r="J17" s="166"/>
      <c r="K17" s="103">
        <f t="shared" si="0"/>
        <v>0</v>
      </c>
      <c r="L17" s="37">
        <f t="shared" si="7"/>
        <v>0</v>
      </c>
      <c r="M17" s="100">
        <f t="shared" si="8"/>
        <v>0</v>
      </c>
      <c r="N17" s="100">
        <f t="shared" si="9"/>
        <v>0</v>
      </c>
      <c r="O17" s="100">
        <f t="shared" si="10"/>
        <v>0</v>
      </c>
      <c r="P17" s="101">
        <f t="shared" si="11"/>
        <v>0</v>
      </c>
      <c r="Q17" s="55" t="s">
        <v>46</v>
      </c>
    </row>
    <row r="18" spans="1:17" x14ac:dyDescent="0.2">
      <c r="A18" s="156">
        <v>5</v>
      </c>
      <c r="B18" s="131"/>
      <c r="C18" s="157" t="s">
        <v>459</v>
      </c>
      <c r="D18" s="158" t="s">
        <v>450</v>
      </c>
      <c r="E18" s="159">
        <v>112.8</v>
      </c>
      <c r="F18" s="164"/>
      <c r="G18" s="100"/>
      <c r="H18" s="100">
        <f t="shared" si="6"/>
        <v>0</v>
      </c>
      <c r="I18" s="100"/>
      <c r="J18" s="166"/>
      <c r="K18" s="103">
        <f t="shared" si="0"/>
        <v>0</v>
      </c>
      <c r="L18" s="37">
        <f t="shared" si="7"/>
        <v>0</v>
      </c>
      <c r="M18" s="100">
        <f t="shared" si="8"/>
        <v>0</v>
      </c>
      <c r="N18" s="100">
        <f t="shared" si="9"/>
        <v>0</v>
      </c>
      <c r="O18" s="100">
        <f t="shared" si="10"/>
        <v>0</v>
      </c>
      <c r="P18" s="101">
        <f t="shared" si="11"/>
        <v>0</v>
      </c>
      <c r="Q18" s="55" t="s">
        <v>46</v>
      </c>
    </row>
    <row r="19" spans="1:17" x14ac:dyDescent="0.2">
      <c r="A19" s="160">
        <v>6</v>
      </c>
      <c r="B19" s="131"/>
      <c r="C19" s="157" t="s">
        <v>460</v>
      </c>
      <c r="D19" s="158" t="s">
        <v>450</v>
      </c>
      <c r="E19" s="159">
        <v>1</v>
      </c>
      <c r="F19" s="164"/>
      <c r="G19" s="100"/>
      <c r="H19" s="100">
        <f t="shared" si="6"/>
        <v>0</v>
      </c>
      <c r="I19" s="100"/>
      <c r="J19" s="166"/>
      <c r="K19" s="103">
        <f t="shared" si="0"/>
        <v>0</v>
      </c>
      <c r="L19" s="37">
        <f t="shared" si="7"/>
        <v>0</v>
      </c>
      <c r="M19" s="100">
        <f t="shared" si="8"/>
        <v>0</v>
      </c>
      <c r="N19" s="100">
        <f t="shared" si="9"/>
        <v>0</v>
      </c>
      <c r="O19" s="100">
        <f t="shared" si="10"/>
        <v>0</v>
      </c>
      <c r="P19" s="101">
        <f t="shared" si="11"/>
        <v>0</v>
      </c>
      <c r="Q19" s="55" t="s">
        <v>46</v>
      </c>
    </row>
    <row r="20" spans="1:17" x14ac:dyDescent="0.2">
      <c r="A20" s="156">
        <v>7</v>
      </c>
      <c r="B20" s="131"/>
      <c r="C20" s="157" t="s">
        <v>461</v>
      </c>
      <c r="D20" s="158" t="s">
        <v>450</v>
      </c>
      <c r="E20" s="159">
        <v>1</v>
      </c>
      <c r="F20" s="164"/>
      <c r="G20" s="100"/>
      <c r="H20" s="100">
        <f t="shared" si="6"/>
        <v>0</v>
      </c>
      <c r="I20" s="100"/>
      <c r="J20" s="166"/>
      <c r="K20" s="103">
        <f t="shared" si="0"/>
        <v>0</v>
      </c>
      <c r="L20" s="37">
        <f t="shared" si="7"/>
        <v>0</v>
      </c>
      <c r="M20" s="100">
        <f t="shared" si="8"/>
        <v>0</v>
      </c>
      <c r="N20" s="100">
        <f t="shared" si="9"/>
        <v>0</v>
      </c>
      <c r="O20" s="100">
        <f t="shared" si="10"/>
        <v>0</v>
      </c>
      <c r="P20" s="101">
        <f t="shared" si="11"/>
        <v>0</v>
      </c>
      <c r="Q20" s="55" t="s">
        <v>46</v>
      </c>
    </row>
    <row r="21" spans="1:17" x14ac:dyDescent="0.2">
      <c r="A21" s="160">
        <v>8</v>
      </c>
      <c r="B21" s="131"/>
      <c r="C21" s="157" t="s">
        <v>462</v>
      </c>
      <c r="D21" s="158" t="s">
        <v>71</v>
      </c>
      <c r="E21" s="159">
        <v>2</v>
      </c>
      <c r="F21" s="164"/>
      <c r="G21" s="100"/>
      <c r="H21" s="100">
        <f t="shared" si="6"/>
        <v>0</v>
      </c>
      <c r="I21" s="100"/>
      <c r="J21" s="166"/>
      <c r="K21" s="103">
        <f t="shared" si="0"/>
        <v>0</v>
      </c>
      <c r="L21" s="37">
        <f t="shared" si="7"/>
        <v>0</v>
      </c>
      <c r="M21" s="100">
        <f t="shared" si="8"/>
        <v>0</v>
      </c>
      <c r="N21" s="100">
        <f t="shared" si="9"/>
        <v>0</v>
      </c>
      <c r="O21" s="100">
        <f t="shared" si="10"/>
        <v>0</v>
      </c>
      <c r="P21" s="101">
        <f t="shared" si="11"/>
        <v>0</v>
      </c>
      <c r="Q21" s="55" t="s">
        <v>46</v>
      </c>
    </row>
    <row r="22" spans="1:17" x14ac:dyDescent="0.2">
      <c r="A22" s="156">
        <v>9</v>
      </c>
      <c r="B22" s="156"/>
      <c r="C22" s="157" t="s">
        <v>463</v>
      </c>
      <c r="D22" s="158" t="s">
        <v>76</v>
      </c>
      <c r="E22" s="159">
        <v>40</v>
      </c>
      <c r="F22" s="37"/>
      <c r="G22" s="100"/>
      <c r="H22" s="100">
        <f t="shared" si="6"/>
        <v>0</v>
      </c>
      <c r="I22" s="100"/>
      <c r="J22" s="100"/>
      <c r="K22" s="103">
        <f t="shared" si="0"/>
        <v>0</v>
      </c>
      <c r="L22" s="37">
        <f t="shared" si="7"/>
        <v>0</v>
      </c>
      <c r="M22" s="100">
        <f t="shared" si="8"/>
        <v>0</v>
      </c>
      <c r="N22" s="100">
        <f t="shared" si="9"/>
        <v>0</v>
      </c>
      <c r="O22" s="100">
        <f t="shared" si="10"/>
        <v>0</v>
      </c>
      <c r="P22" s="101">
        <f t="shared" si="11"/>
        <v>0</v>
      </c>
      <c r="Q22" s="55" t="s">
        <v>46</v>
      </c>
    </row>
    <row r="23" spans="1:17" x14ac:dyDescent="0.2">
      <c r="A23" s="160">
        <v>10</v>
      </c>
      <c r="B23" s="131"/>
      <c r="C23" s="157" t="s">
        <v>464</v>
      </c>
      <c r="D23" s="158" t="s">
        <v>71</v>
      </c>
      <c r="E23" s="159">
        <v>1</v>
      </c>
      <c r="F23" s="164"/>
      <c r="G23" s="100"/>
      <c r="H23" s="100">
        <f t="shared" si="6"/>
        <v>0</v>
      </c>
      <c r="I23" s="100"/>
      <c r="J23" s="166"/>
      <c r="K23" s="103">
        <f t="shared" si="0"/>
        <v>0</v>
      </c>
      <c r="L23" s="37">
        <f t="shared" si="7"/>
        <v>0</v>
      </c>
      <c r="M23" s="100">
        <f t="shared" si="8"/>
        <v>0</v>
      </c>
      <c r="N23" s="100">
        <f t="shared" si="9"/>
        <v>0</v>
      </c>
      <c r="O23" s="100">
        <f t="shared" si="10"/>
        <v>0</v>
      </c>
      <c r="P23" s="101">
        <f t="shared" si="11"/>
        <v>0</v>
      </c>
      <c r="Q23" s="55" t="s">
        <v>46</v>
      </c>
    </row>
    <row r="24" spans="1:17" x14ac:dyDescent="0.2">
      <c r="A24" s="156">
        <v>11</v>
      </c>
      <c r="B24" s="131"/>
      <c r="C24" s="157" t="s">
        <v>465</v>
      </c>
      <c r="D24" s="158" t="s">
        <v>71</v>
      </c>
      <c r="E24" s="159">
        <v>4</v>
      </c>
      <c r="F24" s="164"/>
      <c r="G24" s="100"/>
      <c r="H24" s="100">
        <f t="shared" si="6"/>
        <v>0</v>
      </c>
      <c r="I24" s="100"/>
      <c r="J24" s="166"/>
      <c r="K24" s="103">
        <f t="shared" si="0"/>
        <v>0</v>
      </c>
      <c r="L24" s="37">
        <f t="shared" si="7"/>
        <v>0</v>
      </c>
      <c r="M24" s="100">
        <f t="shared" si="8"/>
        <v>0</v>
      </c>
      <c r="N24" s="100">
        <f t="shared" si="9"/>
        <v>0</v>
      </c>
      <c r="O24" s="100">
        <f t="shared" si="10"/>
        <v>0</v>
      </c>
      <c r="P24" s="101">
        <f t="shared" si="11"/>
        <v>0</v>
      </c>
      <c r="Q24" s="55" t="s">
        <v>46</v>
      </c>
    </row>
    <row r="25" spans="1:17" ht="33.75" x14ac:dyDescent="0.2">
      <c r="A25" s="160">
        <v>12</v>
      </c>
      <c r="B25" s="131"/>
      <c r="C25" s="157" t="s">
        <v>466</v>
      </c>
      <c r="D25" s="158" t="s">
        <v>450</v>
      </c>
      <c r="E25" s="159">
        <v>1</v>
      </c>
      <c r="F25" s="37"/>
      <c r="G25" s="100"/>
      <c r="H25" s="100">
        <f t="shared" si="6"/>
        <v>0</v>
      </c>
      <c r="I25" s="100"/>
      <c r="J25" s="100"/>
      <c r="K25" s="103">
        <f t="shared" si="0"/>
        <v>0</v>
      </c>
      <c r="L25" s="37">
        <f t="shared" si="7"/>
        <v>0</v>
      </c>
      <c r="M25" s="100">
        <f t="shared" si="8"/>
        <v>0</v>
      </c>
      <c r="N25" s="100">
        <f t="shared" si="9"/>
        <v>0</v>
      </c>
      <c r="O25" s="100">
        <f t="shared" si="10"/>
        <v>0</v>
      </c>
      <c r="P25" s="101">
        <f t="shared" si="11"/>
        <v>0</v>
      </c>
      <c r="Q25" s="55" t="s">
        <v>46</v>
      </c>
    </row>
    <row r="26" spans="1:17" ht="12" customHeight="1" thickBot="1" x14ac:dyDescent="0.25">
      <c r="A26" s="254" t="s">
        <v>62</v>
      </c>
      <c r="B26" s="255"/>
      <c r="C26" s="255"/>
      <c r="D26" s="255"/>
      <c r="E26" s="255"/>
      <c r="F26" s="255"/>
      <c r="G26" s="255"/>
      <c r="H26" s="255"/>
      <c r="I26" s="255"/>
      <c r="J26" s="255"/>
      <c r="K26" s="256"/>
      <c r="L26" s="118">
        <f>SUM(L14:L25)</f>
        <v>0</v>
      </c>
      <c r="M26" s="119">
        <f>SUM(M14:M25)</f>
        <v>0</v>
      </c>
      <c r="N26" s="119">
        <f>SUM(N14:N25)</f>
        <v>0</v>
      </c>
      <c r="O26" s="119">
        <f>SUM(O14:O25)</f>
        <v>0</v>
      </c>
      <c r="P26" s="120">
        <f>SUM(P14:P25)</f>
        <v>0</v>
      </c>
    </row>
    <row r="27" spans="1:17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7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17" x14ac:dyDescent="0.2">
      <c r="A29" s="1" t="s">
        <v>14</v>
      </c>
      <c r="B29" s="12"/>
      <c r="C29" s="257">
        <f>'Kops n'!C29:H29</f>
        <v>0</v>
      </c>
      <c r="D29" s="257"/>
      <c r="E29" s="257"/>
      <c r="F29" s="257"/>
      <c r="G29" s="257"/>
      <c r="H29" s="257"/>
      <c r="I29" s="12"/>
      <c r="J29" s="12"/>
      <c r="K29" s="12"/>
      <c r="L29" s="12"/>
      <c r="M29" s="12"/>
      <c r="N29" s="12"/>
      <c r="O29" s="12"/>
      <c r="P29" s="12"/>
    </row>
    <row r="30" spans="1:17" x14ac:dyDescent="0.2">
      <c r="A30" s="12"/>
      <c r="B30" s="12"/>
      <c r="C30" s="183" t="s">
        <v>15</v>
      </c>
      <c r="D30" s="183"/>
      <c r="E30" s="183"/>
      <c r="F30" s="183"/>
      <c r="G30" s="183"/>
      <c r="H30" s="183"/>
      <c r="I30" s="12"/>
      <c r="J30" s="12"/>
      <c r="K30" s="12"/>
      <c r="L30" s="12"/>
      <c r="M30" s="12"/>
      <c r="N30" s="12"/>
      <c r="O30" s="12"/>
      <c r="P30" s="12"/>
    </row>
    <row r="31" spans="1:17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17" x14ac:dyDescent="0.2">
      <c r="A32" s="202" t="str">
        <f>'Kops n'!A32:D32</f>
        <v>Tāme sastādīta 2024. gada__. ________</v>
      </c>
      <c r="B32" s="203"/>
      <c r="C32" s="203"/>
      <c r="D32" s="203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1:16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spans="1:16" x14ac:dyDescent="0.2">
      <c r="A34" s="1" t="s">
        <v>41</v>
      </c>
      <c r="B34" s="12"/>
      <c r="C34" s="257">
        <f>'Kops n'!C34:H34</f>
        <v>0</v>
      </c>
      <c r="D34" s="257"/>
      <c r="E34" s="257"/>
      <c r="F34" s="257"/>
      <c r="G34" s="257"/>
      <c r="H34" s="257"/>
      <c r="I34" s="12"/>
      <c r="J34" s="12"/>
      <c r="K34" s="12"/>
      <c r="L34" s="12"/>
      <c r="M34" s="12"/>
      <c r="N34" s="12"/>
      <c r="O34" s="12"/>
      <c r="P34" s="12"/>
    </row>
    <row r="35" spans="1:16" x14ac:dyDescent="0.2">
      <c r="A35" s="12"/>
      <c r="B35" s="12"/>
      <c r="C35" s="183" t="s">
        <v>15</v>
      </c>
      <c r="D35" s="183"/>
      <c r="E35" s="183"/>
      <c r="F35" s="183"/>
      <c r="G35" s="183"/>
      <c r="H35" s="183"/>
      <c r="I35" s="12"/>
      <c r="J35" s="12"/>
      <c r="K35" s="12"/>
      <c r="L35" s="12"/>
      <c r="M35" s="12"/>
      <c r="N35" s="12"/>
      <c r="O35" s="12"/>
      <c r="P35" s="12"/>
    </row>
    <row r="36" spans="1:16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16" x14ac:dyDescent="0.2">
      <c r="A37" s="70" t="s">
        <v>16</v>
      </c>
      <c r="B37" s="38"/>
      <c r="C37" s="75">
        <f>'Kops n'!C37</f>
        <v>0</v>
      </c>
      <c r="D37" s="38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spans="1:16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</sheetData>
  <mergeCells count="23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35:H35"/>
    <mergeCell ref="C4:I4"/>
    <mergeCell ref="F12:K12"/>
    <mergeCell ref="A9:F9"/>
    <mergeCell ref="J9:M9"/>
    <mergeCell ref="D8:L8"/>
    <mergeCell ref="A26:K26"/>
    <mergeCell ref="C29:H29"/>
    <mergeCell ref="C30:H30"/>
    <mergeCell ref="A32:D32"/>
    <mergeCell ref="C34:H34"/>
  </mergeCells>
  <conditionalFormatting sqref="A14:B15 A16:A25">
    <cfRule type="cellIs" dxfId="30" priority="26" operator="equal">
      <formula>0</formula>
    </cfRule>
  </conditionalFormatting>
  <conditionalFormatting sqref="A9:F9">
    <cfRule type="containsText" dxfId="29" priority="48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26:K26">
    <cfRule type="containsText" dxfId="28" priority="33" operator="containsText" text="Tiešās izmaksas kopā, t. sk. darba devēja sociālais nodoklis __.__% ">
      <formula>NOT(ISERROR(SEARCH("Tiešās izmaksas kopā, t. sk. darba devēja sociālais nodoklis __.__% ",A26)))</formula>
    </cfRule>
  </conditionalFormatting>
  <conditionalFormatting sqref="B16:B17 B18:E21 B23:E25">
    <cfRule type="cellIs" dxfId="27" priority="28" operator="equal">
      <formula>0</formula>
    </cfRule>
  </conditionalFormatting>
  <conditionalFormatting sqref="B22:F22">
    <cfRule type="cellIs" dxfId="26" priority="23" operator="equal">
      <formula>0</formula>
    </cfRule>
  </conditionalFormatting>
  <conditionalFormatting sqref="C14:E17">
    <cfRule type="cellIs" dxfId="25" priority="25" operator="equal">
      <formula>0</formula>
    </cfRule>
  </conditionalFormatting>
  <conditionalFormatting sqref="C29:H29">
    <cfRule type="cellIs" dxfId="24" priority="41" operator="equal">
      <formula>0</formula>
    </cfRule>
  </conditionalFormatting>
  <conditionalFormatting sqref="C34:H34">
    <cfRule type="cellIs" dxfId="23" priority="42" operator="equal">
      <formula>0</formula>
    </cfRule>
  </conditionalFormatting>
  <conditionalFormatting sqref="C2:I2">
    <cfRule type="cellIs" dxfId="22" priority="47" operator="equal">
      <formula>0</formula>
    </cfRule>
  </conditionalFormatting>
  <conditionalFormatting sqref="C4:I4">
    <cfRule type="cellIs" dxfId="21" priority="39" operator="equal">
      <formula>0</formula>
    </cfRule>
  </conditionalFormatting>
  <conditionalFormatting sqref="D1">
    <cfRule type="cellIs" dxfId="20" priority="35" operator="equal">
      <formula>0</formula>
    </cfRule>
  </conditionalFormatting>
  <conditionalFormatting sqref="D5:L8">
    <cfRule type="cellIs" dxfId="19" priority="36" operator="equal">
      <formula>0</formula>
    </cfRule>
  </conditionalFormatting>
  <conditionalFormatting sqref="F23">
    <cfRule type="cellIs" dxfId="18" priority="5" operator="equal">
      <formula>0</formula>
    </cfRule>
  </conditionalFormatting>
  <conditionalFormatting sqref="F14:G21 G22:G23">
    <cfRule type="cellIs" dxfId="17" priority="8" operator="equal">
      <formula>0</formula>
    </cfRule>
  </conditionalFormatting>
  <conditionalFormatting sqref="F24:G25">
    <cfRule type="cellIs" dxfId="16" priority="2" operator="equal">
      <formula>0</formula>
    </cfRule>
  </conditionalFormatting>
  <conditionalFormatting sqref="H14:H25">
    <cfRule type="cellIs" dxfId="15" priority="3" operator="equal">
      <formula>0</formula>
    </cfRule>
  </conditionalFormatting>
  <conditionalFormatting sqref="I14:J25">
    <cfRule type="cellIs" dxfId="14" priority="1" operator="equal">
      <formula>0</formula>
    </cfRule>
  </conditionalFormatting>
  <conditionalFormatting sqref="K14:K25">
    <cfRule type="cellIs" dxfId="13" priority="15" operator="equal">
      <formula>0</formula>
    </cfRule>
  </conditionalFormatting>
  <conditionalFormatting sqref="L14:P26">
    <cfRule type="cellIs" dxfId="12" priority="30" operator="equal">
      <formula>0</formula>
    </cfRule>
  </conditionalFormatting>
  <conditionalFormatting sqref="N9:O9">
    <cfRule type="cellIs" dxfId="11" priority="50" operator="equal">
      <formula>0</formula>
    </cfRule>
  </conditionalFormatting>
  <conditionalFormatting sqref="Q14:Q25">
    <cfRule type="cellIs" dxfId="10" priority="29" operator="equal">
      <formula>0</formula>
    </cfRule>
  </conditionalFormatting>
  <dataValidations count="1">
    <dataValidation type="list" allowBlank="1" showInputMessage="1" showErrorMessage="1" sqref="Q14:Q25" xr:uid="{00000000-0002-0000-1800-000000000000}">
      <formula1>$Q$9:$Q$12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4" operator="containsText" id="{A741B695-5E60-45D8-944C-2D04D39B2193}">
            <xm:f>NOT(ISERROR(SEARCH("Tāme sastādīta ____. gada ___. ______________",A32)))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A32</xm:sqref>
        </x14:conditionalFormatting>
        <x14:conditionalFormatting xmlns:xm="http://schemas.microsoft.com/office/excel/2006/main">
          <x14:cfRule type="containsText" priority="43" operator="containsText" id="{443EB233-F567-4949-B038-4ADE85277BE0}">
            <xm:f>NOT(ISERROR(SEARCH("Sertifikāta Nr. _________________________________",A37)))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A37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1">
    <tabColor rgb="FF00B050"/>
  </sheetPr>
  <dimension ref="A1:P38"/>
  <sheetViews>
    <sheetView workbookViewId="0">
      <selection activeCell="Y23" sqref="Y23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18"/>
      <c r="B1" s="18"/>
      <c r="C1" s="23" t="s">
        <v>44</v>
      </c>
      <c r="D1" s="72">
        <f>'5a+c+n'!D1</f>
        <v>5</v>
      </c>
      <c r="E1" s="18"/>
      <c r="F1" s="18"/>
      <c r="G1" s="18"/>
      <c r="H1" s="18"/>
      <c r="I1" s="18"/>
      <c r="J1" s="18"/>
      <c r="N1" s="22"/>
      <c r="O1" s="23"/>
      <c r="P1" s="24"/>
    </row>
    <row r="2" spans="1:16" x14ac:dyDescent="0.2">
      <c r="A2" s="25"/>
      <c r="B2" s="25"/>
      <c r="C2" s="270" t="str">
        <f>'5a+c+n'!C2:I2</f>
        <v>BŪVLAUKUMA ORGANIZĀCIJA</v>
      </c>
      <c r="D2" s="270"/>
      <c r="E2" s="270"/>
      <c r="F2" s="270"/>
      <c r="G2" s="270"/>
      <c r="H2" s="270"/>
      <c r="I2" s="270"/>
      <c r="J2" s="25"/>
    </row>
    <row r="3" spans="1:16" x14ac:dyDescent="0.2">
      <c r="A3" s="26"/>
      <c r="B3" s="26"/>
      <c r="C3" s="244" t="s">
        <v>21</v>
      </c>
      <c r="D3" s="244"/>
      <c r="E3" s="244"/>
      <c r="F3" s="244"/>
      <c r="G3" s="244"/>
      <c r="H3" s="244"/>
      <c r="I3" s="244"/>
      <c r="J3" s="26"/>
    </row>
    <row r="4" spans="1:16" x14ac:dyDescent="0.2">
      <c r="A4" s="26"/>
      <c r="B4" s="26"/>
      <c r="C4" s="271" t="s">
        <v>17</v>
      </c>
      <c r="D4" s="271"/>
      <c r="E4" s="271"/>
      <c r="F4" s="271"/>
      <c r="G4" s="271"/>
      <c r="H4" s="271"/>
      <c r="I4" s="271"/>
      <c r="J4" s="26"/>
    </row>
    <row r="5" spans="1:16" ht="15" customHeight="1" x14ac:dyDescent="0.2">
      <c r="A5" s="18"/>
      <c r="B5" s="18"/>
      <c r="C5" s="23" t="s">
        <v>5</v>
      </c>
      <c r="D5" s="266" t="str">
        <f>'Kops a+c+n'!D6</f>
        <v>DZĪVOJAMĀS MĀJAS FASĀŽU VIENKĀRŠOTĀ ATJAUNOŠANA</v>
      </c>
      <c r="E5" s="266"/>
      <c r="F5" s="266"/>
      <c r="G5" s="266"/>
      <c r="H5" s="266"/>
      <c r="I5" s="266"/>
      <c r="J5" s="266"/>
      <c r="K5" s="266"/>
      <c r="L5" s="266"/>
      <c r="M5" s="12"/>
      <c r="N5" s="12"/>
      <c r="O5" s="12"/>
      <c r="P5" s="12"/>
    </row>
    <row r="6" spans="1:16" x14ac:dyDescent="0.2">
      <c r="A6" s="18"/>
      <c r="B6" s="18"/>
      <c r="C6" s="23" t="s">
        <v>6</v>
      </c>
      <c r="D6" s="266" t="str">
        <f>'Kops a+c+n'!D7</f>
        <v>DZĪVOJAMĀS MĀJAS FASĀŽU VIENKĀRŠOTĀ ATJAUNOŠANA</v>
      </c>
      <c r="E6" s="266"/>
      <c r="F6" s="266"/>
      <c r="G6" s="266"/>
      <c r="H6" s="266"/>
      <c r="I6" s="266"/>
      <c r="J6" s="266"/>
      <c r="K6" s="266"/>
      <c r="L6" s="266"/>
      <c r="M6" s="12"/>
      <c r="N6" s="12"/>
      <c r="O6" s="12"/>
      <c r="P6" s="12"/>
    </row>
    <row r="7" spans="1:16" x14ac:dyDescent="0.2">
      <c r="A7" s="18"/>
      <c r="B7" s="18"/>
      <c r="C7" s="23" t="s">
        <v>7</v>
      </c>
      <c r="D7" s="266" t="str">
        <f>'Kops a+c+n'!D8</f>
        <v>MEŽA IELA 8, JAUNOLAINE, OLAINES PAGASTS</v>
      </c>
      <c r="E7" s="266"/>
      <c r="F7" s="266"/>
      <c r="G7" s="266"/>
      <c r="H7" s="266"/>
      <c r="I7" s="266"/>
      <c r="J7" s="266"/>
      <c r="K7" s="266"/>
      <c r="L7" s="266"/>
      <c r="M7" s="12"/>
      <c r="N7" s="12"/>
      <c r="O7" s="12"/>
      <c r="P7" s="12"/>
    </row>
    <row r="8" spans="1:16" x14ac:dyDescent="0.2">
      <c r="A8" s="18"/>
      <c r="B8" s="18"/>
      <c r="C8" s="4" t="s">
        <v>24</v>
      </c>
      <c r="D8" s="266" t="str">
        <f>'Kops a+c+n'!D9</f>
        <v>Iepirkums Nr. AS OŪS 2024/02_E</v>
      </c>
      <c r="E8" s="266"/>
      <c r="F8" s="266"/>
      <c r="G8" s="266"/>
      <c r="H8" s="266"/>
      <c r="I8" s="266"/>
      <c r="J8" s="266"/>
      <c r="K8" s="266"/>
      <c r="L8" s="266"/>
      <c r="M8" s="12"/>
      <c r="N8" s="12"/>
      <c r="O8" s="12"/>
      <c r="P8" s="12"/>
    </row>
    <row r="9" spans="1:16" ht="11.25" customHeight="1" x14ac:dyDescent="0.2">
      <c r="A9" s="267" t="str">
        <f>'5a+c+n'!A9</f>
        <v>Tāme sastādīta  2023. gada tirgus cenās, pamatojoties uz DOP daļas rasējumiem</v>
      </c>
      <c r="B9" s="267"/>
      <c r="C9" s="267"/>
      <c r="D9" s="267"/>
      <c r="E9" s="267"/>
      <c r="F9" s="267"/>
      <c r="G9" s="27"/>
      <c r="H9" s="27"/>
      <c r="I9" s="27"/>
      <c r="J9" s="268" t="s">
        <v>45</v>
      </c>
      <c r="K9" s="268"/>
      <c r="L9" s="268"/>
      <c r="M9" s="268"/>
      <c r="N9" s="269">
        <f>P26</f>
        <v>0</v>
      </c>
      <c r="O9" s="269"/>
      <c r="P9" s="27"/>
    </row>
    <row r="10" spans="1:16" ht="15" customHeight="1" x14ac:dyDescent="0.2">
      <c r="A10" s="28"/>
      <c r="B10" s="29"/>
      <c r="C10" s="4"/>
      <c r="D10" s="18"/>
      <c r="E10" s="18"/>
      <c r="F10" s="18"/>
      <c r="G10" s="18"/>
      <c r="H10" s="18"/>
      <c r="I10" s="18"/>
      <c r="J10" s="18"/>
      <c r="K10" s="18"/>
      <c r="L10" s="76"/>
      <c r="M10" s="76"/>
      <c r="N10" s="76"/>
      <c r="O10" s="76"/>
      <c r="P10" s="23" t="str">
        <f>'Kopt a+c+n'!A36</f>
        <v>Tāme sastādīta 2024. gada__. ________</v>
      </c>
    </row>
    <row r="11" spans="1:16" ht="12" thickBot="1" x14ac:dyDescent="0.25">
      <c r="A11" s="28"/>
      <c r="B11" s="29"/>
      <c r="C11" s="4"/>
      <c r="D11" s="18"/>
      <c r="E11" s="18"/>
      <c r="F11" s="18"/>
      <c r="G11" s="18"/>
      <c r="H11" s="18"/>
      <c r="I11" s="18"/>
      <c r="J11" s="18"/>
      <c r="K11" s="18"/>
      <c r="L11" s="30"/>
      <c r="M11" s="30"/>
      <c r="N11" s="31"/>
      <c r="O11" s="22"/>
      <c r="P11" s="18"/>
    </row>
    <row r="12" spans="1:16" x14ac:dyDescent="0.2">
      <c r="A12" s="235" t="s">
        <v>27</v>
      </c>
      <c r="B12" s="259" t="s">
        <v>48</v>
      </c>
      <c r="C12" s="252" t="s">
        <v>49</v>
      </c>
      <c r="D12" s="262" t="s">
        <v>50</v>
      </c>
      <c r="E12" s="264" t="s">
        <v>51</v>
      </c>
      <c r="F12" s="251" t="s">
        <v>52</v>
      </c>
      <c r="G12" s="252"/>
      <c r="H12" s="252"/>
      <c r="I12" s="252"/>
      <c r="J12" s="252"/>
      <c r="K12" s="253"/>
      <c r="L12" s="251" t="s">
        <v>53</v>
      </c>
      <c r="M12" s="252"/>
      <c r="N12" s="252"/>
      <c r="O12" s="252"/>
      <c r="P12" s="253"/>
    </row>
    <row r="13" spans="1:16" ht="126.75" customHeight="1" thickBot="1" x14ac:dyDescent="0.25">
      <c r="A13" s="236"/>
      <c r="B13" s="272"/>
      <c r="C13" s="273"/>
      <c r="D13" s="274"/>
      <c r="E13" s="275"/>
      <c r="F13" s="47" t="s">
        <v>55</v>
      </c>
      <c r="G13" s="50" t="s">
        <v>56</v>
      </c>
      <c r="H13" s="50" t="s">
        <v>57</v>
      </c>
      <c r="I13" s="50" t="s">
        <v>58</v>
      </c>
      <c r="J13" s="50" t="s">
        <v>59</v>
      </c>
      <c r="K13" s="52" t="s">
        <v>60</v>
      </c>
      <c r="L13" s="47" t="s">
        <v>55</v>
      </c>
      <c r="M13" s="50" t="s">
        <v>57</v>
      </c>
      <c r="N13" s="50" t="s">
        <v>58</v>
      </c>
      <c r="O13" s="50" t="s">
        <v>59</v>
      </c>
      <c r="P13" s="80" t="s">
        <v>60</v>
      </c>
    </row>
    <row r="14" spans="1:16" ht="22.5" x14ac:dyDescent="0.2">
      <c r="A14" s="44">
        <f>IF(P14=0,0,IF(COUNTBLANK(P14)=1,0,COUNTA($P$14:P14)))</f>
        <v>0</v>
      </c>
      <c r="B14" s="19">
        <f>IF($C$4="Attiecināmās izmaksas",IF('5a+c+n'!$Q14="A",'5a+c+n'!B14,0),0)</f>
        <v>0</v>
      </c>
      <c r="C14" s="19" t="str">
        <f>IF($C$4="Attiecināmās izmaksas",IF('5a+c+n'!$Q14="A",'5a+c+n'!C14,0),0)</f>
        <v>Celtniecības sastatņu zona ar sastatņu izvietojumu uz grunts (Fasādes laukums)</v>
      </c>
      <c r="D14" s="19" t="str">
        <f>IF($C$4="Attiecināmās izmaksas",IF('5a+c+n'!$Q14="A",'5a+c+n'!D14,0),0)</f>
        <v>m2</v>
      </c>
      <c r="E14" s="39"/>
      <c r="F14" s="57"/>
      <c r="G14" s="104"/>
      <c r="H14" s="104">
        <f>IF($C$4="Attiecināmās izmaksas",IF('5a+c+n'!$Q14="A",'5a+c+n'!H14,0),0)</f>
        <v>0</v>
      </c>
      <c r="I14" s="104"/>
      <c r="J14" s="104"/>
      <c r="K14" s="105">
        <f>IF($C$4="Attiecināmās izmaksas",IF('5a+c+n'!$Q14="A",'5a+c+n'!K14,0),0)</f>
        <v>0</v>
      </c>
      <c r="L14" s="57">
        <f>IF($C$4="Attiecināmās izmaksas",IF('5a+c+n'!$Q14="A",'5a+c+n'!L14,0),0)</f>
        <v>0</v>
      </c>
      <c r="M14" s="104">
        <f>IF($C$4="Attiecināmās izmaksas",IF('5a+c+n'!$Q14="A",'5a+c+n'!M14,0),0)</f>
        <v>0</v>
      </c>
      <c r="N14" s="104">
        <f>IF($C$4="Attiecināmās izmaksas",IF('5a+c+n'!$Q14="A",'5a+c+n'!N14,0),0)</f>
        <v>0</v>
      </c>
      <c r="O14" s="104">
        <f>IF($C$4="Attiecināmās izmaksas",IF('5a+c+n'!$Q14="A",'5a+c+n'!O14,0),0)</f>
        <v>0</v>
      </c>
      <c r="P14" s="105">
        <f>IF($C$4="Attiecināmās izmaksas",IF('5a+c+n'!$Q14="A",'5a+c+n'!P14,0),0)</f>
        <v>0</v>
      </c>
    </row>
    <row r="15" spans="1:16" ht="22.5" x14ac:dyDescent="0.2">
      <c r="A15" s="45">
        <f>IF(P15=0,0,IF(COUNTBLANK(P15)=1,0,COUNTA($P$14:P15)))</f>
        <v>0</v>
      </c>
      <c r="B15" s="20">
        <f>IF($C$4="Attiecināmās izmaksas",IF('5a+c+n'!$Q15="A",'5a+c+n'!B15,0),0)</f>
        <v>0</v>
      </c>
      <c r="C15" s="20" t="str">
        <f>IF($C$4="Attiecināmās izmaksas",IF('5a+c+n'!$Q15="A",'5a+c+n'!C15,0),0)</f>
        <v>Konteinertipa vagons darbinieku, biroja, inventāra vajadzībām (1 gb.)</v>
      </c>
      <c r="D15" s="20" t="str">
        <f>IF($C$4="Attiecināmās izmaksas",IF('5a+c+n'!$Q15="A",'5a+c+n'!D15,0),0)</f>
        <v>obj.</v>
      </c>
      <c r="E15" s="40"/>
      <c r="F15" s="59"/>
      <c r="G15" s="106"/>
      <c r="H15" s="106">
        <f>IF($C$4="Attiecināmās izmaksas",IF('5a+c+n'!$Q15="A",'5a+c+n'!H15,0),0)</f>
        <v>0</v>
      </c>
      <c r="I15" s="106"/>
      <c r="J15" s="106"/>
      <c r="K15" s="107">
        <f>IF($C$4="Attiecināmās izmaksas",IF('5a+c+n'!$Q15="A",'5a+c+n'!K15,0),0)</f>
        <v>0</v>
      </c>
      <c r="L15" s="59">
        <f>IF($C$4="Attiecināmās izmaksas",IF('5a+c+n'!$Q15="A",'5a+c+n'!L15,0),0)</f>
        <v>0</v>
      </c>
      <c r="M15" s="106">
        <f>IF($C$4="Attiecināmās izmaksas",IF('5a+c+n'!$Q15="A",'5a+c+n'!M15,0),0)</f>
        <v>0</v>
      </c>
      <c r="N15" s="106">
        <f>IF($C$4="Attiecināmās izmaksas",IF('5a+c+n'!$Q15="A",'5a+c+n'!N15,0),0)</f>
        <v>0</v>
      </c>
      <c r="O15" s="106">
        <f>IF($C$4="Attiecināmās izmaksas",IF('5a+c+n'!$Q15="A",'5a+c+n'!O15,0),0)</f>
        <v>0</v>
      </c>
      <c r="P15" s="107">
        <f>IF($C$4="Attiecināmās izmaksas",IF('5a+c+n'!$Q15="A",'5a+c+n'!P15,0),0)</f>
        <v>0</v>
      </c>
    </row>
    <row r="16" spans="1:16" x14ac:dyDescent="0.2">
      <c r="A16" s="45">
        <f>IF(P16=0,0,IF(COUNTBLANK(P16)=1,0,COUNTA($P$14:P16)))</f>
        <v>0</v>
      </c>
      <c r="B16" s="20">
        <f>IF($C$4="Attiecināmās izmaksas",IF('5a+c+n'!$Q16="A",'5a+c+n'!B16,0),0)</f>
        <v>0</v>
      </c>
      <c r="C16" s="20" t="str">
        <f>IF($C$4="Attiecināmās izmaksas",IF('5a+c+n'!$Q16="A",'5a+c+n'!C16,0),0)</f>
        <v>Biotualete (1 gb.)</v>
      </c>
      <c r="D16" s="20" t="str">
        <f>IF($C$4="Attiecināmās izmaksas",IF('5a+c+n'!$Q16="A",'5a+c+n'!D16,0),0)</f>
        <v>obj.</v>
      </c>
      <c r="E16" s="40"/>
      <c r="F16" s="59"/>
      <c r="G16" s="106"/>
      <c r="H16" s="106">
        <f>IF($C$4="Attiecināmās izmaksas",IF('5a+c+n'!$Q16="A",'5a+c+n'!H16,0),0)</f>
        <v>0</v>
      </c>
      <c r="I16" s="106"/>
      <c r="J16" s="106"/>
      <c r="K16" s="107">
        <f>IF($C$4="Attiecināmās izmaksas",IF('5a+c+n'!$Q16="A",'5a+c+n'!K16,0),0)</f>
        <v>0</v>
      </c>
      <c r="L16" s="59">
        <f>IF($C$4="Attiecināmās izmaksas",IF('5a+c+n'!$Q16="A",'5a+c+n'!L16,0),0)</f>
        <v>0</v>
      </c>
      <c r="M16" s="106">
        <f>IF($C$4="Attiecināmās izmaksas",IF('5a+c+n'!$Q16="A",'5a+c+n'!M16,0),0)</f>
        <v>0</v>
      </c>
      <c r="N16" s="106">
        <f>IF($C$4="Attiecināmās izmaksas",IF('5a+c+n'!$Q16="A",'5a+c+n'!N16,0),0)</f>
        <v>0</v>
      </c>
      <c r="O16" s="106">
        <f>IF($C$4="Attiecināmās izmaksas",IF('5a+c+n'!$Q16="A",'5a+c+n'!O16,0),0)</f>
        <v>0</v>
      </c>
      <c r="P16" s="107">
        <f>IF($C$4="Attiecināmās izmaksas",IF('5a+c+n'!$Q16="A",'5a+c+n'!P16,0),0)</f>
        <v>0</v>
      </c>
    </row>
    <row r="17" spans="1:16" x14ac:dyDescent="0.2">
      <c r="A17" s="45">
        <f>IF(P17=0,0,IF(COUNTBLANK(P17)=1,0,COUNTA($P$14:P17)))</f>
        <v>0</v>
      </c>
      <c r="B17" s="20">
        <f>IF($C$4="Attiecināmās izmaksas",IF('5a+c+n'!$Q17="A",'5a+c+n'!B17,0),0)</f>
        <v>0</v>
      </c>
      <c r="C17" s="20" t="str">
        <f>IF($C$4="Attiecināmās izmaksas",IF('5a+c+n'!$Q17="A",'5a+c+n'!C17,0),0)</f>
        <v>Segtas ieejas, iebrauktuves ēkā</v>
      </c>
      <c r="D17" s="20" t="str">
        <f>IF($C$4="Attiecināmās izmaksas",IF('5a+c+n'!$Q17="A",'5a+c+n'!D17,0),0)</f>
        <v>gb.</v>
      </c>
      <c r="E17" s="40"/>
      <c r="F17" s="59"/>
      <c r="G17" s="106"/>
      <c r="H17" s="106">
        <f>IF($C$4="Attiecināmās izmaksas",IF('5a+c+n'!$Q17="A",'5a+c+n'!H17,0),0)</f>
        <v>0</v>
      </c>
      <c r="I17" s="106"/>
      <c r="J17" s="106"/>
      <c r="K17" s="107">
        <f>IF($C$4="Attiecināmās izmaksas",IF('5a+c+n'!$Q17="A",'5a+c+n'!K17,0),0)</f>
        <v>0</v>
      </c>
      <c r="L17" s="59">
        <f>IF($C$4="Attiecināmās izmaksas",IF('5a+c+n'!$Q17="A",'5a+c+n'!L17,0),0)</f>
        <v>0</v>
      </c>
      <c r="M17" s="106">
        <f>IF($C$4="Attiecināmās izmaksas",IF('5a+c+n'!$Q17="A",'5a+c+n'!M17,0),0)</f>
        <v>0</v>
      </c>
      <c r="N17" s="106">
        <f>IF($C$4="Attiecināmās izmaksas",IF('5a+c+n'!$Q17="A",'5a+c+n'!N17,0),0)</f>
        <v>0</v>
      </c>
      <c r="O17" s="106">
        <f>IF($C$4="Attiecināmās izmaksas",IF('5a+c+n'!$Q17="A",'5a+c+n'!O17,0),0)</f>
        <v>0</v>
      </c>
      <c r="P17" s="107">
        <f>IF($C$4="Attiecināmās izmaksas",IF('5a+c+n'!$Q17="A",'5a+c+n'!P17,0),0)</f>
        <v>0</v>
      </c>
    </row>
    <row r="18" spans="1:16" x14ac:dyDescent="0.2">
      <c r="A18" s="45">
        <f>IF(P18=0,0,IF(COUNTBLANK(P18)=1,0,COUNTA($P$14:P18)))</f>
        <v>0</v>
      </c>
      <c r="B18" s="20">
        <f>IF($C$4="Attiecināmās izmaksas",IF('5a+c+n'!$Q18="A",'5a+c+n'!B18,0),0)</f>
        <v>0</v>
      </c>
      <c r="C18" s="20" t="str">
        <f>IF($C$4="Attiecināmās izmaksas",IF('5a+c+n'!$Q18="A",'5a+c+n'!C18,0),0)</f>
        <v>Pagaidu nožogojums (saliekams metāla, max h=1,8m)</v>
      </c>
      <c r="D18" s="20" t="str">
        <f>IF($C$4="Attiecināmās izmaksas",IF('5a+c+n'!$Q18="A",'5a+c+n'!D18,0),0)</f>
        <v>obj.</v>
      </c>
      <c r="E18" s="40"/>
      <c r="F18" s="59"/>
      <c r="G18" s="106"/>
      <c r="H18" s="106">
        <f>IF($C$4="Attiecināmās izmaksas",IF('5a+c+n'!$Q18="A",'5a+c+n'!H18,0),0)</f>
        <v>0</v>
      </c>
      <c r="I18" s="106"/>
      <c r="J18" s="106"/>
      <c r="K18" s="107">
        <f>IF($C$4="Attiecināmās izmaksas",IF('5a+c+n'!$Q18="A",'5a+c+n'!K18,0),0)</f>
        <v>0</v>
      </c>
      <c r="L18" s="59">
        <f>IF($C$4="Attiecināmās izmaksas",IF('5a+c+n'!$Q18="A",'5a+c+n'!L18,0),0)</f>
        <v>0</v>
      </c>
      <c r="M18" s="106">
        <f>IF($C$4="Attiecināmās izmaksas",IF('5a+c+n'!$Q18="A",'5a+c+n'!M18,0),0)</f>
        <v>0</v>
      </c>
      <c r="N18" s="106">
        <f>IF($C$4="Attiecināmās izmaksas",IF('5a+c+n'!$Q18="A",'5a+c+n'!N18,0),0)</f>
        <v>0</v>
      </c>
      <c r="O18" s="106">
        <f>IF($C$4="Attiecināmās izmaksas",IF('5a+c+n'!$Q18="A",'5a+c+n'!O18,0),0)</f>
        <v>0</v>
      </c>
      <c r="P18" s="107">
        <f>IF($C$4="Attiecināmās izmaksas",IF('5a+c+n'!$Q18="A",'5a+c+n'!P18,0),0)</f>
        <v>0</v>
      </c>
    </row>
    <row r="19" spans="1:16" x14ac:dyDescent="0.2">
      <c r="A19" s="45">
        <f>IF(P19=0,0,IF(COUNTBLANK(P19)=1,0,COUNTA($P$14:P19)))</f>
        <v>0</v>
      </c>
      <c r="B19" s="20">
        <f>IF($C$4="Attiecināmās izmaksas",IF('5a+c+n'!$Q19="A",'5a+c+n'!B19,0),0)</f>
        <v>0</v>
      </c>
      <c r="C19" s="20" t="str">
        <f>IF($C$4="Attiecināmās izmaksas",IF('5a+c+n'!$Q19="A",'5a+c+n'!C19,0),0)</f>
        <v>Vārti nožogojumā autotransportam</v>
      </c>
      <c r="D19" s="20" t="str">
        <f>IF($C$4="Attiecināmās izmaksas",IF('5a+c+n'!$Q19="A",'5a+c+n'!D19,0),0)</f>
        <v>obj.</v>
      </c>
      <c r="E19" s="40"/>
      <c r="F19" s="59"/>
      <c r="G19" s="106"/>
      <c r="H19" s="106">
        <f>IF($C$4="Attiecināmās izmaksas",IF('5a+c+n'!$Q19="A",'5a+c+n'!H19,0),0)</f>
        <v>0</v>
      </c>
      <c r="I19" s="106"/>
      <c r="J19" s="106"/>
      <c r="K19" s="107">
        <f>IF($C$4="Attiecināmās izmaksas",IF('5a+c+n'!$Q19="A",'5a+c+n'!K19,0),0)</f>
        <v>0</v>
      </c>
      <c r="L19" s="59">
        <f>IF($C$4="Attiecināmās izmaksas",IF('5a+c+n'!$Q19="A",'5a+c+n'!L19,0),0)</f>
        <v>0</v>
      </c>
      <c r="M19" s="106">
        <f>IF($C$4="Attiecināmās izmaksas",IF('5a+c+n'!$Q19="A",'5a+c+n'!M19,0),0)</f>
        <v>0</v>
      </c>
      <c r="N19" s="106">
        <f>IF($C$4="Attiecināmās izmaksas",IF('5a+c+n'!$Q19="A",'5a+c+n'!N19,0),0)</f>
        <v>0</v>
      </c>
      <c r="O19" s="106">
        <f>IF($C$4="Attiecināmās izmaksas",IF('5a+c+n'!$Q19="A",'5a+c+n'!O19,0),0)</f>
        <v>0</v>
      </c>
      <c r="P19" s="107">
        <f>IF($C$4="Attiecināmās izmaksas",IF('5a+c+n'!$Q19="A",'5a+c+n'!P19,0),0)</f>
        <v>0</v>
      </c>
    </row>
    <row r="20" spans="1:16" x14ac:dyDescent="0.2">
      <c r="A20" s="45">
        <f>IF(P20=0,0,IF(COUNTBLANK(P20)=1,0,COUNTA($P$14:P20)))</f>
        <v>0</v>
      </c>
      <c r="B20" s="20">
        <f>IF($C$4="Attiecināmās izmaksas",IF('5a+c+n'!$Q20="A",'5a+c+n'!B20,0),0)</f>
        <v>0</v>
      </c>
      <c r="C20" s="20" t="str">
        <f>IF($C$4="Attiecināmās izmaksas",IF('5a+c+n'!$Q20="A",'5a+c+n'!C20,0),0)</f>
        <v>Būvtāfele</v>
      </c>
      <c r="D20" s="20" t="str">
        <f>IF($C$4="Attiecināmās izmaksas",IF('5a+c+n'!$Q20="A",'5a+c+n'!D20,0),0)</f>
        <v>obj.</v>
      </c>
      <c r="E20" s="40"/>
      <c r="F20" s="59"/>
      <c r="G20" s="106"/>
      <c r="H20" s="106">
        <f>IF($C$4="Attiecināmās izmaksas",IF('5a+c+n'!$Q20="A",'5a+c+n'!H20,0),0)</f>
        <v>0</v>
      </c>
      <c r="I20" s="106"/>
      <c r="J20" s="106"/>
      <c r="K20" s="107">
        <f>IF($C$4="Attiecināmās izmaksas",IF('5a+c+n'!$Q20="A",'5a+c+n'!K20,0),0)</f>
        <v>0</v>
      </c>
      <c r="L20" s="59">
        <f>IF($C$4="Attiecināmās izmaksas",IF('5a+c+n'!$Q20="A",'5a+c+n'!L20,0),0)</f>
        <v>0</v>
      </c>
      <c r="M20" s="106">
        <f>IF($C$4="Attiecināmās izmaksas",IF('5a+c+n'!$Q20="A",'5a+c+n'!M20,0),0)</f>
        <v>0</v>
      </c>
      <c r="N20" s="106">
        <f>IF($C$4="Attiecināmās izmaksas",IF('5a+c+n'!$Q20="A",'5a+c+n'!N20,0),0)</f>
        <v>0</v>
      </c>
      <c r="O20" s="106">
        <f>IF($C$4="Attiecināmās izmaksas",IF('5a+c+n'!$Q20="A",'5a+c+n'!O20,0),0)</f>
        <v>0</v>
      </c>
      <c r="P20" s="107">
        <f>IF($C$4="Attiecināmās izmaksas",IF('5a+c+n'!$Q20="A",'5a+c+n'!P20,0),0)</f>
        <v>0</v>
      </c>
    </row>
    <row r="21" spans="1:16" x14ac:dyDescent="0.2">
      <c r="A21" s="45">
        <f>IF(P21=0,0,IF(COUNTBLANK(P21)=1,0,COUNTA($P$14:P21)))</f>
        <v>0</v>
      </c>
      <c r="B21" s="20">
        <f>IF($C$4="Attiecināmās izmaksas",IF('5a+c+n'!$Q21="A",'5a+c+n'!B21,0),0)</f>
        <v>0</v>
      </c>
      <c r="C21" s="20" t="str">
        <f>IF($C$4="Attiecināmās izmaksas",IF('5a+c+n'!$Q21="A",'5a+c+n'!C21,0),0)</f>
        <v>Ugunsdzēsības stends</v>
      </c>
      <c r="D21" s="20" t="str">
        <f>IF($C$4="Attiecināmās izmaksas",IF('5a+c+n'!$Q21="A",'5a+c+n'!D21,0),0)</f>
        <v>gb.</v>
      </c>
      <c r="E21" s="40"/>
      <c r="F21" s="59"/>
      <c r="G21" s="106"/>
      <c r="H21" s="106">
        <f>IF($C$4="Attiecināmās izmaksas",IF('5a+c+n'!$Q21="A",'5a+c+n'!H21,0),0)</f>
        <v>0</v>
      </c>
      <c r="I21" s="106"/>
      <c r="J21" s="106"/>
      <c r="K21" s="107">
        <f>IF($C$4="Attiecināmās izmaksas",IF('5a+c+n'!$Q21="A",'5a+c+n'!K21,0),0)</f>
        <v>0</v>
      </c>
      <c r="L21" s="59">
        <f>IF($C$4="Attiecināmās izmaksas",IF('5a+c+n'!$Q21="A",'5a+c+n'!L21,0),0)</f>
        <v>0</v>
      </c>
      <c r="M21" s="106">
        <f>IF($C$4="Attiecināmās izmaksas",IF('5a+c+n'!$Q21="A",'5a+c+n'!M21,0),0)</f>
        <v>0</v>
      </c>
      <c r="N21" s="106">
        <f>IF($C$4="Attiecināmās izmaksas",IF('5a+c+n'!$Q21="A",'5a+c+n'!N21,0),0)</f>
        <v>0</v>
      </c>
      <c r="O21" s="106">
        <f>IF($C$4="Attiecināmās izmaksas",IF('5a+c+n'!$Q21="A",'5a+c+n'!O21,0),0)</f>
        <v>0</v>
      </c>
      <c r="P21" s="107">
        <f>IF($C$4="Attiecināmās izmaksas",IF('5a+c+n'!$Q21="A",'5a+c+n'!P21,0),0)</f>
        <v>0</v>
      </c>
    </row>
    <row r="22" spans="1:16" x14ac:dyDescent="0.2">
      <c r="A22" s="45">
        <f>IF(P22=0,0,IF(COUNTBLANK(P22)=1,0,COUNTA($P$14:P22)))</f>
        <v>0</v>
      </c>
      <c r="B22" s="20">
        <f>IF($C$4="Attiecināmās izmaksas",IF('5a+c+n'!$Q22="A",'5a+c+n'!B22,0),0)</f>
        <v>0</v>
      </c>
      <c r="C22" s="20" t="str">
        <f>IF($C$4="Attiecināmās izmaksas",IF('5a+c+n'!$Q22="A",'5a+c+n'!C22,0),0)</f>
        <v>Būvmateriālu nokraušanas vieta</v>
      </c>
      <c r="D22" s="20" t="str">
        <f>IF($C$4="Attiecināmās izmaksas",IF('5a+c+n'!$Q22="A",'5a+c+n'!D22,0),0)</f>
        <v>m2</v>
      </c>
      <c r="E22" s="40"/>
      <c r="F22" s="59"/>
      <c r="G22" s="106"/>
      <c r="H22" s="106">
        <f>IF($C$4="Attiecināmās izmaksas",IF('5a+c+n'!$Q22="A",'5a+c+n'!H22,0),0)</f>
        <v>0</v>
      </c>
      <c r="I22" s="106"/>
      <c r="J22" s="106"/>
      <c r="K22" s="107">
        <f>IF($C$4="Attiecināmās izmaksas",IF('5a+c+n'!$Q22="A",'5a+c+n'!K22,0),0)</f>
        <v>0</v>
      </c>
      <c r="L22" s="59">
        <f>IF($C$4="Attiecināmās izmaksas",IF('5a+c+n'!$Q22="A",'5a+c+n'!L22,0),0)</f>
        <v>0</v>
      </c>
      <c r="M22" s="106">
        <f>IF($C$4="Attiecināmās izmaksas",IF('5a+c+n'!$Q22="A",'5a+c+n'!M22,0),0)</f>
        <v>0</v>
      </c>
      <c r="N22" s="106">
        <f>IF($C$4="Attiecināmās izmaksas",IF('5a+c+n'!$Q22="A",'5a+c+n'!N22,0),0)</f>
        <v>0</v>
      </c>
      <c r="O22" s="106">
        <f>IF($C$4="Attiecināmās izmaksas",IF('5a+c+n'!$Q22="A",'5a+c+n'!O22,0),0)</f>
        <v>0</v>
      </c>
      <c r="P22" s="107">
        <f>IF($C$4="Attiecināmās izmaksas",IF('5a+c+n'!$Q22="A",'5a+c+n'!P22,0),0)</f>
        <v>0</v>
      </c>
    </row>
    <row r="23" spans="1:16" x14ac:dyDescent="0.2">
      <c r="A23" s="45">
        <f>IF(P23=0,0,IF(COUNTBLANK(P23)=1,0,COUNTA($P$14:P23)))</f>
        <v>0</v>
      </c>
      <c r="B23" s="20">
        <f>IF($C$4="Attiecināmās izmaksas",IF('5a+c+n'!$Q23="A",'5a+c+n'!B23,0),0)</f>
        <v>0</v>
      </c>
      <c r="C23" s="20" t="str">
        <f>IF($C$4="Attiecināmās izmaksas",IF('5a+c+n'!$Q23="A",'5a+c+n'!C23,0),0)</f>
        <v>Atkritumu, būvgružu konteiners 11 m3</v>
      </c>
      <c r="D23" s="20" t="str">
        <f>IF($C$4="Attiecināmās izmaksas",IF('5a+c+n'!$Q23="A",'5a+c+n'!D23,0),0)</f>
        <v>gb.</v>
      </c>
      <c r="E23" s="40"/>
      <c r="F23" s="59"/>
      <c r="G23" s="106"/>
      <c r="H23" s="106">
        <f>IF($C$4="Attiecināmās izmaksas",IF('5a+c+n'!$Q23="A",'5a+c+n'!H23,0),0)</f>
        <v>0</v>
      </c>
      <c r="I23" s="106"/>
      <c r="J23" s="106"/>
      <c r="K23" s="107">
        <f>IF($C$4="Attiecināmās izmaksas",IF('5a+c+n'!$Q23="A",'5a+c+n'!K23,0),0)</f>
        <v>0</v>
      </c>
      <c r="L23" s="59">
        <f>IF($C$4="Attiecināmās izmaksas",IF('5a+c+n'!$Q23="A",'5a+c+n'!L23,0),0)</f>
        <v>0</v>
      </c>
      <c r="M23" s="106">
        <f>IF($C$4="Attiecināmās izmaksas",IF('5a+c+n'!$Q23="A",'5a+c+n'!M23,0),0)</f>
        <v>0</v>
      </c>
      <c r="N23" s="106">
        <f>IF($C$4="Attiecināmās izmaksas",IF('5a+c+n'!$Q23="A",'5a+c+n'!N23,0),0)</f>
        <v>0</v>
      </c>
      <c r="O23" s="106">
        <f>IF($C$4="Attiecināmās izmaksas",IF('5a+c+n'!$Q23="A",'5a+c+n'!O23,0),0)</f>
        <v>0</v>
      </c>
      <c r="P23" s="107">
        <f>IF($C$4="Attiecināmās izmaksas",IF('5a+c+n'!$Q23="A",'5a+c+n'!P23,0),0)</f>
        <v>0</v>
      </c>
    </row>
    <row r="24" spans="1:16" x14ac:dyDescent="0.2">
      <c r="A24" s="45">
        <f>IF(P24=0,0,IF(COUNTBLANK(P24)=1,0,COUNTA($P$14:P24)))</f>
        <v>0</v>
      </c>
      <c r="B24" s="20">
        <f>IF($C$4="Attiecināmās izmaksas",IF('5a+c+n'!$Q24="A",'5a+c+n'!B24,0),0)</f>
        <v>0</v>
      </c>
      <c r="C24" s="20" t="str">
        <f>IF($C$4="Attiecināmās izmaksas",IF('5a+c+n'!$Q24="A",'5a+c+n'!C24,0),0)</f>
        <v>Pagaidu prožektori būvlaukuma izgaismošanai</v>
      </c>
      <c r="D24" s="20" t="str">
        <f>IF($C$4="Attiecināmās izmaksas",IF('5a+c+n'!$Q24="A",'5a+c+n'!D24,0),0)</f>
        <v>gb.</v>
      </c>
      <c r="E24" s="40"/>
      <c r="F24" s="59"/>
      <c r="G24" s="106"/>
      <c r="H24" s="106">
        <f>IF($C$4="Attiecināmās izmaksas",IF('5a+c+n'!$Q24="A",'5a+c+n'!H24,0),0)</f>
        <v>0</v>
      </c>
      <c r="I24" s="106"/>
      <c r="J24" s="106"/>
      <c r="K24" s="107">
        <f>IF($C$4="Attiecināmās izmaksas",IF('5a+c+n'!$Q24="A",'5a+c+n'!K24,0),0)</f>
        <v>0</v>
      </c>
      <c r="L24" s="59">
        <f>IF($C$4="Attiecināmās izmaksas",IF('5a+c+n'!$Q24="A",'5a+c+n'!L24,0),0)</f>
        <v>0</v>
      </c>
      <c r="M24" s="106">
        <f>IF($C$4="Attiecināmās izmaksas",IF('5a+c+n'!$Q24="A",'5a+c+n'!M24,0),0)</f>
        <v>0</v>
      </c>
      <c r="N24" s="106">
        <f>IF($C$4="Attiecināmās izmaksas",IF('5a+c+n'!$Q24="A",'5a+c+n'!N24,0),0)</f>
        <v>0</v>
      </c>
      <c r="O24" s="106">
        <f>IF($C$4="Attiecināmās izmaksas",IF('5a+c+n'!$Q24="A",'5a+c+n'!O24,0),0)</f>
        <v>0</v>
      </c>
      <c r="P24" s="107">
        <f>IF($C$4="Attiecināmās izmaksas",IF('5a+c+n'!$Q24="A",'5a+c+n'!P24,0),0)</f>
        <v>0</v>
      </c>
    </row>
    <row r="25" spans="1:16" ht="33.75" x14ac:dyDescent="0.2">
      <c r="A25" s="45">
        <f>IF(P25=0,0,IF(COUNTBLANK(P25)=1,0,COUNTA($P$14:P25)))</f>
        <v>0</v>
      </c>
      <c r="B25" s="20">
        <f>IF($C$4="Attiecināmās izmaksas",IF('5a+c+n'!$Q25="A",'5a+c+n'!B25,0),0)</f>
        <v>0</v>
      </c>
      <c r="C25" s="20" t="str">
        <f>IF($C$4="Attiecināmās izmaksas",IF('5a+c+n'!$Q25="A",'5a+c+n'!C25,0),0)</f>
        <v>Darba organizācijas un izpildes nodrošināšanas pārējie darbi un izmaksas (t.sk.būvlaukuma uzturēšanas izmaksas)</v>
      </c>
      <c r="D25" s="20" t="str">
        <f>IF($C$4="Attiecināmās izmaksas",IF('5a+c+n'!$Q25="A",'5a+c+n'!D25,0),0)</f>
        <v>obj.</v>
      </c>
      <c r="E25" s="40"/>
      <c r="F25" s="59"/>
      <c r="G25" s="106"/>
      <c r="H25" s="106">
        <f>IF($C$4="Attiecināmās izmaksas",IF('5a+c+n'!$Q25="A",'5a+c+n'!H25,0),0)</f>
        <v>0</v>
      </c>
      <c r="I25" s="106"/>
      <c r="J25" s="106"/>
      <c r="K25" s="107">
        <f>IF($C$4="Attiecināmās izmaksas",IF('5a+c+n'!$Q25="A",'5a+c+n'!K25,0),0)</f>
        <v>0</v>
      </c>
      <c r="L25" s="59">
        <f>IF($C$4="Attiecināmās izmaksas",IF('5a+c+n'!$Q25="A",'5a+c+n'!L25,0),0)</f>
        <v>0</v>
      </c>
      <c r="M25" s="106">
        <f>IF($C$4="Attiecināmās izmaksas",IF('5a+c+n'!$Q25="A",'5a+c+n'!M25,0),0)</f>
        <v>0</v>
      </c>
      <c r="N25" s="106">
        <f>IF($C$4="Attiecināmās izmaksas",IF('5a+c+n'!$Q25="A",'5a+c+n'!N25,0),0)</f>
        <v>0</v>
      </c>
      <c r="O25" s="106">
        <f>IF($C$4="Attiecināmās izmaksas",IF('5a+c+n'!$Q25="A",'5a+c+n'!O25,0),0)</f>
        <v>0</v>
      </c>
      <c r="P25" s="107">
        <f>IF($C$4="Attiecināmās izmaksas",IF('5a+c+n'!$Q25="A",'5a+c+n'!P25,0),0)</f>
        <v>0</v>
      </c>
    </row>
    <row r="26" spans="1:16" ht="12" customHeight="1" thickBot="1" x14ac:dyDescent="0.25">
      <c r="A26" s="254" t="s">
        <v>62</v>
      </c>
      <c r="B26" s="255"/>
      <c r="C26" s="255"/>
      <c r="D26" s="255"/>
      <c r="E26" s="255"/>
      <c r="F26" s="255"/>
      <c r="G26" s="255"/>
      <c r="H26" s="255"/>
      <c r="I26" s="255"/>
      <c r="J26" s="255"/>
      <c r="K26" s="256"/>
      <c r="L26" s="118">
        <f>SUM(L14:L25)</f>
        <v>0</v>
      </c>
      <c r="M26" s="119">
        <f>SUM(M14:M25)</f>
        <v>0</v>
      </c>
      <c r="N26" s="119">
        <f>SUM(N14:N25)</f>
        <v>0</v>
      </c>
      <c r="O26" s="119">
        <f>SUM(O14:O25)</f>
        <v>0</v>
      </c>
      <c r="P26" s="120">
        <f>SUM(P14:P25)</f>
        <v>0</v>
      </c>
    </row>
    <row r="27" spans="1:16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6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16" x14ac:dyDescent="0.2">
      <c r="A29" s="1" t="s">
        <v>14</v>
      </c>
      <c r="B29" s="12"/>
      <c r="C29" s="257">
        <f>'Kops n'!C29:H29</f>
        <v>0</v>
      </c>
      <c r="D29" s="257"/>
      <c r="E29" s="257"/>
      <c r="F29" s="257"/>
      <c r="G29" s="257"/>
      <c r="H29" s="257"/>
      <c r="I29" s="12"/>
      <c r="J29" s="12"/>
      <c r="K29" s="12"/>
      <c r="L29" s="12"/>
      <c r="M29" s="12"/>
      <c r="N29" s="12"/>
      <c r="O29" s="12"/>
      <c r="P29" s="12"/>
    </row>
    <row r="30" spans="1:16" x14ac:dyDescent="0.2">
      <c r="A30" s="12"/>
      <c r="B30" s="12"/>
      <c r="C30" s="183" t="s">
        <v>15</v>
      </c>
      <c r="D30" s="183"/>
      <c r="E30" s="183"/>
      <c r="F30" s="183"/>
      <c r="G30" s="183"/>
      <c r="H30" s="183"/>
      <c r="I30" s="12"/>
      <c r="J30" s="12"/>
      <c r="K30" s="12"/>
      <c r="L30" s="12"/>
      <c r="M30" s="12"/>
      <c r="N30" s="12"/>
      <c r="O30" s="12"/>
      <c r="P30" s="12"/>
    </row>
    <row r="31" spans="1:16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16" x14ac:dyDescent="0.2">
      <c r="A32" s="202" t="str">
        <f>'Kops n'!A32:D32</f>
        <v>Tāme sastādīta 2024. gada__. ________</v>
      </c>
      <c r="B32" s="203"/>
      <c r="C32" s="203"/>
      <c r="D32" s="203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1:16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spans="1:16" x14ac:dyDescent="0.2">
      <c r="A34" s="1" t="s">
        <v>41</v>
      </c>
      <c r="B34" s="12"/>
      <c r="C34" s="257">
        <f>'Kops n'!C34:H34</f>
        <v>0</v>
      </c>
      <c r="D34" s="257"/>
      <c r="E34" s="257"/>
      <c r="F34" s="257"/>
      <c r="G34" s="257"/>
      <c r="H34" s="257"/>
      <c r="I34" s="12"/>
      <c r="J34" s="12"/>
      <c r="K34" s="12"/>
      <c r="L34" s="12"/>
      <c r="M34" s="12"/>
      <c r="N34" s="12"/>
      <c r="O34" s="12"/>
      <c r="P34" s="12"/>
    </row>
    <row r="35" spans="1:16" x14ac:dyDescent="0.2">
      <c r="A35" s="12"/>
      <c r="B35" s="12"/>
      <c r="C35" s="183" t="s">
        <v>15</v>
      </c>
      <c r="D35" s="183"/>
      <c r="E35" s="183"/>
      <c r="F35" s="183"/>
      <c r="G35" s="183"/>
      <c r="H35" s="183"/>
      <c r="I35" s="12"/>
      <c r="J35" s="12"/>
      <c r="K35" s="12"/>
      <c r="L35" s="12"/>
      <c r="M35" s="12"/>
      <c r="N35" s="12"/>
      <c r="O35" s="12"/>
      <c r="P35" s="12"/>
    </row>
    <row r="36" spans="1:16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16" x14ac:dyDescent="0.2">
      <c r="A37" s="70" t="s">
        <v>16</v>
      </c>
      <c r="B37" s="38"/>
      <c r="C37" s="75">
        <f>'Kops n'!C37</f>
        <v>0</v>
      </c>
      <c r="D37" s="38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spans="1:16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</sheetData>
  <mergeCells count="23">
    <mergeCell ref="C2:I2"/>
    <mergeCell ref="C3:I3"/>
    <mergeCell ref="C4:I4"/>
    <mergeCell ref="D5:L5"/>
    <mergeCell ref="D6:L6"/>
    <mergeCell ref="D8:L8"/>
    <mergeCell ref="A9:F9"/>
    <mergeCell ref="J9:M9"/>
    <mergeCell ref="N9:O9"/>
    <mergeCell ref="D7:L7"/>
    <mergeCell ref="C35:H35"/>
    <mergeCell ref="L12:P12"/>
    <mergeCell ref="A26:K26"/>
    <mergeCell ref="C29:H29"/>
    <mergeCell ref="C30:H30"/>
    <mergeCell ref="A32:D32"/>
    <mergeCell ref="C34:H34"/>
    <mergeCell ref="A12:A13"/>
    <mergeCell ref="B12:B13"/>
    <mergeCell ref="C12:C13"/>
    <mergeCell ref="D12:D13"/>
    <mergeCell ref="E12:E13"/>
    <mergeCell ref="F12:K12"/>
  </mergeCells>
  <conditionalFormatting sqref="A26:K26">
    <cfRule type="containsText" dxfId="9" priority="3" operator="containsText" text="Tiešās izmaksas kopā, t. sk. darba devēja sociālais nodoklis __.__% ">
      <formula>NOT(ISERROR(SEARCH("Tiešās izmaksas kopā, t. sk. darba devēja sociālais nodoklis __.__% ",A26)))</formula>
    </cfRule>
  </conditionalFormatting>
  <conditionalFormatting sqref="A14:P25">
    <cfRule type="cellIs" dxfId="8" priority="1" operator="equal">
      <formula>0</formula>
    </cfRule>
  </conditionalFormatting>
  <conditionalFormatting sqref="C2:I2 D5:L8 N9:O9 L26:P26 C29:H29 C34:H34 C37">
    <cfRule type="cellIs" dxfId="7" priority="2" operator="equal">
      <formula>0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50"/>
  </sheetPr>
  <dimension ref="A1:P38"/>
  <sheetViews>
    <sheetView workbookViewId="0">
      <selection activeCell="W29" sqref="W29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18"/>
      <c r="B1" s="18"/>
      <c r="C1" s="23" t="s">
        <v>44</v>
      </c>
      <c r="D1" s="72">
        <f>'5a+c+n'!D1</f>
        <v>5</v>
      </c>
      <c r="E1" s="18"/>
      <c r="F1" s="18"/>
      <c r="G1" s="18"/>
      <c r="H1" s="18"/>
      <c r="I1" s="18"/>
      <c r="J1" s="18"/>
      <c r="N1" s="22"/>
      <c r="O1" s="23"/>
      <c r="P1" s="24"/>
    </row>
    <row r="2" spans="1:16" x14ac:dyDescent="0.2">
      <c r="A2" s="25"/>
      <c r="B2" s="25"/>
      <c r="C2" s="270" t="str">
        <f>'5a+c+n'!C2:I2</f>
        <v>BŪVLAUKUMA ORGANIZĀCIJA</v>
      </c>
      <c r="D2" s="270"/>
      <c r="E2" s="270"/>
      <c r="F2" s="270"/>
      <c r="G2" s="270"/>
      <c r="H2" s="270"/>
      <c r="I2" s="270"/>
      <c r="J2" s="25"/>
    </row>
    <row r="3" spans="1:16" x14ac:dyDescent="0.2">
      <c r="A3" s="26"/>
      <c r="B3" s="26"/>
      <c r="C3" s="244" t="s">
        <v>21</v>
      </c>
      <c r="D3" s="244"/>
      <c r="E3" s="244"/>
      <c r="F3" s="244"/>
      <c r="G3" s="244"/>
      <c r="H3" s="244"/>
      <c r="I3" s="244"/>
      <c r="J3" s="26"/>
    </row>
    <row r="4" spans="1:16" x14ac:dyDescent="0.2">
      <c r="A4" s="26"/>
      <c r="B4" s="26"/>
      <c r="C4" s="271" t="s">
        <v>18</v>
      </c>
      <c r="D4" s="271"/>
      <c r="E4" s="271"/>
      <c r="F4" s="271"/>
      <c r="G4" s="271"/>
      <c r="H4" s="271"/>
      <c r="I4" s="271"/>
      <c r="J4" s="26"/>
    </row>
    <row r="5" spans="1:16" ht="15" customHeight="1" x14ac:dyDescent="0.2">
      <c r="A5" s="18"/>
      <c r="B5" s="18"/>
      <c r="C5" s="23" t="s">
        <v>5</v>
      </c>
      <c r="D5" s="266" t="str">
        <f>'Kops a+c+n'!D6</f>
        <v>DZĪVOJAMĀS MĀJAS FASĀŽU VIENKĀRŠOTĀ ATJAUNOŠANA</v>
      </c>
      <c r="E5" s="266"/>
      <c r="F5" s="266"/>
      <c r="G5" s="266"/>
      <c r="H5" s="266"/>
      <c r="I5" s="266"/>
      <c r="J5" s="266"/>
      <c r="K5" s="266"/>
      <c r="L5" s="266"/>
      <c r="M5" s="12"/>
      <c r="N5" s="12"/>
      <c r="O5" s="12"/>
      <c r="P5" s="12"/>
    </row>
    <row r="6" spans="1:16" x14ac:dyDescent="0.2">
      <c r="A6" s="18"/>
      <c r="B6" s="18"/>
      <c r="C6" s="23" t="s">
        <v>6</v>
      </c>
      <c r="D6" s="266" t="str">
        <f>'Kops a+c+n'!D7</f>
        <v>DZĪVOJAMĀS MĀJAS FASĀŽU VIENKĀRŠOTĀ ATJAUNOŠANA</v>
      </c>
      <c r="E6" s="266"/>
      <c r="F6" s="266"/>
      <c r="G6" s="266"/>
      <c r="H6" s="266"/>
      <c r="I6" s="266"/>
      <c r="J6" s="266"/>
      <c r="K6" s="266"/>
      <c r="L6" s="266"/>
      <c r="M6" s="12"/>
      <c r="N6" s="12"/>
      <c r="O6" s="12"/>
      <c r="P6" s="12"/>
    </row>
    <row r="7" spans="1:16" x14ac:dyDescent="0.2">
      <c r="A7" s="18"/>
      <c r="B7" s="18"/>
      <c r="C7" s="23" t="s">
        <v>7</v>
      </c>
      <c r="D7" s="266" t="str">
        <f>'Kops a+c+n'!D8</f>
        <v>MEŽA IELA 8, JAUNOLAINE, OLAINES PAGASTS</v>
      </c>
      <c r="E7" s="266"/>
      <c r="F7" s="266"/>
      <c r="G7" s="266"/>
      <c r="H7" s="266"/>
      <c r="I7" s="266"/>
      <c r="J7" s="266"/>
      <c r="K7" s="266"/>
      <c r="L7" s="266"/>
      <c r="M7" s="12"/>
      <c r="N7" s="12"/>
      <c r="O7" s="12"/>
      <c r="P7" s="12"/>
    </row>
    <row r="8" spans="1:16" x14ac:dyDescent="0.2">
      <c r="A8" s="18"/>
      <c r="B8" s="18"/>
      <c r="C8" s="4" t="s">
        <v>24</v>
      </c>
      <c r="D8" s="266" t="str">
        <f>'Kops a+c+n'!D9</f>
        <v>Iepirkums Nr. AS OŪS 2024/02_E</v>
      </c>
      <c r="E8" s="266"/>
      <c r="F8" s="266"/>
      <c r="G8" s="266"/>
      <c r="H8" s="266"/>
      <c r="I8" s="266"/>
      <c r="J8" s="266"/>
      <c r="K8" s="266"/>
      <c r="L8" s="266"/>
      <c r="M8" s="12"/>
      <c r="N8" s="12"/>
      <c r="O8" s="12"/>
      <c r="P8" s="12"/>
    </row>
    <row r="9" spans="1:16" ht="11.25" customHeight="1" x14ac:dyDescent="0.2">
      <c r="A9" s="267" t="str">
        <f>'5a+c+n'!A9</f>
        <v>Tāme sastādīta  2023. gada tirgus cenās, pamatojoties uz DOP daļas rasējumiem</v>
      </c>
      <c r="B9" s="267"/>
      <c r="C9" s="267"/>
      <c r="D9" s="267"/>
      <c r="E9" s="267"/>
      <c r="F9" s="267"/>
      <c r="G9" s="27"/>
      <c r="H9" s="27"/>
      <c r="I9" s="27"/>
      <c r="J9" s="268" t="s">
        <v>45</v>
      </c>
      <c r="K9" s="268"/>
      <c r="L9" s="268"/>
      <c r="M9" s="268"/>
      <c r="N9" s="269">
        <f>P26</f>
        <v>0</v>
      </c>
      <c r="O9" s="269"/>
      <c r="P9" s="27"/>
    </row>
    <row r="10" spans="1:16" ht="15" customHeight="1" x14ac:dyDescent="0.2">
      <c r="A10" s="28"/>
      <c r="B10" s="29"/>
      <c r="C10" s="4"/>
      <c r="D10" s="18"/>
      <c r="E10" s="18"/>
      <c r="F10" s="18"/>
      <c r="G10" s="18"/>
      <c r="H10" s="18"/>
      <c r="I10" s="18"/>
      <c r="J10" s="18"/>
      <c r="K10" s="18"/>
      <c r="L10" s="76"/>
      <c r="M10" s="76"/>
      <c r="N10" s="76"/>
      <c r="O10" s="76"/>
      <c r="P10" s="23" t="str">
        <f>'Kopt a+c+n'!A36</f>
        <v>Tāme sastādīta 2024. gada__. ________</v>
      </c>
    </row>
    <row r="11" spans="1:16" ht="12" thickBot="1" x14ac:dyDescent="0.25">
      <c r="A11" s="28"/>
      <c r="B11" s="29"/>
      <c r="C11" s="4"/>
      <c r="D11" s="18"/>
      <c r="E11" s="18"/>
      <c r="F11" s="18"/>
      <c r="G11" s="18"/>
      <c r="H11" s="18"/>
      <c r="I11" s="18"/>
      <c r="J11" s="18"/>
      <c r="K11" s="18"/>
      <c r="L11" s="30"/>
      <c r="M11" s="30"/>
      <c r="N11" s="31"/>
      <c r="O11" s="22"/>
      <c r="P11" s="18"/>
    </row>
    <row r="12" spans="1:16" x14ac:dyDescent="0.2">
      <c r="A12" s="235" t="s">
        <v>27</v>
      </c>
      <c r="B12" s="259" t="s">
        <v>48</v>
      </c>
      <c r="C12" s="252" t="s">
        <v>49</v>
      </c>
      <c r="D12" s="262" t="s">
        <v>50</v>
      </c>
      <c r="E12" s="264" t="s">
        <v>51</v>
      </c>
      <c r="F12" s="251" t="s">
        <v>52</v>
      </c>
      <c r="G12" s="252"/>
      <c r="H12" s="252"/>
      <c r="I12" s="252"/>
      <c r="J12" s="252"/>
      <c r="K12" s="253"/>
      <c r="L12" s="276" t="s">
        <v>53</v>
      </c>
      <c r="M12" s="252"/>
      <c r="N12" s="252"/>
      <c r="O12" s="252"/>
      <c r="P12" s="253"/>
    </row>
    <row r="13" spans="1:16" ht="126.75" customHeight="1" thickBot="1" x14ac:dyDescent="0.25">
      <c r="A13" s="236"/>
      <c r="B13" s="272"/>
      <c r="C13" s="273"/>
      <c r="D13" s="274"/>
      <c r="E13" s="275"/>
      <c r="F13" s="47" t="s">
        <v>55</v>
      </c>
      <c r="G13" s="50" t="s">
        <v>56</v>
      </c>
      <c r="H13" s="50" t="s">
        <v>57</v>
      </c>
      <c r="I13" s="50" t="s">
        <v>58</v>
      </c>
      <c r="J13" s="50" t="s">
        <v>59</v>
      </c>
      <c r="K13" s="52" t="s">
        <v>60</v>
      </c>
      <c r="L13" s="63" t="s">
        <v>55</v>
      </c>
      <c r="M13" s="50" t="s">
        <v>57</v>
      </c>
      <c r="N13" s="50" t="s">
        <v>58</v>
      </c>
      <c r="O13" s="50" t="s">
        <v>59</v>
      </c>
      <c r="P13" s="80" t="s">
        <v>60</v>
      </c>
    </row>
    <row r="14" spans="1:16" x14ac:dyDescent="0.2">
      <c r="A14" s="44">
        <f>IF(P14=0,0,IF(COUNTBLANK(P14)=1,0,COUNTA($P$14:P14)))</f>
        <v>0</v>
      </c>
      <c r="B14" s="19">
        <f>IF($C$4="citu pasākumu izmaksas",IF('5a+c+n'!$Q14="C",'5a+c+n'!B14,0))</f>
        <v>0</v>
      </c>
      <c r="C14" s="19">
        <f>IF($C$4="citu pasākumu izmaksas",IF('5a+c+n'!$Q14="C",'5a+c+n'!C14,0))</f>
        <v>0</v>
      </c>
      <c r="D14" s="19">
        <f>IF($C$4="citu pasākumu izmaksas",IF('5a+c+n'!$Q14="C",'5a+c+n'!D14,0))</f>
        <v>0</v>
      </c>
      <c r="E14" s="39"/>
      <c r="F14" s="57"/>
      <c r="G14" s="104"/>
      <c r="H14" s="104">
        <f>IF($C$4="citu pasākumu izmaksas",IF('5a+c+n'!$Q14="C",'5a+c+n'!H14,0))</f>
        <v>0</v>
      </c>
      <c r="I14" s="104"/>
      <c r="J14" s="104"/>
      <c r="K14" s="105">
        <f>IF($C$4="citu pasākumu izmaksas",IF('5a+c+n'!$Q14="C",'5a+c+n'!K14,0))</f>
        <v>0</v>
      </c>
      <c r="L14" s="73">
        <f>IF($C$4="citu pasākumu izmaksas",IF('5a+c+n'!$Q14="C",'5a+c+n'!L14,0))</f>
        <v>0</v>
      </c>
      <c r="M14" s="104">
        <f>IF($C$4="citu pasākumu izmaksas",IF('5a+c+n'!$Q14="C",'5a+c+n'!M14,0))</f>
        <v>0</v>
      </c>
      <c r="N14" s="104">
        <f>IF($C$4="citu pasākumu izmaksas",IF('5a+c+n'!$Q14="C",'5a+c+n'!N14,0))</f>
        <v>0</v>
      </c>
      <c r="O14" s="104">
        <f>IF($C$4="citu pasākumu izmaksas",IF('5a+c+n'!$Q14="C",'5a+c+n'!O14,0))</f>
        <v>0</v>
      </c>
      <c r="P14" s="105">
        <f>IF($C$4="citu pasākumu izmaksas",IF('5a+c+n'!$Q14="C",'5a+c+n'!P14,0))</f>
        <v>0</v>
      </c>
    </row>
    <row r="15" spans="1:16" x14ac:dyDescent="0.2">
      <c r="A15" s="45">
        <f>IF(P15=0,0,IF(COUNTBLANK(P15)=1,0,COUNTA($P$14:P15)))</f>
        <v>0</v>
      </c>
      <c r="B15" s="20">
        <f>IF($C$4="citu pasākumu izmaksas",IF('5a+c+n'!$Q15="C",'5a+c+n'!B15,0))</f>
        <v>0</v>
      </c>
      <c r="C15" s="20">
        <f>IF($C$4="citu pasākumu izmaksas",IF('5a+c+n'!$Q15="C",'5a+c+n'!C15,0))</f>
        <v>0</v>
      </c>
      <c r="D15" s="20">
        <f>IF($C$4="citu pasākumu izmaksas",IF('5a+c+n'!$Q15="C",'5a+c+n'!D15,0))</f>
        <v>0</v>
      </c>
      <c r="E15" s="40"/>
      <c r="F15" s="59"/>
      <c r="G15" s="106"/>
      <c r="H15" s="106">
        <f>IF($C$4="citu pasākumu izmaksas",IF('5a+c+n'!$Q15="C",'5a+c+n'!H15,0))</f>
        <v>0</v>
      </c>
      <c r="I15" s="106"/>
      <c r="J15" s="106"/>
      <c r="K15" s="107">
        <f>IF($C$4="citu pasākumu izmaksas",IF('5a+c+n'!$Q15="C",'5a+c+n'!K15,0))</f>
        <v>0</v>
      </c>
      <c r="L15" s="74">
        <f>IF($C$4="citu pasākumu izmaksas",IF('5a+c+n'!$Q15="C",'5a+c+n'!L15,0))</f>
        <v>0</v>
      </c>
      <c r="M15" s="106">
        <f>IF($C$4="citu pasākumu izmaksas",IF('5a+c+n'!$Q15="C",'5a+c+n'!M15,0))</f>
        <v>0</v>
      </c>
      <c r="N15" s="106">
        <f>IF($C$4="citu pasākumu izmaksas",IF('5a+c+n'!$Q15="C",'5a+c+n'!N15,0))</f>
        <v>0</v>
      </c>
      <c r="O15" s="106">
        <f>IF($C$4="citu pasākumu izmaksas",IF('5a+c+n'!$Q15="C",'5a+c+n'!O15,0))</f>
        <v>0</v>
      </c>
      <c r="P15" s="107">
        <f>IF($C$4="citu pasākumu izmaksas",IF('5a+c+n'!$Q15="C",'5a+c+n'!P15,0))</f>
        <v>0</v>
      </c>
    </row>
    <row r="16" spans="1:16" x14ac:dyDescent="0.2">
      <c r="A16" s="45">
        <f>IF(P16=0,0,IF(COUNTBLANK(P16)=1,0,COUNTA($P$14:P16)))</f>
        <v>0</v>
      </c>
      <c r="B16" s="20">
        <f>IF($C$4="citu pasākumu izmaksas",IF('5a+c+n'!$Q16="C",'5a+c+n'!B16,0))</f>
        <v>0</v>
      </c>
      <c r="C16" s="20">
        <f>IF($C$4="citu pasākumu izmaksas",IF('5a+c+n'!$Q16="C",'5a+c+n'!C16,0))</f>
        <v>0</v>
      </c>
      <c r="D16" s="20">
        <f>IF($C$4="citu pasākumu izmaksas",IF('5a+c+n'!$Q16="C",'5a+c+n'!D16,0))</f>
        <v>0</v>
      </c>
      <c r="E16" s="40"/>
      <c r="F16" s="59"/>
      <c r="G16" s="106"/>
      <c r="H16" s="106">
        <f>IF($C$4="citu pasākumu izmaksas",IF('5a+c+n'!$Q16="C",'5a+c+n'!H16,0))</f>
        <v>0</v>
      </c>
      <c r="I16" s="106"/>
      <c r="J16" s="106"/>
      <c r="K16" s="107">
        <f>IF($C$4="citu pasākumu izmaksas",IF('5a+c+n'!$Q16="C",'5a+c+n'!K16,0))</f>
        <v>0</v>
      </c>
      <c r="L16" s="74">
        <f>IF($C$4="citu pasākumu izmaksas",IF('5a+c+n'!$Q16="C",'5a+c+n'!L16,0))</f>
        <v>0</v>
      </c>
      <c r="M16" s="106">
        <f>IF($C$4="citu pasākumu izmaksas",IF('5a+c+n'!$Q16="C",'5a+c+n'!M16,0))</f>
        <v>0</v>
      </c>
      <c r="N16" s="106">
        <f>IF($C$4="citu pasākumu izmaksas",IF('5a+c+n'!$Q16="C",'5a+c+n'!N16,0))</f>
        <v>0</v>
      </c>
      <c r="O16" s="106">
        <f>IF($C$4="citu pasākumu izmaksas",IF('5a+c+n'!$Q16="C",'5a+c+n'!O16,0))</f>
        <v>0</v>
      </c>
      <c r="P16" s="107">
        <f>IF($C$4="citu pasākumu izmaksas",IF('5a+c+n'!$Q16="C",'5a+c+n'!P16,0))</f>
        <v>0</v>
      </c>
    </row>
    <row r="17" spans="1:16" x14ac:dyDescent="0.2">
      <c r="A17" s="45">
        <f>IF(P17=0,0,IF(COUNTBLANK(P17)=1,0,COUNTA($P$14:P17)))</f>
        <v>0</v>
      </c>
      <c r="B17" s="20">
        <f>IF($C$4="citu pasākumu izmaksas",IF('5a+c+n'!$Q17="C",'5a+c+n'!B17,0))</f>
        <v>0</v>
      </c>
      <c r="C17" s="20">
        <f>IF($C$4="citu pasākumu izmaksas",IF('5a+c+n'!$Q17="C",'5a+c+n'!C17,0))</f>
        <v>0</v>
      </c>
      <c r="D17" s="20">
        <f>IF($C$4="citu pasākumu izmaksas",IF('5a+c+n'!$Q17="C",'5a+c+n'!D17,0))</f>
        <v>0</v>
      </c>
      <c r="E17" s="40"/>
      <c r="F17" s="59"/>
      <c r="G17" s="106"/>
      <c r="H17" s="106">
        <f>IF($C$4="citu pasākumu izmaksas",IF('5a+c+n'!$Q17="C",'5a+c+n'!H17,0))</f>
        <v>0</v>
      </c>
      <c r="I17" s="106"/>
      <c r="J17" s="106"/>
      <c r="K17" s="107">
        <f>IF($C$4="citu pasākumu izmaksas",IF('5a+c+n'!$Q17="C",'5a+c+n'!K17,0))</f>
        <v>0</v>
      </c>
      <c r="L17" s="74">
        <f>IF($C$4="citu pasākumu izmaksas",IF('5a+c+n'!$Q17="C",'5a+c+n'!L17,0))</f>
        <v>0</v>
      </c>
      <c r="M17" s="106">
        <f>IF($C$4="citu pasākumu izmaksas",IF('5a+c+n'!$Q17="C",'5a+c+n'!M17,0))</f>
        <v>0</v>
      </c>
      <c r="N17" s="106">
        <f>IF($C$4="citu pasākumu izmaksas",IF('5a+c+n'!$Q17="C",'5a+c+n'!N17,0))</f>
        <v>0</v>
      </c>
      <c r="O17" s="106">
        <f>IF($C$4="citu pasākumu izmaksas",IF('5a+c+n'!$Q17="C",'5a+c+n'!O17,0))</f>
        <v>0</v>
      </c>
      <c r="P17" s="107">
        <f>IF($C$4="citu pasākumu izmaksas",IF('5a+c+n'!$Q17="C",'5a+c+n'!P17,0))</f>
        <v>0</v>
      </c>
    </row>
    <row r="18" spans="1:16" x14ac:dyDescent="0.2">
      <c r="A18" s="45">
        <f>IF(P18=0,0,IF(COUNTBLANK(P18)=1,0,COUNTA($P$14:P18)))</f>
        <v>0</v>
      </c>
      <c r="B18" s="20">
        <f>IF($C$4="citu pasākumu izmaksas",IF('5a+c+n'!$Q18="C",'5a+c+n'!B18,0))</f>
        <v>0</v>
      </c>
      <c r="C18" s="20">
        <f>IF($C$4="citu pasākumu izmaksas",IF('5a+c+n'!$Q18="C",'5a+c+n'!C18,0))</f>
        <v>0</v>
      </c>
      <c r="D18" s="20">
        <f>IF($C$4="citu pasākumu izmaksas",IF('5a+c+n'!$Q18="C",'5a+c+n'!D18,0))</f>
        <v>0</v>
      </c>
      <c r="E18" s="40"/>
      <c r="F18" s="59"/>
      <c r="G18" s="106"/>
      <c r="H18" s="106">
        <f>IF($C$4="citu pasākumu izmaksas",IF('5a+c+n'!$Q18="C",'5a+c+n'!H18,0))</f>
        <v>0</v>
      </c>
      <c r="I18" s="106"/>
      <c r="J18" s="106"/>
      <c r="K18" s="107">
        <f>IF($C$4="citu pasākumu izmaksas",IF('5a+c+n'!$Q18="C",'5a+c+n'!K18,0))</f>
        <v>0</v>
      </c>
      <c r="L18" s="74">
        <f>IF($C$4="citu pasākumu izmaksas",IF('5a+c+n'!$Q18="C",'5a+c+n'!L18,0))</f>
        <v>0</v>
      </c>
      <c r="M18" s="106">
        <f>IF($C$4="citu pasākumu izmaksas",IF('5a+c+n'!$Q18="C",'5a+c+n'!M18,0))</f>
        <v>0</v>
      </c>
      <c r="N18" s="106">
        <f>IF($C$4="citu pasākumu izmaksas",IF('5a+c+n'!$Q18="C",'5a+c+n'!N18,0))</f>
        <v>0</v>
      </c>
      <c r="O18" s="106">
        <f>IF($C$4="citu pasākumu izmaksas",IF('5a+c+n'!$Q18="C",'5a+c+n'!O18,0))</f>
        <v>0</v>
      </c>
      <c r="P18" s="107">
        <f>IF($C$4="citu pasākumu izmaksas",IF('5a+c+n'!$Q18="C",'5a+c+n'!P18,0))</f>
        <v>0</v>
      </c>
    </row>
    <row r="19" spans="1:16" x14ac:dyDescent="0.2">
      <c r="A19" s="45">
        <f>IF(P19=0,0,IF(COUNTBLANK(P19)=1,0,COUNTA($P$14:P19)))</f>
        <v>0</v>
      </c>
      <c r="B19" s="20">
        <f>IF($C$4="citu pasākumu izmaksas",IF('5a+c+n'!$Q19="C",'5a+c+n'!B19,0))</f>
        <v>0</v>
      </c>
      <c r="C19" s="20">
        <f>IF($C$4="citu pasākumu izmaksas",IF('5a+c+n'!$Q19="C",'5a+c+n'!C19,0))</f>
        <v>0</v>
      </c>
      <c r="D19" s="20">
        <f>IF($C$4="citu pasākumu izmaksas",IF('5a+c+n'!$Q19="C",'5a+c+n'!D19,0))</f>
        <v>0</v>
      </c>
      <c r="E19" s="40"/>
      <c r="F19" s="59"/>
      <c r="G19" s="106"/>
      <c r="H19" s="106">
        <f>IF($C$4="citu pasākumu izmaksas",IF('5a+c+n'!$Q19="C",'5a+c+n'!H19,0))</f>
        <v>0</v>
      </c>
      <c r="I19" s="106"/>
      <c r="J19" s="106"/>
      <c r="K19" s="107">
        <f>IF($C$4="citu pasākumu izmaksas",IF('5a+c+n'!$Q19="C",'5a+c+n'!K19,0))</f>
        <v>0</v>
      </c>
      <c r="L19" s="74">
        <f>IF($C$4="citu pasākumu izmaksas",IF('5a+c+n'!$Q19="C",'5a+c+n'!L19,0))</f>
        <v>0</v>
      </c>
      <c r="M19" s="106">
        <f>IF($C$4="citu pasākumu izmaksas",IF('5a+c+n'!$Q19="C",'5a+c+n'!M19,0))</f>
        <v>0</v>
      </c>
      <c r="N19" s="106">
        <f>IF($C$4="citu pasākumu izmaksas",IF('5a+c+n'!$Q19="C",'5a+c+n'!N19,0))</f>
        <v>0</v>
      </c>
      <c r="O19" s="106">
        <f>IF($C$4="citu pasākumu izmaksas",IF('5a+c+n'!$Q19="C",'5a+c+n'!O19,0))</f>
        <v>0</v>
      </c>
      <c r="P19" s="107">
        <f>IF($C$4="citu pasākumu izmaksas",IF('5a+c+n'!$Q19="C",'5a+c+n'!P19,0))</f>
        <v>0</v>
      </c>
    </row>
    <row r="20" spans="1:16" x14ac:dyDescent="0.2">
      <c r="A20" s="45">
        <f>IF(P20=0,0,IF(COUNTBLANK(P20)=1,0,COUNTA($P$14:P20)))</f>
        <v>0</v>
      </c>
      <c r="B20" s="20">
        <f>IF($C$4="citu pasākumu izmaksas",IF('5a+c+n'!$Q20="C",'5a+c+n'!B20,0))</f>
        <v>0</v>
      </c>
      <c r="C20" s="20">
        <f>IF($C$4="citu pasākumu izmaksas",IF('5a+c+n'!$Q20="C",'5a+c+n'!C20,0))</f>
        <v>0</v>
      </c>
      <c r="D20" s="20">
        <f>IF($C$4="citu pasākumu izmaksas",IF('5a+c+n'!$Q20="C",'5a+c+n'!D20,0))</f>
        <v>0</v>
      </c>
      <c r="E20" s="40"/>
      <c r="F20" s="59"/>
      <c r="G20" s="106"/>
      <c r="H20" s="106">
        <f>IF($C$4="citu pasākumu izmaksas",IF('5a+c+n'!$Q20="C",'5a+c+n'!H20,0))</f>
        <v>0</v>
      </c>
      <c r="I20" s="106"/>
      <c r="J20" s="106"/>
      <c r="K20" s="107">
        <f>IF($C$4="citu pasākumu izmaksas",IF('5a+c+n'!$Q20="C",'5a+c+n'!K20,0))</f>
        <v>0</v>
      </c>
      <c r="L20" s="74">
        <f>IF($C$4="citu pasākumu izmaksas",IF('5a+c+n'!$Q20="C",'5a+c+n'!L20,0))</f>
        <v>0</v>
      </c>
      <c r="M20" s="106">
        <f>IF($C$4="citu pasākumu izmaksas",IF('5a+c+n'!$Q20="C",'5a+c+n'!M20,0))</f>
        <v>0</v>
      </c>
      <c r="N20" s="106">
        <f>IF($C$4="citu pasākumu izmaksas",IF('5a+c+n'!$Q20="C",'5a+c+n'!N20,0))</f>
        <v>0</v>
      </c>
      <c r="O20" s="106">
        <f>IF($C$4="citu pasākumu izmaksas",IF('5a+c+n'!$Q20="C",'5a+c+n'!O20,0))</f>
        <v>0</v>
      </c>
      <c r="P20" s="107">
        <f>IF($C$4="citu pasākumu izmaksas",IF('5a+c+n'!$Q20="C",'5a+c+n'!P20,0))</f>
        <v>0</v>
      </c>
    </row>
    <row r="21" spans="1:16" x14ac:dyDescent="0.2">
      <c r="A21" s="45">
        <f>IF(P21=0,0,IF(COUNTBLANK(P21)=1,0,COUNTA($P$14:P21)))</f>
        <v>0</v>
      </c>
      <c r="B21" s="20">
        <f>IF($C$4="citu pasākumu izmaksas",IF('5a+c+n'!$Q21="C",'5a+c+n'!B21,0))</f>
        <v>0</v>
      </c>
      <c r="C21" s="20">
        <f>IF($C$4="citu pasākumu izmaksas",IF('5a+c+n'!$Q21="C",'5a+c+n'!C21,0))</f>
        <v>0</v>
      </c>
      <c r="D21" s="20">
        <f>IF($C$4="citu pasākumu izmaksas",IF('5a+c+n'!$Q21="C",'5a+c+n'!D21,0))</f>
        <v>0</v>
      </c>
      <c r="E21" s="40"/>
      <c r="F21" s="59"/>
      <c r="G21" s="106"/>
      <c r="H21" s="106">
        <f>IF($C$4="citu pasākumu izmaksas",IF('5a+c+n'!$Q21="C",'5a+c+n'!H21,0))</f>
        <v>0</v>
      </c>
      <c r="I21" s="106"/>
      <c r="J21" s="106"/>
      <c r="K21" s="107">
        <f>IF($C$4="citu pasākumu izmaksas",IF('5a+c+n'!$Q21="C",'5a+c+n'!K21,0))</f>
        <v>0</v>
      </c>
      <c r="L21" s="74">
        <f>IF($C$4="citu pasākumu izmaksas",IF('5a+c+n'!$Q21="C",'5a+c+n'!L21,0))</f>
        <v>0</v>
      </c>
      <c r="M21" s="106">
        <f>IF($C$4="citu pasākumu izmaksas",IF('5a+c+n'!$Q21="C",'5a+c+n'!M21,0))</f>
        <v>0</v>
      </c>
      <c r="N21" s="106">
        <f>IF($C$4="citu pasākumu izmaksas",IF('5a+c+n'!$Q21="C",'5a+c+n'!N21,0))</f>
        <v>0</v>
      </c>
      <c r="O21" s="106">
        <f>IF($C$4="citu pasākumu izmaksas",IF('5a+c+n'!$Q21="C",'5a+c+n'!O21,0))</f>
        <v>0</v>
      </c>
      <c r="P21" s="107">
        <f>IF($C$4="citu pasākumu izmaksas",IF('5a+c+n'!$Q21="C",'5a+c+n'!P21,0))</f>
        <v>0</v>
      </c>
    </row>
    <row r="22" spans="1:16" x14ac:dyDescent="0.2">
      <c r="A22" s="45">
        <f>IF(P22=0,0,IF(COUNTBLANK(P22)=1,0,COUNTA($P$14:P22)))</f>
        <v>0</v>
      </c>
      <c r="B22" s="20">
        <f>IF($C$4="citu pasākumu izmaksas",IF('5a+c+n'!$Q22="C",'5a+c+n'!B22,0))</f>
        <v>0</v>
      </c>
      <c r="C22" s="20">
        <f>IF($C$4="citu pasākumu izmaksas",IF('5a+c+n'!$Q22="C",'5a+c+n'!C22,0))</f>
        <v>0</v>
      </c>
      <c r="D22" s="20">
        <f>IF($C$4="citu pasākumu izmaksas",IF('5a+c+n'!$Q22="C",'5a+c+n'!D22,0))</f>
        <v>0</v>
      </c>
      <c r="E22" s="40"/>
      <c r="F22" s="59"/>
      <c r="G22" s="106"/>
      <c r="H22" s="106">
        <f>IF($C$4="citu pasākumu izmaksas",IF('5a+c+n'!$Q22="C",'5a+c+n'!H22,0))</f>
        <v>0</v>
      </c>
      <c r="I22" s="106"/>
      <c r="J22" s="106"/>
      <c r="K22" s="107">
        <f>IF($C$4="citu pasākumu izmaksas",IF('5a+c+n'!$Q22="C",'5a+c+n'!K22,0))</f>
        <v>0</v>
      </c>
      <c r="L22" s="74">
        <f>IF($C$4="citu pasākumu izmaksas",IF('5a+c+n'!$Q22="C",'5a+c+n'!L22,0))</f>
        <v>0</v>
      </c>
      <c r="M22" s="106">
        <f>IF($C$4="citu pasākumu izmaksas",IF('5a+c+n'!$Q22="C",'5a+c+n'!M22,0))</f>
        <v>0</v>
      </c>
      <c r="N22" s="106">
        <f>IF($C$4="citu pasākumu izmaksas",IF('5a+c+n'!$Q22="C",'5a+c+n'!N22,0))</f>
        <v>0</v>
      </c>
      <c r="O22" s="106">
        <f>IF($C$4="citu pasākumu izmaksas",IF('5a+c+n'!$Q22="C",'5a+c+n'!O22,0))</f>
        <v>0</v>
      </c>
      <c r="P22" s="107">
        <f>IF($C$4="citu pasākumu izmaksas",IF('5a+c+n'!$Q22="C",'5a+c+n'!P22,0))</f>
        <v>0</v>
      </c>
    </row>
    <row r="23" spans="1:16" x14ac:dyDescent="0.2">
      <c r="A23" s="45">
        <f>IF(P23=0,0,IF(COUNTBLANK(P23)=1,0,COUNTA($P$14:P23)))</f>
        <v>0</v>
      </c>
      <c r="B23" s="20">
        <f>IF($C$4="citu pasākumu izmaksas",IF('5a+c+n'!$Q23="C",'5a+c+n'!B23,0))</f>
        <v>0</v>
      </c>
      <c r="C23" s="20">
        <f>IF($C$4="citu pasākumu izmaksas",IF('5a+c+n'!$Q23="C",'5a+c+n'!C23,0))</f>
        <v>0</v>
      </c>
      <c r="D23" s="20">
        <f>IF($C$4="citu pasākumu izmaksas",IF('5a+c+n'!$Q23="C",'5a+c+n'!D23,0))</f>
        <v>0</v>
      </c>
      <c r="E23" s="40"/>
      <c r="F23" s="59"/>
      <c r="G23" s="106"/>
      <c r="H23" s="106">
        <f>IF($C$4="citu pasākumu izmaksas",IF('5a+c+n'!$Q23="C",'5a+c+n'!H23,0))</f>
        <v>0</v>
      </c>
      <c r="I23" s="106"/>
      <c r="J23" s="106"/>
      <c r="K23" s="107">
        <f>IF($C$4="citu pasākumu izmaksas",IF('5a+c+n'!$Q23="C",'5a+c+n'!K23,0))</f>
        <v>0</v>
      </c>
      <c r="L23" s="74">
        <f>IF($C$4="citu pasākumu izmaksas",IF('5a+c+n'!$Q23="C",'5a+c+n'!L23,0))</f>
        <v>0</v>
      </c>
      <c r="M23" s="106">
        <f>IF($C$4="citu pasākumu izmaksas",IF('5a+c+n'!$Q23="C",'5a+c+n'!M23,0))</f>
        <v>0</v>
      </c>
      <c r="N23" s="106">
        <f>IF($C$4="citu pasākumu izmaksas",IF('5a+c+n'!$Q23="C",'5a+c+n'!N23,0))</f>
        <v>0</v>
      </c>
      <c r="O23" s="106">
        <f>IF($C$4="citu pasākumu izmaksas",IF('5a+c+n'!$Q23="C",'5a+c+n'!O23,0))</f>
        <v>0</v>
      </c>
      <c r="P23" s="107">
        <f>IF($C$4="citu pasākumu izmaksas",IF('5a+c+n'!$Q23="C",'5a+c+n'!P23,0))</f>
        <v>0</v>
      </c>
    </row>
    <row r="24" spans="1:16" x14ac:dyDescent="0.2">
      <c r="A24" s="45">
        <f>IF(P24=0,0,IF(COUNTBLANK(P24)=1,0,COUNTA($P$14:P24)))</f>
        <v>0</v>
      </c>
      <c r="B24" s="20">
        <f>IF($C$4="citu pasākumu izmaksas",IF('5a+c+n'!$Q24="C",'5a+c+n'!B24,0))</f>
        <v>0</v>
      </c>
      <c r="C24" s="20">
        <f>IF($C$4="citu pasākumu izmaksas",IF('5a+c+n'!$Q24="C",'5a+c+n'!C24,0))</f>
        <v>0</v>
      </c>
      <c r="D24" s="20">
        <f>IF($C$4="citu pasākumu izmaksas",IF('5a+c+n'!$Q24="C",'5a+c+n'!D24,0))</f>
        <v>0</v>
      </c>
      <c r="E24" s="40"/>
      <c r="F24" s="59"/>
      <c r="G24" s="106"/>
      <c r="H24" s="106">
        <f>IF($C$4="citu pasākumu izmaksas",IF('5a+c+n'!$Q24="C",'5a+c+n'!H24,0))</f>
        <v>0</v>
      </c>
      <c r="I24" s="106"/>
      <c r="J24" s="106"/>
      <c r="K24" s="107">
        <f>IF($C$4="citu pasākumu izmaksas",IF('5a+c+n'!$Q24="C",'5a+c+n'!K24,0))</f>
        <v>0</v>
      </c>
      <c r="L24" s="74">
        <f>IF($C$4="citu pasākumu izmaksas",IF('5a+c+n'!$Q24="C",'5a+c+n'!L24,0))</f>
        <v>0</v>
      </c>
      <c r="M24" s="106">
        <f>IF($C$4="citu pasākumu izmaksas",IF('5a+c+n'!$Q24="C",'5a+c+n'!M24,0))</f>
        <v>0</v>
      </c>
      <c r="N24" s="106">
        <f>IF($C$4="citu pasākumu izmaksas",IF('5a+c+n'!$Q24="C",'5a+c+n'!N24,0))</f>
        <v>0</v>
      </c>
      <c r="O24" s="106">
        <f>IF($C$4="citu pasākumu izmaksas",IF('5a+c+n'!$Q24="C",'5a+c+n'!O24,0))</f>
        <v>0</v>
      </c>
      <c r="P24" s="107">
        <f>IF($C$4="citu pasākumu izmaksas",IF('5a+c+n'!$Q24="C",'5a+c+n'!P24,0))</f>
        <v>0</v>
      </c>
    </row>
    <row r="25" spans="1:16" ht="12" thickBot="1" x14ac:dyDescent="0.25">
      <c r="A25" s="45">
        <f>IF(P25=0,0,IF(COUNTBLANK(P25)=1,0,COUNTA($P$14:P25)))</f>
        <v>0</v>
      </c>
      <c r="B25" s="20">
        <f>IF($C$4="citu pasākumu izmaksas",IF('5a+c+n'!$Q25="C",'5a+c+n'!B25,0))</f>
        <v>0</v>
      </c>
      <c r="C25" s="20">
        <f>IF($C$4="citu pasākumu izmaksas",IF('5a+c+n'!$Q25="C",'5a+c+n'!C25,0))</f>
        <v>0</v>
      </c>
      <c r="D25" s="20">
        <f>IF($C$4="citu pasākumu izmaksas",IF('5a+c+n'!$Q25="C",'5a+c+n'!D25,0))</f>
        <v>0</v>
      </c>
      <c r="E25" s="40"/>
      <c r="F25" s="59"/>
      <c r="G25" s="106"/>
      <c r="H25" s="106">
        <f>IF($C$4="citu pasākumu izmaksas",IF('5a+c+n'!$Q25="C",'5a+c+n'!H25,0))</f>
        <v>0</v>
      </c>
      <c r="I25" s="106"/>
      <c r="J25" s="106"/>
      <c r="K25" s="107">
        <f>IF($C$4="citu pasākumu izmaksas",IF('5a+c+n'!$Q25="C",'5a+c+n'!K25,0))</f>
        <v>0</v>
      </c>
      <c r="L25" s="74">
        <f>IF($C$4="citu pasākumu izmaksas",IF('5a+c+n'!$Q25="C",'5a+c+n'!L25,0))</f>
        <v>0</v>
      </c>
      <c r="M25" s="106">
        <f>IF($C$4="citu pasākumu izmaksas",IF('5a+c+n'!$Q25="C",'5a+c+n'!M25,0))</f>
        <v>0</v>
      </c>
      <c r="N25" s="106">
        <f>IF($C$4="citu pasākumu izmaksas",IF('5a+c+n'!$Q25="C",'5a+c+n'!N25,0))</f>
        <v>0</v>
      </c>
      <c r="O25" s="106">
        <f>IF($C$4="citu pasākumu izmaksas",IF('5a+c+n'!$Q25="C",'5a+c+n'!O25,0))</f>
        <v>0</v>
      </c>
      <c r="P25" s="107">
        <f>IF($C$4="citu pasākumu izmaksas",IF('5a+c+n'!$Q25="C",'5a+c+n'!P25,0))</f>
        <v>0</v>
      </c>
    </row>
    <row r="26" spans="1:16" ht="12" customHeight="1" thickBot="1" x14ac:dyDescent="0.25">
      <c r="A26" s="254" t="s">
        <v>62</v>
      </c>
      <c r="B26" s="255"/>
      <c r="C26" s="255"/>
      <c r="D26" s="255"/>
      <c r="E26" s="255"/>
      <c r="F26" s="255"/>
      <c r="G26" s="255"/>
      <c r="H26" s="255"/>
      <c r="I26" s="255"/>
      <c r="J26" s="255"/>
      <c r="K26" s="256"/>
      <c r="L26" s="121">
        <f>SUM(L14:L25)</f>
        <v>0</v>
      </c>
      <c r="M26" s="122">
        <f>SUM(M14:M25)</f>
        <v>0</v>
      </c>
      <c r="N26" s="122">
        <f>SUM(N14:N25)</f>
        <v>0</v>
      </c>
      <c r="O26" s="122">
        <f>SUM(O14:O25)</f>
        <v>0</v>
      </c>
      <c r="P26" s="123">
        <f>SUM(P14:P25)</f>
        <v>0</v>
      </c>
    </row>
    <row r="27" spans="1:16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6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16" x14ac:dyDescent="0.2">
      <c r="A29" s="1" t="s">
        <v>14</v>
      </c>
      <c r="B29" s="12"/>
      <c r="C29" s="257">
        <f>'Kops c'!C29:H29</f>
        <v>0</v>
      </c>
      <c r="D29" s="257"/>
      <c r="E29" s="257"/>
      <c r="F29" s="257"/>
      <c r="G29" s="257"/>
      <c r="H29" s="257"/>
      <c r="I29" s="12"/>
      <c r="J29" s="12"/>
      <c r="K29" s="12"/>
      <c r="L29" s="12"/>
      <c r="M29" s="12"/>
      <c r="N29" s="12"/>
      <c r="O29" s="12"/>
      <c r="P29" s="12"/>
    </row>
    <row r="30" spans="1:16" x14ac:dyDescent="0.2">
      <c r="A30" s="12"/>
      <c r="B30" s="12"/>
      <c r="C30" s="183" t="s">
        <v>15</v>
      </c>
      <c r="D30" s="183"/>
      <c r="E30" s="183"/>
      <c r="F30" s="183"/>
      <c r="G30" s="183"/>
      <c r="H30" s="183"/>
      <c r="I30" s="12"/>
      <c r="J30" s="12"/>
      <c r="K30" s="12"/>
      <c r="L30" s="12"/>
      <c r="M30" s="12"/>
      <c r="N30" s="12"/>
      <c r="O30" s="12"/>
      <c r="P30" s="12"/>
    </row>
    <row r="31" spans="1:16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16" x14ac:dyDescent="0.2">
      <c r="A32" s="202" t="str">
        <f>'Kops n'!A32:D32</f>
        <v>Tāme sastādīta 2024. gada__. ________</v>
      </c>
      <c r="B32" s="203"/>
      <c r="C32" s="203"/>
      <c r="D32" s="203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1:16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spans="1:16" x14ac:dyDescent="0.2">
      <c r="A34" s="1" t="s">
        <v>41</v>
      </c>
      <c r="B34" s="12"/>
      <c r="C34" s="257">
        <f>'Kops c'!C34:H34</f>
        <v>0</v>
      </c>
      <c r="D34" s="257"/>
      <c r="E34" s="257"/>
      <c r="F34" s="257"/>
      <c r="G34" s="257"/>
      <c r="H34" s="257"/>
      <c r="I34" s="12"/>
      <c r="J34" s="12"/>
      <c r="K34" s="12"/>
      <c r="L34" s="12"/>
      <c r="M34" s="12"/>
      <c r="N34" s="12"/>
      <c r="O34" s="12"/>
      <c r="P34" s="12"/>
    </row>
    <row r="35" spans="1:16" x14ac:dyDescent="0.2">
      <c r="A35" s="12"/>
      <c r="B35" s="12"/>
      <c r="C35" s="183" t="s">
        <v>15</v>
      </c>
      <c r="D35" s="183"/>
      <c r="E35" s="183"/>
      <c r="F35" s="183"/>
      <c r="G35" s="183"/>
      <c r="H35" s="183"/>
      <c r="I35" s="12"/>
      <c r="J35" s="12"/>
      <c r="K35" s="12"/>
      <c r="L35" s="12"/>
      <c r="M35" s="12"/>
      <c r="N35" s="12"/>
      <c r="O35" s="12"/>
      <c r="P35" s="12"/>
    </row>
    <row r="36" spans="1:16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16" x14ac:dyDescent="0.2">
      <c r="A37" s="70" t="s">
        <v>16</v>
      </c>
      <c r="B37" s="38"/>
      <c r="C37" s="75">
        <f>'Kops c'!C37</f>
        <v>0</v>
      </c>
      <c r="D37" s="38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spans="1:16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</sheetData>
  <mergeCells count="23">
    <mergeCell ref="D7:L7"/>
    <mergeCell ref="C2:I2"/>
    <mergeCell ref="C3:I3"/>
    <mergeCell ref="C4:I4"/>
    <mergeCell ref="D5:L5"/>
    <mergeCell ref="D6:L6"/>
    <mergeCell ref="D8:L8"/>
    <mergeCell ref="A9:F9"/>
    <mergeCell ref="J9:M9"/>
    <mergeCell ref="N9:O9"/>
    <mergeCell ref="A12:A13"/>
    <mergeCell ref="B12:B13"/>
    <mergeCell ref="C12:C13"/>
    <mergeCell ref="D12:D13"/>
    <mergeCell ref="E12:E13"/>
    <mergeCell ref="F12:K12"/>
    <mergeCell ref="C35:H35"/>
    <mergeCell ref="L12:P12"/>
    <mergeCell ref="A26:K26"/>
    <mergeCell ref="C29:H29"/>
    <mergeCell ref="C30:H30"/>
    <mergeCell ref="A32:D32"/>
    <mergeCell ref="C34:H34"/>
  </mergeCells>
  <conditionalFormatting sqref="A26:K26">
    <cfRule type="containsText" dxfId="6" priority="3" operator="containsText" text="Tiešās izmaksas kopā, t. sk. darba devēja sociālais nodoklis __.__% ">
      <formula>NOT(ISERROR(SEARCH("Tiešās izmaksas kopā, t. sk. darba devēja sociālais nodoklis __.__% ",A26)))</formula>
    </cfRule>
  </conditionalFormatting>
  <conditionalFormatting sqref="A14:P25">
    <cfRule type="cellIs" dxfId="5" priority="1" operator="equal">
      <formula>0</formula>
    </cfRule>
  </conditionalFormatting>
  <conditionalFormatting sqref="C2:I2 D5:L8 N9:O9 L26:P26 C29:H29 C34:H34 C37">
    <cfRule type="cellIs" dxfId="4" priority="2" operator="equal">
      <formula>0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0">
    <tabColor rgb="FF00B050"/>
  </sheetPr>
  <dimension ref="A1:P38"/>
  <sheetViews>
    <sheetView workbookViewId="0">
      <selection activeCell="Q36" sqref="Q36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18"/>
      <c r="B1" s="18"/>
      <c r="C1" s="23" t="s">
        <v>44</v>
      </c>
      <c r="D1" s="72">
        <f>'5a+c+n'!D1</f>
        <v>5</v>
      </c>
      <c r="E1" s="18"/>
      <c r="F1" s="18"/>
      <c r="G1" s="18"/>
      <c r="H1" s="18"/>
      <c r="I1" s="18"/>
      <c r="J1" s="18"/>
      <c r="N1" s="22"/>
      <c r="O1" s="23"/>
      <c r="P1" s="24"/>
    </row>
    <row r="2" spans="1:16" x14ac:dyDescent="0.2">
      <c r="A2" s="25"/>
      <c r="B2" s="25"/>
      <c r="C2" s="270" t="str">
        <f>'5a+c+n'!C2:I2</f>
        <v>BŪVLAUKUMA ORGANIZĀCIJA</v>
      </c>
      <c r="D2" s="270"/>
      <c r="E2" s="270"/>
      <c r="F2" s="270"/>
      <c r="G2" s="270"/>
      <c r="H2" s="270"/>
      <c r="I2" s="270"/>
      <c r="J2" s="25"/>
    </row>
    <row r="3" spans="1:16" x14ac:dyDescent="0.2">
      <c r="A3" s="26"/>
      <c r="B3" s="26"/>
      <c r="C3" s="244" t="s">
        <v>21</v>
      </c>
      <c r="D3" s="244"/>
      <c r="E3" s="244"/>
      <c r="F3" s="244"/>
      <c r="G3" s="244"/>
      <c r="H3" s="244"/>
      <c r="I3" s="244"/>
      <c r="J3" s="26"/>
    </row>
    <row r="4" spans="1:16" x14ac:dyDescent="0.2">
      <c r="A4" s="26"/>
      <c r="B4" s="26"/>
      <c r="C4" s="271" t="s">
        <v>19</v>
      </c>
      <c r="D4" s="271"/>
      <c r="E4" s="271"/>
      <c r="F4" s="271"/>
      <c r="G4" s="271"/>
      <c r="H4" s="271"/>
      <c r="I4" s="271"/>
      <c r="J4" s="26"/>
    </row>
    <row r="5" spans="1:16" ht="15" customHeight="1" x14ac:dyDescent="0.2">
      <c r="A5" s="18"/>
      <c r="B5" s="18"/>
      <c r="C5" s="23" t="s">
        <v>5</v>
      </c>
      <c r="D5" s="266" t="str">
        <f>'Kops a+c+n'!D6</f>
        <v>DZĪVOJAMĀS MĀJAS FASĀŽU VIENKĀRŠOTĀ ATJAUNOŠANA</v>
      </c>
      <c r="E5" s="266"/>
      <c r="F5" s="266"/>
      <c r="G5" s="266"/>
      <c r="H5" s="266"/>
      <c r="I5" s="266"/>
      <c r="J5" s="266"/>
      <c r="K5" s="266"/>
      <c r="L5" s="266"/>
      <c r="M5" s="12"/>
      <c r="N5" s="12"/>
      <c r="O5" s="12"/>
      <c r="P5" s="12"/>
    </row>
    <row r="6" spans="1:16" x14ac:dyDescent="0.2">
      <c r="A6" s="18"/>
      <c r="B6" s="18"/>
      <c r="C6" s="23" t="s">
        <v>6</v>
      </c>
      <c r="D6" s="266" t="str">
        <f>'Kops a+c+n'!D7</f>
        <v>DZĪVOJAMĀS MĀJAS FASĀŽU VIENKĀRŠOTĀ ATJAUNOŠANA</v>
      </c>
      <c r="E6" s="266"/>
      <c r="F6" s="266"/>
      <c r="G6" s="266"/>
      <c r="H6" s="266"/>
      <c r="I6" s="266"/>
      <c r="J6" s="266"/>
      <c r="K6" s="266"/>
      <c r="L6" s="266"/>
      <c r="M6" s="12"/>
      <c r="N6" s="12"/>
      <c r="O6" s="12"/>
      <c r="P6" s="12"/>
    </row>
    <row r="7" spans="1:16" x14ac:dyDescent="0.2">
      <c r="A7" s="18"/>
      <c r="B7" s="18"/>
      <c r="C7" s="23" t="s">
        <v>7</v>
      </c>
      <c r="D7" s="266" t="str">
        <f>'Kops a+c+n'!D8</f>
        <v>MEŽA IELA 8, JAUNOLAINE, OLAINES PAGASTS</v>
      </c>
      <c r="E7" s="266"/>
      <c r="F7" s="266"/>
      <c r="G7" s="266"/>
      <c r="H7" s="266"/>
      <c r="I7" s="266"/>
      <c r="J7" s="266"/>
      <c r="K7" s="266"/>
      <c r="L7" s="266"/>
      <c r="M7" s="12"/>
      <c r="N7" s="12"/>
      <c r="O7" s="12"/>
      <c r="P7" s="12"/>
    </row>
    <row r="8" spans="1:16" x14ac:dyDescent="0.2">
      <c r="A8" s="18"/>
      <c r="B8" s="18"/>
      <c r="C8" s="4" t="s">
        <v>24</v>
      </c>
      <c r="D8" s="266" t="str">
        <f>'Kops a+c+n'!D9</f>
        <v>Iepirkums Nr. AS OŪS 2024/02_E</v>
      </c>
      <c r="E8" s="266"/>
      <c r="F8" s="266"/>
      <c r="G8" s="266"/>
      <c r="H8" s="266"/>
      <c r="I8" s="266"/>
      <c r="J8" s="266"/>
      <c r="K8" s="266"/>
      <c r="L8" s="266"/>
      <c r="M8" s="12"/>
      <c r="N8" s="12"/>
      <c r="O8" s="12"/>
      <c r="P8" s="12"/>
    </row>
    <row r="9" spans="1:16" ht="11.25" customHeight="1" x14ac:dyDescent="0.2">
      <c r="A9" s="267" t="str">
        <f>'5a+c+n'!A9</f>
        <v>Tāme sastādīta  2023. gada tirgus cenās, pamatojoties uz DOP daļas rasējumiem</v>
      </c>
      <c r="B9" s="267"/>
      <c r="C9" s="267"/>
      <c r="D9" s="267"/>
      <c r="E9" s="267"/>
      <c r="F9" s="267"/>
      <c r="G9" s="27"/>
      <c r="H9" s="27"/>
      <c r="I9" s="27"/>
      <c r="J9" s="268" t="s">
        <v>45</v>
      </c>
      <c r="K9" s="268"/>
      <c r="L9" s="268"/>
      <c r="M9" s="268"/>
      <c r="N9" s="269">
        <f>P26</f>
        <v>0</v>
      </c>
      <c r="O9" s="269"/>
      <c r="P9" s="27"/>
    </row>
    <row r="10" spans="1:16" ht="15" customHeight="1" x14ac:dyDescent="0.2">
      <c r="A10" s="28"/>
      <c r="B10" s="29"/>
      <c r="C10" s="4"/>
      <c r="D10" s="18"/>
      <c r="E10" s="18"/>
      <c r="F10" s="18"/>
      <c r="G10" s="18"/>
      <c r="H10" s="18"/>
      <c r="I10" s="18"/>
      <c r="J10" s="18"/>
      <c r="K10" s="18"/>
      <c r="L10" s="76"/>
      <c r="M10" s="76"/>
      <c r="N10" s="76"/>
      <c r="O10" s="76"/>
      <c r="P10" s="23" t="str">
        <f>'Kopt a+c+n'!A36</f>
        <v>Tāme sastādīta 2024. gada__. ________</v>
      </c>
    </row>
    <row r="11" spans="1:16" ht="12" thickBot="1" x14ac:dyDescent="0.25">
      <c r="A11" s="28"/>
      <c r="B11" s="29"/>
      <c r="C11" s="4"/>
      <c r="D11" s="18"/>
      <c r="E11" s="18"/>
      <c r="F11" s="18"/>
      <c r="G11" s="18"/>
      <c r="H11" s="18"/>
      <c r="I11" s="18"/>
      <c r="J11" s="18"/>
      <c r="K11" s="18"/>
      <c r="L11" s="30"/>
      <c r="M11" s="30"/>
      <c r="N11" s="31"/>
      <c r="O11" s="22"/>
      <c r="P11" s="18"/>
    </row>
    <row r="12" spans="1:16" x14ac:dyDescent="0.2">
      <c r="A12" s="235" t="s">
        <v>27</v>
      </c>
      <c r="B12" s="259" t="s">
        <v>48</v>
      </c>
      <c r="C12" s="252" t="s">
        <v>49</v>
      </c>
      <c r="D12" s="262" t="s">
        <v>50</v>
      </c>
      <c r="E12" s="264" t="s">
        <v>51</v>
      </c>
      <c r="F12" s="251" t="s">
        <v>52</v>
      </c>
      <c r="G12" s="252"/>
      <c r="H12" s="252"/>
      <c r="I12" s="252"/>
      <c r="J12" s="252"/>
      <c r="K12" s="253"/>
      <c r="L12" s="276" t="s">
        <v>53</v>
      </c>
      <c r="M12" s="252"/>
      <c r="N12" s="252"/>
      <c r="O12" s="252"/>
      <c r="P12" s="253"/>
    </row>
    <row r="13" spans="1:16" ht="126.75" customHeight="1" thickBot="1" x14ac:dyDescent="0.25">
      <c r="A13" s="236"/>
      <c r="B13" s="272"/>
      <c r="C13" s="273"/>
      <c r="D13" s="274"/>
      <c r="E13" s="275"/>
      <c r="F13" s="47" t="s">
        <v>55</v>
      </c>
      <c r="G13" s="50" t="s">
        <v>56</v>
      </c>
      <c r="H13" s="50" t="s">
        <v>57</v>
      </c>
      <c r="I13" s="50" t="s">
        <v>58</v>
      </c>
      <c r="J13" s="50" t="s">
        <v>59</v>
      </c>
      <c r="K13" s="52" t="s">
        <v>60</v>
      </c>
      <c r="L13" s="63" t="s">
        <v>55</v>
      </c>
      <c r="M13" s="50" t="s">
        <v>57</v>
      </c>
      <c r="N13" s="50" t="s">
        <v>58</v>
      </c>
      <c r="O13" s="50" t="s">
        <v>59</v>
      </c>
      <c r="P13" s="80" t="s">
        <v>60</v>
      </c>
    </row>
    <row r="14" spans="1:16" x14ac:dyDescent="0.2">
      <c r="A14" s="44">
        <f>IF(P14=0,0,IF(COUNTBLANK(P14)=1,0,COUNTA($P$14:P14)))</f>
        <v>0</v>
      </c>
      <c r="B14" s="19">
        <f>IF($C$4="Neattiecināmās izmaksas",IF('5a+c+n'!$Q14="N",'5a+c+n'!B14,0))</f>
        <v>0</v>
      </c>
      <c r="C14" s="19">
        <f>IF($C$4="Neattiecināmās izmaksas",IF('5a+c+n'!$Q14="N",'5a+c+n'!C14,0))</f>
        <v>0</v>
      </c>
      <c r="D14" s="19">
        <f>IF($C$4="Neattiecināmās izmaksas",IF('5a+c+n'!$Q14="N",'5a+c+n'!D14,0))</f>
        <v>0</v>
      </c>
      <c r="E14" s="39"/>
      <c r="F14" s="57"/>
      <c r="G14" s="104"/>
      <c r="H14" s="104">
        <f>IF($C$4="Neattiecināmās izmaksas",IF('5a+c+n'!$Q14="N",'5a+c+n'!H14,0))</f>
        <v>0</v>
      </c>
      <c r="I14" s="104"/>
      <c r="J14" s="104"/>
      <c r="K14" s="105">
        <f>IF($C$4="Neattiecināmās izmaksas",IF('5a+c+n'!$Q14="N",'5a+c+n'!K14,0))</f>
        <v>0</v>
      </c>
      <c r="L14" s="73">
        <f>IF($C$4="Neattiecināmās izmaksas",IF('5a+c+n'!$Q14="N",'5a+c+n'!L14,0))</f>
        <v>0</v>
      </c>
      <c r="M14" s="104">
        <f>IF($C$4="Neattiecināmās izmaksas",IF('5a+c+n'!$Q14="N",'5a+c+n'!M14,0))</f>
        <v>0</v>
      </c>
      <c r="N14" s="104">
        <f>IF($C$4="Neattiecināmās izmaksas",IF('5a+c+n'!$Q14="N",'5a+c+n'!N14,0))</f>
        <v>0</v>
      </c>
      <c r="O14" s="104">
        <f>IF($C$4="Neattiecināmās izmaksas",IF('5a+c+n'!$Q14="N",'5a+c+n'!O14,0))</f>
        <v>0</v>
      </c>
      <c r="P14" s="105">
        <f>IF($C$4="Neattiecināmās izmaksas",IF('5a+c+n'!$Q14="N",'5a+c+n'!P14,0))</f>
        <v>0</v>
      </c>
    </row>
    <row r="15" spans="1:16" x14ac:dyDescent="0.2">
      <c r="A15" s="45">
        <f>IF(P15=0,0,IF(COUNTBLANK(P15)=1,0,COUNTA($P$14:P15)))</f>
        <v>0</v>
      </c>
      <c r="B15" s="20">
        <f>IF($C$4="Neattiecināmās izmaksas",IF('5a+c+n'!$Q15="N",'5a+c+n'!B15,0))</f>
        <v>0</v>
      </c>
      <c r="C15" s="20">
        <f>IF($C$4="Neattiecināmās izmaksas",IF('5a+c+n'!$Q15="N",'5a+c+n'!C15,0))</f>
        <v>0</v>
      </c>
      <c r="D15" s="20">
        <f>IF($C$4="Neattiecināmās izmaksas",IF('5a+c+n'!$Q15="N",'5a+c+n'!D15,0))</f>
        <v>0</v>
      </c>
      <c r="E15" s="40"/>
      <c r="F15" s="59"/>
      <c r="G15" s="106"/>
      <c r="H15" s="106">
        <f>IF($C$4="Neattiecināmās izmaksas",IF('5a+c+n'!$Q15="N",'5a+c+n'!H15,0))</f>
        <v>0</v>
      </c>
      <c r="I15" s="106"/>
      <c r="J15" s="106"/>
      <c r="K15" s="107">
        <f>IF($C$4="Neattiecināmās izmaksas",IF('5a+c+n'!$Q15="N",'5a+c+n'!K15,0))</f>
        <v>0</v>
      </c>
      <c r="L15" s="74">
        <f>IF($C$4="Neattiecināmās izmaksas",IF('5a+c+n'!$Q15="N",'5a+c+n'!L15,0))</f>
        <v>0</v>
      </c>
      <c r="M15" s="106">
        <f>IF($C$4="Neattiecināmās izmaksas",IF('5a+c+n'!$Q15="N",'5a+c+n'!M15,0))</f>
        <v>0</v>
      </c>
      <c r="N15" s="106">
        <f>IF($C$4="Neattiecināmās izmaksas",IF('5a+c+n'!$Q15="N",'5a+c+n'!N15,0))</f>
        <v>0</v>
      </c>
      <c r="O15" s="106">
        <f>IF($C$4="Neattiecināmās izmaksas",IF('5a+c+n'!$Q15="N",'5a+c+n'!O15,0))</f>
        <v>0</v>
      </c>
      <c r="P15" s="107">
        <f>IF($C$4="Neattiecināmās izmaksas",IF('5a+c+n'!$Q15="N",'5a+c+n'!P15,0))</f>
        <v>0</v>
      </c>
    </row>
    <row r="16" spans="1:16" x14ac:dyDescent="0.2">
      <c r="A16" s="45">
        <f>IF(P16=0,0,IF(COUNTBLANK(P16)=1,0,COUNTA($P$14:P16)))</f>
        <v>0</v>
      </c>
      <c r="B16" s="20">
        <f>IF($C$4="Neattiecināmās izmaksas",IF('5a+c+n'!$Q16="N",'5a+c+n'!B16,0))</f>
        <v>0</v>
      </c>
      <c r="C16" s="20">
        <f>IF($C$4="Neattiecināmās izmaksas",IF('5a+c+n'!$Q16="N",'5a+c+n'!C16,0))</f>
        <v>0</v>
      </c>
      <c r="D16" s="20">
        <f>IF($C$4="Neattiecināmās izmaksas",IF('5a+c+n'!$Q16="N",'5a+c+n'!D16,0))</f>
        <v>0</v>
      </c>
      <c r="E16" s="40"/>
      <c r="F16" s="59"/>
      <c r="G16" s="106"/>
      <c r="H16" s="106">
        <f>IF($C$4="Neattiecināmās izmaksas",IF('5a+c+n'!$Q16="N",'5a+c+n'!H16,0))</f>
        <v>0</v>
      </c>
      <c r="I16" s="106"/>
      <c r="J16" s="106"/>
      <c r="K16" s="107">
        <f>IF($C$4="Neattiecināmās izmaksas",IF('5a+c+n'!$Q16="N",'5a+c+n'!K16,0))</f>
        <v>0</v>
      </c>
      <c r="L16" s="74">
        <f>IF($C$4="Neattiecināmās izmaksas",IF('5a+c+n'!$Q16="N",'5a+c+n'!L16,0))</f>
        <v>0</v>
      </c>
      <c r="M16" s="106">
        <f>IF($C$4="Neattiecināmās izmaksas",IF('5a+c+n'!$Q16="N",'5a+c+n'!M16,0))</f>
        <v>0</v>
      </c>
      <c r="N16" s="106">
        <f>IF($C$4="Neattiecināmās izmaksas",IF('5a+c+n'!$Q16="N",'5a+c+n'!N16,0))</f>
        <v>0</v>
      </c>
      <c r="O16" s="106">
        <f>IF($C$4="Neattiecināmās izmaksas",IF('5a+c+n'!$Q16="N",'5a+c+n'!O16,0))</f>
        <v>0</v>
      </c>
      <c r="P16" s="107">
        <f>IF($C$4="Neattiecināmās izmaksas",IF('5a+c+n'!$Q16="N",'5a+c+n'!P16,0))</f>
        <v>0</v>
      </c>
    </row>
    <row r="17" spans="1:16" x14ac:dyDescent="0.2">
      <c r="A17" s="45">
        <f>IF(P17=0,0,IF(COUNTBLANK(P17)=1,0,COUNTA($P$14:P17)))</f>
        <v>0</v>
      </c>
      <c r="B17" s="20">
        <f>IF($C$4="Neattiecināmās izmaksas",IF('5a+c+n'!$Q17="N",'5a+c+n'!B17,0))</f>
        <v>0</v>
      </c>
      <c r="C17" s="20">
        <f>IF($C$4="Neattiecināmās izmaksas",IF('5a+c+n'!$Q17="N",'5a+c+n'!C17,0))</f>
        <v>0</v>
      </c>
      <c r="D17" s="20">
        <f>IF($C$4="Neattiecināmās izmaksas",IF('5a+c+n'!$Q17="N",'5a+c+n'!D17,0))</f>
        <v>0</v>
      </c>
      <c r="E17" s="40"/>
      <c r="F17" s="59"/>
      <c r="G17" s="106"/>
      <c r="H17" s="106">
        <f>IF($C$4="Neattiecināmās izmaksas",IF('5a+c+n'!$Q17="N",'5a+c+n'!H17,0))</f>
        <v>0</v>
      </c>
      <c r="I17" s="106"/>
      <c r="J17" s="106"/>
      <c r="K17" s="107">
        <f>IF($C$4="Neattiecināmās izmaksas",IF('5a+c+n'!$Q17="N",'5a+c+n'!K17,0))</f>
        <v>0</v>
      </c>
      <c r="L17" s="74">
        <f>IF($C$4="Neattiecināmās izmaksas",IF('5a+c+n'!$Q17="N",'5a+c+n'!L17,0))</f>
        <v>0</v>
      </c>
      <c r="M17" s="106">
        <f>IF($C$4="Neattiecināmās izmaksas",IF('5a+c+n'!$Q17="N",'5a+c+n'!M17,0))</f>
        <v>0</v>
      </c>
      <c r="N17" s="106">
        <f>IF($C$4="Neattiecināmās izmaksas",IF('5a+c+n'!$Q17="N",'5a+c+n'!N17,0))</f>
        <v>0</v>
      </c>
      <c r="O17" s="106">
        <f>IF($C$4="Neattiecināmās izmaksas",IF('5a+c+n'!$Q17="N",'5a+c+n'!O17,0))</f>
        <v>0</v>
      </c>
      <c r="P17" s="107">
        <f>IF($C$4="Neattiecināmās izmaksas",IF('5a+c+n'!$Q17="N",'5a+c+n'!P17,0))</f>
        <v>0</v>
      </c>
    </row>
    <row r="18" spans="1:16" x14ac:dyDescent="0.2">
      <c r="A18" s="45">
        <f>IF(P18=0,0,IF(COUNTBLANK(P18)=1,0,COUNTA($P$14:P18)))</f>
        <v>0</v>
      </c>
      <c r="B18" s="20">
        <f>IF($C$4="Neattiecināmās izmaksas",IF('5a+c+n'!$Q18="N",'5a+c+n'!B18,0))</f>
        <v>0</v>
      </c>
      <c r="C18" s="20">
        <f>IF($C$4="Neattiecināmās izmaksas",IF('5a+c+n'!$Q18="N",'5a+c+n'!C18,0))</f>
        <v>0</v>
      </c>
      <c r="D18" s="20">
        <f>IF($C$4="Neattiecināmās izmaksas",IF('5a+c+n'!$Q18="N",'5a+c+n'!D18,0))</f>
        <v>0</v>
      </c>
      <c r="E18" s="40"/>
      <c r="F18" s="59"/>
      <c r="G18" s="106"/>
      <c r="H18" s="106">
        <f>IF($C$4="Neattiecināmās izmaksas",IF('5a+c+n'!$Q18="N",'5a+c+n'!H18,0))</f>
        <v>0</v>
      </c>
      <c r="I18" s="106"/>
      <c r="J18" s="106"/>
      <c r="K18" s="107">
        <f>IF($C$4="Neattiecināmās izmaksas",IF('5a+c+n'!$Q18="N",'5a+c+n'!K18,0))</f>
        <v>0</v>
      </c>
      <c r="L18" s="74">
        <f>IF($C$4="Neattiecināmās izmaksas",IF('5a+c+n'!$Q18="N",'5a+c+n'!L18,0))</f>
        <v>0</v>
      </c>
      <c r="M18" s="106">
        <f>IF($C$4="Neattiecināmās izmaksas",IF('5a+c+n'!$Q18="N",'5a+c+n'!M18,0))</f>
        <v>0</v>
      </c>
      <c r="N18" s="106">
        <f>IF($C$4="Neattiecināmās izmaksas",IF('5a+c+n'!$Q18="N",'5a+c+n'!N18,0))</f>
        <v>0</v>
      </c>
      <c r="O18" s="106">
        <f>IF($C$4="Neattiecināmās izmaksas",IF('5a+c+n'!$Q18="N",'5a+c+n'!O18,0))</f>
        <v>0</v>
      </c>
      <c r="P18" s="107">
        <f>IF($C$4="Neattiecināmās izmaksas",IF('5a+c+n'!$Q18="N",'5a+c+n'!P18,0))</f>
        <v>0</v>
      </c>
    </row>
    <row r="19" spans="1:16" x14ac:dyDescent="0.2">
      <c r="A19" s="45">
        <f>IF(P19=0,0,IF(COUNTBLANK(P19)=1,0,COUNTA($P$14:P19)))</f>
        <v>0</v>
      </c>
      <c r="B19" s="20">
        <f>IF($C$4="Neattiecināmās izmaksas",IF('5a+c+n'!$Q19="N",'5a+c+n'!B19,0))</f>
        <v>0</v>
      </c>
      <c r="C19" s="20">
        <f>IF($C$4="Neattiecināmās izmaksas",IF('5a+c+n'!$Q19="N",'5a+c+n'!C19,0))</f>
        <v>0</v>
      </c>
      <c r="D19" s="20">
        <f>IF($C$4="Neattiecināmās izmaksas",IF('5a+c+n'!$Q19="N",'5a+c+n'!D19,0))</f>
        <v>0</v>
      </c>
      <c r="E19" s="40"/>
      <c r="F19" s="59"/>
      <c r="G19" s="106"/>
      <c r="H19" s="106">
        <f>IF($C$4="Neattiecināmās izmaksas",IF('5a+c+n'!$Q19="N",'5a+c+n'!H19,0))</f>
        <v>0</v>
      </c>
      <c r="I19" s="106"/>
      <c r="J19" s="106"/>
      <c r="K19" s="107">
        <f>IF($C$4="Neattiecināmās izmaksas",IF('5a+c+n'!$Q19="N",'5a+c+n'!K19,0))</f>
        <v>0</v>
      </c>
      <c r="L19" s="74">
        <f>IF($C$4="Neattiecināmās izmaksas",IF('5a+c+n'!$Q19="N",'5a+c+n'!L19,0))</f>
        <v>0</v>
      </c>
      <c r="M19" s="106">
        <f>IF($C$4="Neattiecināmās izmaksas",IF('5a+c+n'!$Q19="N",'5a+c+n'!M19,0))</f>
        <v>0</v>
      </c>
      <c r="N19" s="106">
        <f>IF($C$4="Neattiecināmās izmaksas",IF('5a+c+n'!$Q19="N",'5a+c+n'!N19,0))</f>
        <v>0</v>
      </c>
      <c r="O19" s="106">
        <f>IF($C$4="Neattiecināmās izmaksas",IF('5a+c+n'!$Q19="N",'5a+c+n'!O19,0))</f>
        <v>0</v>
      </c>
      <c r="P19" s="107">
        <f>IF($C$4="Neattiecināmās izmaksas",IF('5a+c+n'!$Q19="N",'5a+c+n'!P19,0))</f>
        <v>0</v>
      </c>
    </row>
    <row r="20" spans="1:16" x14ac:dyDescent="0.2">
      <c r="A20" s="45">
        <f>IF(P20=0,0,IF(COUNTBLANK(P20)=1,0,COUNTA($P$14:P20)))</f>
        <v>0</v>
      </c>
      <c r="B20" s="20">
        <f>IF($C$4="Neattiecināmās izmaksas",IF('5a+c+n'!$Q20="N",'5a+c+n'!B20,0))</f>
        <v>0</v>
      </c>
      <c r="C20" s="20">
        <f>IF($C$4="Neattiecināmās izmaksas",IF('5a+c+n'!$Q20="N",'5a+c+n'!C20,0))</f>
        <v>0</v>
      </c>
      <c r="D20" s="20">
        <f>IF($C$4="Neattiecināmās izmaksas",IF('5a+c+n'!$Q20="N",'5a+c+n'!D20,0))</f>
        <v>0</v>
      </c>
      <c r="E20" s="40"/>
      <c r="F20" s="59"/>
      <c r="G20" s="106"/>
      <c r="H20" s="106">
        <f>IF($C$4="Neattiecināmās izmaksas",IF('5a+c+n'!$Q20="N",'5a+c+n'!H20,0))</f>
        <v>0</v>
      </c>
      <c r="I20" s="106"/>
      <c r="J20" s="106"/>
      <c r="K20" s="107">
        <f>IF($C$4="Neattiecināmās izmaksas",IF('5a+c+n'!$Q20="N",'5a+c+n'!K20,0))</f>
        <v>0</v>
      </c>
      <c r="L20" s="74">
        <f>IF($C$4="Neattiecināmās izmaksas",IF('5a+c+n'!$Q20="N",'5a+c+n'!L20,0))</f>
        <v>0</v>
      </c>
      <c r="M20" s="106">
        <f>IF($C$4="Neattiecināmās izmaksas",IF('5a+c+n'!$Q20="N",'5a+c+n'!M20,0))</f>
        <v>0</v>
      </c>
      <c r="N20" s="106">
        <f>IF($C$4="Neattiecināmās izmaksas",IF('5a+c+n'!$Q20="N",'5a+c+n'!N20,0))</f>
        <v>0</v>
      </c>
      <c r="O20" s="106">
        <f>IF($C$4="Neattiecināmās izmaksas",IF('5a+c+n'!$Q20="N",'5a+c+n'!O20,0))</f>
        <v>0</v>
      </c>
      <c r="P20" s="107">
        <f>IF($C$4="Neattiecināmās izmaksas",IF('5a+c+n'!$Q20="N",'5a+c+n'!P20,0))</f>
        <v>0</v>
      </c>
    </row>
    <row r="21" spans="1:16" x14ac:dyDescent="0.2">
      <c r="A21" s="45">
        <f>IF(P21=0,0,IF(COUNTBLANK(P21)=1,0,COUNTA($P$14:P21)))</f>
        <v>0</v>
      </c>
      <c r="B21" s="20">
        <f>IF($C$4="Neattiecināmās izmaksas",IF('5a+c+n'!$Q21="N",'5a+c+n'!B21,0))</f>
        <v>0</v>
      </c>
      <c r="C21" s="20">
        <f>IF($C$4="Neattiecināmās izmaksas",IF('5a+c+n'!$Q21="N",'5a+c+n'!C21,0))</f>
        <v>0</v>
      </c>
      <c r="D21" s="20">
        <f>IF($C$4="Neattiecināmās izmaksas",IF('5a+c+n'!$Q21="N",'5a+c+n'!D21,0))</f>
        <v>0</v>
      </c>
      <c r="E21" s="40"/>
      <c r="F21" s="59"/>
      <c r="G21" s="106"/>
      <c r="H21" s="106">
        <f>IF($C$4="Neattiecināmās izmaksas",IF('5a+c+n'!$Q21="N",'5a+c+n'!H21,0))</f>
        <v>0</v>
      </c>
      <c r="I21" s="106"/>
      <c r="J21" s="106"/>
      <c r="K21" s="107">
        <f>IF($C$4="Neattiecināmās izmaksas",IF('5a+c+n'!$Q21="N",'5a+c+n'!K21,0))</f>
        <v>0</v>
      </c>
      <c r="L21" s="74">
        <f>IF($C$4="Neattiecināmās izmaksas",IF('5a+c+n'!$Q21="N",'5a+c+n'!L21,0))</f>
        <v>0</v>
      </c>
      <c r="M21" s="106">
        <f>IF($C$4="Neattiecināmās izmaksas",IF('5a+c+n'!$Q21="N",'5a+c+n'!M21,0))</f>
        <v>0</v>
      </c>
      <c r="N21" s="106">
        <f>IF($C$4="Neattiecināmās izmaksas",IF('5a+c+n'!$Q21="N",'5a+c+n'!N21,0))</f>
        <v>0</v>
      </c>
      <c r="O21" s="106">
        <f>IF($C$4="Neattiecināmās izmaksas",IF('5a+c+n'!$Q21="N",'5a+c+n'!O21,0))</f>
        <v>0</v>
      </c>
      <c r="P21" s="107">
        <f>IF($C$4="Neattiecināmās izmaksas",IF('5a+c+n'!$Q21="N",'5a+c+n'!P21,0))</f>
        <v>0</v>
      </c>
    </row>
    <row r="22" spans="1:16" x14ac:dyDescent="0.2">
      <c r="A22" s="45">
        <f>IF(P22=0,0,IF(COUNTBLANK(P22)=1,0,COUNTA($P$14:P22)))</f>
        <v>0</v>
      </c>
      <c r="B22" s="20">
        <f>IF($C$4="Neattiecināmās izmaksas",IF('5a+c+n'!$Q22="N",'5a+c+n'!B22,0))</f>
        <v>0</v>
      </c>
      <c r="C22" s="20">
        <f>IF($C$4="Neattiecināmās izmaksas",IF('5a+c+n'!$Q22="N",'5a+c+n'!C22,0))</f>
        <v>0</v>
      </c>
      <c r="D22" s="20">
        <f>IF($C$4="Neattiecināmās izmaksas",IF('5a+c+n'!$Q22="N",'5a+c+n'!D22,0))</f>
        <v>0</v>
      </c>
      <c r="E22" s="40"/>
      <c r="F22" s="59"/>
      <c r="G22" s="106"/>
      <c r="H22" s="106">
        <f>IF($C$4="Neattiecināmās izmaksas",IF('5a+c+n'!$Q22="N",'5a+c+n'!H22,0))</f>
        <v>0</v>
      </c>
      <c r="I22" s="106"/>
      <c r="J22" s="106"/>
      <c r="K22" s="107">
        <f>IF($C$4="Neattiecināmās izmaksas",IF('5a+c+n'!$Q22="N",'5a+c+n'!K22,0))</f>
        <v>0</v>
      </c>
      <c r="L22" s="74">
        <f>IF($C$4="Neattiecināmās izmaksas",IF('5a+c+n'!$Q22="N",'5a+c+n'!L22,0))</f>
        <v>0</v>
      </c>
      <c r="M22" s="106">
        <f>IF($C$4="Neattiecināmās izmaksas",IF('5a+c+n'!$Q22="N",'5a+c+n'!M22,0))</f>
        <v>0</v>
      </c>
      <c r="N22" s="106">
        <f>IF($C$4="Neattiecināmās izmaksas",IF('5a+c+n'!$Q22="N",'5a+c+n'!N22,0))</f>
        <v>0</v>
      </c>
      <c r="O22" s="106">
        <f>IF($C$4="Neattiecināmās izmaksas",IF('5a+c+n'!$Q22="N",'5a+c+n'!O22,0))</f>
        <v>0</v>
      </c>
      <c r="P22" s="107">
        <f>IF($C$4="Neattiecināmās izmaksas",IF('5a+c+n'!$Q22="N",'5a+c+n'!P22,0))</f>
        <v>0</v>
      </c>
    </row>
    <row r="23" spans="1:16" x14ac:dyDescent="0.2">
      <c r="A23" s="45">
        <f>IF(P23=0,0,IF(COUNTBLANK(P23)=1,0,COUNTA($P$14:P23)))</f>
        <v>0</v>
      </c>
      <c r="B23" s="20">
        <f>IF($C$4="Neattiecināmās izmaksas",IF('5a+c+n'!$Q23="N",'5a+c+n'!B23,0))</f>
        <v>0</v>
      </c>
      <c r="C23" s="20">
        <f>IF($C$4="Neattiecināmās izmaksas",IF('5a+c+n'!$Q23="N",'5a+c+n'!C23,0))</f>
        <v>0</v>
      </c>
      <c r="D23" s="20">
        <f>IF($C$4="Neattiecināmās izmaksas",IF('5a+c+n'!$Q23="N",'5a+c+n'!D23,0))</f>
        <v>0</v>
      </c>
      <c r="E23" s="40"/>
      <c r="F23" s="59"/>
      <c r="G23" s="106"/>
      <c r="H23" s="106">
        <f>IF($C$4="Neattiecināmās izmaksas",IF('5a+c+n'!$Q23="N",'5a+c+n'!H23,0))</f>
        <v>0</v>
      </c>
      <c r="I23" s="106"/>
      <c r="J23" s="106"/>
      <c r="K23" s="107">
        <f>IF($C$4="Neattiecināmās izmaksas",IF('5a+c+n'!$Q23="N",'5a+c+n'!K23,0))</f>
        <v>0</v>
      </c>
      <c r="L23" s="74">
        <f>IF($C$4="Neattiecināmās izmaksas",IF('5a+c+n'!$Q23="N",'5a+c+n'!L23,0))</f>
        <v>0</v>
      </c>
      <c r="M23" s="106">
        <f>IF($C$4="Neattiecināmās izmaksas",IF('5a+c+n'!$Q23="N",'5a+c+n'!M23,0))</f>
        <v>0</v>
      </c>
      <c r="N23" s="106">
        <f>IF($C$4="Neattiecināmās izmaksas",IF('5a+c+n'!$Q23="N",'5a+c+n'!N23,0))</f>
        <v>0</v>
      </c>
      <c r="O23" s="106">
        <f>IF($C$4="Neattiecināmās izmaksas",IF('5a+c+n'!$Q23="N",'5a+c+n'!O23,0))</f>
        <v>0</v>
      </c>
      <c r="P23" s="107">
        <f>IF($C$4="Neattiecināmās izmaksas",IF('5a+c+n'!$Q23="N",'5a+c+n'!P23,0))</f>
        <v>0</v>
      </c>
    </row>
    <row r="24" spans="1:16" x14ac:dyDescent="0.2">
      <c r="A24" s="45">
        <f>IF(P24=0,0,IF(COUNTBLANK(P24)=1,0,COUNTA($P$14:P24)))</f>
        <v>0</v>
      </c>
      <c r="B24" s="20">
        <f>IF($C$4="Neattiecināmās izmaksas",IF('5a+c+n'!$Q24="N",'5a+c+n'!B24,0))</f>
        <v>0</v>
      </c>
      <c r="C24" s="20">
        <f>IF($C$4="Neattiecināmās izmaksas",IF('5a+c+n'!$Q24="N",'5a+c+n'!C24,0))</f>
        <v>0</v>
      </c>
      <c r="D24" s="20">
        <f>IF($C$4="Neattiecināmās izmaksas",IF('5a+c+n'!$Q24="N",'5a+c+n'!D24,0))</f>
        <v>0</v>
      </c>
      <c r="E24" s="40"/>
      <c r="F24" s="59"/>
      <c r="G24" s="106"/>
      <c r="H24" s="106">
        <f>IF($C$4="Neattiecināmās izmaksas",IF('5a+c+n'!$Q24="N",'5a+c+n'!H24,0))</f>
        <v>0</v>
      </c>
      <c r="I24" s="106"/>
      <c r="J24" s="106"/>
      <c r="K24" s="107">
        <f>IF($C$4="Neattiecināmās izmaksas",IF('5a+c+n'!$Q24="N",'5a+c+n'!K24,0))</f>
        <v>0</v>
      </c>
      <c r="L24" s="74">
        <f>IF($C$4="Neattiecināmās izmaksas",IF('5a+c+n'!$Q24="N",'5a+c+n'!L24,0))</f>
        <v>0</v>
      </c>
      <c r="M24" s="106">
        <f>IF($C$4="Neattiecināmās izmaksas",IF('5a+c+n'!$Q24="N",'5a+c+n'!M24,0))</f>
        <v>0</v>
      </c>
      <c r="N24" s="106">
        <f>IF($C$4="Neattiecināmās izmaksas",IF('5a+c+n'!$Q24="N",'5a+c+n'!N24,0))</f>
        <v>0</v>
      </c>
      <c r="O24" s="106">
        <f>IF($C$4="Neattiecināmās izmaksas",IF('5a+c+n'!$Q24="N",'5a+c+n'!O24,0))</f>
        <v>0</v>
      </c>
      <c r="P24" s="107">
        <f>IF($C$4="Neattiecināmās izmaksas",IF('5a+c+n'!$Q24="N",'5a+c+n'!P24,0))</f>
        <v>0</v>
      </c>
    </row>
    <row r="25" spans="1:16" ht="12" thickBot="1" x14ac:dyDescent="0.25">
      <c r="A25" s="45">
        <f>IF(P25=0,0,IF(COUNTBLANK(P25)=1,0,COUNTA($P$14:P25)))</f>
        <v>0</v>
      </c>
      <c r="B25" s="20">
        <f>IF($C$4="Neattiecināmās izmaksas",IF('5a+c+n'!$Q25="N",'5a+c+n'!B25,0))</f>
        <v>0</v>
      </c>
      <c r="C25" s="20">
        <f>IF($C$4="Neattiecināmās izmaksas",IF('5a+c+n'!$Q25="N",'5a+c+n'!C25,0))</f>
        <v>0</v>
      </c>
      <c r="D25" s="20">
        <f>IF($C$4="Neattiecināmās izmaksas",IF('5a+c+n'!$Q25="N",'5a+c+n'!D25,0))</f>
        <v>0</v>
      </c>
      <c r="E25" s="40"/>
      <c r="F25" s="59"/>
      <c r="G25" s="106"/>
      <c r="H25" s="106">
        <f>IF($C$4="Neattiecināmās izmaksas",IF('5a+c+n'!$Q25="N",'5a+c+n'!H25,0))</f>
        <v>0</v>
      </c>
      <c r="I25" s="106"/>
      <c r="J25" s="106"/>
      <c r="K25" s="107">
        <f>IF($C$4="Neattiecināmās izmaksas",IF('5a+c+n'!$Q25="N",'5a+c+n'!K25,0))</f>
        <v>0</v>
      </c>
      <c r="L25" s="74">
        <f>IF($C$4="Neattiecināmās izmaksas",IF('5a+c+n'!$Q25="N",'5a+c+n'!L25,0))</f>
        <v>0</v>
      </c>
      <c r="M25" s="106">
        <f>IF($C$4="Neattiecināmās izmaksas",IF('5a+c+n'!$Q25="N",'5a+c+n'!M25,0))</f>
        <v>0</v>
      </c>
      <c r="N25" s="106">
        <f>IF($C$4="Neattiecināmās izmaksas",IF('5a+c+n'!$Q25="N",'5a+c+n'!N25,0))</f>
        <v>0</v>
      </c>
      <c r="O25" s="106">
        <f>IF($C$4="Neattiecināmās izmaksas",IF('5a+c+n'!$Q25="N",'5a+c+n'!O25,0))</f>
        <v>0</v>
      </c>
      <c r="P25" s="107">
        <f>IF($C$4="Neattiecināmās izmaksas",IF('5a+c+n'!$Q25="N",'5a+c+n'!P25,0))</f>
        <v>0</v>
      </c>
    </row>
    <row r="26" spans="1:16" ht="12" customHeight="1" thickBot="1" x14ac:dyDescent="0.25">
      <c r="A26" s="254" t="s">
        <v>62</v>
      </c>
      <c r="B26" s="255"/>
      <c r="C26" s="255"/>
      <c r="D26" s="255"/>
      <c r="E26" s="255"/>
      <c r="F26" s="255"/>
      <c r="G26" s="255"/>
      <c r="H26" s="255"/>
      <c r="I26" s="255"/>
      <c r="J26" s="255"/>
      <c r="K26" s="256"/>
      <c r="L26" s="121">
        <f>SUM(L14:L25)</f>
        <v>0</v>
      </c>
      <c r="M26" s="122">
        <f>SUM(M14:M25)</f>
        <v>0</v>
      </c>
      <c r="N26" s="122">
        <f>SUM(N14:N25)</f>
        <v>0</v>
      </c>
      <c r="O26" s="122">
        <f>SUM(O14:O25)</f>
        <v>0</v>
      </c>
      <c r="P26" s="123">
        <f>SUM(P14:P25)</f>
        <v>0</v>
      </c>
    </row>
    <row r="27" spans="1:16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6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16" x14ac:dyDescent="0.2">
      <c r="A29" s="1" t="s">
        <v>14</v>
      </c>
      <c r="B29" s="12"/>
      <c r="C29" s="257">
        <f>'Kops n'!C29:H29</f>
        <v>0</v>
      </c>
      <c r="D29" s="257"/>
      <c r="E29" s="257"/>
      <c r="F29" s="257"/>
      <c r="G29" s="257"/>
      <c r="H29" s="257"/>
      <c r="I29" s="12"/>
      <c r="J29" s="12"/>
      <c r="K29" s="12"/>
      <c r="L29" s="12"/>
      <c r="M29" s="12"/>
      <c r="N29" s="12"/>
      <c r="O29" s="12"/>
      <c r="P29" s="12"/>
    </row>
    <row r="30" spans="1:16" x14ac:dyDescent="0.2">
      <c r="A30" s="12"/>
      <c r="B30" s="12"/>
      <c r="C30" s="183" t="s">
        <v>15</v>
      </c>
      <c r="D30" s="183"/>
      <c r="E30" s="183"/>
      <c r="F30" s="183"/>
      <c r="G30" s="183"/>
      <c r="H30" s="183"/>
      <c r="I30" s="12"/>
      <c r="J30" s="12"/>
      <c r="K30" s="12"/>
      <c r="L30" s="12"/>
      <c r="M30" s="12"/>
      <c r="N30" s="12"/>
      <c r="O30" s="12"/>
      <c r="P30" s="12"/>
    </row>
    <row r="31" spans="1:16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16" x14ac:dyDescent="0.2">
      <c r="A32" s="202" t="str">
        <f>'Kops n'!A32:D32</f>
        <v>Tāme sastādīta 2024. gada__. ________</v>
      </c>
      <c r="B32" s="203"/>
      <c r="C32" s="203"/>
      <c r="D32" s="203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1:16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spans="1:16" x14ac:dyDescent="0.2">
      <c r="A34" s="1" t="s">
        <v>41</v>
      </c>
      <c r="B34" s="12"/>
      <c r="C34" s="257">
        <f>'Kops n'!C34:H34</f>
        <v>0</v>
      </c>
      <c r="D34" s="257"/>
      <c r="E34" s="257"/>
      <c r="F34" s="257"/>
      <c r="G34" s="257"/>
      <c r="H34" s="257"/>
      <c r="I34" s="12"/>
      <c r="J34" s="12"/>
      <c r="K34" s="12"/>
      <c r="L34" s="12"/>
      <c r="M34" s="12"/>
      <c r="N34" s="12"/>
      <c r="O34" s="12"/>
      <c r="P34" s="12"/>
    </row>
    <row r="35" spans="1:16" x14ac:dyDescent="0.2">
      <c r="A35" s="12"/>
      <c r="B35" s="12"/>
      <c r="C35" s="183" t="s">
        <v>15</v>
      </c>
      <c r="D35" s="183"/>
      <c r="E35" s="183"/>
      <c r="F35" s="183"/>
      <c r="G35" s="183"/>
      <c r="H35" s="183"/>
      <c r="I35" s="12"/>
      <c r="J35" s="12"/>
      <c r="K35" s="12"/>
      <c r="L35" s="12"/>
      <c r="M35" s="12"/>
      <c r="N35" s="12"/>
      <c r="O35" s="12"/>
      <c r="P35" s="12"/>
    </row>
    <row r="36" spans="1:16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16" x14ac:dyDescent="0.2">
      <c r="A37" s="70" t="s">
        <v>16</v>
      </c>
      <c r="B37" s="38"/>
      <c r="C37" s="75">
        <f>'Kops n'!C37</f>
        <v>0</v>
      </c>
      <c r="D37" s="38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spans="1:16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</sheetData>
  <mergeCells count="23">
    <mergeCell ref="C2:I2"/>
    <mergeCell ref="C3:I3"/>
    <mergeCell ref="C4:I4"/>
    <mergeCell ref="D5:L5"/>
    <mergeCell ref="D6:L6"/>
    <mergeCell ref="D8:L8"/>
    <mergeCell ref="A9:F9"/>
    <mergeCell ref="J9:M9"/>
    <mergeCell ref="N9:O9"/>
    <mergeCell ref="D7:L7"/>
    <mergeCell ref="C35:H35"/>
    <mergeCell ref="L12:P12"/>
    <mergeCell ref="A26:K26"/>
    <mergeCell ref="C29:H29"/>
    <mergeCell ref="C30:H30"/>
    <mergeCell ref="A32:D32"/>
    <mergeCell ref="C34:H34"/>
    <mergeCell ref="A12:A13"/>
    <mergeCell ref="B12:B13"/>
    <mergeCell ref="C12:C13"/>
    <mergeCell ref="D12:D13"/>
    <mergeCell ref="E12:E13"/>
    <mergeCell ref="F12:K12"/>
  </mergeCells>
  <conditionalFormatting sqref="A26:K26">
    <cfRule type="containsText" dxfId="3" priority="3" operator="containsText" text="Tiešās izmaksas kopā, t. sk. darba devēja sociālais nodoklis __.__% ">
      <formula>NOT(ISERROR(SEARCH("Tiešās izmaksas kopā, t. sk. darba devēja sociālais nodoklis __.__% ",A26)))</formula>
    </cfRule>
  </conditionalFormatting>
  <conditionalFormatting sqref="A14:P25">
    <cfRule type="cellIs" dxfId="2" priority="1" operator="equal">
      <formula>0</formula>
    </cfRule>
  </conditionalFormatting>
  <conditionalFormatting sqref="C2:I2 D5:L8 N9:O9 L26:P26 C29:H29 C34:H34 C37">
    <cfRule type="cellIs" dxfId="1" priority="2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</sheetPr>
  <dimension ref="A2:C36"/>
  <sheetViews>
    <sheetView workbookViewId="0">
      <selection activeCell="A20" sqref="A20:XFD25"/>
    </sheetView>
  </sheetViews>
  <sheetFormatPr defaultRowHeight="11.25" x14ac:dyDescent="0.2"/>
  <cols>
    <col min="1" max="1" width="16.85546875" style="1" customWidth="1"/>
    <col min="2" max="2" width="43.42578125" style="1" customWidth="1"/>
    <col min="3" max="3" width="22.42578125" style="1" customWidth="1"/>
    <col min="4" max="191" width="9.140625" style="1"/>
    <col min="192" max="192" width="1.42578125" style="1" customWidth="1"/>
    <col min="193" max="193" width="2.140625" style="1" customWidth="1"/>
    <col min="194" max="194" width="16.85546875" style="1" customWidth="1"/>
    <col min="195" max="195" width="43.42578125" style="1" customWidth="1"/>
    <col min="196" max="196" width="22.42578125" style="1" customWidth="1"/>
    <col min="197" max="197" width="9.140625" style="1"/>
    <col min="198" max="198" width="13.85546875" style="1" bestFit="1" customWidth="1"/>
    <col min="199" max="447" width="9.140625" style="1"/>
    <col min="448" max="448" width="1.42578125" style="1" customWidth="1"/>
    <col min="449" max="449" width="2.140625" style="1" customWidth="1"/>
    <col min="450" max="450" width="16.85546875" style="1" customWidth="1"/>
    <col min="451" max="451" width="43.42578125" style="1" customWidth="1"/>
    <col min="452" max="452" width="22.42578125" style="1" customWidth="1"/>
    <col min="453" max="453" width="9.140625" style="1"/>
    <col min="454" max="454" width="13.85546875" style="1" bestFit="1" customWidth="1"/>
    <col min="455" max="703" width="9.140625" style="1"/>
    <col min="704" max="704" width="1.42578125" style="1" customWidth="1"/>
    <col min="705" max="705" width="2.140625" style="1" customWidth="1"/>
    <col min="706" max="706" width="16.85546875" style="1" customWidth="1"/>
    <col min="707" max="707" width="43.42578125" style="1" customWidth="1"/>
    <col min="708" max="708" width="22.42578125" style="1" customWidth="1"/>
    <col min="709" max="709" width="9.140625" style="1"/>
    <col min="710" max="710" width="13.85546875" style="1" bestFit="1" customWidth="1"/>
    <col min="711" max="959" width="9.140625" style="1"/>
    <col min="960" max="960" width="1.42578125" style="1" customWidth="1"/>
    <col min="961" max="961" width="2.140625" style="1" customWidth="1"/>
    <col min="962" max="962" width="16.85546875" style="1" customWidth="1"/>
    <col min="963" max="963" width="43.42578125" style="1" customWidth="1"/>
    <col min="964" max="964" width="22.42578125" style="1" customWidth="1"/>
    <col min="965" max="965" width="9.140625" style="1"/>
    <col min="966" max="966" width="13.85546875" style="1" bestFit="1" customWidth="1"/>
    <col min="967" max="1215" width="9.140625" style="1"/>
    <col min="1216" max="1216" width="1.42578125" style="1" customWidth="1"/>
    <col min="1217" max="1217" width="2.140625" style="1" customWidth="1"/>
    <col min="1218" max="1218" width="16.85546875" style="1" customWidth="1"/>
    <col min="1219" max="1219" width="43.42578125" style="1" customWidth="1"/>
    <col min="1220" max="1220" width="22.42578125" style="1" customWidth="1"/>
    <col min="1221" max="1221" width="9.140625" style="1"/>
    <col min="1222" max="1222" width="13.85546875" style="1" bestFit="1" customWidth="1"/>
    <col min="1223" max="1471" width="9.140625" style="1"/>
    <col min="1472" max="1472" width="1.42578125" style="1" customWidth="1"/>
    <col min="1473" max="1473" width="2.140625" style="1" customWidth="1"/>
    <col min="1474" max="1474" width="16.85546875" style="1" customWidth="1"/>
    <col min="1475" max="1475" width="43.42578125" style="1" customWidth="1"/>
    <col min="1476" max="1476" width="22.42578125" style="1" customWidth="1"/>
    <col min="1477" max="1477" width="9.140625" style="1"/>
    <col min="1478" max="1478" width="13.85546875" style="1" bestFit="1" customWidth="1"/>
    <col min="1479" max="1727" width="9.140625" style="1"/>
    <col min="1728" max="1728" width="1.42578125" style="1" customWidth="1"/>
    <col min="1729" max="1729" width="2.140625" style="1" customWidth="1"/>
    <col min="1730" max="1730" width="16.85546875" style="1" customWidth="1"/>
    <col min="1731" max="1731" width="43.42578125" style="1" customWidth="1"/>
    <col min="1732" max="1732" width="22.42578125" style="1" customWidth="1"/>
    <col min="1733" max="1733" width="9.140625" style="1"/>
    <col min="1734" max="1734" width="13.85546875" style="1" bestFit="1" customWidth="1"/>
    <col min="1735" max="1983" width="9.140625" style="1"/>
    <col min="1984" max="1984" width="1.42578125" style="1" customWidth="1"/>
    <col min="1985" max="1985" width="2.140625" style="1" customWidth="1"/>
    <col min="1986" max="1986" width="16.85546875" style="1" customWidth="1"/>
    <col min="1987" max="1987" width="43.42578125" style="1" customWidth="1"/>
    <col min="1988" max="1988" width="22.42578125" style="1" customWidth="1"/>
    <col min="1989" max="1989" width="9.140625" style="1"/>
    <col min="1990" max="1990" width="13.85546875" style="1" bestFit="1" customWidth="1"/>
    <col min="1991" max="2239" width="9.140625" style="1"/>
    <col min="2240" max="2240" width="1.42578125" style="1" customWidth="1"/>
    <col min="2241" max="2241" width="2.140625" style="1" customWidth="1"/>
    <col min="2242" max="2242" width="16.85546875" style="1" customWidth="1"/>
    <col min="2243" max="2243" width="43.42578125" style="1" customWidth="1"/>
    <col min="2244" max="2244" width="22.42578125" style="1" customWidth="1"/>
    <col min="2245" max="2245" width="9.140625" style="1"/>
    <col min="2246" max="2246" width="13.85546875" style="1" bestFit="1" customWidth="1"/>
    <col min="2247" max="2495" width="9.140625" style="1"/>
    <col min="2496" max="2496" width="1.42578125" style="1" customWidth="1"/>
    <col min="2497" max="2497" width="2.140625" style="1" customWidth="1"/>
    <col min="2498" max="2498" width="16.85546875" style="1" customWidth="1"/>
    <col min="2499" max="2499" width="43.42578125" style="1" customWidth="1"/>
    <col min="2500" max="2500" width="22.42578125" style="1" customWidth="1"/>
    <col min="2501" max="2501" width="9.140625" style="1"/>
    <col min="2502" max="2502" width="13.85546875" style="1" bestFit="1" customWidth="1"/>
    <col min="2503" max="2751" width="9.140625" style="1"/>
    <col min="2752" max="2752" width="1.42578125" style="1" customWidth="1"/>
    <col min="2753" max="2753" width="2.140625" style="1" customWidth="1"/>
    <col min="2754" max="2754" width="16.85546875" style="1" customWidth="1"/>
    <col min="2755" max="2755" width="43.42578125" style="1" customWidth="1"/>
    <col min="2756" max="2756" width="22.42578125" style="1" customWidth="1"/>
    <col min="2757" max="2757" width="9.140625" style="1"/>
    <col min="2758" max="2758" width="13.85546875" style="1" bestFit="1" customWidth="1"/>
    <col min="2759" max="3007" width="9.140625" style="1"/>
    <col min="3008" max="3008" width="1.42578125" style="1" customWidth="1"/>
    <col min="3009" max="3009" width="2.140625" style="1" customWidth="1"/>
    <col min="3010" max="3010" width="16.85546875" style="1" customWidth="1"/>
    <col min="3011" max="3011" width="43.42578125" style="1" customWidth="1"/>
    <col min="3012" max="3012" width="22.42578125" style="1" customWidth="1"/>
    <col min="3013" max="3013" width="9.140625" style="1"/>
    <col min="3014" max="3014" width="13.85546875" style="1" bestFit="1" customWidth="1"/>
    <col min="3015" max="3263" width="9.140625" style="1"/>
    <col min="3264" max="3264" width="1.42578125" style="1" customWidth="1"/>
    <col min="3265" max="3265" width="2.140625" style="1" customWidth="1"/>
    <col min="3266" max="3266" width="16.85546875" style="1" customWidth="1"/>
    <col min="3267" max="3267" width="43.42578125" style="1" customWidth="1"/>
    <col min="3268" max="3268" width="22.42578125" style="1" customWidth="1"/>
    <col min="3269" max="3269" width="9.140625" style="1"/>
    <col min="3270" max="3270" width="13.85546875" style="1" bestFit="1" customWidth="1"/>
    <col min="3271" max="3519" width="9.140625" style="1"/>
    <col min="3520" max="3520" width="1.42578125" style="1" customWidth="1"/>
    <col min="3521" max="3521" width="2.140625" style="1" customWidth="1"/>
    <col min="3522" max="3522" width="16.85546875" style="1" customWidth="1"/>
    <col min="3523" max="3523" width="43.42578125" style="1" customWidth="1"/>
    <col min="3524" max="3524" width="22.42578125" style="1" customWidth="1"/>
    <col min="3525" max="3525" width="9.140625" style="1"/>
    <col min="3526" max="3526" width="13.85546875" style="1" bestFit="1" customWidth="1"/>
    <col min="3527" max="3775" width="9.140625" style="1"/>
    <col min="3776" max="3776" width="1.42578125" style="1" customWidth="1"/>
    <col min="3777" max="3777" width="2.140625" style="1" customWidth="1"/>
    <col min="3778" max="3778" width="16.85546875" style="1" customWidth="1"/>
    <col min="3779" max="3779" width="43.42578125" style="1" customWidth="1"/>
    <col min="3780" max="3780" width="22.42578125" style="1" customWidth="1"/>
    <col min="3781" max="3781" width="9.140625" style="1"/>
    <col min="3782" max="3782" width="13.85546875" style="1" bestFit="1" customWidth="1"/>
    <col min="3783" max="4031" width="9.140625" style="1"/>
    <col min="4032" max="4032" width="1.42578125" style="1" customWidth="1"/>
    <col min="4033" max="4033" width="2.140625" style="1" customWidth="1"/>
    <col min="4034" max="4034" width="16.85546875" style="1" customWidth="1"/>
    <col min="4035" max="4035" width="43.42578125" style="1" customWidth="1"/>
    <col min="4036" max="4036" width="22.42578125" style="1" customWidth="1"/>
    <col min="4037" max="4037" width="9.140625" style="1"/>
    <col min="4038" max="4038" width="13.85546875" style="1" bestFit="1" customWidth="1"/>
    <col min="4039" max="4287" width="9.140625" style="1"/>
    <col min="4288" max="4288" width="1.42578125" style="1" customWidth="1"/>
    <col min="4289" max="4289" width="2.140625" style="1" customWidth="1"/>
    <col min="4290" max="4290" width="16.85546875" style="1" customWidth="1"/>
    <col min="4291" max="4291" width="43.42578125" style="1" customWidth="1"/>
    <col min="4292" max="4292" width="22.42578125" style="1" customWidth="1"/>
    <col min="4293" max="4293" width="9.140625" style="1"/>
    <col min="4294" max="4294" width="13.85546875" style="1" bestFit="1" customWidth="1"/>
    <col min="4295" max="4543" width="9.140625" style="1"/>
    <col min="4544" max="4544" width="1.42578125" style="1" customWidth="1"/>
    <col min="4545" max="4545" width="2.140625" style="1" customWidth="1"/>
    <col min="4546" max="4546" width="16.85546875" style="1" customWidth="1"/>
    <col min="4547" max="4547" width="43.42578125" style="1" customWidth="1"/>
    <col min="4548" max="4548" width="22.42578125" style="1" customWidth="1"/>
    <col min="4549" max="4549" width="9.140625" style="1"/>
    <col min="4550" max="4550" width="13.85546875" style="1" bestFit="1" customWidth="1"/>
    <col min="4551" max="4799" width="9.140625" style="1"/>
    <col min="4800" max="4800" width="1.42578125" style="1" customWidth="1"/>
    <col min="4801" max="4801" width="2.140625" style="1" customWidth="1"/>
    <col min="4802" max="4802" width="16.85546875" style="1" customWidth="1"/>
    <col min="4803" max="4803" width="43.42578125" style="1" customWidth="1"/>
    <col min="4804" max="4804" width="22.42578125" style="1" customWidth="1"/>
    <col min="4805" max="4805" width="9.140625" style="1"/>
    <col min="4806" max="4806" width="13.85546875" style="1" bestFit="1" customWidth="1"/>
    <col min="4807" max="5055" width="9.140625" style="1"/>
    <col min="5056" max="5056" width="1.42578125" style="1" customWidth="1"/>
    <col min="5057" max="5057" width="2.140625" style="1" customWidth="1"/>
    <col min="5058" max="5058" width="16.85546875" style="1" customWidth="1"/>
    <col min="5059" max="5059" width="43.42578125" style="1" customWidth="1"/>
    <col min="5060" max="5060" width="22.42578125" style="1" customWidth="1"/>
    <col min="5061" max="5061" width="9.140625" style="1"/>
    <col min="5062" max="5062" width="13.85546875" style="1" bestFit="1" customWidth="1"/>
    <col min="5063" max="5311" width="9.140625" style="1"/>
    <col min="5312" max="5312" width="1.42578125" style="1" customWidth="1"/>
    <col min="5313" max="5313" width="2.140625" style="1" customWidth="1"/>
    <col min="5314" max="5314" width="16.85546875" style="1" customWidth="1"/>
    <col min="5315" max="5315" width="43.42578125" style="1" customWidth="1"/>
    <col min="5316" max="5316" width="22.42578125" style="1" customWidth="1"/>
    <col min="5317" max="5317" width="9.140625" style="1"/>
    <col min="5318" max="5318" width="13.85546875" style="1" bestFit="1" customWidth="1"/>
    <col min="5319" max="5567" width="9.140625" style="1"/>
    <col min="5568" max="5568" width="1.42578125" style="1" customWidth="1"/>
    <col min="5569" max="5569" width="2.140625" style="1" customWidth="1"/>
    <col min="5570" max="5570" width="16.85546875" style="1" customWidth="1"/>
    <col min="5571" max="5571" width="43.42578125" style="1" customWidth="1"/>
    <col min="5572" max="5572" width="22.42578125" style="1" customWidth="1"/>
    <col min="5573" max="5573" width="9.140625" style="1"/>
    <col min="5574" max="5574" width="13.85546875" style="1" bestFit="1" customWidth="1"/>
    <col min="5575" max="5823" width="9.140625" style="1"/>
    <col min="5824" max="5824" width="1.42578125" style="1" customWidth="1"/>
    <col min="5825" max="5825" width="2.140625" style="1" customWidth="1"/>
    <col min="5826" max="5826" width="16.85546875" style="1" customWidth="1"/>
    <col min="5827" max="5827" width="43.42578125" style="1" customWidth="1"/>
    <col min="5828" max="5828" width="22.42578125" style="1" customWidth="1"/>
    <col min="5829" max="5829" width="9.140625" style="1"/>
    <col min="5830" max="5830" width="13.85546875" style="1" bestFit="1" customWidth="1"/>
    <col min="5831" max="6079" width="9.140625" style="1"/>
    <col min="6080" max="6080" width="1.42578125" style="1" customWidth="1"/>
    <col min="6081" max="6081" width="2.140625" style="1" customWidth="1"/>
    <col min="6082" max="6082" width="16.85546875" style="1" customWidth="1"/>
    <col min="6083" max="6083" width="43.42578125" style="1" customWidth="1"/>
    <col min="6084" max="6084" width="22.42578125" style="1" customWidth="1"/>
    <col min="6085" max="6085" width="9.140625" style="1"/>
    <col min="6086" max="6086" width="13.85546875" style="1" bestFit="1" customWidth="1"/>
    <col min="6087" max="6335" width="9.140625" style="1"/>
    <col min="6336" max="6336" width="1.42578125" style="1" customWidth="1"/>
    <col min="6337" max="6337" width="2.140625" style="1" customWidth="1"/>
    <col min="6338" max="6338" width="16.85546875" style="1" customWidth="1"/>
    <col min="6339" max="6339" width="43.42578125" style="1" customWidth="1"/>
    <col min="6340" max="6340" width="22.42578125" style="1" customWidth="1"/>
    <col min="6341" max="6341" width="9.140625" style="1"/>
    <col min="6342" max="6342" width="13.85546875" style="1" bestFit="1" customWidth="1"/>
    <col min="6343" max="6591" width="9.140625" style="1"/>
    <col min="6592" max="6592" width="1.42578125" style="1" customWidth="1"/>
    <col min="6593" max="6593" width="2.140625" style="1" customWidth="1"/>
    <col min="6594" max="6594" width="16.85546875" style="1" customWidth="1"/>
    <col min="6595" max="6595" width="43.42578125" style="1" customWidth="1"/>
    <col min="6596" max="6596" width="22.42578125" style="1" customWidth="1"/>
    <col min="6597" max="6597" width="9.140625" style="1"/>
    <col min="6598" max="6598" width="13.85546875" style="1" bestFit="1" customWidth="1"/>
    <col min="6599" max="6847" width="9.140625" style="1"/>
    <col min="6848" max="6848" width="1.42578125" style="1" customWidth="1"/>
    <col min="6849" max="6849" width="2.140625" style="1" customWidth="1"/>
    <col min="6850" max="6850" width="16.85546875" style="1" customWidth="1"/>
    <col min="6851" max="6851" width="43.42578125" style="1" customWidth="1"/>
    <col min="6852" max="6852" width="22.42578125" style="1" customWidth="1"/>
    <col min="6853" max="6853" width="9.140625" style="1"/>
    <col min="6854" max="6854" width="13.85546875" style="1" bestFit="1" customWidth="1"/>
    <col min="6855" max="7103" width="9.140625" style="1"/>
    <col min="7104" max="7104" width="1.42578125" style="1" customWidth="1"/>
    <col min="7105" max="7105" width="2.140625" style="1" customWidth="1"/>
    <col min="7106" max="7106" width="16.85546875" style="1" customWidth="1"/>
    <col min="7107" max="7107" width="43.42578125" style="1" customWidth="1"/>
    <col min="7108" max="7108" width="22.42578125" style="1" customWidth="1"/>
    <col min="7109" max="7109" width="9.140625" style="1"/>
    <col min="7110" max="7110" width="13.85546875" style="1" bestFit="1" customWidth="1"/>
    <col min="7111" max="7359" width="9.140625" style="1"/>
    <col min="7360" max="7360" width="1.42578125" style="1" customWidth="1"/>
    <col min="7361" max="7361" width="2.140625" style="1" customWidth="1"/>
    <col min="7362" max="7362" width="16.85546875" style="1" customWidth="1"/>
    <col min="7363" max="7363" width="43.42578125" style="1" customWidth="1"/>
    <col min="7364" max="7364" width="22.42578125" style="1" customWidth="1"/>
    <col min="7365" max="7365" width="9.140625" style="1"/>
    <col min="7366" max="7366" width="13.85546875" style="1" bestFit="1" customWidth="1"/>
    <col min="7367" max="7615" width="9.140625" style="1"/>
    <col min="7616" max="7616" width="1.42578125" style="1" customWidth="1"/>
    <col min="7617" max="7617" width="2.140625" style="1" customWidth="1"/>
    <col min="7618" max="7618" width="16.85546875" style="1" customWidth="1"/>
    <col min="7619" max="7619" width="43.42578125" style="1" customWidth="1"/>
    <col min="7620" max="7620" width="22.42578125" style="1" customWidth="1"/>
    <col min="7621" max="7621" width="9.140625" style="1"/>
    <col min="7622" max="7622" width="13.85546875" style="1" bestFit="1" customWidth="1"/>
    <col min="7623" max="7871" width="9.140625" style="1"/>
    <col min="7872" max="7872" width="1.42578125" style="1" customWidth="1"/>
    <col min="7873" max="7873" width="2.140625" style="1" customWidth="1"/>
    <col min="7874" max="7874" width="16.85546875" style="1" customWidth="1"/>
    <col min="7875" max="7875" width="43.42578125" style="1" customWidth="1"/>
    <col min="7876" max="7876" width="22.42578125" style="1" customWidth="1"/>
    <col min="7877" max="7877" width="9.140625" style="1"/>
    <col min="7878" max="7878" width="13.85546875" style="1" bestFit="1" customWidth="1"/>
    <col min="7879" max="8127" width="9.140625" style="1"/>
    <col min="8128" max="8128" width="1.42578125" style="1" customWidth="1"/>
    <col min="8129" max="8129" width="2.140625" style="1" customWidth="1"/>
    <col min="8130" max="8130" width="16.85546875" style="1" customWidth="1"/>
    <col min="8131" max="8131" width="43.42578125" style="1" customWidth="1"/>
    <col min="8132" max="8132" width="22.42578125" style="1" customWidth="1"/>
    <col min="8133" max="8133" width="9.140625" style="1"/>
    <col min="8134" max="8134" width="13.85546875" style="1" bestFit="1" customWidth="1"/>
    <col min="8135" max="8383" width="9.140625" style="1"/>
    <col min="8384" max="8384" width="1.42578125" style="1" customWidth="1"/>
    <col min="8385" max="8385" width="2.140625" style="1" customWidth="1"/>
    <col min="8386" max="8386" width="16.85546875" style="1" customWidth="1"/>
    <col min="8387" max="8387" width="43.42578125" style="1" customWidth="1"/>
    <col min="8388" max="8388" width="22.42578125" style="1" customWidth="1"/>
    <col min="8389" max="8389" width="9.140625" style="1"/>
    <col min="8390" max="8390" width="13.85546875" style="1" bestFit="1" customWidth="1"/>
    <col min="8391" max="8639" width="9.140625" style="1"/>
    <col min="8640" max="8640" width="1.42578125" style="1" customWidth="1"/>
    <col min="8641" max="8641" width="2.140625" style="1" customWidth="1"/>
    <col min="8642" max="8642" width="16.85546875" style="1" customWidth="1"/>
    <col min="8643" max="8643" width="43.42578125" style="1" customWidth="1"/>
    <col min="8644" max="8644" width="22.42578125" style="1" customWidth="1"/>
    <col min="8645" max="8645" width="9.140625" style="1"/>
    <col min="8646" max="8646" width="13.85546875" style="1" bestFit="1" customWidth="1"/>
    <col min="8647" max="8895" width="9.140625" style="1"/>
    <col min="8896" max="8896" width="1.42578125" style="1" customWidth="1"/>
    <col min="8897" max="8897" width="2.140625" style="1" customWidth="1"/>
    <col min="8898" max="8898" width="16.85546875" style="1" customWidth="1"/>
    <col min="8899" max="8899" width="43.42578125" style="1" customWidth="1"/>
    <col min="8900" max="8900" width="22.42578125" style="1" customWidth="1"/>
    <col min="8901" max="8901" width="9.140625" style="1"/>
    <col min="8902" max="8902" width="13.85546875" style="1" bestFit="1" customWidth="1"/>
    <col min="8903" max="9151" width="9.140625" style="1"/>
    <col min="9152" max="9152" width="1.42578125" style="1" customWidth="1"/>
    <col min="9153" max="9153" width="2.140625" style="1" customWidth="1"/>
    <col min="9154" max="9154" width="16.85546875" style="1" customWidth="1"/>
    <col min="9155" max="9155" width="43.42578125" style="1" customWidth="1"/>
    <col min="9156" max="9156" width="22.42578125" style="1" customWidth="1"/>
    <col min="9157" max="9157" width="9.140625" style="1"/>
    <col min="9158" max="9158" width="13.85546875" style="1" bestFit="1" customWidth="1"/>
    <col min="9159" max="9407" width="9.140625" style="1"/>
    <col min="9408" max="9408" width="1.42578125" style="1" customWidth="1"/>
    <col min="9409" max="9409" width="2.140625" style="1" customWidth="1"/>
    <col min="9410" max="9410" width="16.85546875" style="1" customWidth="1"/>
    <col min="9411" max="9411" width="43.42578125" style="1" customWidth="1"/>
    <col min="9412" max="9412" width="22.42578125" style="1" customWidth="1"/>
    <col min="9413" max="9413" width="9.140625" style="1"/>
    <col min="9414" max="9414" width="13.85546875" style="1" bestFit="1" customWidth="1"/>
    <col min="9415" max="9663" width="9.140625" style="1"/>
    <col min="9664" max="9664" width="1.42578125" style="1" customWidth="1"/>
    <col min="9665" max="9665" width="2.140625" style="1" customWidth="1"/>
    <col min="9666" max="9666" width="16.85546875" style="1" customWidth="1"/>
    <col min="9667" max="9667" width="43.42578125" style="1" customWidth="1"/>
    <col min="9668" max="9668" width="22.42578125" style="1" customWidth="1"/>
    <col min="9669" max="9669" width="9.140625" style="1"/>
    <col min="9670" max="9670" width="13.85546875" style="1" bestFit="1" customWidth="1"/>
    <col min="9671" max="9919" width="9.140625" style="1"/>
    <col min="9920" max="9920" width="1.42578125" style="1" customWidth="1"/>
    <col min="9921" max="9921" width="2.140625" style="1" customWidth="1"/>
    <col min="9922" max="9922" width="16.85546875" style="1" customWidth="1"/>
    <col min="9923" max="9923" width="43.42578125" style="1" customWidth="1"/>
    <col min="9924" max="9924" width="22.42578125" style="1" customWidth="1"/>
    <col min="9925" max="9925" width="9.140625" style="1"/>
    <col min="9926" max="9926" width="13.85546875" style="1" bestFit="1" customWidth="1"/>
    <col min="9927" max="10175" width="9.140625" style="1"/>
    <col min="10176" max="10176" width="1.42578125" style="1" customWidth="1"/>
    <col min="10177" max="10177" width="2.140625" style="1" customWidth="1"/>
    <col min="10178" max="10178" width="16.85546875" style="1" customWidth="1"/>
    <col min="10179" max="10179" width="43.42578125" style="1" customWidth="1"/>
    <col min="10180" max="10180" width="22.42578125" style="1" customWidth="1"/>
    <col min="10181" max="10181" width="9.140625" style="1"/>
    <col min="10182" max="10182" width="13.85546875" style="1" bestFit="1" customWidth="1"/>
    <col min="10183" max="10431" width="9.140625" style="1"/>
    <col min="10432" max="10432" width="1.42578125" style="1" customWidth="1"/>
    <col min="10433" max="10433" width="2.140625" style="1" customWidth="1"/>
    <col min="10434" max="10434" width="16.85546875" style="1" customWidth="1"/>
    <col min="10435" max="10435" width="43.42578125" style="1" customWidth="1"/>
    <col min="10436" max="10436" width="22.42578125" style="1" customWidth="1"/>
    <col min="10437" max="10437" width="9.140625" style="1"/>
    <col min="10438" max="10438" width="13.85546875" style="1" bestFit="1" customWidth="1"/>
    <col min="10439" max="10687" width="9.140625" style="1"/>
    <col min="10688" max="10688" width="1.42578125" style="1" customWidth="1"/>
    <col min="10689" max="10689" width="2.140625" style="1" customWidth="1"/>
    <col min="10690" max="10690" width="16.85546875" style="1" customWidth="1"/>
    <col min="10691" max="10691" width="43.42578125" style="1" customWidth="1"/>
    <col min="10692" max="10692" width="22.42578125" style="1" customWidth="1"/>
    <col min="10693" max="10693" width="9.140625" style="1"/>
    <col min="10694" max="10694" width="13.85546875" style="1" bestFit="1" customWidth="1"/>
    <col min="10695" max="10943" width="9.140625" style="1"/>
    <col min="10944" max="10944" width="1.42578125" style="1" customWidth="1"/>
    <col min="10945" max="10945" width="2.140625" style="1" customWidth="1"/>
    <col min="10946" max="10946" width="16.85546875" style="1" customWidth="1"/>
    <col min="10947" max="10947" width="43.42578125" style="1" customWidth="1"/>
    <col min="10948" max="10948" width="22.42578125" style="1" customWidth="1"/>
    <col min="10949" max="10949" width="9.140625" style="1"/>
    <col min="10950" max="10950" width="13.85546875" style="1" bestFit="1" customWidth="1"/>
    <col min="10951" max="11199" width="9.140625" style="1"/>
    <col min="11200" max="11200" width="1.42578125" style="1" customWidth="1"/>
    <col min="11201" max="11201" width="2.140625" style="1" customWidth="1"/>
    <col min="11202" max="11202" width="16.85546875" style="1" customWidth="1"/>
    <col min="11203" max="11203" width="43.42578125" style="1" customWidth="1"/>
    <col min="11204" max="11204" width="22.42578125" style="1" customWidth="1"/>
    <col min="11205" max="11205" width="9.140625" style="1"/>
    <col min="11206" max="11206" width="13.85546875" style="1" bestFit="1" customWidth="1"/>
    <col min="11207" max="11455" width="9.140625" style="1"/>
    <col min="11456" max="11456" width="1.42578125" style="1" customWidth="1"/>
    <col min="11457" max="11457" width="2.140625" style="1" customWidth="1"/>
    <col min="11458" max="11458" width="16.85546875" style="1" customWidth="1"/>
    <col min="11459" max="11459" width="43.42578125" style="1" customWidth="1"/>
    <col min="11460" max="11460" width="22.42578125" style="1" customWidth="1"/>
    <col min="11461" max="11461" width="9.140625" style="1"/>
    <col min="11462" max="11462" width="13.85546875" style="1" bestFit="1" customWidth="1"/>
    <col min="11463" max="11711" width="9.140625" style="1"/>
    <col min="11712" max="11712" width="1.42578125" style="1" customWidth="1"/>
    <col min="11713" max="11713" width="2.140625" style="1" customWidth="1"/>
    <col min="11714" max="11714" width="16.85546875" style="1" customWidth="1"/>
    <col min="11715" max="11715" width="43.42578125" style="1" customWidth="1"/>
    <col min="11716" max="11716" width="22.42578125" style="1" customWidth="1"/>
    <col min="11717" max="11717" width="9.140625" style="1"/>
    <col min="11718" max="11718" width="13.85546875" style="1" bestFit="1" customWidth="1"/>
    <col min="11719" max="11967" width="9.140625" style="1"/>
    <col min="11968" max="11968" width="1.42578125" style="1" customWidth="1"/>
    <col min="11969" max="11969" width="2.140625" style="1" customWidth="1"/>
    <col min="11970" max="11970" width="16.85546875" style="1" customWidth="1"/>
    <col min="11971" max="11971" width="43.42578125" style="1" customWidth="1"/>
    <col min="11972" max="11972" width="22.42578125" style="1" customWidth="1"/>
    <col min="11973" max="11973" width="9.140625" style="1"/>
    <col min="11974" max="11974" width="13.85546875" style="1" bestFit="1" customWidth="1"/>
    <col min="11975" max="12223" width="9.140625" style="1"/>
    <col min="12224" max="12224" width="1.42578125" style="1" customWidth="1"/>
    <col min="12225" max="12225" width="2.140625" style="1" customWidth="1"/>
    <col min="12226" max="12226" width="16.85546875" style="1" customWidth="1"/>
    <col min="12227" max="12227" width="43.42578125" style="1" customWidth="1"/>
    <col min="12228" max="12228" width="22.42578125" style="1" customWidth="1"/>
    <col min="12229" max="12229" width="9.140625" style="1"/>
    <col min="12230" max="12230" width="13.85546875" style="1" bestFit="1" customWidth="1"/>
    <col min="12231" max="12479" width="9.140625" style="1"/>
    <col min="12480" max="12480" width="1.42578125" style="1" customWidth="1"/>
    <col min="12481" max="12481" width="2.140625" style="1" customWidth="1"/>
    <col min="12482" max="12482" width="16.85546875" style="1" customWidth="1"/>
    <col min="12483" max="12483" width="43.42578125" style="1" customWidth="1"/>
    <col min="12484" max="12484" width="22.42578125" style="1" customWidth="1"/>
    <col min="12485" max="12485" width="9.140625" style="1"/>
    <col min="12486" max="12486" width="13.85546875" style="1" bestFit="1" customWidth="1"/>
    <col min="12487" max="12735" width="9.140625" style="1"/>
    <col min="12736" max="12736" width="1.42578125" style="1" customWidth="1"/>
    <col min="12737" max="12737" width="2.140625" style="1" customWidth="1"/>
    <col min="12738" max="12738" width="16.85546875" style="1" customWidth="1"/>
    <col min="12739" max="12739" width="43.42578125" style="1" customWidth="1"/>
    <col min="12740" max="12740" width="22.42578125" style="1" customWidth="1"/>
    <col min="12741" max="12741" width="9.140625" style="1"/>
    <col min="12742" max="12742" width="13.85546875" style="1" bestFit="1" customWidth="1"/>
    <col min="12743" max="12991" width="9.140625" style="1"/>
    <col min="12992" max="12992" width="1.42578125" style="1" customWidth="1"/>
    <col min="12993" max="12993" width="2.140625" style="1" customWidth="1"/>
    <col min="12994" max="12994" width="16.85546875" style="1" customWidth="1"/>
    <col min="12995" max="12995" width="43.42578125" style="1" customWidth="1"/>
    <col min="12996" max="12996" width="22.42578125" style="1" customWidth="1"/>
    <col min="12997" max="12997" width="9.140625" style="1"/>
    <col min="12998" max="12998" width="13.85546875" style="1" bestFit="1" customWidth="1"/>
    <col min="12999" max="13247" width="9.140625" style="1"/>
    <col min="13248" max="13248" width="1.42578125" style="1" customWidth="1"/>
    <col min="13249" max="13249" width="2.140625" style="1" customWidth="1"/>
    <col min="13250" max="13250" width="16.85546875" style="1" customWidth="1"/>
    <col min="13251" max="13251" width="43.42578125" style="1" customWidth="1"/>
    <col min="13252" max="13252" width="22.42578125" style="1" customWidth="1"/>
    <col min="13253" max="13253" width="9.140625" style="1"/>
    <col min="13254" max="13254" width="13.85546875" style="1" bestFit="1" customWidth="1"/>
    <col min="13255" max="13503" width="9.140625" style="1"/>
    <col min="13504" max="13504" width="1.42578125" style="1" customWidth="1"/>
    <col min="13505" max="13505" width="2.140625" style="1" customWidth="1"/>
    <col min="13506" max="13506" width="16.85546875" style="1" customWidth="1"/>
    <col min="13507" max="13507" width="43.42578125" style="1" customWidth="1"/>
    <col min="13508" max="13508" width="22.42578125" style="1" customWidth="1"/>
    <col min="13509" max="13509" width="9.140625" style="1"/>
    <col min="13510" max="13510" width="13.85546875" style="1" bestFit="1" customWidth="1"/>
    <col min="13511" max="13759" width="9.140625" style="1"/>
    <col min="13760" max="13760" width="1.42578125" style="1" customWidth="1"/>
    <col min="13761" max="13761" width="2.140625" style="1" customWidth="1"/>
    <col min="13762" max="13762" width="16.85546875" style="1" customWidth="1"/>
    <col min="13763" max="13763" width="43.42578125" style="1" customWidth="1"/>
    <col min="13764" max="13764" width="22.42578125" style="1" customWidth="1"/>
    <col min="13765" max="13765" width="9.140625" style="1"/>
    <col min="13766" max="13766" width="13.85546875" style="1" bestFit="1" customWidth="1"/>
    <col min="13767" max="14015" width="9.140625" style="1"/>
    <col min="14016" max="14016" width="1.42578125" style="1" customWidth="1"/>
    <col min="14017" max="14017" width="2.140625" style="1" customWidth="1"/>
    <col min="14018" max="14018" width="16.85546875" style="1" customWidth="1"/>
    <col min="14019" max="14019" width="43.42578125" style="1" customWidth="1"/>
    <col min="14020" max="14020" width="22.42578125" style="1" customWidth="1"/>
    <col min="14021" max="14021" width="9.140625" style="1"/>
    <col min="14022" max="14022" width="13.85546875" style="1" bestFit="1" customWidth="1"/>
    <col min="14023" max="14271" width="9.140625" style="1"/>
    <col min="14272" max="14272" width="1.42578125" style="1" customWidth="1"/>
    <col min="14273" max="14273" width="2.140625" style="1" customWidth="1"/>
    <col min="14274" max="14274" width="16.85546875" style="1" customWidth="1"/>
    <col min="14275" max="14275" width="43.42578125" style="1" customWidth="1"/>
    <col min="14276" max="14276" width="22.42578125" style="1" customWidth="1"/>
    <col min="14277" max="14277" width="9.140625" style="1"/>
    <col min="14278" max="14278" width="13.85546875" style="1" bestFit="1" customWidth="1"/>
    <col min="14279" max="14527" width="9.140625" style="1"/>
    <col min="14528" max="14528" width="1.42578125" style="1" customWidth="1"/>
    <col min="14529" max="14529" width="2.140625" style="1" customWidth="1"/>
    <col min="14530" max="14530" width="16.85546875" style="1" customWidth="1"/>
    <col min="14531" max="14531" width="43.42578125" style="1" customWidth="1"/>
    <col min="14532" max="14532" width="22.42578125" style="1" customWidth="1"/>
    <col min="14533" max="14533" width="9.140625" style="1"/>
    <col min="14534" max="14534" width="13.85546875" style="1" bestFit="1" customWidth="1"/>
    <col min="14535" max="14783" width="9.140625" style="1"/>
    <col min="14784" max="14784" width="1.42578125" style="1" customWidth="1"/>
    <col min="14785" max="14785" width="2.140625" style="1" customWidth="1"/>
    <col min="14786" max="14786" width="16.85546875" style="1" customWidth="1"/>
    <col min="14787" max="14787" width="43.42578125" style="1" customWidth="1"/>
    <col min="14788" max="14788" width="22.42578125" style="1" customWidth="1"/>
    <col min="14789" max="14789" width="9.140625" style="1"/>
    <col min="14790" max="14790" width="13.85546875" style="1" bestFit="1" customWidth="1"/>
    <col min="14791" max="15039" width="9.140625" style="1"/>
    <col min="15040" max="15040" width="1.42578125" style="1" customWidth="1"/>
    <col min="15041" max="15041" width="2.140625" style="1" customWidth="1"/>
    <col min="15042" max="15042" width="16.85546875" style="1" customWidth="1"/>
    <col min="15043" max="15043" width="43.42578125" style="1" customWidth="1"/>
    <col min="15044" max="15044" width="22.42578125" style="1" customWidth="1"/>
    <col min="15045" max="15045" width="9.140625" style="1"/>
    <col min="15046" max="15046" width="13.85546875" style="1" bestFit="1" customWidth="1"/>
    <col min="15047" max="15295" width="9.140625" style="1"/>
    <col min="15296" max="15296" width="1.42578125" style="1" customWidth="1"/>
    <col min="15297" max="15297" width="2.140625" style="1" customWidth="1"/>
    <col min="15298" max="15298" width="16.85546875" style="1" customWidth="1"/>
    <col min="15299" max="15299" width="43.42578125" style="1" customWidth="1"/>
    <col min="15300" max="15300" width="22.42578125" style="1" customWidth="1"/>
    <col min="15301" max="15301" width="9.140625" style="1"/>
    <col min="15302" max="15302" width="13.85546875" style="1" bestFit="1" customWidth="1"/>
    <col min="15303" max="15551" width="9.140625" style="1"/>
    <col min="15552" max="15552" width="1.42578125" style="1" customWidth="1"/>
    <col min="15553" max="15553" width="2.140625" style="1" customWidth="1"/>
    <col min="15554" max="15554" width="16.85546875" style="1" customWidth="1"/>
    <col min="15555" max="15555" width="43.42578125" style="1" customWidth="1"/>
    <col min="15556" max="15556" width="22.42578125" style="1" customWidth="1"/>
    <col min="15557" max="15557" width="9.140625" style="1"/>
    <col min="15558" max="15558" width="13.85546875" style="1" bestFit="1" customWidth="1"/>
    <col min="15559" max="15807" width="9.140625" style="1"/>
    <col min="15808" max="15808" width="1.42578125" style="1" customWidth="1"/>
    <col min="15809" max="15809" width="2.140625" style="1" customWidth="1"/>
    <col min="15810" max="15810" width="16.85546875" style="1" customWidth="1"/>
    <col min="15811" max="15811" width="43.42578125" style="1" customWidth="1"/>
    <col min="15812" max="15812" width="22.42578125" style="1" customWidth="1"/>
    <col min="15813" max="15813" width="9.140625" style="1"/>
    <col min="15814" max="15814" width="13.85546875" style="1" bestFit="1" customWidth="1"/>
    <col min="15815" max="16063" width="9.140625" style="1"/>
    <col min="16064" max="16064" width="1.42578125" style="1" customWidth="1"/>
    <col min="16065" max="16065" width="2.140625" style="1" customWidth="1"/>
    <col min="16066" max="16066" width="16.85546875" style="1" customWidth="1"/>
    <col min="16067" max="16067" width="43.42578125" style="1" customWidth="1"/>
    <col min="16068" max="16068" width="22.42578125" style="1" customWidth="1"/>
    <col min="16069" max="16069" width="9.140625" style="1"/>
    <col min="16070" max="16070" width="13.85546875" style="1" bestFit="1" customWidth="1"/>
    <col min="16071" max="16384" width="9.140625" style="1"/>
  </cols>
  <sheetData>
    <row r="2" spans="1:3" x14ac:dyDescent="0.2">
      <c r="C2" s="2" t="s">
        <v>0</v>
      </c>
    </row>
    <row r="3" spans="1:3" x14ac:dyDescent="0.2">
      <c r="A3" s="2"/>
      <c r="B3" s="3"/>
      <c r="C3" s="3"/>
    </row>
    <row r="4" spans="1:3" x14ac:dyDescent="0.2">
      <c r="B4" s="184" t="s">
        <v>1</v>
      </c>
      <c r="C4" s="184"/>
    </row>
    <row r="5" spans="1:3" x14ac:dyDescent="0.2">
      <c r="A5" s="2"/>
      <c r="B5" s="2"/>
      <c r="C5" s="2"/>
    </row>
    <row r="6" spans="1:3" x14ac:dyDescent="0.2">
      <c r="C6" s="4" t="s">
        <v>2</v>
      </c>
    </row>
    <row r="8" spans="1:3" x14ac:dyDescent="0.2">
      <c r="B8" s="185" t="s">
        <v>3</v>
      </c>
      <c r="C8" s="185"/>
    </row>
    <row r="11" spans="1:3" x14ac:dyDescent="0.2">
      <c r="B11" s="2" t="s">
        <v>4</v>
      </c>
    </row>
    <row r="12" spans="1:3" x14ac:dyDescent="0.2">
      <c r="B12" s="49" t="s">
        <v>18</v>
      </c>
    </row>
    <row r="13" spans="1:3" x14ac:dyDescent="0.2">
      <c r="A13" s="4" t="s">
        <v>5</v>
      </c>
      <c r="B13" s="196" t="str">
        <f>'Kopt a '!B13:C13</f>
        <v>DZĪVOJAMĀS MĀJAS FASĀŽU VIENKĀRŠOTĀ ATJAUNOŠANA</v>
      </c>
      <c r="C13" s="196"/>
    </row>
    <row r="14" spans="1:3" x14ac:dyDescent="0.2">
      <c r="A14" s="4" t="s">
        <v>6</v>
      </c>
      <c r="B14" s="197" t="str">
        <f>'Kopt a '!B14:C14</f>
        <v>DZĪVOJAMĀS MĀJAS FASĀŽU VIENKĀRŠOTĀ ATJAUNOŠANA</v>
      </c>
      <c r="C14" s="197"/>
    </row>
    <row r="15" spans="1:3" x14ac:dyDescent="0.2">
      <c r="A15" s="4" t="s">
        <v>7</v>
      </c>
      <c r="B15" s="197" t="str">
        <f>'Kopt a '!B15:C15</f>
        <v>MEŽA IELA 8, JAUNOLAINE, OLAINES PAGASTS</v>
      </c>
      <c r="C15" s="197"/>
    </row>
    <row r="16" spans="1:3" x14ac:dyDescent="0.2">
      <c r="A16" s="4" t="s">
        <v>8</v>
      </c>
      <c r="B16" s="198" t="str">
        <f>'Kopt a '!B16:C16</f>
        <v>Iepirkums Nr. AS OŪS 2024/02_E</v>
      </c>
      <c r="C16" s="198"/>
    </row>
    <row r="17" spans="1:3" ht="12" thickBot="1" x14ac:dyDescent="0.25"/>
    <row r="18" spans="1:3" x14ac:dyDescent="0.2">
      <c r="A18" s="5" t="s">
        <v>9</v>
      </c>
      <c r="B18" s="6" t="s">
        <v>10</v>
      </c>
      <c r="C18" s="7" t="s">
        <v>11</v>
      </c>
    </row>
    <row r="19" spans="1:3" ht="23.25" customHeight="1" x14ac:dyDescent="0.2">
      <c r="A19" s="45">
        <f>'Kopt a+c+n'!A19</f>
        <v>1</v>
      </c>
      <c r="B19" s="125" t="str">
        <f>'Kopt a+c+n'!B19</f>
        <v>DZĪVOJAMĀS MĀJAS FASĀŽU VIENKĀRŠOTĀ ATJAUNOŠANA</v>
      </c>
      <c r="C19" s="95">
        <f>'Kops c'!E24</f>
        <v>0</v>
      </c>
    </row>
    <row r="20" spans="1:3" x14ac:dyDescent="0.2">
      <c r="A20" s="176"/>
      <c r="B20" s="177"/>
      <c r="C20" s="95"/>
    </row>
    <row r="21" spans="1:3" x14ac:dyDescent="0.2">
      <c r="A21" s="178"/>
      <c r="B21" s="179"/>
      <c r="C21" s="95"/>
    </row>
    <row r="22" spans="1:3" x14ac:dyDescent="0.2">
      <c r="A22" s="178"/>
      <c r="B22" s="179"/>
      <c r="C22" s="95"/>
    </row>
    <row r="23" spans="1:3" x14ac:dyDescent="0.2">
      <c r="A23" s="178"/>
      <c r="B23" s="179"/>
      <c r="C23" s="95"/>
    </row>
    <row r="24" spans="1:3" x14ac:dyDescent="0.2">
      <c r="A24" s="178"/>
      <c r="B24" s="179"/>
      <c r="C24" s="95"/>
    </row>
    <row r="25" spans="1:3" ht="12" thickBot="1" x14ac:dyDescent="0.25">
      <c r="A25" s="180"/>
      <c r="B25" s="181"/>
      <c r="C25" s="182"/>
    </row>
    <row r="26" spans="1:3" ht="12" thickBot="1" x14ac:dyDescent="0.25">
      <c r="A26" s="8"/>
      <c r="B26" s="9" t="s">
        <v>12</v>
      </c>
      <c r="C26" s="96">
        <f>SUM(C19:C19)</f>
        <v>0</v>
      </c>
    </row>
    <row r="27" spans="1:3" ht="12" thickBot="1" x14ac:dyDescent="0.25">
      <c r="B27" s="10"/>
      <c r="C27" s="11"/>
    </row>
    <row r="28" spans="1:3" ht="12" thickBot="1" x14ac:dyDescent="0.25">
      <c r="A28" s="186" t="s">
        <v>13</v>
      </c>
      <c r="B28" s="187"/>
      <c r="C28" s="97">
        <f>ROUND(C26*21%,2)</f>
        <v>0</v>
      </c>
    </row>
    <row r="31" spans="1:3" x14ac:dyDescent="0.2">
      <c r="A31" s="1" t="s">
        <v>14</v>
      </c>
      <c r="B31" s="192">
        <f>'Kopt a+c+n'!B31:C31</f>
        <v>0</v>
      </c>
      <c r="C31" s="192"/>
    </row>
    <row r="32" spans="1:3" x14ac:dyDescent="0.2">
      <c r="B32" s="183" t="s">
        <v>15</v>
      </c>
      <c r="C32" s="183"/>
    </row>
    <row r="34" spans="1:3" x14ac:dyDescent="0.2">
      <c r="A34" s="1" t="s">
        <v>16</v>
      </c>
      <c r="B34" s="66">
        <f>'Kopt a+c+n'!B34</f>
        <v>0</v>
      </c>
      <c r="C34" s="12"/>
    </row>
    <row r="35" spans="1:3" x14ac:dyDescent="0.2">
      <c r="A35" s="12"/>
      <c r="B35" s="12"/>
      <c r="C35" s="12"/>
    </row>
    <row r="36" spans="1:3" x14ac:dyDescent="0.2">
      <c r="A36" s="1" t="str">
        <f>'Kopt a+c+n'!A36</f>
        <v>Tāme sastādīta 2024. gada__. ________</v>
      </c>
    </row>
  </sheetData>
  <mergeCells count="9">
    <mergeCell ref="A28:B28"/>
    <mergeCell ref="B31:C31"/>
    <mergeCell ref="B32:C32"/>
    <mergeCell ref="B4:C4"/>
    <mergeCell ref="B8:C8"/>
    <mergeCell ref="B13:C13"/>
    <mergeCell ref="B14:C14"/>
    <mergeCell ref="B15:C15"/>
    <mergeCell ref="B16:C16"/>
  </mergeCells>
  <conditionalFormatting sqref="A36">
    <cfRule type="cellIs" dxfId="179" priority="6" operator="equal">
      <formula>"Tāme sastādīta 20__. gada __. _________"</formula>
    </cfRule>
  </conditionalFormatting>
  <conditionalFormatting sqref="B13:B16 A19:C19 C26 C28 B31:C31 B34">
    <cfRule type="cellIs" dxfId="178" priority="2" operator="equal">
      <formula>68757.18</formula>
    </cfRule>
  </conditionalFormatting>
  <conditionalFormatting sqref="B13:B16 A19:C19 C26 C28">
    <cfRule type="cellIs" dxfId="177" priority="1" operator="equal">
      <formula>0</formula>
    </cfRule>
  </conditionalFormatting>
  <conditionalFormatting sqref="B34">
    <cfRule type="cellIs" dxfId="176" priority="4" operator="equal">
      <formula>0</formula>
    </cfRule>
  </conditionalFormatting>
  <conditionalFormatting sqref="B31:C31 B34">
    <cfRule type="cellIs" dxfId="175" priority="3" operator="equal">
      <formula>0</formula>
    </cfRule>
  </conditionalFormatting>
  <conditionalFormatting sqref="B31:C31">
    <cfRule type="cellIs" dxfId="174" priority="5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8"/>
  </sheetPr>
  <dimension ref="A2:C36"/>
  <sheetViews>
    <sheetView workbookViewId="0">
      <selection activeCell="H32" sqref="H32"/>
    </sheetView>
  </sheetViews>
  <sheetFormatPr defaultRowHeight="11.25" x14ac:dyDescent="0.2"/>
  <cols>
    <col min="1" max="1" width="16.85546875" style="1" customWidth="1"/>
    <col min="2" max="2" width="43.42578125" style="1" customWidth="1"/>
    <col min="3" max="3" width="22.42578125" style="1" customWidth="1"/>
    <col min="4" max="191" width="9.140625" style="1"/>
    <col min="192" max="192" width="1.42578125" style="1" customWidth="1"/>
    <col min="193" max="193" width="2.140625" style="1" customWidth="1"/>
    <col min="194" max="194" width="16.85546875" style="1" customWidth="1"/>
    <col min="195" max="195" width="43.42578125" style="1" customWidth="1"/>
    <col min="196" max="196" width="22.42578125" style="1" customWidth="1"/>
    <col min="197" max="197" width="9.140625" style="1"/>
    <col min="198" max="198" width="13.85546875" style="1" bestFit="1" customWidth="1"/>
    <col min="199" max="447" width="9.140625" style="1"/>
    <col min="448" max="448" width="1.42578125" style="1" customWidth="1"/>
    <col min="449" max="449" width="2.140625" style="1" customWidth="1"/>
    <col min="450" max="450" width="16.85546875" style="1" customWidth="1"/>
    <col min="451" max="451" width="43.42578125" style="1" customWidth="1"/>
    <col min="452" max="452" width="22.42578125" style="1" customWidth="1"/>
    <col min="453" max="453" width="9.140625" style="1"/>
    <col min="454" max="454" width="13.85546875" style="1" bestFit="1" customWidth="1"/>
    <col min="455" max="703" width="9.140625" style="1"/>
    <col min="704" max="704" width="1.42578125" style="1" customWidth="1"/>
    <col min="705" max="705" width="2.140625" style="1" customWidth="1"/>
    <col min="706" max="706" width="16.85546875" style="1" customWidth="1"/>
    <col min="707" max="707" width="43.42578125" style="1" customWidth="1"/>
    <col min="708" max="708" width="22.42578125" style="1" customWidth="1"/>
    <col min="709" max="709" width="9.140625" style="1"/>
    <col min="710" max="710" width="13.85546875" style="1" bestFit="1" customWidth="1"/>
    <col min="711" max="959" width="9.140625" style="1"/>
    <col min="960" max="960" width="1.42578125" style="1" customWidth="1"/>
    <col min="961" max="961" width="2.140625" style="1" customWidth="1"/>
    <col min="962" max="962" width="16.85546875" style="1" customWidth="1"/>
    <col min="963" max="963" width="43.42578125" style="1" customWidth="1"/>
    <col min="964" max="964" width="22.42578125" style="1" customWidth="1"/>
    <col min="965" max="965" width="9.140625" style="1"/>
    <col min="966" max="966" width="13.85546875" style="1" bestFit="1" customWidth="1"/>
    <col min="967" max="1215" width="9.140625" style="1"/>
    <col min="1216" max="1216" width="1.42578125" style="1" customWidth="1"/>
    <col min="1217" max="1217" width="2.140625" style="1" customWidth="1"/>
    <col min="1218" max="1218" width="16.85546875" style="1" customWidth="1"/>
    <col min="1219" max="1219" width="43.42578125" style="1" customWidth="1"/>
    <col min="1220" max="1220" width="22.42578125" style="1" customWidth="1"/>
    <col min="1221" max="1221" width="9.140625" style="1"/>
    <col min="1222" max="1222" width="13.85546875" style="1" bestFit="1" customWidth="1"/>
    <col min="1223" max="1471" width="9.140625" style="1"/>
    <col min="1472" max="1472" width="1.42578125" style="1" customWidth="1"/>
    <col min="1473" max="1473" width="2.140625" style="1" customWidth="1"/>
    <col min="1474" max="1474" width="16.85546875" style="1" customWidth="1"/>
    <col min="1475" max="1475" width="43.42578125" style="1" customWidth="1"/>
    <col min="1476" max="1476" width="22.42578125" style="1" customWidth="1"/>
    <col min="1477" max="1477" width="9.140625" style="1"/>
    <col min="1478" max="1478" width="13.85546875" style="1" bestFit="1" customWidth="1"/>
    <col min="1479" max="1727" width="9.140625" style="1"/>
    <col min="1728" max="1728" width="1.42578125" style="1" customWidth="1"/>
    <col min="1729" max="1729" width="2.140625" style="1" customWidth="1"/>
    <col min="1730" max="1730" width="16.85546875" style="1" customWidth="1"/>
    <col min="1731" max="1731" width="43.42578125" style="1" customWidth="1"/>
    <col min="1732" max="1732" width="22.42578125" style="1" customWidth="1"/>
    <col min="1733" max="1733" width="9.140625" style="1"/>
    <col min="1734" max="1734" width="13.85546875" style="1" bestFit="1" customWidth="1"/>
    <col min="1735" max="1983" width="9.140625" style="1"/>
    <col min="1984" max="1984" width="1.42578125" style="1" customWidth="1"/>
    <col min="1985" max="1985" width="2.140625" style="1" customWidth="1"/>
    <col min="1986" max="1986" width="16.85546875" style="1" customWidth="1"/>
    <col min="1987" max="1987" width="43.42578125" style="1" customWidth="1"/>
    <col min="1988" max="1988" width="22.42578125" style="1" customWidth="1"/>
    <col min="1989" max="1989" width="9.140625" style="1"/>
    <col min="1990" max="1990" width="13.85546875" style="1" bestFit="1" customWidth="1"/>
    <col min="1991" max="2239" width="9.140625" style="1"/>
    <col min="2240" max="2240" width="1.42578125" style="1" customWidth="1"/>
    <col min="2241" max="2241" width="2.140625" style="1" customWidth="1"/>
    <col min="2242" max="2242" width="16.85546875" style="1" customWidth="1"/>
    <col min="2243" max="2243" width="43.42578125" style="1" customWidth="1"/>
    <col min="2244" max="2244" width="22.42578125" style="1" customWidth="1"/>
    <col min="2245" max="2245" width="9.140625" style="1"/>
    <col min="2246" max="2246" width="13.85546875" style="1" bestFit="1" customWidth="1"/>
    <col min="2247" max="2495" width="9.140625" style="1"/>
    <col min="2496" max="2496" width="1.42578125" style="1" customWidth="1"/>
    <col min="2497" max="2497" width="2.140625" style="1" customWidth="1"/>
    <col min="2498" max="2498" width="16.85546875" style="1" customWidth="1"/>
    <col min="2499" max="2499" width="43.42578125" style="1" customWidth="1"/>
    <col min="2500" max="2500" width="22.42578125" style="1" customWidth="1"/>
    <col min="2501" max="2501" width="9.140625" style="1"/>
    <col min="2502" max="2502" width="13.85546875" style="1" bestFit="1" customWidth="1"/>
    <col min="2503" max="2751" width="9.140625" style="1"/>
    <col min="2752" max="2752" width="1.42578125" style="1" customWidth="1"/>
    <col min="2753" max="2753" width="2.140625" style="1" customWidth="1"/>
    <col min="2754" max="2754" width="16.85546875" style="1" customWidth="1"/>
    <col min="2755" max="2755" width="43.42578125" style="1" customWidth="1"/>
    <col min="2756" max="2756" width="22.42578125" style="1" customWidth="1"/>
    <col min="2757" max="2757" width="9.140625" style="1"/>
    <col min="2758" max="2758" width="13.85546875" style="1" bestFit="1" customWidth="1"/>
    <col min="2759" max="3007" width="9.140625" style="1"/>
    <col min="3008" max="3008" width="1.42578125" style="1" customWidth="1"/>
    <col min="3009" max="3009" width="2.140625" style="1" customWidth="1"/>
    <col min="3010" max="3010" width="16.85546875" style="1" customWidth="1"/>
    <col min="3011" max="3011" width="43.42578125" style="1" customWidth="1"/>
    <col min="3012" max="3012" width="22.42578125" style="1" customWidth="1"/>
    <col min="3013" max="3013" width="9.140625" style="1"/>
    <col min="3014" max="3014" width="13.85546875" style="1" bestFit="1" customWidth="1"/>
    <col min="3015" max="3263" width="9.140625" style="1"/>
    <col min="3264" max="3264" width="1.42578125" style="1" customWidth="1"/>
    <col min="3265" max="3265" width="2.140625" style="1" customWidth="1"/>
    <col min="3266" max="3266" width="16.85546875" style="1" customWidth="1"/>
    <col min="3267" max="3267" width="43.42578125" style="1" customWidth="1"/>
    <col min="3268" max="3268" width="22.42578125" style="1" customWidth="1"/>
    <col min="3269" max="3269" width="9.140625" style="1"/>
    <col min="3270" max="3270" width="13.85546875" style="1" bestFit="1" customWidth="1"/>
    <col min="3271" max="3519" width="9.140625" style="1"/>
    <col min="3520" max="3520" width="1.42578125" style="1" customWidth="1"/>
    <col min="3521" max="3521" width="2.140625" style="1" customWidth="1"/>
    <col min="3522" max="3522" width="16.85546875" style="1" customWidth="1"/>
    <col min="3523" max="3523" width="43.42578125" style="1" customWidth="1"/>
    <col min="3524" max="3524" width="22.42578125" style="1" customWidth="1"/>
    <col min="3525" max="3525" width="9.140625" style="1"/>
    <col min="3526" max="3526" width="13.85546875" style="1" bestFit="1" customWidth="1"/>
    <col min="3527" max="3775" width="9.140625" style="1"/>
    <col min="3776" max="3776" width="1.42578125" style="1" customWidth="1"/>
    <col min="3777" max="3777" width="2.140625" style="1" customWidth="1"/>
    <col min="3778" max="3778" width="16.85546875" style="1" customWidth="1"/>
    <col min="3779" max="3779" width="43.42578125" style="1" customWidth="1"/>
    <col min="3780" max="3780" width="22.42578125" style="1" customWidth="1"/>
    <col min="3781" max="3781" width="9.140625" style="1"/>
    <col min="3782" max="3782" width="13.85546875" style="1" bestFit="1" customWidth="1"/>
    <col min="3783" max="4031" width="9.140625" style="1"/>
    <col min="4032" max="4032" width="1.42578125" style="1" customWidth="1"/>
    <col min="4033" max="4033" width="2.140625" style="1" customWidth="1"/>
    <col min="4034" max="4034" width="16.85546875" style="1" customWidth="1"/>
    <col min="4035" max="4035" width="43.42578125" style="1" customWidth="1"/>
    <col min="4036" max="4036" width="22.42578125" style="1" customWidth="1"/>
    <col min="4037" max="4037" width="9.140625" style="1"/>
    <col min="4038" max="4038" width="13.85546875" style="1" bestFit="1" customWidth="1"/>
    <col min="4039" max="4287" width="9.140625" style="1"/>
    <col min="4288" max="4288" width="1.42578125" style="1" customWidth="1"/>
    <col min="4289" max="4289" width="2.140625" style="1" customWidth="1"/>
    <col min="4290" max="4290" width="16.85546875" style="1" customWidth="1"/>
    <col min="4291" max="4291" width="43.42578125" style="1" customWidth="1"/>
    <col min="4292" max="4292" width="22.42578125" style="1" customWidth="1"/>
    <col min="4293" max="4293" width="9.140625" style="1"/>
    <col min="4294" max="4294" width="13.85546875" style="1" bestFit="1" customWidth="1"/>
    <col min="4295" max="4543" width="9.140625" style="1"/>
    <col min="4544" max="4544" width="1.42578125" style="1" customWidth="1"/>
    <col min="4545" max="4545" width="2.140625" style="1" customWidth="1"/>
    <col min="4546" max="4546" width="16.85546875" style="1" customWidth="1"/>
    <col min="4547" max="4547" width="43.42578125" style="1" customWidth="1"/>
    <col min="4548" max="4548" width="22.42578125" style="1" customWidth="1"/>
    <col min="4549" max="4549" width="9.140625" style="1"/>
    <col min="4550" max="4550" width="13.85546875" style="1" bestFit="1" customWidth="1"/>
    <col min="4551" max="4799" width="9.140625" style="1"/>
    <col min="4800" max="4800" width="1.42578125" style="1" customWidth="1"/>
    <col min="4801" max="4801" width="2.140625" style="1" customWidth="1"/>
    <col min="4802" max="4802" width="16.85546875" style="1" customWidth="1"/>
    <col min="4803" max="4803" width="43.42578125" style="1" customWidth="1"/>
    <col min="4804" max="4804" width="22.42578125" style="1" customWidth="1"/>
    <col min="4805" max="4805" width="9.140625" style="1"/>
    <col min="4806" max="4806" width="13.85546875" style="1" bestFit="1" customWidth="1"/>
    <col min="4807" max="5055" width="9.140625" style="1"/>
    <col min="5056" max="5056" width="1.42578125" style="1" customWidth="1"/>
    <col min="5057" max="5057" width="2.140625" style="1" customWidth="1"/>
    <col min="5058" max="5058" width="16.85546875" style="1" customWidth="1"/>
    <col min="5059" max="5059" width="43.42578125" style="1" customWidth="1"/>
    <col min="5060" max="5060" width="22.42578125" style="1" customWidth="1"/>
    <col min="5061" max="5061" width="9.140625" style="1"/>
    <col min="5062" max="5062" width="13.85546875" style="1" bestFit="1" customWidth="1"/>
    <col min="5063" max="5311" width="9.140625" style="1"/>
    <col min="5312" max="5312" width="1.42578125" style="1" customWidth="1"/>
    <col min="5313" max="5313" width="2.140625" style="1" customWidth="1"/>
    <col min="5314" max="5314" width="16.85546875" style="1" customWidth="1"/>
    <col min="5315" max="5315" width="43.42578125" style="1" customWidth="1"/>
    <col min="5316" max="5316" width="22.42578125" style="1" customWidth="1"/>
    <col min="5317" max="5317" width="9.140625" style="1"/>
    <col min="5318" max="5318" width="13.85546875" style="1" bestFit="1" customWidth="1"/>
    <col min="5319" max="5567" width="9.140625" style="1"/>
    <col min="5568" max="5568" width="1.42578125" style="1" customWidth="1"/>
    <col min="5569" max="5569" width="2.140625" style="1" customWidth="1"/>
    <col min="5570" max="5570" width="16.85546875" style="1" customWidth="1"/>
    <col min="5571" max="5571" width="43.42578125" style="1" customWidth="1"/>
    <col min="5572" max="5572" width="22.42578125" style="1" customWidth="1"/>
    <col min="5573" max="5573" width="9.140625" style="1"/>
    <col min="5574" max="5574" width="13.85546875" style="1" bestFit="1" customWidth="1"/>
    <col min="5575" max="5823" width="9.140625" style="1"/>
    <col min="5824" max="5824" width="1.42578125" style="1" customWidth="1"/>
    <col min="5825" max="5825" width="2.140625" style="1" customWidth="1"/>
    <col min="5826" max="5826" width="16.85546875" style="1" customWidth="1"/>
    <col min="5827" max="5827" width="43.42578125" style="1" customWidth="1"/>
    <col min="5828" max="5828" width="22.42578125" style="1" customWidth="1"/>
    <col min="5829" max="5829" width="9.140625" style="1"/>
    <col min="5830" max="5830" width="13.85546875" style="1" bestFit="1" customWidth="1"/>
    <col min="5831" max="6079" width="9.140625" style="1"/>
    <col min="6080" max="6080" width="1.42578125" style="1" customWidth="1"/>
    <col min="6081" max="6081" width="2.140625" style="1" customWidth="1"/>
    <col min="6082" max="6082" width="16.85546875" style="1" customWidth="1"/>
    <col min="6083" max="6083" width="43.42578125" style="1" customWidth="1"/>
    <col min="6084" max="6084" width="22.42578125" style="1" customWidth="1"/>
    <col min="6085" max="6085" width="9.140625" style="1"/>
    <col min="6086" max="6086" width="13.85546875" style="1" bestFit="1" customWidth="1"/>
    <col min="6087" max="6335" width="9.140625" style="1"/>
    <col min="6336" max="6336" width="1.42578125" style="1" customWidth="1"/>
    <col min="6337" max="6337" width="2.140625" style="1" customWidth="1"/>
    <col min="6338" max="6338" width="16.85546875" style="1" customWidth="1"/>
    <col min="6339" max="6339" width="43.42578125" style="1" customWidth="1"/>
    <col min="6340" max="6340" width="22.42578125" style="1" customWidth="1"/>
    <col min="6341" max="6341" width="9.140625" style="1"/>
    <col min="6342" max="6342" width="13.85546875" style="1" bestFit="1" customWidth="1"/>
    <col min="6343" max="6591" width="9.140625" style="1"/>
    <col min="6592" max="6592" width="1.42578125" style="1" customWidth="1"/>
    <col min="6593" max="6593" width="2.140625" style="1" customWidth="1"/>
    <col min="6594" max="6594" width="16.85546875" style="1" customWidth="1"/>
    <col min="6595" max="6595" width="43.42578125" style="1" customWidth="1"/>
    <col min="6596" max="6596" width="22.42578125" style="1" customWidth="1"/>
    <col min="6597" max="6597" width="9.140625" style="1"/>
    <col min="6598" max="6598" width="13.85546875" style="1" bestFit="1" customWidth="1"/>
    <col min="6599" max="6847" width="9.140625" style="1"/>
    <col min="6848" max="6848" width="1.42578125" style="1" customWidth="1"/>
    <col min="6849" max="6849" width="2.140625" style="1" customWidth="1"/>
    <col min="6850" max="6850" width="16.85546875" style="1" customWidth="1"/>
    <col min="6851" max="6851" width="43.42578125" style="1" customWidth="1"/>
    <col min="6852" max="6852" width="22.42578125" style="1" customWidth="1"/>
    <col min="6853" max="6853" width="9.140625" style="1"/>
    <col min="6854" max="6854" width="13.85546875" style="1" bestFit="1" customWidth="1"/>
    <col min="6855" max="7103" width="9.140625" style="1"/>
    <col min="7104" max="7104" width="1.42578125" style="1" customWidth="1"/>
    <col min="7105" max="7105" width="2.140625" style="1" customWidth="1"/>
    <col min="7106" max="7106" width="16.85546875" style="1" customWidth="1"/>
    <col min="7107" max="7107" width="43.42578125" style="1" customWidth="1"/>
    <col min="7108" max="7108" width="22.42578125" style="1" customWidth="1"/>
    <col min="7109" max="7109" width="9.140625" style="1"/>
    <col min="7110" max="7110" width="13.85546875" style="1" bestFit="1" customWidth="1"/>
    <col min="7111" max="7359" width="9.140625" style="1"/>
    <col min="7360" max="7360" width="1.42578125" style="1" customWidth="1"/>
    <col min="7361" max="7361" width="2.140625" style="1" customWidth="1"/>
    <col min="7362" max="7362" width="16.85546875" style="1" customWidth="1"/>
    <col min="7363" max="7363" width="43.42578125" style="1" customWidth="1"/>
    <col min="7364" max="7364" width="22.42578125" style="1" customWidth="1"/>
    <col min="7365" max="7365" width="9.140625" style="1"/>
    <col min="7366" max="7366" width="13.85546875" style="1" bestFit="1" customWidth="1"/>
    <col min="7367" max="7615" width="9.140625" style="1"/>
    <col min="7616" max="7616" width="1.42578125" style="1" customWidth="1"/>
    <col min="7617" max="7617" width="2.140625" style="1" customWidth="1"/>
    <col min="7618" max="7618" width="16.85546875" style="1" customWidth="1"/>
    <col min="7619" max="7619" width="43.42578125" style="1" customWidth="1"/>
    <col min="7620" max="7620" width="22.42578125" style="1" customWidth="1"/>
    <col min="7621" max="7621" width="9.140625" style="1"/>
    <col min="7622" max="7622" width="13.85546875" style="1" bestFit="1" customWidth="1"/>
    <col min="7623" max="7871" width="9.140625" style="1"/>
    <col min="7872" max="7872" width="1.42578125" style="1" customWidth="1"/>
    <col min="7873" max="7873" width="2.140625" style="1" customWidth="1"/>
    <col min="7874" max="7874" width="16.85546875" style="1" customWidth="1"/>
    <col min="7875" max="7875" width="43.42578125" style="1" customWidth="1"/>
    <col min="7876" max="7876" width="22.42578125" style="1" customWidth="1"/>
    <col min="7877" max="7877" width="9.140625" style="1"/>
    <col min="7878" max="7878" width="13.85546875" style="1" bestFit="1" customWidth="1"/>
    <col min="7879" max="8127" width="9.140625" style="1"/>
    <col min="8128" max="8128" width="1.42578125" style="1" customWidth="1"/>
    <col min="8129" max="8129" width="2.140625" style="1" customWidth="1"/>
    <col min="8130" max="8130" width="16.85546875" style="1" customWidth="1"/>
    <col min="8131" max="8131" width="43.42578125" style="1" customWidth="1"/>
    <col min="8132" max="8132" width="22.42578125" style="1" customWidth="1"/>
    <col min="8133" max="8133" width="9.140625" style="1"/>
    <col min="8134" max="8134" width="13.85546875" style="1" bestFit="1" customWidth="1"/>
    <col min="8135" max="8383" width="9.140625" style="1"/>
    <col min="8384" max="8384" width="1.42578125" style="1" customWidth="1"/>
    <col min="8385" max="8385" width="2.140625" style="1" customWidth="1"/>
    <col min="8386" max="8386" width="16.85546875" style="1" customWidth="1"/>
    <col min="8387" max="8387" width="43.42578125" style="1" customWidth="1"/>
    <col min="8388" max="8388" width="22.42578125" style="1" customWidth="1"/>
    <col min="8389" max="8389" width="9.140625" style="1"/>
    <col min="8390" max="8390" width="13.85546875" style="1" bestFit="1" customWidth="1"/>
    <col min="8391" max="8639" width="9.140625" style="1"/>
    <col min="8640" max="8640" width="1.42578125" style="1" customWidth="1"/>
    <col min="8641" max="8641" width="2.140625" style="1" customWidth="1"/>
    <col min="8642" max="8642" width="16.85546875" style="1" customWidth="1"/>
    <col min="8643" max="8643" width="43.42578125" style="1" customWidth="1"/>
    <col min="8644" max="8644" width="22.42578125" style="1" customWidth="1"/>
    <col min="8645" max="8645" width="9.140625" style="1"/>
    <col min="8646" max="8646" width="13.85546875" style="1" bestFit="1" customWidth="1"/>
    <col min="8647" max="8895" width="9.140625" style="1"/>
    <col min="8896" max="8896" width="1.42578125" style="1" customWidth="1"/>
    <col min="8897" max="8897" width="2.140625" style="1" customWidth="1"/>
    <col min="8898" max="8898" width="16.85546875" style="1" customWidth="1"/>
    <col min="8899" max="8899" width="43.42578125" style="1" customWidth="1"/>
    <col min="8900" max="8900" width="22.42578125" style="1" customWidth="1"/>
    <col min="8901" max="8901" width="9.140625" style="1"/>
    <col min="8902" max="8902" width="13.85546875" style="1" bestFit="1" customWidth="1"/>
    <col min="8903" max="9151" width="9.140625" style="1"/>
    <col min="9152" max="9152" width="1.42578125" style="1" customWidth="1"/>
    <col min="9153" max="9153" width="2.140625" style="1" customWidth="1"/>
    <col min="9154" max="9154" width="16.85546875" style="1" customWidth="1"/>
    <col min="9155" max="9155" width="43.42578125" style="1" customWidth="1"/>
    <col min="9156" max="9156" width="22.42578125" style="1" customWidth="1"/>
    <col min="9157" max="9157" width="9.140625" style="1"/>
    <col min="9158" max="9158" width="13.85546875" style="1" bestFit="1" customWidth="1"/>
    <col min="9159" max="9407" width="9.140625" style="1"/>
    <col min="9408" max="9408" width="1.42578125" style="1" customWidth="1"/>
    <col min="9409" max="9409" width="2.140625" style="1" customWidth="1"/>
    <col min="9410" max="9410" width="16.85546875" style="1" customWidth="1"/>
    <col min="9411" max="9411" width="43.42578125" style="1" customWidth="1"/>
    <col min="9412" max="9412" width="22.42578125" style="1" customWidth="1"/>
    <col min="9413" max="9413" width="9.140625" style="1"/>
    <col min="9414" max="9414" width="13.85546875" style="1" bestFit="1" customWidth="1"/>
    <col min="9415" max="9663" width="9.140625" style="1"/>
    <col min="9664" max="9664" width="1.42578125" style="1" customWidth="1"/>
    <col min="9665" max="9665" width="2.140625" style="1" customWidth="1"/>
    <col min="9666" max="9666" width="16.85546875" style="1" customWidth="1"/>
    <col min="9667" max="9667" width="43.42578125" style="1" customWidth="1"/>
    <col min="9668" max="9668" width="22.42578125" style="1" customWidth="1"/>
    <col min="9669" max="9669" width="9.140625" style="1"/>
    <col min="9670" max="9670" width="13.85546875" style="1" bestFit="1" customWidth="1"/>
    <col min="9671" max="9919" width="9.140625" style="1"/>
    <col min="9920" max="9920" width="1.42578125" style="1" customWidth="1"/>
    <col min="9921" max="9921" width="2.140625" style="1" customWidth="1"/>
    <col min="9922" max="9922" width="16.85546875" style="1" customWidth="1"/>
    <col min="9923" max="9923" width="43.42578125" style="1" customWidth="1"/>
    <col min="9924" max="9924" width="22.42578125" style="1" customWidth="1"/>
    <col min="9925" max="9925" width="9.140625" style="1"/>
    <col min="9926" max="9926" width="13.85546875" style="1" bestFit="1" customWidth="1"/>
    <col min="9927" max="10175" width="9.140625" style="1"/>
    <col min="10176" max="10176" width="1.42578125" style="1" customWidth="1"/>
    <col min="10177" max="10177" width="2.140625" style="1" customWidth="1"/>
    <col min="10178" max="10178" width="16.85546875" style="1" customWidth="1"/>
    <col min="10179" max="10179" width="43.42578125" style="1" customWidth="1"/>
    <col min="10180" max="10180" width="22.42578125" style="1" customWidth="1"/>
    <col min="10181" max="10181" width="9.140625" style="1"/>
    <col min="10182" max="10182" width="13.85546875" style="1" bestFit="1" customWidth="1"/>
    <col min="10183" max="10431" width="9.140625" style="1"/>
    <col min="10432" max="10432" width="1.42578125" style="1" customWidth="1"/>
    <col min="10433" max="10433" width="2.140625" style="1" customWidth="1"/>
    <col min="10434" max="10434" width="16.85546875" style="1" customWidth="1"/>
    <col min="10435" max="10435" width="43.42578125" style="1" customWidth="1"/>
    <col min="10436" max="10436" width="22.42578125" style="1" customWidth="1"/>
    <col min="10437" max="10437" width="9.140625" style="1"/>
    <col min="10438" max="10438" width="13.85546875" style="1" bestFit="1" customWidth="1"/>
    <col min="10439" max="10687" width="9.140625" style="1"/>
    <col min="10688" max="10688" width="1.42578125" style="1" customWidth="1"/>
    <col min="10689" max="10689" width="2.140625" style="1" customWidth="1"/>
    <col min="10690" max="10690" width="16.85546875" style="1" customWidth="1"/>
    <col min="10691" max="10691" width="43.42578125" style="1" customWidth="1"/>
    <col min="10692" max="10692" width="22.42578125" style="1" customWidth="1"/>
    <col min="10693" max="10693" width="9.140625" style="1"/>
    <col min="10694" max="10694" width="13.85546875" style="1" bestFit="1" customWidth="1"/>
    <col min="10695" max="10943" width="9.140625" style="1"/>
    <col min="10944" max="10944" width="1.42578125" style="1" customWidth="1"/>
    <col min="10945" max="10945" width="2.140625" style="1" customWidth="1"/>
    <col min="10946" max="10946" width="16.85546875" style="1" customWidth="1"/>
    <col min="10947" max="10947" width="43.42578125" style="1" customWidth="1"/>
    <col min="10948" max="10948" width="22.42578125" style="1" customWidth="1"/>
    <col min="10949" max="10949" width="9.140625" style="1"/>
    <col min="10950" max="10950" width="13.85546875" style="1" bestFit="1" customWidth="1"/>
    <col min="10951" max="11199" width="9.140625" style="1"/>
    <col min="11200" max="11200" width="1.42578125" style="1" customWidth="1"/>
    <col min="11201" max="11201" width="2.140625" style="1" customWidth="1"/>
    <col min="11202" max="11202" width="16.85546875" style="1" customWidth="1"/>
    <col min="11203" max="11203" width="43.42578125" style="1" customWidth="1"/>
    <col min="11204" max="11204" width="22.42578125" style="1" customWidth="1"/>
    <col min="11205" max="11205" width="9.140625" style="1"/>
    <col min="11206" max="11206" width="13.85546875" style="1" bestFit="1" customWidth="1"/>
    <col min="11207" max="11455" width="9.140625" style="1"/>
    <col min="11456" max="11456" width="1.42578125" style="1" customWidth="1"/>
    <col min="11457" max="11457" width="2.140625" style="1" customWidth="1"/>
    <col min="11458" max="11458" width="16.85546875" style="1" customWidth="1"/>
    <col min="11459" max="11459" width="43.42578125" style="1" customWidth="1"/>
    <col min="11460" max="11460" width="22.42578125" style="1" customWidth="1"/>
    <col min="11461" max="11461" width="9.140625" style="1"/>
    <col min="11462" max="11462" width="13.85546875" style="1" bestFit="1" customWidth="1"/>
    <col min="11463" max="11711" width="9.140625" style="1"/>
    <col min="11712" max="11712" width="1.42578125" style="1" customWidth="1"/>
    <col min="11713" max="11713" width="2.140625" style="1" customWidth="1"/>
    <col min="11714" max="11714" width="16.85546875" style="1" customWidth="1"/>
    <col min="11715" max="11715" width="43.42578125" style="1" customWidth="1"/>
    <col min="11716" max="11716" width="22.42578125" style="1" customWidth="1"/>
    <col min="11717" max="11717" width="9.140625" style="1"/>
    <col min="11718" max="11718" width="13.85546875" style="1" bestFit="1" customWidth="1"/>
    <col min="11719" max="11967" width="9.140625" style="1"/>
    <col min="11968" max="11968" width="1.42578125" style="1" customWidth="1"/>
    <col min="11969" max="11969" width="2.140625" style="1" customWidth="1"/>
    <col min="11970" max="11970" width="16.85546875" style="1" customWidth="1"/>
    <col min="11971" max="11971" width="43.42578125" style="1" customWidth="1"/>
    <col min="11972" max="11972" width="22.42578125" style="1" customWidth="1"/>
    <col min="11973" max="11973" width="9.140625" style="1"/>
    <col min="11974" max="11974" width="13.85546875" style="1" bestFit="1" customWidth="1"/>
    <col min="11975" max="12223" width="9.140625" style="1"/>
    <col min="12224" max="12224" width="1.42578125" style="1" customWidth="1"/>
    <col min="12225" max="12225" width="2.140625" style="1" customWidth="1"/>
    <col min="12226" max="12226" width="16.85546875" style="1" customWidth="1"/>
    <col min="12227" max="12227" width="43.42578125" style="1" customWidth="1"/>
    <col min="12228" max="12228" width="22.42578125" style="1" customWidth="1"/>
    <col min="12229" max="12229" width="9.140625" style="1"/>
    <col min="12230" max="12230" width="13.85546875" style="1" bestFit="1" customWidth="1"/>
    <col min="12231" max="12479" width="9.140625" style="1"/>
    <col min="12480" max="12480" width="1.42578125" style="1" customWidth="1"/>
    <col min="12481" max="12481" width="2.140625" style="1" customWidth="1"/>
    <col min="12482" max="12482" width="16.85546875" style="1" customWidth="1"/>
    <col min="12483" max="12483" width="43.42578125" style="1" customWidth="1"/>
    <col min="12484" max="12484" width="22.42578125" style="1" customWidth="1"/>
    <col min="12485" max="12485" width="9.140625" style="1"/>
    <col min="12486" max="12486" width="13.85546875" style="1" bestFit="1" customWidth="1"/>
    <col min="12487" max="12735" width="9.140625" style="1"/>
    <col min="12736" max="12736" width="1.42578125" style="1" customWidth="1"/>
    <col min="12737" max="12737" width="2.140625" style="1" customWidth="1"/>
    <col min="12738" max="12738" width="16.85546875" style="1" customWidth="1"/>
    <col min="12739" max="12739" width="43.42578125" style="1" customWidth="1"/>
    <col min="12740" max="12740" width="22.42578125" style="1" customWidth="1"/>
    <col min="12741" max="12741" width="9.140625" style="1"/>
    <col min="12742" max="12742" width="13.85546875" style="1" bestFit="1" customWidth="1"/>
    <col min="12743" max="12991" width="9.140625" style="1"/>
    <col min="12992" max="12992" width="1.42578125" style="1" customWidth="1"/>
    <col min="12993" max="12993" width="2.140625" style="1" customWidth="1"/>
    <col min="12994" max="12994" width="16.85546875" style="1" customWidth="1"/>
    <col min="12995" max="12995" width="43.42578125" style="1" customWidth="1"/>
    <col min="12996" max="12996" width="22.42578125" style="1" customWidth="1"/>
    <col min="12997" max="12997" width="9.140625" style="1"/>
    <col min="12998" max="12998" width="13.85546875" style="1" bestFit="1" customWidth="1"/>
    <col min="12999" max="13247" width="9.140625" style="1"/>
    <col min="13248" max="13248" width="1.42578125" style="1" customWidth="1"/>
    <col min="13249" max="13249" width="2.140625" style="1" customWidth="1"/>
    <col min="13250" max="13250" width="16.85546875" style="1" customWidth="1"/>
    <col min="13251" max="13251" width="43.42578125" style="1" customWidth="1"/>
    <col min="13252" max="13252" width="22.42578125" style="1" customWidth="1"/>
    <col min="13253" max="13253" width="9.140625" style="1"/>
    <col min="13254" max="13254" width="13.85546875" style="1" bestFit="1" customWidth="1"/>
    <col min="13255" max="13503" width="9.140625" style="1"/>
    <col min="13504" max="13504" width="1.42578125" style="1" customWidth="1"/>
    <col min="13505" max="13505" width="2.140625" style="1" customWidth="1"/>
    <col min="13506" max="13506" width="16.85546875" style="1" customWidth="1"/>
    <col min="13507" max="13507" width="43.42578125" style="1" customWidth="1"/>
    <col min="13508" max="13508" width="22.42578125" style="1" customWidth="1"/>
    <col min="13509" max="13509" width="9.140625" style="1"/>
    <col min="13510" max="13510" width="13.85546875" style="1" bestFit="1" customWidth="1"/>
    <col min="13511" max="13759" width="9.140625" style="1"/>
    <col min="13760" max="13760" width="1.42578125" style="1" customWidth="1"/>
    <col min="13761" max="13761" width="2.140625" style="1" customWidth="1"/>
    <col min="13762" max="13762" width="16.85546875" style="1" customWidth="1"/>
    <col min="13763" max="13763" width="43.42578125" style="1" customWidth="1"/>
    <col min="13764" max="13764" width="22.42578125" style="1" customWidth="1"/>
    <col min="13765" max="13765" width="9.140625" style="1"/>
    <col min="13766" max="13766" width="13.85546875" style="1" bestFit="1" customWidth="1"/>
    <col min="13767" max="14015" width="9.140625" style="1"/>
    <col min="14016" max="14016" width="1.42578125" style="1" customWidth="1"/>
    <col min="14017" max="14017" width="2.140625" style="1" customWidth="1"/>
    <col min="14018" max="14018" width="16.85546875" style="1" customWidth="1"/>
    <col min="14019" max="14019" width="43.42578125" style="1" customWidth="1"/>
    <col min="14020" max="14020" width="22.42578125" style="1" customWidth="1"/>
    <col min="14021" max="14021" width="9.140625" style="1"/>
    <col min="14022" max="14022" width="13.85546875" style="1" bestFit="1" customWidth="1"/>
    <col min="14023" max="14271" width="9.140625" style="1"/>
    <col min="14272" max="14272" width="1.42578125" style="1" customWidth="1"/>
    <col min="14273" max="14273" width="2.140625" style="1" customWidth="1"/>
    <col min="14274" max="14274" width="16.85546875" style="1" customWidth="1"/>
    <col min="14275" max="14275" width="43.42578125" style="1" customWidth="1"/>
    <col min="14276" max="14276" width="22.42578125" style="1" customWidth="1"/>
    <col min="14277" max="14277" width="9.140625" style="1"/>
    <col min="14278" max="14278" width="13.85546875" style="1" bestFit="1" customWidth="1"/>
    <col min="14279" max="14527" width="9.140625" style="1"/>
    <col min="14528" max="14528" width="1.42578125" style="1" customWidth="1"/>
    <col min="14529" max="14529" width="2.140625" style="1" customWidth="1"/>
    <col min="14530" max="14530" width="16.85546875" style="1" customWidth="1"/>
    <col min="14531" max="14531" width="43.42578125" style="1" customWidth="1"/>
    <col min="14532" max="14532" width="22.42578125" style="1" customWidth="1"/>
    <col min="14533" max="14533" width="9.140625" style="1"/>
    <col min="14534" max="14534" width="13.85546875" style="1" bestFit="1" customWidth="1"/>
    <col min="14535" max="14783" width="9.140625" style="1"/>
    <col min="14784" max="14784" width="1.42578125" style="1" customWidth="1"/>
    <col min="14785" max="14785" width="2.140625" style="1" customWidth="1"/>
    <col min="14786" max="14786" width="16.85546875" style="1" customWidth="1"/>
    <col min="14787" max="14787" width="43.42578125" style="1" customWidth="1"/>
    <col min="14788" max="14788" width="22.42578125" style="1" customWidth="1"/>
    <col min="14789" max="14789" width="9.140625" style="1"/>
    <col min="14790" max="14790" width="13.85546875" style="1" bestFit="1" customWidth="1"/>
    <col min="14791" max="15039" width="9.140625" style="1"/>
    <col min="15040" max="15040" width="1.42578125" style="1" customWidth="1"/>
    <col min="15041" max="15041" width="2.140625" style="1" customWidth="1"/>
    <col min="15042" max="15042" width="16.85546875" style="1" customWidth="1"/>
    <col min="15043" max="15043" width="43.42578125" style="1" customWidth="1"/>
    <col min="15044" max="15044" width="22.42578125" style="1" customWidth="1"/>
    <col min="15045" max="15045" width="9.140625" style="1"/>
    <col min="15046" max="15046" width="13.85546875" style="1" bestFit="1" customWidth="1"/>
    <col min="15047" max="15295" width="9.140625" style="1"/>
    <col min="15296" max="15296" width="1.42578125" style="1" customWidth="1"/>
    <col min="15297" max="15297" width="2.140625" style="1" customWidth="1"/>
    <col min="15298" max="15298" width="16.85546875" style="1" customWidth="1"/>
    <col min="15299" max="15299" width="43.42578125" style="1" customWidth="1"/>
    <col min="15300" max="15300" width="22.42578125" style="1" customWidth="1"/>
    <col min="15301" max="15301" width="9.140625" style="1"/>
    <col min="15302" max="15302" width="13.85546875" style="1" bestFit="1" customWidth="1"/>
    <col min="15303" max="15551" width="9.140625" style="1"/>
    <col min="15552" max="15552" width="1.42578125" style="1" customWidth="1"/>
    <col min="15553" max="15553" width="2.140625" style="1" customWidth="1"/>
    <col min="15554" max="15554" width="16.85546875" style="1" customWidth="1"/>
    <col min="15555" max="15555" width="43.42578125" style="1" customWidth="1"/>
    <col min="15556" max="15556" width="22.42578125" style="1" customWidth="1"/>
    <col min="15557" max="15557" width="9.140625" style="1"/>
    <col min="15558" max="15558" width="13.85546875" style="1" bestFit="1" customWidth="1"/>
    <col min="15559" max="15807" width="9.140625" style="1"/>
    <col min="15808" max="15808" width="1.42578125" style="1" customWidth="1"/>
    <col min="15809" max="15809" width="2.140625" style="1" customWidth="1"/>
    <col min="15810" max="15810" width="16.85546875" style="1" customWidth="1"/>
    <col min="15811" max="15811" width="43.42578125" style="1" customWidth="1"/>
    <col min="15812" max="15812" width="22.42578125" style="1" customWidth="1"/>
    <col min="15813" max="15813" width="9.140625" style="1"/>
    <col min="15814" max="15814" width="13.85546875" style="1" bestFit="1" customWidth="1"/>
    <col min="15815" max="16063" width="9.140625" style="1"/>
    <col min="16064" max="16064" width="1.42578125" style="1" customWidth="1"/>
    <col min="16065" max="16065" width="2.140625" style="1" customWidth="1"/>
    <col min="16066" max="16066" width="16.85546875" style="1" customWidth="1"/>
    <col min="16067" max="16067" width="43.42578125" style="1" customWidth="1"/>
    <col min="16068" max="16068" width="22.42578125" style="1" customWidth="1"/>
    <col min="16069" max="16069" width="9.140625" style="1"/>
    <col min="16070" max="16070" width="13.85546875" style="1" bestFit="1" customWidth="1"/>
    <col min="16071" max="16384" width="9.140625" style="1"/>
  </cols>
  <sheetData>
    <row r="2" spans="1:3" x14ac:dyDescent="0.2">
      <c r="C2" s="2" t="s">
        <v>0</v>
      </c>
    </row>
    <row r="3" spans="1:3" x14ac:dyDescent="0.2">
      <c r="A3" s="2"/>
      <c r="B3" s="3"/>
      <c r="C3" s="3"/>
    </row>
    <row r="4" spans="1:3" x14ac:dyDescent="0.2">
      <c r="B4" s="184" t="s">
        <v>1</v>
      </c>
      <c r="C4" s="184"/>
    </row>
    <row r="5" spans="1:3" x14ac:dyDescent="0.2">
      <c r="A5" s="2"/>
      <c r="B5" s="2"/>
      <c r="C5" s="2"/>
    </row>
    <row r="6" spans="1:3" x14ac:dyDescent="0.2">
      <c r="C6" s="4" t="s">
        <v>2</v>
      </c>
    </row>
    <row r="8" spans="1:3" x14ac:dyDescent="0.2">
      <c r="B8" s="185" t="s">
        <v>3</v>
      </c>
      <c r="C8" s="185"/>
    </row>
    <row r="11" spans="1:3" x14ac:dyDescent="0.2">
      <c r="B11" s="2" t="s">
        <v>4</v>
      </c>
    </row>
    <row r="12" spans="1:3" x14ac:dyDescent="0.2">
      <c r="B12" s="49" t="s">
        <v>19</v>
      </c>
    </row>
    <row r="13" spans="1:3" x14ac:dyDescent="0.2">
      <c r="A13" s="4" t="s">
        <v>5</v>
      </c>
      <c r="B13" s="196" t="str">
        <f>'Kopt a '!B13:C13</f>
        <v>DZĪVOJAMĀS MĀJAS FASĀŽU VIENKĀRŠOTĀ ATJAUNOŠANA</v>
      </c>
      <c r="C13" s="196"/>
    </row>
    <row r="14" spans="1:3" x14ac:dyDescent="0.2">
      <c r="A14" s="4" t="s">
        <v>6</v>
      </c>
      <c r="B14" s="197" t="str">
        <f>'Kopt a '!B14:C14</f>
        <v>DZĪVOJAMĀS MĀJAS FASĀŽU VIENKĀRŠOTĀ ATJAUNOŠANA</v>
      </c>
      <c r="C14" s="197"/>
    </row>
    <row r="15" spans="1:3" x14ac:dyDescent="0.2">
      <c r="A15" s="4" t="s">
        <v>7</v>
      </c>
      <c r="B15" s="197" t="str">
        <f>'Kopt a '!B15:C15</f>
        <v>MEŽA IELA 8, JAUNOLAINE, OLAINES PAGASTS</v>
      </c>
      <c r="C15" s="197"/>
    </row>
    <row r="16" spans="1:3" x14ac:dyDescent="0.2">
      <c r="A16" s="4" t="s">
        <v>8</v>
      </c>
      <c r="B16" s="198" t="str">
        <f>'Kopt a '!B16:C16</f>
        <v>Iepirkums Nr. AS OŪS 2024/02_E</v>
      </c>
      <c r="C16" s="198"/>
    </row>
    <row r="17" spans="1:3" ht="12" thickBot="1" x14ac:dyDescent="0.25"/>
    <row r="18" spans="1:3" x14ac:dyDescent="0.2">
      <c r="A18" s="5" t="s">
        <v>9</v>
      </c>
      <c r="B18" s="6" t="s">
        <v>10</v>
      </c>
      <c r="C18" s="7" t="s">
        <v>11</v>
      </c>
    </row>
    <row r="19" spans="1:3" ht="24" customHeight="1" x14ac:dyDescent="0.2">
      <c r="A19" s="45">
        <f>'Kopt a+c+n'!A19</f>
        <v>1</v>
      </c>
      <c r="B19" s="125" t="str">
        <f>'Kopt a+c+n'!B19</f>
        <v>DZĪVOJAMĀS MĀJAS FASĀŽU VIENKĀRŠOTĀ ATJAUNOŠANA</v>
      </c>
      <c r="C19" s="95">
        <f>'Kops n'!E24</f>
        <v>0</v>
      </c>
    </row>
    <row r="20" spans="1:3" x14ac:dyDescent="0.2">
      <c r="A20" s="176"/>
      <c r="B20" s="177"/>
      <c r="C20" s="95"/>
    </row>
    <row r="21" spans="1:3" x14ac:dyDescent="0.2">
      <c r="A21" s="178"/>
      <c r="B21" s="179"/>
      <c r="C21" s="95"/>
    </row>
    <row r="22" spans="1:3" x14ac:dyDescent="0.2">
      <c r="A22" s="178"/>
      <c r="B22" s="179"/>
      <c r="C22" s="95"/>
    </row>
    <row r="23" spans="1:3" x14ac:dyDescent="0.2">
      <c r="A23" s="178"/>
      <c r="B23" s="179"/>
      <c r="C23" s="95"/>
    </row>
    <row r="24" spans="1:3" x14ac:dyDescent="0.2">
      <c r="A24" s="178"/>
      <c r="B24" s="179"/>
      <c r="C24" s="95"/>
    </row>
    <row r="25" spans="1:3" ht="12" thickBot="1" x14ac:dyDescent="0.25">
      <c r="A25" s="180"/>
      <c r="B25" s="181"/>
      <c r="C25" s="182"/>
    </row>
    <row r="26" spans="1:3" ht="12" thickBot="1" x14ac:dyDescent="0.25">
      <c r="A26" s="8"/>
      <c r="B26" s="9" t="s">
        <v>12</v>
      </c>
      <c r="C26" s="96">
        <f>SUM(C19:C19)</f>
        <v>0</v>
      </c>
    </row>
    <row r="27" spans="1:3" ht="12" thickBot="1" x14ac:dyDescent="0.25">
      <c r="B27" s="10"/>
      <c r="C27" s="11"/>
    </row>
    <row r="28" spans="1:3" ht="12" thickBot="1" x14ac:dyDescent="0.25">
      <c r="A28" s="186" t="s">
        <v>13</v>
      </c>
      <c r="B28" s="187"/>
      <c r="C28" s="97">
        <f>ROUND(C26*21%,2)</f>
        <v>0</v>
      </c>
    </row>
    <row r="31" spans="1:3" x14ac:dyDescent="0.2">
      <c r="A31" s="1" t="s">
        <v>14</v>
      </c>
      <c r="B31" s="192">
        <f>'Kopt a+c+n'!B31:C31</f>
        <v>0</v>
      </c>
      <c r="C31" s="192"/>
    </row>
    <row r="32" spans="1:3" x14ac:dyDescent="0.2">
      <c r="B32" s="183" t="s">
        <v>15</v>
      </c>
      <c r="C32" s="183"/>
    </row>
    <row r="34" spans="1:3" x14ac:dyDescent="0.2">
      <c r="A34" s="1" t="s">
        <v>16</v>
      </c>
      <c r="B34" s="66">
        <f>'Kopt a+c+n'!B34</f>
        <v>0</v>
      </c>
      <c r="C34" s="12"/>
    </row>
    <row r="35" spans="1:3" x14ac:dyDescent="0.2">
      <c r="A35" s="12"/>
      <c r="B35" s="12"/>
      <c r="C35" s="12"/>
    </row>
    <row r="36" spans="1:3" x14ac:dyDescent="0.2">
      <c r="A36" s="1" t="str">
        <f>'Kopt a+c+n'!A36</f>
        <v>Tāme sastādīta 2024. gada__. ________</v>
      </c>
    </row>
  </sheetData>
  <mergeCells count="9">
    <mergeCell ref="B4:C4"/>
    <mergeCell ref="B8:C8"/>
    <mergeCell ref="A28:B28"/>
    <mergeCell ref="B31:C31"/>
    <mergeCell ref="B32:C32"/>
    <mergeCell ref="B13:C13"/>
    <mergeCell ref="B14:C14"/>
    <mergeCell ref="B15:C15"/>
    <mergeCell ref="B16:C16"/>
  </mergeCells>
  <conditionalFormatting sqref="A36">
    <cfRule type="cellIs" dxfId="173" priority="6" operator="equal">
      <formula>"Tāme sastādīta 20__. gada __. _________"</formula>
    </cfRule>
  </conditionalFormatting>
  <conditionalFormatting sqref="B13:B16 A19:C19 C26 C28 B31:C31 B34">
    <cfRule type="cellIs" dxfId="172" priority="2" operator="equal">
      <formula>68757.18</formula>
    </cfRule>
  </conditionalFormatting>
  <conditionalFormatting sqref="B13:B16 A19:C19 C26 C28">
    <cfRule type="cellIs" dxfId="171" priority="1" operator="equal">
      <formula>0</formula>
    </cfRule>
  </conditionalFormatting>
  <conditionalFormatting sqref="B34">
    <cfRule type="cellIs" dxfId="170" priority="4" operator="equal">
      <formula>0</formula>
    </cfRule>
  </conditionalFormatting>
  <conditionalFormatting sqref="B31:C31 B34">
    <cfRule type="cellIs" dxfId="169" priority="3" operator="equal">
      <formula>0</formula>
    </cfRule>
  </conditionalFormatting>
  <conditionalFormatting sqref="B31:C31">
    <cfRule type="cellIs" dxfId="168" priority="5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9" tint="0.39997558519241921"/>
  </sheetPr>
  <dimension ref="A1:I58"/>
  <sheetViews>
    <sheetView topLeftCell="A13" workbookViewId="0">
      <selection activeCell="C48" sqref="C48"/>
    </sheetView>
  </sheetViews>
  <sheetFormatPr defaultColWidth="3.7109375" defaultRowHeight="11.25" x14ac:dyDescent="0.2"/>
  <cols>
    <col min="1" max="1" width="4" style="1" customWidth="1"/>
    <col min="2" max="2" width="5.28515625" style="1" customWidth="1"/>
    <col min="3" max="3" width="28.42578125" style="1" customWidth="1"/>
    <col min="4" max="4" width="6.85546875" style="1" customWidth="1"/>
    <col min="5" max="5" width="11.85546875" style="1" customWidth="1"/>
    <col min="6" max="6" width="9.85546875" style="1" customWidth="1"/>
    <col min="7" max="7" width="10" style="1" customWidth="1"/>
    <col min="8" max="8" width="8.7109375" style="1" customWidth="1"/>
    <col min="9" max="162" width="9.140625" style="1" customWidth="1"/>
    <col min="163" max="163" width="3.7109375" style="1"/>
    <col min="164" max="164" width="4.5703125" style="1" customWidth="1"/>
    <col min="165" max="165" width="5.85546875" style="1" customWidth="1"/>
    <col min="166" max="166" width="36" style="1" customWidth="1"/>
    <col min="167" max="167" width="9.7109375" style="1" customWidth="1"/>
    <col min="168" max="168" width="11.85546875" style="1" customWidth="1"/>
    <col min="169" max="169" width="9" style="1" customWidth="1"/>
    <col min="170" max="170" width="9.7109375" style="1" customWidth="1"/>
    <col min="171" max="171" width="9.28515625" style="1" customWidth="1"/>
    <col min="172" max="172" width="8.7109375" style="1" customWidth="1"/>
    <col min="173" max="173" width="6.85546875" style="1" customWidth="1"/>
    <col min="174" max="418" width="9.140625" style="1" customWidth="1"/>
    <col min="419" max="419" width="3.7109375" style="1"/>
    <col min="420" max="420" width="4.5703125" style="1" customWidth="1"/>
    <col min="421" max="421" width="5.85546875" style="1" customWidth="1"/>
    <col min="422" max="422" width="36" style="1" customWidth="1"/>
    <col min="423" max="423" width="9.7109375" style="1" customWidth="1"/>
    <col min="424" max="424" width="11.85546875" style="1" customWidth="1"/>
    <col min="425" max="425" width="9" style="1" customWidth="1"/>
    <col min="426" max="426" width="9.7109375" style="1" customWidth="1"/>
    <col min="427" max="427" width="9.28515625" style="1" customWidth="1"/>
    <col min="428" max="428" width="8.7109375" style="1" customWidth="1"/>
    <col min="429" max="429" width="6.85546875" style="1" customWidth="1"/>
    <col min="430" max="674" width="9.140625" style="1" customWidth="1"/>
    <col min="675" max="675" width="3.7109375" style="1"/>
    <col min="676" max="676" width="4.5703125" style="1" customWidth="1"/>
    <col min="677" max="677" width="5.85546875" style="1" customWidth="1"/>
    <col min="678" max="678" width="36" style="1" customWidth="1"/>
    <col min="679" max="679" width="9.7109375" style="1" customWidth="1"/>
    <col min="680" max="680" width="11.85546875" style="1" customWidth="1"/>
    <col min="681" max="681" width="9" style="1" customWidth="1"/>
    <col min="682" max="682" width="9.7109375" style="1" customWidth="1"/>
    <col min="683" max="683" width="9.28515625" style="1" customWidth="1"/>
    <col min="684" max="684" width="8.7109375" style="1" customWidth="1"/>
    <col min="685" max="685" width="6.85546875" style="1" customWidth="1"/>
    <col min="686" max="930" width="9.140625" style="1" customWidth="1"/>
    <col min="931" max="931" width="3.7109375" style="1"/>
    <col min="932" max="932" width="4.5703125" style="1" customWidth="1"/>
    <col min="933" max="933" width="5.85546875" style="1" customWidth="1"/>
    <col min="934" max="934" width="36" style="1" customWidth="1"/>
    <col min="935" max="935" width="9.7109375" style="1" customWidth="1"/>
    <col min="936" max="936" width="11.85546875" style="1" customWidth="1"/>
    <col min="937" max="937" width="9" style="1" customWidth="1"/>
    <col min="938" max="938" width="9.7109375" style="1" customWidth="1"/>
    <col min="939" max="939" width="9.28515625" style="1" customWidth="1"/>
    <col min="940" max="940" width="8.7109375" style="1" customWidth="1"/>
    <col min="941" max="941" width="6.85546875" style="1" customWidth="1"/>
    <col min="942" max="1186" width="9.140625" style="1" customWidth="1"/>
    <col min="1187" max="1187" width="3.7109375" style="1"/>
    <col min="1188" max="1188" width="4.5703125" style="1" customWidth="1"/>
    <col min="1189" max="1189" width="5.85546875" style="1" customWidth="1"/>
    <col min="1190" max="1190" width="36" style="1" customWidth="1"/>
    <col min="1191" max="1191" width="9.7109375" style="1" customWidth="1"/>
    <col min="1192" max="1192" width="11.85546875" style="1" customWidth="1"/>
    <col min="1193" max="1193" width="9" style="1" customWidth="1"/>
    <col min="1194" max="1194" width="9.7109375" style="1" customWidth="1"/>
    <col min="1195" max="1195" width="9.28515625" style="1" customWidth="1"/>
    <col min="1196" max="1196" width="8.7109375" style="1" customWidth="1"/>
    <col min="1197" max="1197" width="6.85546875" style="1" customWidth="1"/>
    <col min="1198" max="1442" width="9.140625" style="1" customWidth="1"/>
    <col min="1443" max="1443" width="3.7109375" style="1"/>
    <col min="1444" max="1444" width="4.5703125" style="1" customWidth="1"/>
    <col min="1445" max="1445" width="5.85546875" style="1" customWidth="1"/>
    <col min="1446" max="1446" width="36" style="1" customWidth="1"/>
    <col min="1447" max="1447" width="9.7109375" style="1" customWidth="1"/>
    <col min="1448" max="1448" width="11.85546875" style="1" customWidth="1"/>
    <col min="1449" max="1449" width="9" style="1" customWidth="1"/>
    <col min="1450" max="1450" width="9.7109375" style="1" customWidth="1"/>
    <col min="1451" max="1451" width="9.28515625" style="1" customWidth="1"/>
    <col min="1452" max="1452" width="8.7109375" style="1" customWidth="1"/>
    <col min="1453" max="1453" width="6.85546875" style="1" customWidth="1"/>
    <col min="1454" max="1698" width="9.140625" style="1" customWidth="1"/>
    <col min="1699" max="1699" width="3.7109375" style="1"/>
    <col min="1700" max="1700" width="4.5703125" style="1" customWidth="1"/>
    <col min="1701" max="1701" width="5.85546875" style="1" customWidth="1"/>
    <col min="1702" max="1702" width="36" style="1" customWidth="1"/>
    <col min="1703" max="1703" width="9.7109375" style="1" customWidth="1"/>
    <col min="1704" max="1704" width="11.85546875" style="1" customWidth="1"/>
    <col min="1705" max="1705" width="9" style="1" customWidth="1"/>
    <col min="1706" max="1706" width="9.7109375" style="1" customWidth="1"/>
    <col min="1707" max="1707" width="9.28515625" style="1" customWidth="1"/>
    <col min="1708" max="1708" width="8.7109375" style="1" customWidth="1"/>
    <col min="1709" max="1709" width="6.85546875" style="1" customWidth="1"/>
    <col min="1710" max="1954" width="9.140625" style="1" customWidth="1"/>
    <col min="1955" max="1955" width="3.7109375" style="1"/>
    <col min="1956" max="1956" width="4.5703125" style="1" customWidth="1"/>
    <col min="1957" max="1957" width="5.85546875" style="1" customWidth="1"/>
    <col min="1958" max="1958" width="36" style="1" customWidth="1"/>
    <col min="1959" max="1959" width="9.7109375" style="1" customWidth="1"/>
    <col min="1960" max="1960" width="11.85546875" style="1" customWidth="1"/>
    <col min="1961" max="1961" width="9" style="1" customWidth="1"/>
    <col min="1962" max="1962" width="9.7109375" style="1" customWidth="1"/>
    <col min="1963" max="1963" width="9.28515625" style="1" customWidth="1"/>
    <col min="1964" max="1964" width="8.7109375" style="1" customWidth="1"/>
    <col min="1965" max="1965" width="6.85546875" style="1" customWidth="1"/>
    <col min="1966" max="2210" width="9.140625" style="1" customWidth="1"/>
    <col min="2211" max="2211" width="3.7109375" style="1"/>
    <col min="2212" max="2212" width="4.5703125" style="1" customWidth="1"/>
    <col min="2213" max="2213" width="5.85546875" style="1" customWidth="1"/>
    <col min="2214" max="2214" width="36" style="1" customWidth="1"/>
    <col min="2215" max="2215" width="9.7109375" style="1" customWidth="1"/>
    <col min="2216" max="2216" width="11.85546875" style="1" customWidth="1"/>
    <col min="2217" max="2217" width="9" style="1" customWidth="1"/>
    <col min="2218" max="2218" width="9.7109375" style="1" customWidth="1"/>
    <col min="2219" max="2219" width="9.28515625" style="1" customWidth="1"/>
    <col min="2220" max="2220" width="8.7109375" style="1" customWidth="1"/>
    <col min="2221" max="2221" width="6.85546875" style="1" customWidth="1"/>
    <col min="2222" max="2466" width="9.140625" style="1" customWidth="1"/>
    <col min="2467" max="2467" width="3.7109375" style="1"/>
    <col min="2468" max="2468" width="4.5703125" style="1" customWidth="1"/>
    <col min="2469" max="2469" width="5.85546875" style="1" customWidth="1"/>
    <col min="2470" max="2470" width="36" style="1" customWidth="1"/>
    <col min="2471" max="2471" width="9.7109375" style="1" customWidth="1"/>
    <col min="2472" max="2472" width="11.85546875" style="1" customWidth="1"/>
    <col min="2473" max="2473" width="9" style="1" customWidth="1"/>
    <col min="2474" max="2474" width="9.7109375" style="1" customWidth="1"/>
    <col min="2475" max="2475" width="9.28515625" style="1" customWidth="1"/>
    <col min="2476" max="2476" width="8.7109375" style="1" customWidth="1"/>
    <col min="2477" max="2477" width="6.85546875" style="1" customWidth="1"/>
    <col min="2478" max="2722" width="9.140625" style="1" customWidth="1"/>
    <col min="2723" max="2723" width="3.7109375" style="1"/>
    <col min="2724" max="2724" width="4.5703125" style="1" customWidth="1"/>
    <col min="2725" max="2725" width="5.85546875" style="1" customWidth="1"/>
    <col min="2726" max="2726" width="36" style="1" customWidth="1"/>
    <col min="2727" max="2727" width="9.7109375" style="1" customWidth="1"/>
    <col min="2728" max="2728" width="11.85546875" style="1" customWidth="1"/>
    <col min="2729" max="2729" width="9" style="1" customWidth="1"/>
    <col min="2730" max="2730" width="9.7109375" style="1" customWidth="1"/>
    <col min="2731" max="2731" width="9.28515625" style="1" customWidth="1"/>
    <col min="2732" max="2732" width="8.7109375" style="1" customWidth="1"/>
    <col min="2733" max="2733" width="6.85546875" style="1" customWidth="1"/>
    <col min="2734" max="2978" width="9.140625" style="1" customWidth="1"/>
    <col min="2979" max="2979" width="3.7109375" style="1"/>
    <col min="2980" max="2980" width="4.5703125" style="1" customWidth="1"/>
    <col min="2981" max="2981" width="5.85546875" style="1" customWidth="1"/>
    <col min="2982" max="2982" width="36" style="1" customWidth="1"/>
    <col min="2983" max="2983" width="9.7109375" style="1" customWidth="1"/>
    <col min="2984" max="2984" width="11.85546875" style="1" customWidth="1"/>
    <col min="2985" max="2985" width="9" style="1" customWidth="1"/>
    <col min="2986" max="2986" width="9.7109375" style="1" customWidth="1"/>
    <col min="2987" max="2987" width="9.28515625" style="1" customWidth="1"/>
    <col min="2988" max="2988" width="8.7109375" style="1" customWidth="1"/>
    <col min="2989" max="2989" width="6.85546875" style="1" customWidth="1"/>
    <col min="2990" max="3234" width="9.140625" style="1" customWidth="1"/>
    <col min="3235" max="3235" width="3.7109375" style="1"/>
    <col min="3236" max="3236" width="4.5703125" style="1" customWidth="1"/>
    <col min="3237" max="3237" width="5.85546875" style="1" customWidth="1"/>
    <col min="3238" max="3238" width="36" style="1" customWidth="1"/>
    <col min="3239" max="3239" width="9.7109375" style="1" customWidth="1"/>
    <col min="3240" max="3240" width="11.85546875" style="1" customWidth="1"/>
    <col min="3241" max="3241" width="9" style="1" customWidth="1"/>
    <col min="3242" max="3242" width="9.7109375" style="1" customWidth="1"/>
    <col min="3243" max="3243" width="9.28515625" style="1" customWidth="1"/>
    <col min="3244" max="3244" width="8.7109375" style="1" customWidth="1"/>
    <col min="3245" max="3245" width="6.85546875" style="1" customWidth="1"/>
    <col min="3246" max="3490" width="9.140625" style="1" customWidth="1"/>
    <col min="3491" max="3491" width="3.7109375" style="1"/>
    <col min="3492" max="3492" width="4.5703125" style="1" customWidth="1"/>
    <col min="3493" max="3493" width="5.85546875" style="1" customWidth="1"/>
    <col min="3494" max="3494" width="36" style="1" customWidth="1"/>
    <col min="3495" max="3495" width="9.7109375" style="1" customWidth="1"/>
    <col min="3496" max="3496" width="11.85546875" style="1" customWidth="1"/>
    <col min="3497" max="3497" width="9" style="1" customWidth="1"/>
    <col min="3498" max="3498" width="9.7109375" style="1" customWidth="1"/>
    <col min="3499" max="3499" width="9.28515625" style="1" customWidth="1"/>
    <col min="3500" max="3500" width="8.7109375" style="1" customWidth="1"/>
    <col min="3501" max="3501" width="6.85546875" style="1" customWidth="1"/>
    <col min="3502" max="3746" width="9.140625" style="1" customWidth="1"/>
    <col min="3747" max="3747" width="3.7109375" style="1"/>
    <col min="3748" max="3748" width="4.5703125" style="1" customWidth="1"/>
    <col min="3749" max="3749" width="5.85546875" style="1" customWidth="1"/>
    <col min="3750" max="3750" width="36" style="1" customWidth="1"/>
    <col min="3751" max="3751" width="9.7109375" style="1" customWidth="1"/>
    <col min="3752" max="3752" width="11.85546875" style="1" customWidth="1"/>
    <col min="3753" max="3753" width="9" style="1" customWidth="1"/>
    <col min="3754" max="3754" width="9.7109375" style="1" customWidth="1"/>
    <col min="3755" max="3755" width="9.28515625" style="1" customWidth="1"/>
    <col min="3756" max="3756" width="8.7109375" style="1" customWidth="1"/>
    <col min="3757" max="3757" width="6.85546875" style="1" customWidth="1"/>
    <col min="3758" max="4002" width="9.140625" style="1" customWidth="1"/>
    <col min="4003" max="4003" width="3.7109375" style="1"/>
    <col min="4004" max="4004" width="4.5703125" style="1" customWidth="1"/>
    <col min="4005" max="4005" width="5.85546875" style="1" customWidth="1"/>
    <col min="4006" max="4006" width="36" style="1" customWidth="1"/>
    <col min="4007" max="4007" width="9.7109375" style="1" customWidth="1"/>
    <col min="4008" max="4008" width="11.85546875" style="1" customWidth="1"/>
    <col min="4009" max="4009" width="9" style="1" customWidth="1"/>
    <col min="4010" max="4010" width="9.7109375" style="1" customWidth="1"/>
    <col min="4011" max="4011" width="9.28515625" style="1" customWidth="1"/>
    <col min="4012" max="4012" width="8.7109375" style="1" customWidth="1"/>
    <col min="4013" max="4013" width="6.85546875" style="1" customWidth="1"/>
    <col min="4014" max="4258" width="9.140625" style="1" customWidth="1"/>
    <col min="4259" max="4259" width="3.7109375" style="1"/>
    <col min="4260" max="4260" width="4.5703125" style="1" customWidth="1"/>
    <col min="4261" max="4261" width="5.85546875" style="1" customWidth="1"/>
    <col min="4262" max="4262" width="36" style="1" customWidth="1"/>
    <col min="4263" max="4263" width="9.7109375" style="1" customWidth="1"/>
    <col min="4264" max="4264" width="11.85546875" style="1" customWidth="1"/>
    <col min="4265" max="4265" width="9" style="1" customWidth="1"/>
    <col min="4266" max="4266" width="9.7109375" style="1" customWidth="1"/>
    <col min="4267" max="4267" width="9.28515625" style="1" customWidth="1"/>
    <col min="4268" max="4268" width="8.7109375" style="1" customWidth="1"/>
    <col min="4269" max="4269" width="6.85546875" style="1" customWidth="1"/>
    <col min="4270" max="4514" width="9.140625" style="1" customWidth="1"/>
    <col min="4515" max="4515" width="3.7109375" style="1"/>
    <col min="4516" max="4516" width="4.5703125" style="1" customWidth="1"/>
    <col min="4517" max="4517" width="5.85546875" style="1" customWidth="1"/>
    <col min="4518" max="4518" width="36" style="1" customWidth="1"/>
    <col min="4519" max="4519" width="9.7109375" style="1" customWidth="1"/>
    <col min="4520" max="4520" width="11.85546875" style="1" customWidth="1"/>
    <col min="4521" max="4521" width="9" style="1" customWidth="1"/>
    <col min="4522" max="4522" width="9.7109375" style="1" customWidth="1"/>
    <col min="4523" max="4523" width="9.28515625" style="1" customWidth="1"/>
    <col min="4524" max="4524" width="8.7109375" style="1" customWidth="1"/>
    <col min="4525" max="4525" width="6.85546875" style="1" customWidth="1"/>
    <col min="4526" max="4770" width="9.140625" style="1" customWidth="1"/>
    <col min="4771" max="4771" width="3.7109375" style="1"/>
    <col min="4772" max="4772" width="4.5703125" style="1" customWidth="1"/>
    <col min="4773" max="4773" width="5.85546875" style="1" customWidth="1"/>
    <col min="4774" max="4774" width="36" style="1" customWidth="1"/>
    <col min="4775" max="4775" width="9.7109375" style="1" customWidth="1"/>
    <col min="4776" max="4776" width="11.85546875" style="1" customWidth="1"/>
    <col min="4777" max="4777" width="9" style="1" customWidth="1"/>
    <col min="4778" max="4778" width="9.7109375" style="1" customWidth="1"/>
    <col min="4779" max="4779" width="9.28515625" style="1" customWidth="1"/>
    <col min="4780" max="4780" width="8.7109375" style="1" customWidth="1"/>
    <col min="4781" max="4781" width="6.85546875" style="1" customWidth="1"/>
    <col min="4782" max="5026" width="9.140625" style="1" customWidth="1"/>
    <col min="5027" max="5027" width="3.7109375" style="1"/>
    <col min="5028" max="5028" width="4.5703125" style="1" customWidth="1"/>
    <col min="5029" max="5029" width="5.85546875" style="1" customWidth="1"/>
    <col min="5030" max="5030" width="36" style="1" customWidth="1"/>
    <col min="5031" max="5031" width="9.7109375" style="1" customWidth="1"/>
    <col min="5032" max="5032" width="11.85546875" style="1" customWidth="1"/>
    <col min="5033" max="5033" width="9" style="1" customWidth="1"/>
    <col min="5034" max="5034" width="9.7109375" style="1" customWidth="1"/>
    <col min="5035" max="5035" width="9.28515625" style="1" customWidth="1"/>
    <col min="5036" max="5036" width="8.7109375" style="1" customWidth="1"/>
    <col min="5037" max="5037" width="6.85546875" style="1" customWidth="1"/>
    <col min="5038" max="5282" width="9.140625" style="1" customWidth="1"/>
    <col min="5283" max="5283" width="3.7109375" style="1"/>
    <col min="5284" max="5284" width="4.5703125" style="1" customWidth="1"/>
    <col min="5285" max="5285" width="5.85546875" style="1" customWidth="1"/>
    <col min="5286" max="5286" width="36" style="1" customWidth="1"/>
    <col min="5287" max="5287" width="9.7109375" style="1" customWidth="1"/>
    <col min="5288" max="5288" width="11.85546875" style="1" customWidth="1"/>
    <col min="5289" max="5289" width="9" style="1" customWidth="1"/>
    <col min="5290" max="5290" width="9.7109375" style="1" customWidth="1"/>
    <col min="5291" max="5291" width="9.28515625" style="1" customWidth="1"/>
    <col min="5292" max="5292" width="8.7109375" style="1" customWidth="1"/>
    <col min="5293" max="5293" width="6.85546875" style="1" customWidth="1"/>
    <col min="5294" max="5538" width="9.140625" style="1" customWidth="1"/>
    <col min="5539" max="5539" width="3.7109375" style="1"/>
    <col min="5540" max="5540" width="4.5703125" style="1" customWidth="1"/>
    <col min="5541" max="5541" width="5.85546875" style="1" customWidth="1"/>
    <col min="5542" max="5542" width="36" style="1" customWidth="1"/>
    <col min="5543" max="5543" width="9.7109375" style="1" customWidth="1"/>
    <col min="5544" max="5544" width="11.85546875" style="1" customWidth="1"/>
    <col min="5545" max="5545" width="9" style="1" customWidth="1"/>
    <col min="5546" max="5546" width="9.7109375" style="1" customWidth="1"/>
    <col min="5547" max="5547" width="9.28515625" style="1" customWidth="1"/>
    <col min="5548" max="5548" width="8.7109375" style="1" customWidth="1"/>
    <col min="5549" max="5549" width="6.85546875" style="1" customWidth="1"/>
    <col min="5550" max="5794" width="9.140625" style="1" customWidth="1"/>
    <col min="5795" max="5795" width="3.7109375" style="1"/>
    <col min="5796" max="5796" width="4.5703125" style="1" customWidth="1"/>
    <col min="5797" max="5797" width="5.85546875" style="1" customWidth="1"/>
    <col min="5798" max="5798" width="36" style="1" customWidth="1"/>
    <col min="5799" max="5799" width="9.7109375" style="1" customWidth="1"/>
    <col min="5800" max="5800" width="11.85546875" style="1" customWidth="1"/>
    <col min="5801" max="5801" width="9" style="1" customWidth="1"/>
    <col min="5802" max="5802" width="9.7109375" style="1" customWidth="1"/>
    <col min="5803" max="5803" width="9.28515625" style="1" customWidth="1"/>
    <col min="5804" max="5804" width="8.7109375" style="1" customWidth="1"/>
    <col min="5805" max="5805" width="6.85546875" style="1" customWidth="1"/>
    <col min="5806" max="6050" width="9.140625" style="1" customWidth="1"/>
    <col min="6051" max="6051" width="3.7109375" style="1"/>
    <col min="6052" max="6052" width="4.5703125" style="1" customWidth="1"/>
    <col min="6053" max="6053" width="5.85546875" style="1" customWidth="1"/>
    <col min="6054" max="6054" width="36" style="1" customWidth="1"/>
    <col min="6055" max="6055" width="9.7109375" style="1" customWidth="1"/>
    <col min="6056" max="6056" width="11.85546875" style="1" customWidth="1"/>
    <col min="6057" max="6057" width="9" style="1" customWidth="1"/>
    <col min="6058" max="6058" width="9.7109375" style="1" customWidth="1"/>
    <col min="6059" max="6059" width="9.28515625" style="1" customWidth="1"/>
    <col min="6060" max="6060" width="8.7109375" style="1" customWidth="1"/>
    <col min="6061" max="6061" width="6.85546875" style="1" customWidth="1"/>
    <col min="6062" max="6306" width="9.140625" style="1" customWidth="1"/>
    <col min="6307" max="6307" width="3.7109375" style="1"/>
    <col min="6308" max="6308" width="4.5703125" style="1" customWidth="1"/>
    <col min="6309" max="6309" width="5.85546875" style="1" customWidth="1"/>
    <col min="6310" max="6310" width="36" style="1" customWidth="1"/>
    <col min="6311" max="6311" width="9.7109375" style="1" customWidth="1"/>
    <col min="6312" max="6312" width="11.85546875" style="1" customWidth="1"/>
    <col min="6313" max="6313" width="9" style="1" customWidth="1"/>
    <col min="6314" max="6314" width="9.7109375" style="1" customWidth="1"/>
    <col min="6315" max="6315" width="9.28515625" style="1" customWidth="1"/>
    <col min="6316" max="6316" width="8.7109375" style="1" customWidth="1"/>
    <col min="6317" max="6317" width="6.85546875" style="1" customWidth="1"/>
    <col min="6318" max="6562" width="9.140625" style="1" customWidth="1"/>
    <col min="6563" max="6563" width="3.7109375" style="1"/>
    <col min="6564" max="6564" width="4.5703125" style="1" customWidth="1"/>
    <col min="6565" max="6565" width="5.85546875" style="1" customWidth="1"/>
    <col min="6566" max="6566" width="36" style="1" customWidth="1"/>
    <col min="6567" max="6567" width="9.7109375" style="1" customWidth="1"/>
    <col min="6568" max="6568" width="11.85546875" style="1" customWidth="1"/>
    <col min="6569" max="6569" width="9" style="1" customWidth="1"/>
    <col min="6570" max="6570" width="9.7109375" style="1" customWidth="1"/>
    <col min="6571" max="6571" width="9.28515625" style="1" customWidth="1"/>
    <col min="6572" max="6572" width="8.7109375" style="1" customWidth="1"/>
    <col min="6573" max="6573" width="6.85546875" style="1" customWidth="1"/>
    <col min="6574" max="6818" width="9.140625" style="1" customWidth="1"/>
    <col min="6819" max="6819" width="3.7109375" style="1"/>
    <col min="6820" max="6820" width="4.5703125" style="1" customWidth="1"/>
    <col min="6821" max="6821" width="5.85546875" style="1" customWidth="1"/>
    <col min="6822" max="6822" width="36" style="1" customWidth="1"/>
    <col min="6823" max="6823" width="9.7109375" style="1" customWidth="1"/>
    <col min="6824" max="6824" width="11.85546875" style="1" customWidth="1"/>
    <col min="6825" max="6825" width="9" style="1" customWidth="1"/>
    <col min="6826" max="6826" width="9.7109375" style="1" customWidth="1"/>
    <col min="6827" max="6827" width="9.28515625" style="1" customWidth="1"/>
    <col min="6828" max="6828" width="8.7109375" style="1" customWidth="1"/>
    <col min="6829" max="6829" width="6.85546875" style="1" customWidth="1"/>
    <col min="6830" max="7074" width="9.140625" style="1" customWidth="1"/>
    <col min="7075" max="7075" width="3.7109375" style="1"/>
    <col min="7076" max="7076" width="4.5703125" style="1" customWidth="1"/>
    <col min="7077" max="7077" width="5.85546875" style="1" customWidth="1"/>
    <col min="7078" max="7078" width="36" style="1" customWidth="1"/>
    <col min="7079" max="7079" width="9.7109375" style="1" customWidth="1"/>
    <col min="7080" max="7080" width="11.85546875" style="1" customWidth="1"/>
    <col min="7081" max="7081" width="9" style="1" customWidth="1"/>
    <col min="7082" max="7082" width="9.7109375" style="1" customWidth="1"/>
    <col min="7083" max="7083" width="9.28515625" style="1" customWidth="1"/>
    <col min="7084" max="7084" width="8.7109375" style="1" customWidth="1"/>
    <col min="7085" max="7085" width="6.85546875" style="1" customWidth="1"/>
    <col min="7086" max="7330" width="9.140625" style="1" customWidth="1"/>
    <col min="7331" max="7331" width="3.7109375" style="1"/>
    <col min="7332" max="7332" width="4.5703125" style="1" customWidth="1"/>
    <col min="7333" max="7333" width="5.85546875" style="1" customWidth="1"/>
    <col min="7334" max="7334" width="36" style="1" customWidth="1"/>
    <col min="7335" max="7335" width="9.7109375" style="1" customWidth="1"/>
    <col min="7336" max="7336" width="11.85546875" style="1" customWidth="1"/>
    <col min="7337" max="7337" width="9" style="1" customWidth="1"/>
    <col min="7338" max="7338" width="9.7109375" style="1" customWidth="1"/>
    <col min="7339" max="7339" width="9.28515625" style="1" customWidth="1"/>
    <col min="7340" max="7340" width="8.7109375" style="1" customWidth="1"/>
    <col min="7341" max="7341" width="6.85546875" style="1" customWidth="1"/>
    <col min="7342" max="7586" width="9.140625" style="1" customWidth="1"/>
    <col min="7587" max="7587" width="3.7109375" style="1"/>
    <col min="7588" max="7588" width="4.5703125" style="1" customWidth="1"/>
    <col min="7589" max="7589" width="5.85546875" style="1" customWidth="1"/>
    <col min="7590" max="7590" width="36" style="1" customWidth="1"/>
    <col min="7591" max="7591" width="9.7109375" style="1" customWidth="1"/>
    <col min="7592" max="7592" width="11.85546875" style="1" customWidth="1"/>
    <col min="7593" max="7593" width="9" style="1" customWidth="1"/>
    <col min="7594" max="7594" width="9.7109375" style="1" customWidth="1"/>
    <col min="7595" max="7595" width="9.28515625" style="1" customWidth="1"/>
    <col min="7596" max="7596" width="8.7109375" style="1" customWidth="1"/>
    <col min="7597" max="7597" width="6.85546875" style="1" customWidth="1"/>
    <col min="7598" max="7842" width="9.140625" style="1" customWidth="1"/>
    <col min="7843" max="7843" width="3.7109375" style="1"/>
    <col min="7844" max="7844" width="4.5703125" style="1" customWidth="1"/>
    <col min="7845" max="7845" width="5.85546875" style="1" customWidth="1"/>
    <col min="7846" max="7846" width="36" style="1" customWidth="1"/>
    <col min="7847" max="7847" width="9.7109375" style="1" customWidth="1"/>
    <col min="7848" max="7848" width="11.85546875" style="1" customWidth="1"/>
    <col min="7849" max="7849" width="9" style="1" customWidth="1"/>
    <col min="7850" max="7850" width="9.7109375" style="1" customWidth="1"/>
    <col min="7851" max="7851" width="9.28515625" style="1" customWidth="1"/>
    <col min="7852" max="7852" width="8.7109375" style="1" customWidth="1"/>
    <col min="7853" max="7853" width="6.85546875" style="1" customWidth="1"/>
    <col min="7854" max="8098" width="9.140625" style="1" customWidth="1"/>
    <col min="8099" max="8099" width="3.7109375" style="1"/>
    <col min="8100" max="8100" width="4.5703125" style="1" customWidth="1"/>
    <col min="8101" max="8101" width="5.85546875" style="1" customWidth="1"/>
    <col min="8102" max="8102" width="36" style="1" customWidth="1"/>
    <col min="8103" max="8103" width="9.7109375" style="1" customWidth="1"/>
    <col min="8104" max="8104" width="11.85546875" style="1" customWidth="1"/>
    <col min="8105" max="8105" width="9" style="1" customWidth="1"/>
    <col min="8106" max="8106" width="9.7109375" style="1" customWidth="1"/>
    <col min="8107" max="8107" width="9.28515625" style="1" customWidth="1"/>
    <col min="8108" max="8108" width="8.7109375" style="1" customWidth="1"/>
    <col min="8109" max="8109" width="6.85546875" style="1" customWidth="1"/>
    <col min="8110" max="8354" width="9.140625" style="1" customWidth="1"/>
    <col min="8355" max="8355" width="3.7109375" style="1"/>
    <col min="8356" max="8356" width="4.5703125" style="1" customWidth="1"/>
    <col min="8357" max="8357" width="5.85546875" style="1" customWidth="1"/>
    <col min="8358" max="8358" width="36" style="1" customWidth="1"/>
    <col min="8359" max="8359" width="9.7109375" style="1" customWidth="1"/>
    <col min="8360" max="8360" width="11.85546875" style="1" customWidth="1"/>
    <col min="8361" max="8361" width="9" style="1" customWidth="1"/>
    <col min="8362" max="8362" width="9.7109375" style="1" customWidth="1"/>
    <col min="8363" max="8363" width="9.28515625" style="1" customWidth="1"/>
    <col min="8364" max="8364" width="8.7109375" style="1" customWidth="1"/>
    <col min="8365" max="8365" width="6.85546875" style="1" customWidth="1"/>
    <col min="8366" max="8610" width="9.140625" style="1" customWidth="1"/>
    <col min="8611" max="8611" width="3.7109375" style="1"/>
    <col min="8612" max="8612" width="4.5703125" style="1" customWidth="1"/>
    <col min="8613" max="8613" width="5.85546875" style="1" customWidth="1"/>
    <col min="8614" max="8614" width="36" style="1" customWidth="1"/>
    <col min="8615" max="8615" width="9.7109375" style="1" customWidth="1"/>
    <col min="8616" max="8616" width="11.85546875" style="1" customWidth="1"/>
    <col min="8617" max="8617" width="9" style="1" customWidth="1"/>
    <col min="8618" max="8618" width="9.7109375" style="1" customWidth="1"/>
    <col min="8619" max="8619" width="9.28515625" style="1" customWidth="1"/>
    <col min="8620" max="8620" width="8.7109375" style="1" customWidth="1"/>
    <col min="8621" max="8621" width="6.85546875" style="1" customWidth="1"/>
    <col min="8622" max="8866" width="9.140625" style="1" customWidth="1"/>
    <col min="8867" max="8867" width="3.7109375" style="1"/>
    <col min="8868" max="8868" width="4.5703125" style="1" customWidth="1"/>
    <col min="8869" max="8869" width="5.85546875" style="1" customWidth="1"/>
    <col min="8870" max="8870" width="36" style="1" customWidth="1"/>
    <col min="8871" max="8871" width="9.7109375" style="1" customWidth="1"/>
    <col min="8872" max="8872" width="11.85546875" style="1" customWidth="1"/>
    <col min="8873" max="8873" width="9" style="1" customWidth="1"/>
    <col min="8874" max="8874" width="9.7109375" style="1" customWidth="1"/>
    <col min="8875" max="8875" width="9.28515625" style="1" customWidth="1"/>
    <col min="8876" max="8876" width="8.7109375" style="1" customWidth="1"/>
    <col min="8877" max="8877" width="6.85546875" style="1" customWidth="1"/>
    <col min="8878" max="9122" width="9.140625" style="1" customWidth="1"/>
    <col min="9123" max="9123" width="3.7109375" style="1"/>
    <col min="9124" max="9124" width="4.5703125" style="1" customWidth="1"/>
    <col min="9125" max="9125" width="5.85546875" style="1" customWidth="1"/>
    <col min="9126" max="9126" width="36" style="1" customWidth="1"/>
    <col min="9127" max="9127" width="9.7109375" style="1" customWidth="1"/>
    <col min="9128" max="9128" width="11.85546875" style="1" customWidth="1"/>
    <col min="9129" max="9129" width="9" style="1" customWidth="1"/>
    <col min="9130" max="9130" width="9.7109375" style="1" customWidth="1"/>
    <col min="9131" max="9131" width="9.28515625" style="1" customWidth="1"/>
    <col min="9132" max="9132" width="8.7109375" style="1" customWidth="1"/>
    <col min="9133" max="9133" width="6.85546875" style="1" customWidth="1"/>
    <col min="9134" max="9378" width="9.140625" style="1" customWidth="1"/>
    <col min="9379" max="9379" width="3.7109375" style="1"/>
    <col min="9380" max="9380" width="4.5703125" style="1" customWidth="1"/>
    <col min="9381" max="9381" width="5.85546875" style="1" customWidth="1"/>
    <col min="9382" max="9382" width="36" style="1" customWidth="1"/>
    <col min="9383" max="9383" width="9.7109375" style="1" customWidth="1"/>
    <col min="9384" max="9384" width="11.85546875" style="1" customWidth="1"/>
    <col min="9385" max="9385" width="9" style="1" customWidth="1"/>
    <col min="9386" max="9386" width="9.7109375" style="1" customWidth="1"/>
    <col min="9387" max="9387" width="9.28515625" style="1" customWidth="1"/>
    <col min="9388" max="9388" width="8.7109375" style="1" customWidth="1"/>
    <col min="9389" max="9389" width="6.85546875" style="1" customWidth="1"/>
    <col min="9390" max="9634" width="9.140625" style="1" customWidth="1"/>
    <col min="9635" max="9635" width="3.7109375" style="1"/>
    <col min="9636" max="9636" width="4.5703125" style="1" customWidth="1"/>
    <col min="9637" max="9637" width="5.85546875" style="1" customWidth="1"/>
    <col min="9638" max="9638" width="36" style="1" customWidth="1"/>
    <col min="9639" max="9639" width="9.7109375" style="1" customWidth="1"/>
    <col min="9640" max="9640" width="11.85546875" style="1" customWidth="1"/>
    <col min="9641" max="9641" width="9" style="1" customWidth="1"/>
    <col min="9642" max="9642" width="9.7109375" style="1" customWidth="1"/>
    <col min="9643" max="9643" width="9.28515625" style="1" customWidth="1"/>
    <col min="9644" max="9644" width="8.7109375" style="1" customWidth="1"/>
    <col min="9645" max="9645" width="6.85546875" style="1" customWidth="1"/>
    <col min="9646" max="9890" width="9.140625" style="1" customWidth="1"/>
    <col min="9891" max="9891" width="3.7109375" style="1"/>
    <col min="9892" max="9892" width="4.5703125" style="1" customWidth="1"/>
    <col min="9893" max="9893" width="5.85546875" style="1" customWidth="1"/>
    <col min="9894" max="9894" width="36" style="1" customWidth="1"/>
    <col min="9895" max="9895" width="9.7109375" style="1" customWidth="1"/>
    <col min="9896" max="9896" width="11.85546875" style="1" customWidth="1"/>
    <col min="9897" max="9897" width="9" style="1" customWidth="1"/>
    <col min="9898" max="9898" width="9.7109375" style="1" customWidth="1"/>
    <col min="9899" max="9899" width="9.28515625" style="1" customWidth="1"/>
    <col min="9900" max="9900" width="8.7109375" style="1" customWidth="1"/>
    <col min="9901" max="9901" width="6.85546875" style="1" customWidth="1"/>
    <col min="9902" max="10146" width="9.140625" style="1" customWidth="1"/>
    <col min="10147" max="10147" width="3.7109375" style="1"/>
    <col min="10148" max="10148" width="4.5703125" style="1" customWidth="1"/>
    <col min="10149" max="10149" width="5.85546875" style="1" customWidth="1"/>
    <col min="10150" max="10150" width="36" style="1" customWidth="1"/>
    <col min="10151" max="10151" width="9.7109375" style="1" customWidth="1"/>
    <col min="10152" max="10152" width="11.85546875" style="1" customWidth="1"/>
    <col min="10153" max="10153" width="9" style="1" customWidth="1"/>
    <col min="10154" max="10154" width="9.7109375" style="1" customWidth="1"/>
    <col min="10155" max="10155" width="9.28515625" style="1" customWidth="1"/>
    <col min="10156" max="10156" width="8.7109375" style="1" customWidth="1"/>
    <col min="10157" max="10157" width="6.85546875" style="1" customWidth="1"/>
    <col min="10158" max="10402" width="9.140625" style="1" customWidth="1"/>
    <col min="10403" max="10403" width="3.7109375" style="1"/>
    <col min="10404" max="10404" width="4.5703125" style="1" customWidth="1"/>
    <col min="10405" max="10405" width="5.85546875" style="1" customWidth="1"/>
    <col min="10406" max="10406" width="36" style="1" customWidth="1"/>
    <col min="10407" max="10407" width="9.7109375" style="1" customWidth="1"/>
    <col min="10408" max="10408" width="11.85546875" style="1" customWidth="1"/>
    <col min="10409" max="10409" width="9" style="1" customWidth="1"/>
    <col min="10410" max="10410" width="9.7109375" style="1" customWidth="1"/>
    <col min="10411" max="10411" width="9.28515625" style="1" customWidth="1"/>
    <col min="10412" max="10412" width="8.7109375" style="1" customWidth="1"/>
    <col min="10413" max="10413" width="6.85546875" style="1" customWidth="1"/>
    <col min="10414" max="10658" width="9.140625" style="1" customWidth="1"/>
    <col min="10659" max="10659" width="3.7109375" style="1"/>
    <col min="10660" max="10660" width="4.5703125" style="1" customWidth="1"/>
    <col min="10661" max="10661" width="5.85546875" style="1" customWidth="1"/>
    <col min="10662" max="10662" width="36" style="1" customWidth="1"/>
    <col min="10663" max="10663" width="9.7109375" style="1" customWidth="1"/>
    <col min="10664" max="10664" width="11.85546875" style="1" customWidth="1"/>
    <col min="10665" max="10665" width="9" style="1" customWidth="1"/>
    <col min="10666" max="10666" width="9.7109375" style="1" customWidth="1"/>
    <col min="10667" max="10667" width="9.28515625" style="1" customWidth="1"/>
    <col min="10668" max="10668" width="8.7109375" style="1" customWidth="1"/>
    <col min="10669" max="10669" width="6.85546875" style="1" customWidth="1"/>
    <col min="10670" max="10914" width="9.140625" style="1" customWidth="1"/>
    <col min="10915" max="10915" width="3.7109375" style="1"/>
    <col min="10916" max="10916" width="4.5703125" style="1" customWidth="1"/>
    <col min="10917" max="10917" width="5.85546875" style="1" customWidth="1"/>
    <col min="10918" max="10918" width="36" style="1" customWidth="1"/>
    <col min="10919" max="10919" width="9.7109375" style="1" customWidth="1"/>
    <col min="10920" max="10920" width="11.85546875" style="1" customWidth="1"/>
    <col min="10921" max="10921" width="9" style="1" customWidth="1"/>
    <col min="10922" max="10922" width="9.7109375" style="1" customWidth="1"/>
    <col min="10923" max="10923" width="9.28515625" style="1" customWidth="1"/>
    <col min="10924" max="10924" width="8.7109375" style="1" customWidth="1"/>
    <col min="10925" max="10925" width="6.85546875" style="1" customWidth="1"/>
    <col min="10926" max="11170" width="9.140625" style="1" customWidth="1"/>
    <col min="11171" max="11171" width="3.7109375" style="1"/>
    <col min="11172" max="11172" width="4.5703125" style="1" customWidth="1"/>
    <col min="11173" max="11173" width="5.85546875" style="1" customWidth="1"/>
    <col min="11174" max="11174" width="36" style="1" customWidth="1"/>
    <col min="11175" max="11175" width="9.7109375" style="1" customWidth="1"/>
    <col min="11176" max="11176" width="11.85546875" style="1" customWidth="1"/>
    <col min="11177" max="11177" width="9" style="1" customWidth="1"/>
    <col min="11178" max="11178" width="9.7109375" style="1" customWidth="1"/>
    <col min="11179" max="11179" width="9.28515625" style="1" customWidth="1"/>
    <col min="11180" max="11180" width="8.7109375" style="1" customWidth="1"/>
    <col min="11181" max="11181" width="6.85546875" style="1" customWidth="1"/>
    <col min="11182" max="11426" width="9.140625" style="1" customWidth="1"/>
    <col min="11427" max="11427" width="3.7109375" style="1"/>
    <col min="11428" max="11428" width="4.5703125" style="1" customWidth="1"/>
    <col min="11429" max="11429" width="5.85546875" style="1" customWidth="1"/>
    <col min="11430" max="11430" width="36" style="1" customWidth="1"/>
    <col min="11431" max="11431" width="9.7109375" style="1" customWidth="1"/>
    <col min="11432" max="11432" width="11.85546875" style="1" customWidth="1"/>
    <col min="11433" max="11433" width="9" style="1" customWidth="1"/>
    <col min="11434" max="11434" width="9.7109375" style="1" customWidth="1"/>
    <col min="11435" max="11435" width="9.28515625" style="1" customWidth="1"/>
    <col min="11436" max="11436" width="8.7109375" style="1" customWidth="1"/>
    <col min="11437" max="11437" width="6.85546875" style="1" customWidth="1"/>
    <col min="11438" max="11682" width="9.140625" style="1" customWidth="1"/>
    <col min="11683" max="11683" width="3.7109375" style="1"/>
    <col min="11684" max="11684" width="4.5703125" style="1" customWidth="1"/>
    <col min="11685" max="11685" width="5.85546875" style="1" customWidth="1"/>
    <col min="11686" max="11686" width="36" style="1" customWidth="1"/>
    <col min="11687" max="11687" width="9.7109375" style="1" customWidth="1"/>
    <col min="11688" max="11688" width="11.85546875" style="1" customWidth="1"/>
    <col min="11689" max="11689" width="9" style="1" customWidth="1"/>
    <col min="11690" max="11690" width="9.7109375" style="1" customWidth="1"/>
    <col min="11691" max="11691" width="9.28515625" style="1" customWidth="1"/>
    <col min="11692" max="11692" width="8.7109375" style="1" customWidth="1"/>
    <col min="11693" max="11693" width="6.85546875" style="1" customWidth="1"/>
    <col min="11694" max="11938" width="9.140625" style="1" customWidth="1"/>
    <col min="11939" max="11939" width="3.7109375" style="1"/>
    <col min="11940" max="11940" width="4.5703125" style="1" customWidth="1"/>
    <col min="11941" max="11941" width="5.85546875" style="1" customWidth="1"/>
    <col min="11942" max="11942" width="36" style="1" customWidth="1"/>
    <col min="11943" max="11943" width="9.7109375" style="1" customWidth="1"/>
    <col min="11944" max="11944" width="11.85546875" style="1" customWidth="1"/>
    <col min="11945" max="11945" width="9" style="1" customWidth="1"/>
    <col min="11946" max="11946" width="9.7109375" style="1" customWidth="1"/>
    <col min="11947" max="11947" width="9.28515625" style="1" customWidth="1"/>
    <col min="11948" max="11948" width="8.7109375" style="1" customWidth="1"/>
    <col min="11949" max="11949" width="6.85546875" style="1" customWidth="1"/>
    <col min="11950" max="12194" width="9.140625" style="1" customWidth="1"/>
    <col min="12195" max="12195" width="3.7109375" style="1"/>
    <col min="12196" max="12196" width="4.5703125" style="1" customWidth="1"/>
    <col min="12197" max="12197" width="5.85546875" style="1" customWidth="1"/>
    <col min="12198" max="12198" width="36" style="1" customWidth="1"/>
    <col min="12199" max="12199" width="9.7109375" style="1" customWidth="1"/>
    <col min="12200" max="12200" width="11.85546875" style="1" customWidth="1"/>
    <col min="12201" max="12201" width="9" style="1" customWidth="1"/>
    <col min="12202" max="12202" width="9.7109375" style="1" customWidth="1"/>
    <col min="12203" max="12203" width="9.28515625" style="1" customWidth="1"/>
    <col min="12204" max="12204" width="8.7109375" style="1" customWidth="1"/>
    <col min="12205" max="12205" width="6.85546875" style="1" customWidth="1"/>
    <col min="12206" max="12450" width="9.140625" style="1" customWidth="1"/>
    <col min="12451" max="12451" width="3.7109375" style="1"/>
    <col min="12452" max="12452" width="4.5703125" style="1" customWidth="1"/>
    <col min="12453" max="12453" width="5.85546875" style="1" customWidth="1"/>
    <col min="12454" max="12454" width="36" style="1" customWidth="1"/>
    <col min="12455" max="12455" width="9.7109375" style="1" customWidth="1"/>
    <col min="12456" max="12456" width="11.85546875" style="1" customWidth="1"/>
    <col min="12457" max="12457" width="9" style="1" customWidth="1"/>
    <col min="12458" max="12458" width="9.7109375" style="1" customWidth="1"/>
    <col min="12459" max="12459" width="9.28515625" style="1" customWidth="1"/>
    <col min="12460" max="12460" width="8.7109375" style="1" customWidth="1"/>
    <col min="12461" max="12461" width="6.85546875" style="1" customWidth="1"/>
    <col min="12462" max="12706" width="9.140625" style="1" customWidth="1"/>
    <col min="12707" max="12707" width="3.7109375" style="1"/>
    <col min="12708" max="12708" width="4.5703125" style="1" customWidth="1"/>
    <col min="12709" max="12709" width="5.85546875" style="1" customWidth="1"/>
    <col min="12710" max="12710" width="36" style="1" customWidth="1"/>
    <col min="12711" max="12711" width="9.7109375" style="1" customWidth="1"/>
    <col min="12712" max="12712" width="11.85546875" style="1" customWidth="1"/>
    <col min="12713" max="12713" width="9" style="1" customWidth="1"/>
    <col min="12714" max="12714" width="9.7109375" style="1" customWidth="1"/>
    <col min="12715" max="12715" width="9.28515625" style="1" customWidth="1"/>
    <col min="12716" max="12716" width="8.7109375" style="1" customWidth="1"/>
    <col min="12717" max="12717" width="6.85546875" style="1" customWidth="1"/>
    <col min="12718" max="12962" width="9.140625" style="1" customWidth="1"/>
    <col min="12963" max="12963" width="3.7109375" style="1"/>
    <col min="12964" max="12964" width="4.5703125" style="1" customWidth="1"/>
    <col min="12965" max="12965" width="5.85546875" style="1" customWidth="1"/>
    <col min="12966" max="12966" width="36" style="1" customWidth="1"/>
    <col min="12967" max="12967" width="9.7109375" style="1" customWidth="1"/>
    <col min="12968" max="12968" width="11.85546875" style="1" customWidth="1"/>
    <col min="12969" max="12969" width="9" style="1" customWidth="1"/>
    <col min="12970" max="12970" width="9.7109375" style="1" customWidth="1"/>
    <col min="12971" max="12971" width="9.28515625" style="1" customWidth="1"/>
    <col min="12972" max="12972" width="8.7109375" style="1" customWidth="1"/>
    <col min="12973" max="12973" width="6.85546875" style="1" customWidth="1"/>
    <col min="12974" max="13218" width="9.140625" style="1" customWidth="1"/>
    <col min="13219" max="13219" width="3.7109375" style="1"/>
    <col min="13220" max="13220" width="4.5703125" style="1" customWidth="1"/>
    <col min="13221" max="13221" width="5.85546875" style="1" customWidth="1"/>
    <col min="13222" max="13222" width="36" style="1" customWidth="1"/>
    <col min="13223" max="13223" width="9.7109375" style="1" customWidth="1"/>
    <col min="13224" max="13224" width="11.85546875" style="1" customWidth="1"/>
    <col min="13225" max="13225" width="9" style="1" customWidth="1"/>
    <col min="13226" max="13226" width="9.7109375" style="1" customWidth="1"/>
    <col min="13227" max="13227" width="9.28515625" style="1" customWidth="1"/>
    <col min="13228" max="13228" width="8.7109375" style="1" customWidth="1"/>
    <col min="13229" max="13229" width="6.85546875" style="1" customWidth="1"/>
    <col min="13230" max="13474" width="9.140625" style="1" customWidth="1"/>
    <col min="13475" max="13475" width="3.7109375" style="1"/>
    <col min="13476" max="13476" width="4.5703125" style="1" customWidth="1"/>
    <col min="13477" max="13477" width="5.85546875" style="1" customWidth="1"/>
    <col min="13478" max="13478" width="36" style="1" customWidth="1"/>
    <col min="13479" max="13479" width="9.7109375" style="1" customWidth="1"/>
    <col min="13480" max="13480" width="11.85546875" style="1" customWidth="1"/>
    <col min="13481" max="13481" width="9" style="1" customWidth="1"/>
    <col min="13482" max="13482" width="9.7109375" style="1" customWidth="1"/>
    <col min="13483" max="13483" width="9.28515625" style="1" customWidth="1"/>
    <col min="13484" max="13484" width="8.7109375" style="1" customWidth="1"/>
    <col min="13485" max="13485" width="6.85546875" style="1" customWidth="1"/>
    <col min="13486" max="13730" width="9.140625" style="1" customWidth="1"/>
    <col min="13731" max="13731" width="3.7109375" style="1"/>
    <col min="13732" max="13732" width="4.5703125" style="1" customWidth="1"/>
    <col min="13733" max="13733" width="5.85546875" style="1" customWidth="1"/>
    <col min="13734" max="13734" width="36" style="1" customWidth="1"/>
    <col min="13735" max="13735" width="9.7109375" style="1" customWidth="1"/>
    <col min="13736" max="13736" width="11.85546875" style="1" customWidth="1"/>
    <col min="13737" max="13737" width="9" style="1" customWidth="1"/>
    <col min="13738" max="13738" width="9.7109375" style="1" customWidth="1"/>
    <col min="13739" max="13739" width="9.28515625" style="1" customWidth="1"/>
    <col min="13740" max="13740" width="8.7109375" style="1" customWidth="1"/>
    <col min="13741" max="13741" width="6.85546875" style="1" customWidth="1"/>
    <col min="13742" max="13986" width="9.140625" style="1" customWidth="1"/>
    <col min="13987" max="13987" width="3.7109375" style="1"/>
    <col min="13988" max="13988" width="4.5703125" style="1" customWidth="1"/>
    <col min="13989" max="13989" width="5.85546875" style="1" customWidth="1"/>
    <col min="13990" max="13990" width="36" style="1" customWidth="1"/>
    <col min="13991" max="13991" width="9.7109375" style="1" customWidth="1"/>
    <col min="13992" max="13992" width="11.85546875" style="1" customWidth="1"/>
    <col min="13993" max="13993" width="9" style="1" customWidth="1"/>
    <col min="13994" max="13994" width="9.7109375" style="1" customWidth="1"/>
    <col min="13995" max="13995" width="9.28515625" style="1" customWidth="1"/>
    <col min="13996" max="13996" width="8.7109375" style="1" customWidth="1"/>
    <col min="13997" max="13997" width="6.85546875" style="1" customWidth="1"/>
    <col min="13998" max="14242" width="9.140625" style="1" customWidth="1"/>
    <col min="14243" max="14243" width="3.7109375" style="1"/>
    <col min="14244" max="14244" width="4.5703125" style="1" customWidth="1"/>
    <col min="14245" max="14245" width="5.85546875" style="1" customWidth="1"/>
    <col min="14246" max="14246" width="36" style="1" customWidth="1"/>
    <col min="14247" max="14247" width="9.7109375" style="1" customWidth="1"/>
    <col min="14248" max="14248" width="11.85546875" style="1" customWidth="1"/>
    <col min="14249" max="14249" width="9" style="1" customWidth="1"/>
    <col min="14250" max="14250" width="9.7109375" style="1" customWidth="1"/>
    <col min="14251" max="14251" width="9.28515625" style="1" customWidth="1"/>
    <col min="14252" max="14252" width="8.7109375" style="1" customWidth="1"/>
    <col min="14253" max="14253" width="6.85546875" style="1" customWidth="1"/>
    <col min="14254" max="14498" width="9.140625" style="1" customWidth="1"/>
    <col min="14499" max="14499" width="3.7109375" style="1"/>
    <col min="14500" max="14500" width="4.5703125" style="1" customWidth="1"/>
    <col min="14501" max="14501" width="5.85546875" style="1" customWidth="1"/>
    <col min="14502" max="14502" width="36" style="1" customWidth="1"/>
    <col min="14503" max="14503" width="9.7109375" style="1" customWidth="1"/>
    <col min="14504" max="14504" width="11.85546875" style="1" customWidth="1"/>
    <col min="14505" max="14505" width="9" style="1" customWidth="1"/>
    <col min="14506" max="14506" width="9.7109375" style="1" customWidth="1"/>
    <col min="14507" max="14507" width="9.28515625" style="1" customWidth="1"/>
    <col min="14508" max="14508" width="8.7109375" style="1" customWidth="1"/>
    <col min="14509" max="14509" width="6.85546875" style="1" customWidth="1"/>
    <col min="14510" max="14754" width="9.140625" style="1" customWidth="1"/>
    <col min="14755" max="14755" width="3.7109375" style="1"/>
    <col min="14756" max="14756" width="4.5703125" style="1" customWidth="1"/>
    <col min="14757" max="14757" width="5.85546875" style="1" customWidth="1"/>
    <col min="14758" max="14758" width="36" style="1" customWidth="1"/>
    <col min="14759" max="14759" width="9.7109375" style="1" customWidth="1"/>
    <col min="14760" max="14760" width="11.85546875" style="1" customWidth="1"/>
    <col min="14761" max="14761" width="9" style="1" customWidth="1"/>
    <col min="14762" max="14762" width="9.7109375" style="1" customWidth="1"/>
    <col min="14763" max="14763" width="9.28515625" style="1" customWidth="1"/>
    <col min="14764" max="14764" width="8.7109375" style="1" customWidth="1"/>
    <col min="14765" max="14765" width="6.85546875" style="1" customWidth="1"/>
    <col min="14766" max="15010" width="9.140625" style="1" customWidth="1"/>
    <col min="15011" max="15011" width="3.7109375" style="1"/>
    <col min="15012" max="15012" width="4.5703125" style="1" customWidth="1"/>
    <col min="15013" max="15013" width="5.85546875" style="1" customWidth="1"/>
    <col min="15014" max="15014" width="36" style="1" customWidth="1"/>
    <col min="15015" max="15015" width="9.7109375" style="1" customWidth="1"/>
    <col min="15016" max="15016" width="11.85546875" style="1" customWidth="1"/>
    <col min="15017" max="15017" width="9" style="1" customWidth="1"/>
    <col min="15018" max="15018" width="9.7109375" style="1" customWidth="1"/>
    <col min="15019" max="15019" width="9.28515625" style="1" customWidth="1"/>
    <col min="15020" max="15020" width="8.7109375" style="1" customWidth="1"/>
    <col min="15021" max="15021" width="6.85546875" style="1" customWidth="1"/>
    <col min="15022" max="15266" width="9.140625" style="1" customWidth="1"/>
    <col min="15267" max="15267" width="3.7109375" style="1"/>
    <col min="15268" max="15268" width="4.5703125" style="1" customWidth="1"/>
    <col min="15269" max="15269" width="5.85546875" style="1" customWidth="1"/>
    <col min="15270" max="15270" width="36" style="1" customWidth="1"/>
    <col min="15271" max="15271" width="9.7109375" style="1" customWidth="1"/>
    <col min="15272" max="15272" width="11.85546875" style="1" customWidth="1"/>
    <col min="15273" max="15273" width="9" style="1" customWidth="1"/>
    <col min="15274" max="15274" width="9.7109375" style="1" customWidth="1"/>
    <col min="15275" max="15275" width="9.28515625" style="1" customWidth="1"/>
    <col min="15276" max="15276" width="8.7109375" style="1" customWidth="1"/>
    <col min="15277" max="15277" width="6.85546875" style="1" customWidth="1"/>
    <col min="15278" max="15522" width="9.140625" style="1" customWidth="1"/>
    <col min="15523" max="15523" width="3.7109375" style="1"/>
    <col min="15524" max="15524" width="4.5703125" style="1" customWidth="1"/>
    <col min="15525" max="15525" width="5.85546875" style="1" customWidth="1"/>
    <col min="15526" max="15526" width="36" style="1" customWidth="1"/>
    <col min="15527" max="15527" width="9.7109375" style="1" customWidth="1"/>
    <col min="15528" max="15528" width="11.85546875" style="1" customWidth="1"/>
    <col min="15529" max="15529" width="9" style="1" customWidth="1"/>
    <col min="15530" max="15530" width="9.7109375" style="1" customWidth="1"/>
    <col min="15531" max="15531" width="9.28515625" style="1" customWidth="1"/>
    <col min="15532" max="15532" width="8.7109375" style="1" customWidth="1"/>
    <col min="15533" max="15533" width="6.85546875" style="1" customWidth="1"/>
    <col min="15534" max="15778" width="9.140625" style="1" customWidth="1"/>
    <col min="15779" max="15779" width="3.7109375" style="1"/>
    <col min="15780" max="15780" width="4.5703125" style="1" customWidth="1"/>
    <col min="15781" max="15781" width="5.85546875" style="1" customWidth="1"/>
    <col min="15782" max="15782" width="36" style="1" customWidth="1"/>
    <col min="15783" max="15783" width="9.7109375" style="1" customWidth="1"/>
    <col min="15784" max="15784" width="11.85546875" style="1" customWidth="1"/>
    <col min="15785" max="15785" width="9" style="1" customWidth="1"/>
    <col min="15786" max="15786" width="9.7109375" style="1" customWidth="1"/>
    <col min="15787" max="15787" width="9.28515625" style="1" customWidth="1"/>
    <col min="15788" max="15788" width="8.7109375" style="1" customWidth="1"/>
    <col min="15789" max="15789" width="6.85546875" style="1" customWidth="1"/>
    <col min="15790" max="16034" width="9.140625" style="1" customWidth="1"/>
    <col min="16035" max="16035" width="3.7109375" style="1"/>
    <col min="16036" max="16036" width="4.5703125" style="1" customWidth="1"/>
    <col min="16037" max="16037" width="5.85546875" style="1" customWidth="1"/>
    <col min="16038" max="16038" width="36" style="1" customWidth="1"/>
    <col min="16039" max="16039" width="9.7109375" style="1" customWidth="1"/>
    <col min="16040" max="16040" width="11.85546875" style="1" customWidth="1"/>
    <col min="16041" max="16041" width="9" style="1" customWidth="1"/>
    <col min="16042" max="16042" width="9.7109375" style="1" customWidth="1"/>
    <col min="16043" max="16043" width="9.28515625" style="1" customWidth="1"/>
    <col min="16044" max="16044" width="8.7109375" style="1" customWidth="1"/>
    <col min="16045" max="16045" width="6.85546875" style="1" customWidth="1"/>
    <col min="16046" max="16290" width="9.140625" style="1" customWidth="1"/>
    <col min="16291" max="16384" width="3.7109375" style="1"/>
  </cols>
  <sheetData>
    <row r="1" spans="1:9" x14ac:dyDescent="0.2">
      <c r="C1" s="4"/>
      <c r="G1" s="185"/>
      <c r="H1" s="185"/>
      <c r="I1" s="185"/>
    </row>
    <row r="2" spans="1:9" x14ac:dyDescent="0.2">
      <c r="A2" s="243" t="s">
        <v>20</v>
      </c>
      <c r="B2" s="243"/>
      <c r="C2" s="243"/>
      <c r="D2" s="243"/>
      <c r="E2" s="243"/>
      <c r="F2" s="243"/>
      <c r="G2" s="243"/>
      <c r="H2" s="243"/>
      <c r="I2" s="243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x14ac:dyDescent="0.2">
      <c r="A4" s="2"/>
      <c r="B4" s="2"/>
      <c r="C4" s="244" t="s">
        <v>21</v>
      </c>
      <c r="D4" s="244"/>
      <c r="E4" s="244"/>
      <c r="F4" s="244"/>
      <c r="G4" s="244"/>
      <c r="H4" s="244"/>
      <c r="I4" s="244"/>
    </row>
    <row r="5" spans="1:9" ht="11.25" customHeight="1" x14ac:dyDescent="0.2">
      <c r="A5" s="81"/>
      <c r="B5" s="81"/>
      <c r="C5" s="245" t="s">
        <v>63</v>
      </c>
      <c r="D5" s="245"/>
      <c r="E5" s="245"/>
      <c r="F5" s="245"/>
      <c r="G5" s="245"/>
      <c r="H5" s="245"/>
      <c r="I5" s="245"/>
    </row>
    <row r="6" spans="1:9" x14ac:dyDescent="0.2">
      <c r="A6" s="225" t="s">
        <v>22</v>
      </c>
      <c r="B6" s="225"/>
      <c r="C6" s="225"/>
      <c r="D6" s="193" t="str">
        <f>'Kopt a+c+n'!B13</f>
        <v>DZĪVOJAMĀS MĀJAS FASĀŽU VIENKĀRŠOTĀ ATJAUNOŠANA</v>
      </c>
      <c r="E6" s="193"/>
      <c r="F6" s="193"/>
      <c r="G6" s="193"/>
      <c r="H6" s="193"/>
      <c r="I6" s="193"/>
    </row>
    <row r="7" spans="1:9" x14ac:dyDescent="0.2">
      <c r="A7" s="225" t="s">
        <v>6</v>
      </c>
      <c r="B7" s="225"/>
      <c r="C7" s="225"/>
      <c r="D7" s="194" t="str">
        <f>'Kopt a+c+n'!B14</f>
        <v>DZĪVOJAMĀS MĀJAS FASĀŽU VIENKĀRŠOTĀ ATJAUNOŠANA</v>
      </c>
      <c r="E7" s="194"/>
      <c r="F7" s="194"/>
      <c r="G7" s="194"/>
      <c r="H7" s="194"/>
      <c r="I7" s="194"/>
    </row>
    <row r="8" spans="1:9" x14ac:dyDescent="0.2">
      <c r="A8" s="230" t="s">
        <v>23</v>
      </c>
      <c r="B8" s="230"/>
      <c r="C8" s="230"/>
      <c r="D8" s="194" t="str">
        <f>'Kopt a+c+n'!B15</f>
        <v>MEŽA IELA 8, JAUNOLAINE, OLAINES PAGASTS</v>
      </c>
      <c r="E8" s="194"/>
      <c r="F8" s="194"/>
      <c r="G8" s="194"/>
      <c r="H8" s="194"/>
      <c r="I8" s="194"/>
    </row>
    <row r="9" spans="1:9" x14ac:dyDescent="0.2">
      <c r="A9" s="230" t="s">
        <v>24</v>
      </c>
      <c r="B9" s="230"/>
      <c r="C9" s="230"/>
      <c r="D9" s="195" t="s">
        <v>489</v>
      </c>
      <c r="E9" s="195"/>
      <c r="F9" s="195"/>
      <c r="G9" s="195"/>
      <c r="H9" s="195"/>
      <c r="I9" s="195"/>
    </row>
    <row r="10" spans="1:9" x14ac:dyDescent="0.2">
      <c r="C10" s="4" t="s">
        <v>25</v>
      </c>
      <c r="D10" s="231">
        <f>E35</f>
        <v>0</v>
      </c>
      <c r="E10" s="231"/>
      <c r="F10" s="48"/>
      <c r="G10" s="48"/>
      <c r="H10" s="48"/>
      <c r="I10" s="48"/>
    </row>
    <row r="11" spans="1:9" x14ac:dyDescent="0.2">
      <c r="C11" s="4" t="s">
        <v>26</v>
      </c>
      <c r="D11" s="232">
        <f>I31</f>
        <v>0</v>
      </c>
      <c r="E11" s="232"/>
      <c r="F11" s="48"/>
      <c r="G11" s="48"/>
      <c r="H11" s="48"/>
      <c r="I11" s="48"/>
    </row>
    <row r="12" spans="1:9" ht="12" thickBot="1" x14ac:dyDescent="0.25">
      <c r="F12" s="13"/>
      <c r="G12" s="13"/>
      <c r="H12" s="13"/>
      <c r="I12" s="13"/>
    </row>
    <row r="13" spans="1:9" x14ac:dyDescent="0.2">
      <c r="A13" s="235" t="s">
        <v>27</v>
      </c>
      <c r="B13" s="237" t="s">
        <v>28</v>
      </c>
      <c r="C13" s="239" t="s">
        <v>29</v>
      </c>
      <c r="D13" s="240"/>
      <c r="E13" s="233" t="s">
        <v>30</v>
      </c>
      <c r="F13" s="226" t="s">
        <v>31</v>
      </c>
      <c r="G13" s="227"/>
      <c r="H13" s="227"/>
      <c r="I13" s="228" t="s">
        <v>32</v>
      </c>
    </row>
    <row r="14" spans="1:9" ht="23.25" thickBot="1" x14ac:dyDescent="0.25">
      <c r="A14" s="236"/>
      <c r="B14" s="238"/>
      <c r="C14" s="241"/>
      <c r="D14" s="242"/>
      <c r="E14" s="234"/>
      <c r="F14" s="14" t="s">
        <v>33</v>
      </c>
      <c r="G14" s="15" t="s">
        <v>34</v>
      </c>
      <c r="H14" s="15" t="s">
        <v>35</v>
      </c>
      <c r="I14" s="229"/>
    </row>
    <row r="15" spans="1:9" x14ac:dyDescent="0.2">
      <c r="A15" s="44">
        <f>IF(E15=0,0,IF(COUNTBLANK(E15)=1,0,COUNTA($E$15:E15)))</f>
        <v>0</v>
      </c>
      <c r="B15" s="62">
        <f>'Kops a'!B15</f>
        <v>0</v>
      </c>
      <c r="C15" s="221" t="str">
        <f>'Kops a'!C15:D15</f>
        <v>VISPĀRĒJIE BŪVDARBI</v>
      </c>
      <c r="D15" s="222"/>
      <c r="E15" s="108">
        <f>'Kops a'!E15</f>
        <v>0</v>
      </c>
      <c r="F15" s="109">
        <f>'Kops a'!F15</f>
        <v>0</v>
      </c>
      <c r="G15" s="104">
        <f>'Kops a'!G15</f>
        <v>0</v>
      </c>
      <c r="H15" s="104">
        <f>'Kops a'!H15</f>
        <v>0</v>
      </c>
      <c r="I15" s="39">
        <f>'Kops a'!I15</f>
        <v>0</v>
      </c>
    </row>
    <row r="16" spans="1:9" x14ac:dyDescent="0.2">
      <c r="A16" s="45">
        <f>IF(E16=0,0,IF(COUNTBLANK(E16)=1,0,COUNTA($E$15:E16)))</f>
        <v>0</v>
      </c>
      <c r="B16" s="61">
        <f>'Kops c'!B15</f>
        <v>0</v>
      </c>
      <c r="C16" s="223" t="str">
        <f>'Kops c'!C15:D15</f>
        <v>VISPĀRĒJIE BŪVDARBI</v>
      </c>
      <c r="D16" s="224"/>
      <c r="E16" s="110">
        <f>'Kops c'!E15</f>
        <v>0</v>
      </c>
      <c r="F16" s="111">
        <f>'Kops c'!F15</f>
        <v>0</v>
      </c>
      <c r="G16" s="106">
        <f>'Kops c'!G15</f>
        <v>0</v>
      </c>
      <c r="H16" s="106">
        <f>'Kops c'!H15</f>
        <v>0</v>
      </c>
      <c r="I16" s="40">
        <f>'Kops c'!I15</f>
        <v>0</v>
      </c>
    </row>
    <row r="17" spans="1:9" x14ac:dyDescent="0.2">
      <c r="A17" s="45">
        <f>IF(E17=0,0,IF(COUNTBLANK(E17)=1,0,COUNTA($E$15:E17)))</f>
        <v>0</v>
      </c>
      <c r="B17" s="61">
        <f>'Kops n'!B15</f>
        <v>0</v>
      </c>
      <c r="C17" s="223" t="str">
        <f>'Kops n'!C15:D15</f>
        <v>VISPĀRĒJIE BŪVDARBI</v>
      </c>
      <c r="D17" s="224"/>
      <c r="E17" s="110">
        <f>'Kops n'!E15</f>
        <v>0</v>
      </c>
      <c r="F17" s="111">
        <f>'Kops n'!F15</f>
        <v>0</v>
      </c>
      <c r="G17" s="106">
        <f>'Kops n'!G15</f>
        <v>0</v>
      </c>
      <c r="H17" s="106">
        <f>'Kops n'!H15</f>
        <v>0</v>
      </c>
      <c r="I17" s="40">
        <f>'Kops n'!I15</f>
        <v>0</v>
      </c>
    </row>
    <row r="18" spans="1:9" x14ac:dyDescent="0.2">
      <c r="A18" s="45">
        <f>IF(E18=0,0,IF(COUNTBLANK(E18)=1,0,COUNTA($E$15:E18)))</f>
        <v>0</v>
      </c>
      <c r="B18" s="61">
        <f>'Kops a'!B16</f>
        <v>0</v>
      </c>
      <c r="C18" s="199" t="str">
        <f>'Kops a'!C16:D16</f>
        <v>ŪDENSAPGĀDE UN KANALIZĀCIJA</v>
      </c>
      <c r="D18" s="200"/>
      <c r="E18" s="110">
        <f>'Kops a'!E16</f>
        <v>0</v>
      </c>
      <c r="F18" s="111">
        <f>'Kops a'!F16</f>
        <v>0</v>
      </c>
      <c r="G18" s="106">
        <f>'Kops a'!G16</f>
        <v>0</v>
      </c>
      <c r="H18" s="106">
        <f>'Kops a'!H16</f>
        <v>0</v>
      </c>
      <c r="I18" s="40">
        <f>'Kops a'!I16</f>
        <v>0</v>
      </c>
    </row>
    <row r="19" spans="1:9" ht="11.25" customHeight="1" x14ac:dyDescent="0.2">
      <c r="A19" s="45">
        <f>IF(E19=0,0,IF(COUNTBLANK(E19)=1,0,COUNTA($E$15:E19)))</f>
        <v>0</v>
      </c>
      <c r="B19" s="61">
        <f>'Kops c'!B16</f>
        <v>0</v>
      </c>
      <c r="C19" s="199" t="str">
        <f>'Kops c'!C16:D16</f>
        <v>ŪDENSAPGĀDE UN KANALIZĀCIJA</v>
      </c>
      <c r="D19" s="200"/>
      <c r="E19" s="110">
        <f>'Kops c'!E16</f>
        <v>0</v>
      </c>
      <c r="F19" s="111">
        <f>'Kops c'!F16</f>
        <v>0</v>
      </c>
      <c r="G19" s="106">
        <f>'Kops c'!G16</f>
        <v>0</v>
      </c>
      <c r="H19" s="106">
        <f>'Kops c'!H16</f>
        <v>0</v>
      </c>
      <c r="I19" s="40">
        <f>'Kops c'!I16</f>
        <v>0</v>
      </c>
    </row>
    <row r="20" spans="1:9" ht="11.25" customHeight="1" x14ac:dyDescent="0.2">
      <c r="A20" s="45">
        <f>IF(E20=0,0,IF(COUNTBLANK(E20)=1,0,COUNTA($E$15:E20)))</f>
        <v>0</v>
      </c>
      <c r="B20" s="61">
        <f>'Kops n'!B16</f>
        <v>0</v>
      </c>
      <c r="C20" s="199" t="str">
        <f>'Kops n'!C16:D16</f>
        <v>ŪDENSAPGĀDE UN KANALIZĀCIJA</v>
      </c>
      <c r="D20" s="200"/>
      <c r="E20" s="110">
        <f>'Kops n'!E16</f>
        <v>0</v>
      </c>
      <c r="F20" s="111">
        <f>'Kops n'!F16</f>
        <v>0</v>
      </c>
      <c r="G20" s="106">
        <f>'Kops n'!G16</f>
        <v>0</v>
      </c>
      <c r="H20" s="106">
        <f>'Kops n'!H16</f>
        <v>0</v>
      </c>
      <c r="I20" s="40">
        <f>'Kops n'!I16</f>
        <v>0</v>
      </c>
    </row>
    <row r="21" spans="1:9" x14ac:dyDescent="0.2">
      <c r="A21" s="45">
        <f>IF(E21=0,0,IF(COUNTBLANK(E21)=1,0,COUNTA($E$15:E21)))</f>
        <v>0</v>
      </c>
      <c r="B21" s="61">
        <f>'Kops a'!B17</f>
        <v>0</v>
      </c>
      <c r="C21" s="199" t="str">
        <f>'Kops a'!C17:D17</f>
        <v>APKURE</v>
      </c>
      <c r="D21" s="200"/>
      <c r="E21" s="110">
        <f>'Kops a'!E17</f>
        <v>0</v>
      </c>
      <c r="F21" s="111">
        <f>'Kops a'!F17</f>
        <v>0</v>
      </c>
      <c r="G21" s="106">
        <f>'Kops a'!G17</f>
        <v>0</v>
      </c>
      <c r="H21" s="106">
        <f>'Kops a'!H17</f>
        <v>0</v>
      </c>
      <c r="I21" s="40">
        <f>'Kops a'!I17</f>
        <v>0</v>
      </c>
    </row>
    <row r="22" spans="1:9" x14ac:dyDescent="0.2">
      <c r="A22" s="45">
        <f>IF(E22=0,0,IF(COUNTBLANK(E22)=1,0,COUNTA($E$15:E22)))</f>
        <v>0</v>
      </c>
      <c r="B22" s="61">
        <f>'Kops c'!B17</f>
        <v>0</v>
      </c>
      <c r="C22" s="199" t="str">
        <f>'Kops c'!C17:D17</f>
        <v>APKURE</v>
      </c>
      <c r="D22" s="200"/>
      <c r="E22" s="110">
        <f>'Kops c'!E17</f>
        <v>0</v>
      </c>
      <c r="F22" s="111">
        <f>'Kops c'!F17</f>
        <v>0</v>
      </c>
      <c r="G22" s="106">
        <f>'Kops c'!G17</f>
        <v>0</v>
      </c>
      <c r="H22" s="106">
        <f>'Kops c'!H17</f>
        <v>0</v>
      </c>
      <c r="I22" s="40">
        <f>'Kops c'!I17</f>
        <v>0</v>
      </c>
    </row>
    <row r="23" spans="1:9" x14ac:dyDescent="0.2">
      <c r="A23" s="45">
        <f>IF(E23=0,0,IF(COUNTBLANK(E23)=1,0,COUNTA($E$15:E23)))</f>
        <v>0</v>
      </c>
      <c r="B23" s="61">
        <f>'Kops n'!B17</f>
        <v>0</v>
      </c>
      <c r="C23" s="199" t="str">
        <f>'Kops n'!C17:D17</f>
        <v>APKURE</v>
      </c>
      <c r="D23" s="200"/>
      <c r="E23" s="110">
        <f>'Kops n'!E17</f>
        <v>0</v>
      </c>
      <c r="F23" s="111">
        <f>'Kops n'!F17</f>
        <v>0</v>
      </c>
      <c r="G23" s="106">
        <f>'Kops n'!G17</f>
        <v>0</v>
      </c>
      <c r="H23" s="106">
        <f>'Kops n'!H17</f>
        <v>0</v>
      </c>
      <c r="I23" s="40">
        <f>'Kops n'!I17</f>
        <v>0</v>
      </c>
    </row>
    <row r="24" spans="1:9" x14ac:dyDescent="0.2">
      <c r="A24" s="45">
        <f>IF(E24=0,0,IF(COUNTBLANK(E24)=1,0,COUNTA($E$15:E24)))</f>
        <v>0</v>
      </c>
      <c r="B24" s="61">
        <f>'Kops a'!B18</f>
        <v>0</v>
      </c>
      <c r="C24" s="199" t="str">
        <f>'Kops a'!C18:D18</f>
        <v>ZIBENSAIZSARDZĪBA</v>
      </c>
      <c r="D24" s="200"/>
      <c r="E24" s="110">
        <f>'Kops a'!E18</f>
        <v>0</v>
      </c>
      <c r="F24" s="111">
        <f>'Kops a'!F18</f>
        <v>0</v>
      </c>
      <c r="G24" s="106">
        <f>'Kops a'!G18</f>
        <v>0</v>
      </c>
      <c r="H24" s="106">
        <f>'Kops a'!H18</f>
        <v>0</v>
      </c>
      <c r="I24" s="40">
        <f>'Kops a'!I18</f>
        <v>0</v>
      </c>
    </row>
    <row r="25" spans="1:9" x14ac:dyDescent="0.2">
      <c r="A25" s="45">
        <f>IF(E25=0,0,IF(COUNTBLANK(E25)=1,0,COUNTA($E$15:E25)))</f>
        <v>0</v>
      </c>
      <c r="B25" s="61">
        <f>'Kops c'!B18</f>
        <v>0</v>
      </c>
      <c r="C25" s="199" t="str">
        <f>'Kops c'!C18:D18</f>
        <v>ZIBENSAIZSARDZĪBA</v>
      </c>
      <c r="D25" s="200"/>
      <c r="E25" s="110">
        <f>'Kops c'!E18</f>
        <v>0</v>
      </c>
      <c r="F25" s="111">
        <f>'Kops c'!F18</f>
        <v>0</v>
      </c>
      <c r="G25" s="106">
        <f>'Kops c'!G18</f>
        <v>0</v>
      </c>
      <c r="H25" s="106">
        <f>'Kops c'!H18</f>
        <v>0</v>
      </c>
      <c r="I25" s="40">
        <f>'Kops c'!I18</f>
        <v>0</v>
      </c>
    </row>
    <row r="26" spans="1:9" x14ac:dyDescent="0.2">
      <c r="A26" s="45">
        <f>IF(E26=0,0,IF(COUNTBLANK(E26)=1,0,COUNTA($E$15:E26)))</f>
        <v>0</v>
      </c>
      <c r="B26" s="61">
        <f>'Kops n'!B18</f>
        <v>0</v>
      </c>
      <c r="C26" s="199" t="str">
        <f>'Kops n'!C18:D18</f>
        <v>ZIBENSAIZSARDZĪBA</v>
      </c>
      <c r="D26" s="200"/>
      <c r="E26" s="110">
        <f>'Kops n'!E18</f>
        <v>0</v>
      </c>
      <c r="F26" s="111">
        <f>'Kops n'!F18</f>
        <v>0</v>
      </c>
      <c r="G26" s="106">
        <f>'Kops n'!G18</f>
        <v>0</v>
      </c>
      <c r="H26" s="106">
        <f>'Kops n'!H18</f>
        <v>0</v>
      </c>
      <c r="I26" s="40">
        <f>'Kops n'!I18</f>
        <v>0</v>
      </c>
    </row>
    <row r="27" spans="1:9" x14ac:dyDescent="0.2">
      <c r="A27" s="45">
        <f>IF(E27=0,0,IF(COUNTBLANK(E27)=1,0,COUNTA($E$15:E27)))</f>
        <v>0</v>
      </c>
      <c r="B27" s="61">
        <f>'Kops a'!B19</f>
        <v>0</v>
      </c>
      <c r="C27" s="199" t="str">
        <f>'Kops a'!C19:D19</f>
        <v>BŪVLAUKUMA ORGANIZĀCIJA</v>
      </c>
      <c r="D27" s="200"/>
      <c r="E27" s="110">
        <f>'Kops a'!E19</f>
        <v>0</v>
      </c>
      <c r="F27" s="111">
        <f>'Kops a'!F19</f>
        <v>0</v>
      </c>
      <c r="G27" s="106">
        <f>'Kops a'!G19</f>
        <v>0</v>
      </c>
      <c r="H27" s="106">
        <f>'Kops a'!H19</f>
        <v>0</v>
      </c>
      <c r="I27" s="40">
        <f>'Kops a'!I19</f>
        <v>0</v>
      </c>
    </row>
    <row r="28" spans="1:9" x14ac:dyDescent="0.2">
      <c r="A28" s="45">
        <f>IF(E28=0,0,IF(COUNTBLANK(E28)=1,0,COUNTA($E$15:E28)))</f>
        <v>0</v>
      </c>
      <c r="B28" s="61">
        <f>'Kops c'!B19</f>
        <v>0</v>
      </c>
      <c r="C28" s="199" t="str">
        <f>'Kops c'!C19:D19</f>
        <v>BŪVLAUKUMA ORGANIZĀCIJA</v>
      </c>
      <c r="D28" s="200"/>
      <c r="E28" s="110">
        <f>'Kops c'!E19</f>
        <v>0</v>
      </c>
      <c r="F28" s="111">
        <f>'Kops c'!F19</f>
        <v>0</v>
      </c>
      <c r="G28" s="106">
        <f>'Kops c'!G19</f>
        <v>0</v>
      </c>
      <c r="H28" s="106">
        <f>'Kops c'!H19</f>
        <v>0</v>
      </c>
      <c r="I28" s="40">
        <f>'Kops c'!I19</f>
        <v>0</v>
      </c>
    </row>
    <row r="29" spans="1:9" x14ac:dyDescent="0.2">
      <c r="A29" s="45">
        <f>IF(E29=0,0,IF(COUNTBLANK(E29)=1,0,COUNTA($E$15:E29)))</f>
        <v>0</v>
      </c>
      <c r="B29" s="61">
        <f>'Kops n'!B19</f>
        <v>0</v>
      </c>
      <c r="C29" s="199" t="str">
        <f>'Kops n'!C19:D19</f>
        <v>BŪVLAUKUMA ORGANIZĀCIJA</v>
      </c>
      <c r="D29" s="200"/>
      <c r="E29" s="110">
        <f>'Kops n'!E19</f>
        <v>0</v>
      </c>
      <c r="F29" s="111">
        <f>'Kops n'!F19</f>
        <v>0</v>
      </c>
      <c r="G29" s="106">
        <f>'Kops n'!G19</f>
        <v>0</v>
      </c>
      <c r="H29" s="106">
        <f>'Kops n'!H19</f>
        <v>0</v>
      </c>
      <c r="I29" s="40">
        <f>'Kops n'!I19</f>
        <v>0</v>
      </c>
    </row>
    <row r="30" spans="1:9" ht="12" thickBot="1" x14ac:dyDescent="0.25">
      <c r="A30" s="46"/>
      <c r="B30" s="21"/>
      <c r="C30" s="219"/>
      <c r="D30" s="220"/>
      <c r="E30" s="112"/>
      <c r="F30" s="113"/>
      <c r="G30" s="114"/>
      <c r="H30" s="114"/>
      <c r="I30" s="33"/>
    </row>
    <row r="31" spans="1:9" ht="12" thickBot="1" x14ac:dyDescent="0.25">
      <c r="A31" s="204" t="s">
        <v>36</v>
      </c>
      <c r="B31" s="205"/>
      <c r="C31" s="205"/>
      <c r="D31" s="205"/>
      <c r="E31" s="115">
        <f>SUM(E15:E30)</f>
        <v>0</v>
      </c>
      <c r="F31" s="116">
        <f>SUM(F15:F30)</f>
        <v>0</v>
      </c>
      <c r="G31" s="116">
        <f>SUM(G15:G30)</f>
        <v>0</v>
      </c>
      <c r="H31" s="116">
        <f>SUM(H15:H30)</f>
        <v>0</v>
      </c>
      <c r="I31" s="60">
        <f>SUM(I15:I30)</f>
        <v>0</v>
      </c>
    </row>
    <row r="32" spans="1:9" x14ac:dyDescent="0.2">
      <c r="A32" s="206" t="s">
        <v>37</v>
      </c>
      <c r="B32" s="207"/>
      <c r="C32" s="208"/>
      <c r="D32" s="41"/>
      <c r="E32" s="92">
        <f>ROUND(E31*$D32,2)</f>
        <v>0</v>
      </c>
      <c r="F32" s="35"/>
      <c r="G32" s="35"/>
      <c r="H32" s="35"/>
      <c r="I32" s="35"/>
    </row>
    <row r="33" spans="1:9" x14ac:dyDescent="0.2">
      <c r="A33" s="209" t="s">
        <v>38</v>
      </c>
      <c r="B33" s="210"/>
      <c r="C33" s="211"/>
      <c r="D33" s="42"/>
      <c r="E33" s="93">
        <f>ROUND(E32*$D33,2)</f>
        <v>0</v>
      </c>
      <c r="F33" s="35"/>
      <c r="G33" s="35"/>
      <c r="H33" s="35"/>
      <c r="I33" s="35"/>
    </row>
    <row r="34" spans="1:9" x14ac:dyDescent="0.2">
      <c r="A34" s="212" t="s">
        <v>39</v>
      </c>
      <c r="B34" s="213"/>
      <c r="C34" s="214"/>
      <c r="D34" s="43"/>
      <c r="E34" s="93">
        <f>ROUND(E31*$D34,2)</f>
        <v>0</v>
      </c>
      <c r="F34" s="35"/>
      <c r="G34" s="35"/>
      <c r="H34" s="35"/>
      <c r="I34" s="35"/>
    </row>
    <row r="35" spans="1:9" ht="12" thickBot="1" x14ac:dyDescent="0.25">
      <c r="A35" s="215" t="s">
        <v>40</v>
      </c>
      <c r="B35" s="216"/>
      <c r="C35" s="217"/>
      <c r="D35" s="17"/>
      <c r="E35" s="94">
        <f>SUM(E31:E34)-E33</f>
        <v>0</v>
      </c>
      <c r="F35" s="35"/>
      <c r="G35" s="35"/>
      <c r="H35" s="35"/>
      <c r="I35" s="35"/>
    </row>
    <row r="36" spans="1:9" x14ac:dyDescent="0.2">
      <c r="G36" s="16"/>
    </row>
    <row r="37" spans="1:9" x14ac:dyDescent="0.2">
      <c r="C37" s="12"/>
      <c r="D37" s="12"/>
      <c r="E37" s="12"/>
      <c r="F37" s="18"/>
      <c r="G37" s="18"/>
      <c r="H37" s="18"/>
      <c r="I37" s="18"/>
    </row>
    <row r="40" spans="1:9" x14ac:dyDescent="0.2">
      <c r="A40" s="1" t="s">
        <v>14</v>
      </c>
      <c r="B40" s="12"/>
      <c r="C40" s="218">
        <f>'Kopt a+c+n'!B31</f>
        <v>0</v>
      </c>
      <c r="D40" s="218"/>
      <c r="E40" s="218"/>
      <c r="F40" s="218"/>
      <c r="G40" s="218"/>
      <c r="H40" s="218"/>
    </row>
    <row r="41" spans="1:9" x14ac:dyDescent="0.2">
      <c r="A41" s="12"/>
      <c r="B41" s="12"/>
      <c r="C41" s="183" t="s">
        <v>15</v>
      </c>
      <c r="D41" s="183"/>
      <c r="E41" s="183"/>
      <c r="F41" s="183"/>
      <c r="G41" s="183"/>
      <c r="H41" s="183"/>
    </row>
    <row r="42" spans="1:9" x14ac:dyDescent="0.2">
      <c r="A42" s="12"/>
      <c r="B42" s="12"/>
      <c r="C42" s="12"/>
      <c r="D42" s="12"/>
      <c r="E42" s="12"/>
      <c r="F42" s="12"/>
      <c r="G42" s="12"/>
      <c r="H42" s="12"/>
    </row>
    <row r="43" spans="1:9" x14ac:dyDescent="0.2">
      <c r="A43" s="202" t="str">
        <f>'Kopt a+c+n'!A36</f>
        <v>Tāme sastādīta 2024. gada__. ________</v>
      </c>
      <c r="B43" s="203"/>
      <c r="C43" s="203"/>
      <c r="D43" s="203"/>
      <c r="F43" s="12"/>
      <c r="G43" s="12"/>
      <c r="H43" s="12"/>
    </row>
    <row r="44" spans="1:9" x14ac:dyDescent="0.2">
      <c r="A44" s="12"/>
      <c r="B44" s="12"/>
      <c r="C44" s="12"/>
      <c r="D44" s="12"/>
      <c r="E44" s="12"/>
      <c r="F44" s="12"/>
      <c r="G44" s="12"/>
      <c r="H44" s="12"/>
    </row>
    <row r="45" spans="1:9" x14ac:dyDescent="0.2">
      <c r="A45" s="1" t="s">
        <v>41</v>
      </c>
      <c r="B45" s="12"/>
      <c r="C45" s="201"/>
      <c r="D45" s="201"/>
      <c r="E45" s="201"/>
      <c r="F45" s="201"/>
      <c r="G45" s="201"/>
      <c r="H45" s="201"/>
    </row>
    <row r="46" spans="1:9" x14ac:dyDescent="0.2">
      <c r="A46" s="12"/>
      <c r="B46" s="12"/>
      <c r="C46" s="183" t="s">
        <v>15</v>
      </c>
      <c r="D46" s="183"/>
      <c r="E46" s="183"/>
      <c r="F46" s="183"/>
      <c r="G46" s="183"/>
      <c r="H46" s="183"/>
    </row>
    <row r="47" spans="1:9" x14ac:dyDescent="0.2">
      <c r="A47" s="12"/>
      <c r="B47" s="12"/>
      <c r="C47" s="12"/>
      <c r="D47" s="12"/>
      <c r="E47" s="12"/>
      <c r="F47" s="12"/>
      <c r="G47" s="12"/>
      <c r="H47" s="12"/>
    </row>
    <row r="48" spans="1:9" x14ac:dyDescent="0.2">
      <c r="A48" s="70" t="s">
        <v>42</v>
      </c>
      <c r="B48" s="38"/>
      <c r="C48" s="65"/>
      <c r="D48" s="38"/>
      <c r="F48" s="12"/>
      <c r="G48" s="12"/>
      <c r="H48" s="12"/>
    </row>
    <row r="58" spans="5:9" x14ac:dyDescent="0.2">
      <c r="E58" s="16"/>
      <c r="F58" s="16"/>
      <c r="G58" s="16"/>
      <c r="H58" s="16"/>
      <c r="I58" s="16"/>
    </row>
  </sheetData>
  <mergeCells count="46">
    <mergeCell ref="G1:I1"/>
    <mergeCell ref="A2:I2"/>
    <mergeCell ref="C4:I4"/>
    <mergeCell ref="A6:C6"/>
    <mergeCell ref="D6:I6"/>
    <mergeCell ref="C5:I5"/>
    <mergeCell ref="A7:C7"/>
    <mergeCell ref="D7:I7"/>
    <mergeCell ref="F13:H13"/>
    <mergeCell ref="I13:I14"/>
    <mergeCell ref="A8:C8"/>
    <mergeCell ref="D8:I8"/>
    <mergeCell ref="A9:C9"/>
    <mergeCell ref="D9:I9"/>
    <mergeCell ref="D10:E10"/>
    <mergeCell ref="D11:E11"/>
    <mergeCell ref="E13:E14"/>
    <mergeCell ref="A13:A14"/>
    <mergeCell ref="B13:B14"/>
    <mergeCell ref="C13:D14"/>
    <mergeCell ref="C21:D21"/>
    <mergeCell ref="C15:D15"/>
    <mergeCell ref="C17:D17"/>
    <mergeCell ref="C18:D18"/>
    <mergeCell ref="C20:D20"/>
    <mergeCell ref="C16:D16"/>
    <mergeCell ref="C19:D19"/>
    <mergeCell ref="C22:D22"/>
    <mergeCell ref="C25:D25"/>
    <mergeCell ref="C28:D28"/>
    <mergeCell ref="C23:D23"/>
    <mergeCell ref="C24:D24"/>
    <mergeCell ref="C26:D26"/>
    <mergeCell ref="C27:D27"/>
    <mergeCell ref="C29:D29"/>
    <mergeCell ref="C41:H41"/>
    <mergeCell ref="C45:H45"/>
    <mergeCell ref="C46:H46"/>
    <mergeCell ref="A43:D43"/>
    <mergeCell ref="A31:D31"/>
    <mergeCell ref="A32:C32"/>
    <mergeCell ref="A33:C33"/>
    <mergeCell ref="A34:C34"/>
    <mergeCell ref="A35:C35"/>
    <mergeCell ref="C40:H40"/>
    <mergeCell ref="C30:D30"/>
  </mergeCells>
  <conditionalFormatting sqref="A15:I30">
    <cfRule type="cellIs" dxfId="167" priority="19" operator="equal">
      <formula>0</formula>
    </cfRule>
  </conditionalFormatting>
  <conditionalFormatting sqref="C48">
    <cfRule type="cellIs" dxfId="166" priority="3" operator="equal">
      <formula>0</formula>
    </cfRule>
  </conditionalFormatting>
  <conditionalFormatting sqref="C40:H40">
    <cfRule type="cellIs" dxfId="165" priority="1" operator="equal">
      <formula>0</formula>
    </cfRule>
  </conditionalFormatting>
  <conditionalFormatting sqref="C45:H45">
    <cfRule type="cellIs" dxfId="164" priority="25" operator="equal">
      <formula>0</formula>
    </cfRule>
  </conditionalFormatting>
  <conditionalFormatting sqref="D32:D34">
    <cfRule type="cellIs" dxfId="163" priority="28" operator="equal">
      <formula>0</formula>
    </cfRule>
  </conditionalFormatting>
  <conditionalFormatting sqref="D6:I9 D10:E11 F31:I31 E31:E35">
    <cfRule type="cellIs" dxfId="162" priority="27" operator="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theme="9" tint="0.39997558519241921"/>
  </sheetPr>
  <dimension ref="A1:I60"/>
  <sheetViews>
    <sheetView workbookViewId="0">
      <selection activeCell="A20" sqref="A20:XFD34"/>
    </sheetView>
  </sheetViews>
  <sheetFormatPr defaultColWidth="3.7109375" defaultRowHeight="11.25" x14ac:dyDescent="0.2"/>
  <cols>
    <col min="1" max="1" width="4" style="1" customWidth="1"/>
    <col min="2" max="2" width="5.28515625" style="1" customWidth="1"/>
    <col min="3" max="3" width="28.42578125" style="1" customWidth="1"/>
    <col min="4" max="4" width="6.85546875" style="1" customWidth="1"/>
    <col min="5" max="5" width="11.85546875" style="1" customWidth="1"/>
    <col min="6" max="6" width="9.85546875" style="1" customWidth="1"/>
    <col min="7" max="7" width="10" style="1" customWidth="1"/>
    <col min="8" max="8" width="8.7109375" style="1" customWidth="1"/>
    <col min="9" max="154" width="9.140625" style="1" customWidth="1"/>
    <col min="155" max="155" width="3.7109375" style="1"/>
    <col min="156" max="156" width="4.5703125" style="1" customWidth="1"/>
    <col min="157" max="157" width="5.85546875" style="1" customWidth="1"/>
    <col min="158" max="158" width="36" style="1" customWidth="1"/>
    <col min="159" max="159" width="9.7109375" style="1" customWidth="1"/>
    <col min="160" max="160" width="11.85546875" style="1" customWidth="1"/>
    <col min="161" max="161" width="9" style="1" customWidth="1"/>
    <col min="162" max="162" width="9.7109375" style="1" customWidth="1"/>
    <col min="163" max="163" width="9.28515625" style="1" customWidth="1"/>
    <col min="164" max="164" width="8.7109375" style="1" customWidth="1"/>
    <col min="165" max="165" width="6.85546875" style="1" customWidth="1"/>
    <col min="166" max="410" width="9.140625" style="1" customWidth="1"/>
    <col min="411" max="411" width="3.7109375" style="1"/>
    <col min="412" max="412" width="4.5703125" style="1" customWidth="1"/>
    <col min="413" max="413" width="5.85546875" style="1" customWidth="1"/>
    <col min="414" max="414" width="36" style="1" customWidth="1"/>
    <col min="415" max="415" width="9.7109375" style="1" customWidth="1"/>
    <col min="416" max="416" width="11.85546875" style="1" customWidth="1"/>
    <col min="417" max="417" width="9" style="1" customWidth="1"/>
    <col min="418" max="418" width="9.7109375" style="1" customWidth="1"/>
    <col min="419" max="419" width="9.28515625" style="1" customWidth="1"/>
    <col min="420" max="420" width="8.7109375" style="1" customWidth="1"/>
    <col min="421" max="421" width="6.85546875" style="1" customWidth="1"/>
    <col min="422" max="666" width="9.140625" style="1" customWidth="1"/>
    <col min="667" max="667" width="3.7109375" style="1"/>
    <col min="668" max="668" width="4.5703125" style="1" customWidth="1"/>
    <col min="669" max="669" width="5.85546875" style="1" customWidth="1"/>
    <col min="670" max="670" width="36" style="1" customWidth="1"/>
    <col min="671" max="671" width="9.7109375" style="1" customWidth="1"/>
    <col min="672" max="672" width="11.85546875" style="1" customWidth="1"/>
    <col min="673" max="673" width="9" style="1" customWidth="1"/>
    <col min="674" max="674" width="9.7109375" style="1" customWidth="1"/>
    <col min="675" max="675" width="9.28515625" style="1" customWidth="1"/>
    <col min="676" max="676" width="8.7109375" style="1" customWidth="1"/>
    <col min="677" max="677" width="6.85546875" style="1" customWidth="1"/>
    <col min="678" max="922" width="9.140625" style="1" customWidth="1"/>
    <col min="923" max="923" width="3.7109375" style="1"/>
    <col min="924" max="924" width="4.5703125" style="1" customWidth="1"/>
    <col min="925" max="925" width="5.85546875" style="1" customWidth="1"/>
    <col min="926" max="926" width="36" style="1" customWidth="1"/>
    <col min="927" max="927" width="9.7109375" style="1" customWidth="1"/>
    <col min="928" max="928" width="11.85546875" style="1" customWidth="1"/>
    <col min="929" max="929" width="9" style="1" customWidth="1"/>
    <col min="930" max="930" width="9.7109375" style="1" customWidth="1"/>
    <col min="931" max="931" width="9.28515625" style="1" customWidth="1"/>
    <col min="932" max="932" width="8.7109375" style="1" customWidth="1"/>
    <col min="933" max="933" width="6.85546875" style="1" customWidth="1"/>
    <col min="934" max="1178" width="9.140625" style="1" customWidth="1"/>
    <col min="1179" max="1179" width="3.7109375" style="1"/>
    <col min="1180" max="1180" width="4.5703125" style="1" customWidth="1"/>
    <col min="1181" max="1181" width="5.85546875" style="1" customWidth="1"/>
    <col min="1182" max="1182" width="36" style="1" customWidth="1"/>
    <col min="1183" max="1183" width="9.7109375" style="1" customWidth="1"/>
    <col min="1184" max="1184" width="11.85546875" style="1" customWidth="1"/>
    <col min="1185" max="1185" width="9" style="1" customWidth="1"/>
    <col min="1186" max="1186" width="9.7109375" style="1" customWidth="1"/>
    <col min="1187" max="1187" width="9.28515625" style="1" customWidth="1"/>
    <col min="1188" max="1188" width="8.7109375" style="1" customWidth="1"/>
    <col min="1189" max="1189" width="6.85546875" style="1" customWidth="1"/>
    <col min="1190" max="1434" width="9.140625" style="1" customWidth="1"/>
    <col min="1435" max="1435" width="3.7109375" style="1"/>
    <col min="1436" max="1436" width="4.5703125" style="1" customWidth="1"/>
    <col min="1437" max="1437" width="5.85546875" style="1" customWidth="1"/>
    <col min="1438" max="1438" width="36" style="1" customWidth="1"/>
    <col min="1439" max="1439" width="9.7109375" style="1" customWidth="1"/>
    <col min="1440" max="1440" width="11.85546875" style="1" customWidth="1"/>
    <col min="1441" max="1441" width="9" style="1" customWidth="1"/>
    <col min="1442" max="1442" width="9.7109375" style="1" customWidth="1"/>
    <col min="1443" max="1443" width="9.28515625" style="1" customWidth="1"/>
    <col min="1444" max="1444" width="8.7109375" style="1" customWidth="1"/>
    <col min="1445" max="1445" width="6.85546875" style="1" customWidth="1"/>
    <col min="1446" max="1690" width="9.140625" style="1" customWidth="1"/>
    <col min="1691" max="1691" width="3.7109375" style="1"/>
    <col min="1692" max="1692" width="4.5703125" style="1" customWidth="1"/>
    <col min="1693" max="1693" width="5.85546875" style="1" customWidth="1"/>
    <col min="1694" max="1694" width="36" style="1" customWidth="1"/>
    <col min="1695" max="1695" width="9.7109375" style="1" customWidth="1"/>
    <col min="1696" max="1696" width="11.85546875" style="1" customWidth="1"/>
    <col min="1697" max="1697" width="9" style="1" customWidth="1"/>
    <col min="1698" max="1698" width="9.7109375" style="1" customWidth="1"/>
    <col min="1699" max="1699" width="9.28515625" style="1" customWidth="1"/>
    <col min="1700" max="1700" width="8.7109375" style="1" customWidth="1"/>
    <col min="1701" max="1701" width="6.85546875" style="1" customWidth="1"/>
    <col min="1702" max="1946" width="9.140625" style="1" customWidth="1"/>
    <col min="1947" max="1947" width="3.7109375" style="1"/>
    <col min="1948" max="1948" width="4.5703125" style="1" customWidth="1"/>
    <col min="1949" max="1949" width="5.85546875" style="1" customWidth="1"/>
    <col min="1950" max="1950" width="36" style="1" customWidth="1"/>
    <col min="1951" max="1951" width="9.7109375" style="1" customWidth="1"/>
    <col min="1952" max="1952" width="11.85546875" style="1" customWidth="1"/>
    <col min="1953" max="1953" width="9" style="1" customWidth="1"/>
    <col min="1954" max="1954" width="9.7109375" style="1" customWidth="1"/>
    <col min="1955" max="1955" width="9.28515625" style="1" customWidth="1"/>
    <col min="1956" max="1956" width="8.7109375" style="1" customWidth="1"/>
    <col min="1957" max="1957" width="6.85546875" style="1" customWidth="1"/>
    <col min="1958" max="2202" width="9.140625" style="1" customWidth="1"/>
    <col min="2203" max="2203" width="3.7109375" style="1"/>
    <col min="2204" max="2204" width="4.5703125" style="1" customWidth="1"/>
    <col min="2205" max="2205" width="5.85546875" style="1" customWidth="1"/>
    <col min="2206" max="2206" width="36" style="1" customWidth="1"/>
    <col min="2207" max="2207" width="9.7109375" style="1" customWidth="1"/>
    <col min="2208" max="2208" width="11.85546875" style="1" customWidth="1"/>
    <col min="2209" max="2209" width="9" style="1" customWidth="1"/>
    <col min="2210" max="2210" width="9.7109375" style="1" customWidth="1"/>
    <col min="2211" max="2211" width="9.28515625" style="1" customWidth="1"/>
    <col min="2212" max="2212" width="8.7109375" style="1" customWidth="1"/>
    <col min="2213" max="2213" width="6.85546875" style="1" customWidth="1"/>
    <col min="2214" max="2458" width="9.140625" style="1" customWidth="1"/>
    <col min="2459" max="2459" width="3.7109375" style="1"/>
    <col min="2460" max="2460" width="4.5703125" style="1" customWidth="1"/>
    <col min="2461" max="2461" width="5.85546875" style="1" customWidth="1"/>
    <col min="2462" max="2462" width="36" style="1" customWidth="1"/>
    <col min="2463" max="2463" width="9.7109375" style="1" customWidth="1"/>
    <col min="2464" max="2464" width="11.85546875" style="1" customWidth="1"/>
    <col min="2465" max="2465" width="9" style="1" customWidth="1"/>
    <col min="2466" max="2466" width="9.7109375" style="1" customWidth="1"/>
    <col min="2467" max="2467" width="9.28515625" style="1" customWidth="1"/>
    <col min="2468" max="2468" width="8.7109375" style="1" customWidth="1"/>
    <col min="2469" max="2469" width="6.85546875" style="1" customWidth="1"/>
    <col min="2470" max="2714" width="9.140625" style="1" customWidth="1"/>
    <col min="2715" max="2715" width="3.7109375" style="1"/>
    <col min="2716" max="2716" width="4.5703125" style="1" customWidth="1"/>
    <col min="2717" max="2717" width="5.85546875" style="1" customWidth="1"/>
    <col min="2718" max="2718" width="36" style="1" customWidth="1"/>
    <col min="2719" max="2719" width="9.7109375" style="1" customWidth="1"/>
    <col min="2720" max="2720" width="11.85546875" style="1" customWidth="1"/>
    <col min="2721" max="2721" width="9" style="1" customWidth="1"/>
    <col min="2722" max="2722" width="9.7109375" style="1" customWidth="1"/>
    <col min="2723" max="2723" width="9.28515625" style="1" customWidth="1"/>
    <col min="2724" max="2724" width="8.7109375" style="1" customWidth="1"/>
    <col min="2725" max="2725" width="6.85546875" style="1" customWidth="1"/>
    <col min="2726" max="2970" width="9.140625" style="1" customWidth="1"/>
    <col min="2971" max="2971" width="3.7109375" style="1"/>
    <col min="2972" max="2972" width="4.5703125" style="1" customWidth="1"/>
    <col min="2973" max="2973" width="5.85546875" style="1" customWidth="1"/>
    <col min="2974" max="2974" width="36" style="1" customWidth="1"/>
    <col min="2975" max="2975" width="9.7109375" style="1" customWidth="1"/>
    <col min="2976" max="2976" width="11.85546875" style="1" customWidth="1"/>
    <col min="2977" max="2977" width="9" style="1" customWidth="1"/>
    <col min="2978" max="2978" width="9.7109375" style="1" customWidth="1"/>
    <col min="2979" max="2979" width="9.28515625" style="1" customWidth="1"/>
    <col min="2980" max="2980" width="8.7109375" style="1" customWidth="1"/>
    <col min="2981" max="2981" width="6.85546875" style="1" customWidth="1"/>
    <col min="2982" max="3226" width="9.140625" style="1" customWidth="1"/>
    <col min="3227" max="3227" width="3.7109375" style="1"/>
    <col min="3228" max="3228" width="4.5703125" style="1" customWidth="1"/>
    <col min="3229" max="3229" width="5.85546875" style="1" customWidth="1"/>
    <col min="3230" max="3230" width="36" style="1" customWidth="1"/>
    <col min="3231" max="3231" width="9.7109375" style="1" customWidth="1"/>
    <col min="3232" max="3232" width="11.85546875" style="1" customWidth="1"/>
    <col min="3233" max="3233" width="9" style="1" customWidth="1"/>
    <col min="3234" max="3234" width="9.7109375" style="1" customWidth="1"/>
    <col min="3235" max="3235" width="9.28515625" style="1" customWidth="1"/>
    <col min="3236" max="3236" width="8.7109375" style="1" customWidth="1"/>
    <col min="3237" max="3237" width="6.85546875" style="1" customWidth="1"/>
    <col min="3238" max="3482" width="9.140625" style="1" customWidth="1"/>
    <col min="3483" max="3483" width="3.7109375" style="1"/>
    <col min="3484" max="3484" width="4.5703125" style="1" customWidth="1"/>
    <col min="3485" max="3485" width="5.85546875" style="1" customWidth="1"/>
    <col min="3486" max="3486" width="36" style="1" customWidth="1"/>
    <col min="3487" max="3487" width="9.7109375" style="1" customWidth="1"/>
    <col min="3488" max="3488" width="11.85546875" style="1" customWidth="1"/>
    <col min="3489" max="3489" width="9" style="1" customWidth="1"/>
    <col min="3490" max="3490" width="9.7109375" style="1" customWidth="1"/>
    <col min="3491" max="3491" width="9.28515625" style="1" customWidth="1"/>
    <col min="3492" max="3492" width="8.7109375" style="1" customWidth="1"/>
    <col min="3493" max="3493" width="6.85546875" style="1" customWidth="1"/>
    <col min="3494" max="3738" width="9.140625" style="1" customWidth="1"/>
    <col min="3739" max="3739" width="3.7109375" style="1"/>
    <col min="3740" max="3740" width="4.5703125" style="1" customWidth="1"/>
    <col min="3741" max="3741" width="5.85546875" style="1" customWidth="1"/>
    <col min="3742" max="3742" width="36" style="1" customWidth="1"/>
    <col min="3743" max="3743" width="9.7109375" style="1" customWidth="1"/>
    <col min="3744" max="3744" width="11.85546875" style="1" customWidth="1"/>
    <col min="3745" max="3745" width="9" style="1" customWidth="1"/>
    <col min="3746" max="3746" width="9.7109375" style="1" customWidth="1"/>
    <col min="3747" max="3747" width="9.28515625" style="1" customWidth="1"/>
    <col min="3748" max="3748" width="8.7109375" style="1" customWidth="1"/>
    <col min="3749" max="3749" width="6.85546875" style="1" customWidth="1"/>
    <col min="3750" max="3994" width="9.140625" style="1" customWidth="1"/>
    <col min="3995" max="3995" width="3.7109375" style="1"/>
    <col min="3996" max="3996" width="4.5703125" style="1" customWidth="1"/>
    <col min="3997" max="3997" width="5.85546875" style="1" customWidth="1"/>
    <col min="3998" max="3998" width="36" style="1" customWidth="1"/>
    <col min="3999" max="3999" width="9.7109375" style="1" customWidth="1"/>
    <col min="4000" max="4000" width="11.85546875" style="1" customWidth="1"/>
    <col min="4001" max="4001" width="9" style="1" customWidth="1"/>
    <col min="4002" max="4002" width="9.7109375" style="1" customWidth="1"/>
    <col min="4003" max="4003" width="9.28515625" style="1" customWidth="1"/>
    <col min="4004" max="4004" width="8.7109375" style="1" customWidth="1"/>
    <col min="4005" max="4005" width="6.85546875" style="1" customWidth="1"/>
    <col min="4006" max="4250" width="9.140625" style="1" customWidth="1"/>
    <col min="4251" max="4251" width="3.7109375" style="1"/>
    <col min="4252" max="4252" width="4.5703125" style="1" customWidth="1"/>
    <col min="4253" max="4253" width="5.85546875" style="1" customWidth="1"/>
    <col min="4254" max="4254" width="36" style="1" customWidth="1"/>
    <col min="4255" max="4255" width="9.7109375" style="1" customWidth="1"/>
    <col min="4256" max="4256" width="11.85546875" style="1" customWidth="1"/>
    <col min="4257" max="4257" width="9" style="1" customWidth="1"/>
    <col min="4258" max="4258" width="9.7109375" style="1" customWidth="1"/>
    <col min="4259" max="4259" width="9.28515625" style="1" customWidth="1"/>
    <col min="4260" max="4260" width="8.7109375" style="1" customWidth="1"/>
    <col min="4261" max="4261" width="6.85546875" style="1" customWidth="1"/>
    <col min="4262" max="4506" width="9.140625" style="1" customWidth="1"/>
    <col min="4507" max="4507" width="3.7109375" style="1"/>
    <col min="4508" max="4508" width="4.5703125" style="1" customWidth="1"/>
    <col min="4509" max="4509" width="5.85546875" style="1" customWidth="1"/>
    <col min="4510" max="4510" width="36" style="1" customWidth="1"/>
    <col min="4511" max="4511" width="9.7109375" style="1" customWidth="1"/>
    <col min="4512" max="4512" width="11.85546875" style="1" customWidth="1"/>
    <col min="4513" max="4513" width="9" style="1" customWidth="1"/>
    <col min="4514" max="4514" width="9.7109375" style="1" customWidth="1"/>
    <col min="4515" max="4515" width="9.28515625" style="1" customWidth="1"/>
    <col min="4516" max="4516" width="8.7109375" style="1" customWidth="1"/>
    <col min="4517" max="4517" width="6.85546875" style="1" customWidth="1"/>
    <col min="4518" max="4762" width="9.140625" style="1" customWidth="1"/>
    <col min="4763" max="4763" width="3.7109375" style="1"/>
    <col min="4764" max="4764" width="4.5703125" style="1" customWidth="1"/>
    <col min="4765" max="4765" width="5.85546875" style="1" customWidth="1"/>
    <col min="4766" max="4766" width="36" style="1" customWidth="1"/>
    <col min="4767" max="4767" width="9.7109375" style="1" customWidth="1"/>
    <col min="4768" max="4768" width="11.85546875" style="1" customWidth="1"/>
    <col min="4769" max="4769" width="9" style="1" customWidth="1"/>
    <col min="4770" max="4770" width="9.7109375" style="1" customWidth="1"/>
    <col min="4771" max="4771" width="9.28515625" style="1" customWidth="1"/>
    <col min="4772" max="4772" width="8.7109375" style="1" customWidth="1"/>
    <col min="4773" max="4773" width="6.85546875" style="1" customWidth="1"/>
    <col min="4774" max="5018" width="9.140625" style="1" customWidth="1"/>
    <col min="5019" max="5019" width="3.7109375" style="1"/>
    <col min="5020" max="5020" width="4.5703125" style="1" customWidth="1"/>
    <col min="5021" max="5021" width="5.85546875" style="1" customWidth="1"/>
    <col min="5022" max="5022" width="36" style="1" customWidth="1"/>
    <col min="5023" max="5023" width="9.7109375" style="1" customWidth="1"/>
    <col min="5024" max="5024" width="11.85546875" style="1" customWidth="1"/>
    <col min="5025" max="5025" width="9" style="1" customWidth="1"/>
    <col min="5026" max="5026" width="9.7109375" style="1" customWidth="1"/>
    <col min="5027" max="5027" width="9.28515625" style="1" customWidth="1"/>
    <col min="5028" max="5028" width="8.7109375" style="1" customWidth="1"/>
    <col min="5029" max="5029" width="6.85546875" style="1" customWidth="1"/>
    <col min="5030" max="5274" width="9.140625" style="1" customWidth="1"/>
    <col min="5275" max="5275" width="3.7109375" style="1"/>
    <col min="5276" max="5276" width="4.5703125" style="1" customWidth="1"/>
    <col min="5277" max="5277" width="5.85546875" style="1" customWidth="1"/>
    <col min="5278" max="5278" width="36" style="1" customWidth="1"/>
    <col min="5279" max="5279" width="9.7109375" style="1" customWidth="1"/>
    <col min="5280" max="5280" width="11.85546875" style="1" customWidth="1"/>
    <col min="5281" max="5281" width="9" style="1" customWidth="1"/>
    <col min="5282" max="5282" width="9.7109375" style="1" customWidth="1"/>
    <col min="5283" max="5283" width="9.28515625" style="1" customWidth="1"/>
    <col min="5284" max="5284" width="8.7109375" style="1" customWidth="1"/>
    <col min="5285" max="5285" width="6.85546875" style="1" customWidth="1"/>
    <col min="5286" max="5530" width="9.140625" style="1" customWidth="1"/>
    <col min="5531" max="5531" width="3.7109375" style="1"/>
    <col min="5532" max="5532" width="4.5703125" style="1" customWidth="1"/>
    <col min="5533" max="5533" width="5.85546875" style="1" customWidth="1"/>
    <col min="5534" max="5534" width="36" style="1" customWidth="1"/>
    <col min="5535" max="5535" width="9.7109375" style="1" customWidth="1"/>
    <col min="5536" max="5536" width="11.85546875" style="1" customWidth="1"/>
    <col min="5537" max="5537" width="9" style="1" customWidth="1"/>
    <col min="5538" max="5538" width="9.7109375" style="1" customWidth="1"/>
    <col min="5539" max="5539" width="9.28515625" style="1" customWidth="1"/>
    <col min="5540" max="5540" width="8.7109375" style="1" customWidth="1"/>
    <col min="5541" max="5541" width="6.85546875" style="1" customWidth="1"/>
    <col min="5542" max="5786" width="9.140625" style="1" customWidth="1"/>
    <col min="5787" max="5787" width="3.7109375" style="1"/>
    <col min="5788" max="5788" width="4.5703125" style="1" customWidth="1"/>
    <col min="5789" max="5789" width="5.85546875" style="1" customWidth="1"/>
    <col min="5790" max="5790" width="36" style="1" customWidth="1"/>
    <col min="5791" max="5791" width="9.7109375" style="1" customWidth="1"/>
    <col min="5792" max="5792" width="11.85546875" style="1" customWidth="1"/>
    <col min="5793" max="5793" width="9" style="1" customWidth="1"/>
    <col min="5794" max="5794" width="9.7109375" style="1" customWidth="1"/>
    <col min="5795" max="5795" width="9.28515625" style="1" customWidth="1"/>
    <col min="5796" max="5796" width="8.7109375" style="1" customWidth="1"/>
    <col min="5797" max="5797" width="6.85546875" style="1" customWidth="1"/>
    <col min="5798" max="6042" width="9.140625" style="1" customWidth="1"/>
    <col min="6043" max="6043" width="3.7109375" style="1"/>
    <col min="6044" max="6044" width="4.5703125" style="1" customWidth="1"/>
    <col min="6045" max="6045" width="5.85546875" style="1" customWidth="1"/>
    <col min="6046" max="6046" width="36" style="1" customWidth="1"/>
    <col min="6047" max="6047" width="9.7109375" style="1" customWidth="1"/>
    <col min="6048" max="6048" width="11.85546875" style="1" customWidth="1"/>
    <col min="6049" max="6049" width="9" style="1" customWidth="1"/>
    <col min="6050" max="6050" width="9.7109375" style="1" customWidth="1"/>
    <col min="6051" max="6051" width="9.28515625" style="1" customWidth="1"/>
    <col min="6052" max="6052" width="8.7109375" style="1" customWidth="1"/>
    <col min="6053" max="6053" width="6.85546875" style="1" customWidth="1"/>
    <col min="6054" max="6298" width="9.140625" style="1" customWidth="1"/>
    <col min="6299" max="6299" width="3.7109375" style="1"/>
    <col min="6300" max="6300" width="4.5703125" style="1" customWidth="1"/>
    <col min="6301" max="6301" width="5.85546875" style="1" customWidth="1"/>
    <col min="6302" max="6302" width="36" style="1" customWidth="1"/>
    <col min="6303" max="6303" width="9.7109375" style="1" customWidth="1"/>
    <col min="6304" max="6304" width="11.85546875" style="1" customWidth="1"/>
    <col min="6305" max="6305" width="9" style="1" customWidth="1"/>
    <col min="6306" max="6306" width="9.7109375" style="1" customWidth="1"/>
    <col min="6307" max="6307" width="9.28515625" style="1" customWidth="1"/>
    <col min="6308" max="6308" width="8.7109375" style="1" customWidth="1"/>
    <col min="6309" max="6309" width="6.85546875" style="1" customWidth="1"/>
    <col min="6310" max="6554" width="9.140625" style="1" customWidth="1"/>
    <col min="6555" max="6555" width="3.7109375" style="1"/>
    <col min="6556" max="6556" width="4.5703125" style="1" customWidth="1"/>
    <col min="6557" max="6557" width="5.85546875" style="1" customWidth="1"/>
    <col min="6558" max="6558" width="36" style="1" customWidth="1"/>
    <col min="6559" max="6559" width="9.7109375" style="1" customWidth="1"/>
    <col min="6560" max="6560" width="11.85546875" style="1" customWidth="1"/>
    <col min="6561" max="6561" width="9" style="1" customWidth="1"/>
    <col min="6562" max="6562" width="9.7109375" style="1" customWidth="1"/>
    <col min="6563" max="6563" width="9.28515625" style="1" customWidth="1"/>
    <col min="6564" max="6564" width="8.7109375" style="1" customWidth="1"/>
    <col min="6565" max="6565" width="6.85546875" style="1" customWidth="1"/>
    <col min="6566" max="6810" width="9.140625" style="1" customWidth="1"/>
    <col min="6811" max="6811" width="3.7109375" style="1"/>
    <col min="6812" max="6812" width="4.5703125" style="1" customWidth="1"/>
    <col min="6813" max="6813" width="5.85546875" style="1" customWidth="1"/>
    <col min="6814" max="6814" width="36" style="1" customWidth="1"/>
    <col min="6815" max="6815" width="9.7109375" style="1" customWidth="1"/>
    <col min="6816" max="6816" width="11.85546875" style="1" customWidth="1"/>
    <col min="6817" max="6817" width="9" style="1" customWidth="1"/>
    <col min="6818" max="6818" width="9.7109375" style="1" customWidth="1"/>
    <col min="6819" max="6819" width="9.28515625" style="1" customWidth="1"/>
    <col min="6820" max="6820" width="8.7109375" style="1" customWidth="1"/>
    <col min="6821" max="6821" width="6.85546875" style="1" customWidth="1"/>
    <col min="6822" max="7066" width="9.140625" style="1" customWidth="1"/>
    <col min="7067" max="7067" width="3.7109375" style="1"/>
    <col min="7068" max="7068" width="4.5703125" style="1" customWidth="1"/>
    <col min="7069" max="7069" width="5.85546875" style="1" customWidth="1"/>
    <col min="7070" max="7070" width="36" style="1" customWidth="1"/>
    <col min="7071" max="7071" width="9.7109375" style="1" customWidth="1"/>
    <col min="7072" max="7072" width="11.85546875" style="1" customWidth="1"/>
    <col min="7073" max="7073" width="9" style="1" customWidth="1"/>
    <col min="7074" max="7074" width="9.7109375" style="1" customWidth="1"/>
    <col min="7075" max="7075" width="9.28515625" style="1" customWidth="1"/>
    <col min="7076" max="7076" width="8.7109375" style="1" customWidth="1"/>
    <col min="7077" max="7077" width="6.85546875" style="1" customWidth="1"/>
    <col min="7078" max="7322" width="9.140625" style="1" customWidth="1"/>
    <col min="7323" max="7323" width="3.7109375" style="1"/>
    <col min="7324" max="7324" width="4.5703125" style="1" customWidth="1"/>
    <col min="7325" max="7325" width="5.85546875" style="1" customWidth="1"/>
    <col min="7326" max="7326" width="36" style="1" customWidth="1"/>
    <col min="7327" max="7327" width="9.7109375" style="1" customWidth="1"/>
    <col min="7328" max="7328" width="11.85546875" style="1" customWidth="1"/>
    <col min="7329" max="7329" width="9" style="1" customWidth="1"/>
    <col min="7330" max="7330" width="9.7109375" style="1" customWidth="1"/>
    <col min="7331" max="7331" width="9.28515625" style="1" customWidth="1"/>
    <col min="7332" max="7332" width="8.7109375" style="1" customWidth="1"/>
    <col min="7333" max="7333" width="6.85546875" style="1" customWidth="1"/>
    <col min="7334" max="7578" width="9.140625" style="1" customWidth="1"/>
    <col min="7579" max="7579" width="3.7109375" style="1"/>
    <col min="7580" max="7580" width="4.5703125" style="1" customWidth="1"/>
    <col min="7581" max="7581" width="5.85546875" style="1" customWidth="1"/>
    <col min="7582" max="7582" width="36" style="1" customWidth="1"/>
    <col min="7583" max="7583" width="9.7109375" style="1" customWidth="1"/>
    <col min="7584" max="7584" width="11.85546875" style="1" customWidth="1"/>
    <col min="7585" max="7585" width="9" style="1" customWidth="1"/>
    <col min="7586" max="7586" width="9.7109375" style="1" customWidth="1"/>
    <col min="7587" max="7587" width="9.28515625" style="1" customWidth="1"/>
    <col min="7588" max="7588" width="8.7109375" style="1" customWidth="1"/>
    <col min="7589" max="7589" width="6.85546875" style="1" customWidth="1"/>
    <col min="7590" max="7834" width="9.140625" style="1" customWidth="1"/>
    <col min="7835" max="7835" width="3.7109375" style="1"/>
    <col min="7836" max="7836" width="4.5703125" style="1" customWidth="1"/>
    <col min="7837" max="7837" width="5.85546875" style="1" customWidth="1"/>
    <col min="7838" max="7838" width="36" style="1" customWidth="1"/>
    <col min="7839" max="7839" width="9.7109375" style="1" customWidth="1"/>
    <col min="7840" max="7840" width="11.85546875" style="1" customWidth="1"/>
    <col min="7841" max="7841" width="9" style="1" customWidth="1"/>
    <col min="7842" max="7842" width="9.7109375" style="1" customWidth="1"/>
    <col min="7843" max="7843" width="9.28515625" style="1" customWidth="1"/>
    <col min="7844" max="7844" width="8.7109375" style="1" customWidth="1"/>
    <col min="7845" max="7845" width="6.85546875" style="1" customWidth="1"/>
    <col min="7846" max="8090" width="9.140625" style="1" customWidth="1"/>
    <col min="8091" max="8091" width="3.7109375" style="1"/>
    <col min="8092" max="8092" width="4.5703125" style="1" customWidth="1"/>
    <col min="8093" max="8093" width="5.85546875" style="1" customWidth="1"/>
    <col min="8094" max="8094" width="36" style="1" customWidth="1"/>
    <col min="8095" max="8095" width="9.7109375" style="1" customWidth="1"/>
    <col min="8096" max="8096" width="11.85546875" style="1" customWidth="1"/>
    <col min="8097" max="8097" width="9" style="1" customWidth="1"/>
    <col min="8098" max="8098" width="9.7109375" style="1" customWidth="1"/>
    <col min="8099" max="8099" width="9.28515625" style="1" customWidth="1"/>
    <col min="8100" max="8100" width="8.7109375" style="1" customWidth="1"/>
    <col min="8101" max="8101" width="6.85546875" style="1" customWidth="1"/>
    <col min="8102" max="8346" width="9.140625" style="1" customWidth="1"/>
    <col min="8347" max="8347" width="3.7109375" style="1"/>
    <col min="8348" max="8348" width="4.5703125" style="1" customWidth="1"/>
    <col min="8349" max="8349" width="5.85546875" style="1" customWidth="1"/>
    <col min="8350" max="8350" width="36" style="1" customWidth="1"/>
    <col min="8351" max="8351" width="9.7109375" style="1" customWidth="1"/>
    <col min="8352" max="8352" width="11.85546875" style="1" customWidth="1"/>
    <col min="8353" max="8353" width="9" style="1" customWidth="1"/>
    <col min="8354" max="8354" width="9.7109375" style="1" customWidth="1"/>
    <col min="8355" max="8355" width="9.28515625" style="1" customWidth="1"/>
    <col min="8356" max="8356" width="8.7109375" style="1" customWidth="1"/>
    <col min="8357" max="8357" width="6.85546875" style="1" customWidth="1"/>
    <col min="8358" max="8602" width="9.140625" style="1" customWidth="1"/>
    <col min="8603" max="8603" width="3.7109375" style="1"/>
    <col min="8604" max="8604" width="4.5703125" style="1" customWidth="1"/>
    <col min="8605" max="8605" width="5.85546875" style="1" customWidth="1"/>
    <col min="8606" max="8606" width="36" style="1" customWidth="1"/>
    <col min="8607" max="8607" width="9.7109375" style="1" customWidth="1"/>
    <col min="8608" max="8608" width="11.85546875" style="1" customWidth="1"/>
    <col min="8609" max="8609" width="9" style="1" customWidth="1"/>
    <col min="8610" max="8610" width="9.7109375" style="1" customWidth="1"/>
    <col min="8611" max="8611" width="9.28515625" style="1" customWidth="1"/>
    <col min="8612" max="8612" width="8.7109375" style="1" customWidth="1"/>
    <col min="8613" max="8613" width="6.85546875" style="1" customWidth="1"/>
    <col min="8614" max="8858" width="9.140625" style="1" customWidth="1"/>
    <col min="8859" max="8859" width="3.7109375" style="1"/>
    <col min="8860" max="8860" width="4.5703125" style="1" customWidth="1"/>
    <col min="8861" max="8861" width="5.85546875" style="1" customWidth="1"/>
    <col min="8862" max="8862" width="36" style="1" customWidth="1"/>
    <col min="8863" max="8863" width="9.7109375" style="1" customWidth="1"/>
    <col min="8864" max="8864" width="11.85546875" style="1" customWidth="1"/>
    <col min="8865" max="8865" width="9" style="1" customWidth="1"/>
    <col min="8866" max="8866" width="9.7109375" style="1" customWidth="1"/>
    <col min="8867" max="8867" width="9.28515625" style="1" customWidth="1"/>
    <col min="8868" max="8868" width="8.7109375" style="1" customWidth="1"/>
    <col min="8869" max="8869" width="6.85546875" style="1" customWidth="1"/>
    <col min="8870" max="9114" width="9.140625" style="1" customWidth="1"/>
    <col min="9115" max="9115" width="3.7109375" style="1"/>
    <col min="9116" max="9116" width="4.5703125" style="1" customWidth="1"/>
    <col min="9117" max="9117" width="5.85546875" style="1" customWidth="1"/>
    <col min="9118" max="9118" width="36" style="1" customWidth="1"/>
    <col min="9119" max="9119" width="9.7109375" style="1" customWidth="1"/>
    <col min="9120" max="9120" width="11.85546875" style="1" customWidth="1"/>
    <col min="9121" max="9121" width="9" style="1" customWidth="1"/>
    <col min="9122" max="9122" width="9.7109375" style="1" customWidth="1"/>
    <col min="9123" max="9123" width="9.28515625" style="1" customWidth="1"/>
    <col min="9124" max="9124" width="8.7109375" style="1" customWidth="1"/>
    <col min="9125" max="9125" width="6.85546875" style="1" customWidth="1"/>
    <col min="9126" max="9370" width="9.140625" style="1" customWidth="1"/>
    <col min="9371" max="9371" width="3.7109375" style="1"/>
    <col min="9372" max="9372" width="4.5703125" style="1" customWidth="1"/>
    <col min="9373" max="9373" width="5.85546875" style="1" customWidth="1"/>
    <col min="9374" max="9374" width="36" style="1" customWidth="1"/>
    <col min="9375" max="9375" width="9.7109375" style="1" customWidth="1"/>
    <col min="9376" max="9376" width="11.85546875" style="1" customWidth="1"/>
    <col min="9377" max="9377" width="9" style="1" customWidth="1"/>
    <col min="9378" max="9378" width="9.7109375" style="1" customWidth="1"/>
    <col min="9379" max="9379" width="9.28515625" style="1" customWidth="1"/>
    <col min="9380" max="9380" width="8.7109375" style="1" customWidth="1"/>
    <col min="9381" max="9381" width="6.85546875" style="1" customWidth="1"/>
    <col min="9382" max="9626" width="9.140625" style="1" customWidth="1"/>
    <col min="9627" max="9627" width="3.7109375" style="1"/>
    <col min="9628" max="9628" width="4.5703125" style="1" customWidth="1"/>
    <col min="9629" max="9629" width="5.85546875" style="1" customWidth="1"/>
    <col min="9630" max="9630" width="36" style="1" customWidth="1"/>
    <col min="9631" max="9631" width="9.7109375" style="1" customWidth="1"/>
    <col min="9632" max="9632" width="11.85546875" style="1" customWidth="1"/>
    <col min="9633" max="9633" width="9" style="1" customWidth="1"/>
    <col min="9634" max="9634" width="9.7109375" style="1" customWidth="1"/>
    <col min="9635" max="9635" width="9.28515625" style="1" customWidth="1"/>
    <col min="9636" max="9636" width="8.7109375" style="1" customWidth="1"/>
    <col min="9637" max="9637" width="6.85546875" style="1" customWidth="1"/>
    <col min="9638" max="9882" width="9.140625" style="1" customWidth="1"/>
    <col min="9883" max="9883" width="3.7109375" style="1"/>
    <col min="9884" max="9884" width="4.5703125" style="1" customWidth="1"/>
    <col min="9885" max="9885" width="5.85546875" style="1" customWidth="1"/>
    <col min="9886" max="9886" width="36" style="1" customWidth="1"/>
    <col min="9887" max="9887" width="9.7109375" style="1" customWidth="1"/>
    <col min="9888" max="9888" width="11.85546875" style="1" customWidth="1"/>
    <col min="9889" max="9889" width="9" style="1" customWidth="1"/>
    <col min="9890" max="9890" width="9.7109375" style="1" customWidth="1"/>
    <col min="9891" max="9891" width="9.28515625" style="1" customWidth="1"/>
    <col min="9892" max="9892" width="8.7109375" style="1" customWidth="1"/>
    <col min="9893" max="9893" width="6.85546875" style="1" customWidth="1"/>
    <col min="9894" max="10138" width="9.140625" style="1" customWidth="1"/>
    <col min="10139" max="10139" width="3.7109375" style="1"/>
    <col min="10140" max="10140" width="4.5703125" style="1" customWidth="1"/>
    <col min="10141" max="10141" width="5.85546875" style="1" customWidth="1"/>
    <col min="10142" max="10142" width="36" style="1" customWidth="1"/>
    <col min="10143" max="10143" width="9.7109375" style="1" customWidth="1"/>
    <col min="10144" max="10144" width="11.85546875" style="1" customWidth="1"/>
    <col min="10145" max="10145" width="9" style="1" customWidth="1"/>
    <col min="10146" max="10146" width="9.7109375" style="1" customWidth="1"/>
    <col min="10147" max="10147" width="9.28515625" style="1" customWidth="1"/>
    <col min="10148" max="10148" width="8.7109375" style="1" customWidth="1"/>
    <col min="10149" max="10149" width="6.85546875" style="1" customWidth="1"/>
    <col min="10150" max="10394" width="9.140625" style="1" customWidth="1"/>
    <col min="10395" max="10395" width="3.7109375" style="1"/>
    <col min="10396" max="10396" width="4.5703125" style="1" customWidth="1"/>
    <col min="10397" max="10397" width="5.85546875" style="1" customWidth="1"/>
    <col min="10398" max="10398" width="36" style="1" customWidth="1"/>
    <col min="10399" max="10399" width="9.7109375" style="1" customWidth="1"/>
    <col min="10400" max="10400" width="11.85546875" style="1" customWidth="1"/>
    <col min="10401" max="10401" width="9" style="1" customWidth="1"/>
    <col min="10402" max="10402" width="9.7109375" style="1" customWidth="1"/>
    <col min="10403" max="10403" width="9.28515625" style="1" customWidth="1"/>
    <col min="10404" max="10404" width="8.7109375" style="1" customWidth="1"/>
    <col min="10405" max="10405" width="6.85546875" style="1" customWidth="1"/>
    <col min="10406" max="10650" width="9.140625" style="1" customWidth="1"/>
    <col min="10651" max="10651" width="3.7109375" style="1"/>
    <col min="10652" max="10652" width="4.5703125" style="1" customWidth="1"/>
    <col min="10653" max="10653" width="5.85546875" style="1" customWidth="1"/>
    <col min="10654" max="10654" width="36" style="1" customWidth="1"/>
    <col min="10655" max="10655" width="9.7109375" style="1" customWidth="1"/>
    <col min="10656" max="10656" width="11.85546875" style="1" customWidth="1"/>
    <col min="10657" max="10657" width="9" style="1" customWidth="1"/>
    <col min="10658" max="10658" width="9.7109375" style="1" customWidth="1"/>
    <col min="10659" max="10659" width="9.28515625" style="1" customWidth="1"/>
    <col min="10660" max="10660" width="8.7109375" style="1" customWidth="1"/>
    <col min="10661" max="10661" width="6.85546875" style="1" customWidth="1"/>
    <col min="10662" max="10906" width="9.140625" style="1" customWidth="1"/>
    <col min="10907" max="10907" width="3.7109375" style="1"/>
    <col min="10908" max="10908" width="4.5703125" style="1" customWidth="1"/>
    <col min="10909" max="10909" width="5.85546875" style="1" customWidth="1"/>
    <col min="10910" max="10910" width="36" style="1" customWidth="1"/>
    <col min="10911" max="10911" width="9.7109375" style="1" customWidth="1"/>
    <col min="10912" max="10912" width="11.85546875" style="1" customWidth="1"/>
    <col min="10913" max="10913" width="9" style="1" customWidth="1"/>
    <col min="10914" max="10914" width="9.7109375" style="1" customWidth="1"/>
    <col min="10915" max="10915" width="9.28515625" style="1" customWidth="1"/>
    <col min="10916" max="10916" width="8.7109375" style="1" customWidth="1"/>
    <col min="10917" max="10917" width="6.85546875" style="1" customWidth="1"/>
    <col min="10918" max="11162" width="9.140625" style="1" customWidth="1"/>
    <col min="11163" max="11163" width="3.7109375" style="1"/>
    <col min="11164" max="11164" width="4.5703125" style="1" customWidth="1"/>
    <col min="11165" max="11165" width="5.85546875" style="1" customWidth="1"/>
    <col min="11166" max="11166" width="36" style="1" customWidth="1"/>
    <col min="11167" max="11167" width="9.7109375" style="1" customWidth="1"/>
    <col min="11168" max="11168" width="11.85546875" style="1" customWidth="1"/>
    <col min="11169" max="11169" width="9" style="1" customWidth="1"/>
    <col min="11170" max="11170" width="9.7109375" style="1" customWidth="1"/>
    <col min="11171" max="11171" width="9.28515625" style="1" customWidth="1"/>
    <col min="11172" max="11172" width="8.7109375" style="1" customWidth="1"/>
    <col min="11173" max="11173" width="6.85546875" style="1" customWidth="1"/>
    <col min="11174" max="11418" width="9.140625" style="1" customWidth="1"/>
    <col min="11419" max="11419" width="3.7109375" style="1"/>
    <col min="11420" max="11420" width="4.5703125" style="1" customWidth="1"/>
    <col min="11421" max="11421" width="5.85546875" style="1" customWidth="1"/>
    <col min="11422" max="11422" width="36" style="1" customWidth="1"/>
    <col min="11423" max="11423" width="9.7109375" style="1" customWidth="1"/>
    <col min="11424" max="11424" width="11.85546875" style="1" customWidth="1"/>
    <col min="11425" max="11425" width="9" style="1" customWidth="1"/>
    <col min="11426" max="11426" width="9.7109375" style="1" customWidth="1"/>
    <col min="11427" max="11427" width="9.28515625" style="1" customWidth="1"/>
    <col min="11428" max="11428" width="8.7109375" style="1" customWidth="1"/>
    <col min="11429" max="11429" width="6.85546875" style="1" customWidth="1"/>
    <col min="11430" max="11674" width="9.140625" style="1" customWidth="1"/>
    <col min="11675" max="11675" width="3.7109375" style="1"/>
    <col min="11676" max="11676" width="4.5703125" style="1" customWidth="1"/>
    <col min="11677" max="11677" width="5.85546875" style="1" customWidth="1"/>
    <col min="11678" max="11678" width="36" style="1" customWidth="1"/>
    <col min="11679" max="11679" width="9.7109375" style="1" customWidth="1"/>
    <col min="11680" max="11680" width="11.85546875" style="1" customWidth="1"/>
    <col min="11681" max="11681" width="9" style="1" customWidth="1"/>
    <col min="11682" max="11682" width="9.7109375" style="1" customWidth="1"/>
    <col min="11683" max="11683" width="9.28515625" style="1" customWidth="1"/>
    <col min="11684" max="11684" width="8.7109375" style="1" customWidth="1"/>
    <col min="11685" max="11685" width="6.85546875" style="1" customWidth="1"/>
    <col min="11686" max="11930" width="9.140625" style="1" customWidth="1"/>
    <col min="11931" max="11931" width="3.7109375" style="1"/>
    <col min="11932" max="11932" width="4.5703125" style="1" customWidth="1"/>
    <col min="11933" max="11933" width="5.85546875" style="1" customWidth="1"/>
    <col min="11934" max="11934" width="36" style="1" customWidth="1"/>
    <col min="11935" max="11935" width="9.7109375" style="1" customWidth="1"/>
    <col min="11936" max="11936" width="11.85546875" style="1" customWidth="1"/>
    <col min="11937" max="11937" width="9" style="1" customWidth="1"/>
    <col min="11938" max="11938" width="9.7109375" style="1" customWidth="1"/>
    <col min="11939" max="11939" width="9.28515625" style="1" customWidth="1"/>
    <col min="11940" max="11940" width="8.7109375" style="1" customWidth="1"/>
    <col min="11941" max="11941" width="6.85546875" style="1" customWidth="1"/>
    <col min="11942" max="12186" width="9.140625" style="1" customWidth="1"/>
    <col min="12187" max="12187" width="3.7109375" style="1"/>
    <col min="12188" max="12188" width="4.5703125" style="1" customWidth="1"/>
    <col min="12189" max="12189" width="5.85546875" style="1" customWidth="1"/>
    <col min="12190" max="12190" width="36" style="1" customWidth="1"/>
    <col min="12191" max="12191" width="9.7109375" style="1" customWidth="1"/>
    <col min="12192" max="12192" width="11.85546875" style="1" customWidth="1"/>
    <col min="12193" max="12193" width="9" style="1" customWidth="1"/>
    <col min="12194" max="12194" width="9.7109375" style="1" customWidth="1"/>
    <col min="12195" max="12195" width="9.28515625" style="1" customWidth="1"/>
    <col min="12196" max="12196" width="8.7109375" style="1" customWidth="1"/>
    <col min="12197" max="12197" width="6.85546875" style="1" customWidth="1"/>
    <col min="12198" max="12442" width="9.140625" style="1" customWidth="1"/>
    <col min="12443" max="12443" width="3.7109375" style="1"/>
    <col min="12444" max="12444" width="4.5703125" style="1" customWidth="1"/>
    <col min="12445" max="12445" width="5.85546875" style="1" customWidth="1"/>
    <col min="12446" max="12446" width="36" style="1" customWidth="1"/>
    <col min="12447" max="12447" width="9.7109375" style="1" customWidth="1"/>
    <col min="12448" max="12448" width="11.85546875" style="1" customWidth="1"/>
    <col min="12449" max="12449" width="9" style="1" customWidth="1"/>
    <col min="12450" max="12450" width="9.7109375" style="1" customWidth="1"/>
    <col min="12451" max="12451" width="9.28515625" style="1" customWidth="1"/>
    <col min="12452" max="12452" width="8.7109375" style="1" customWidth="1"/>
    <col min="12453" max="12453" width="6.85546875" style="1" customWidth="1"/>
    <col min="12454" max="12698" width="9.140625" style="1" customWidth="1"/>
    <col min="12699" max="12699" width="3.7109375" style="1"/>
    <col min="12700" max="12700" width="4.5703125" style="1" customWidth="1"/>
    <col min="12701" max="12701" width="5.85546875" style="1" customWidth="1"/>
    <col min="12702" max="12702" width="36" style="1" customWidth="1"/>
    <col min="12703" max="12703" width="9.7109375" style="1" customWidth="1"/>
    <col min="12704" max="12704" width="11.85546875" style="1" customWidth="1"/>
    <col min="12705" max="12705" width="9" style="1" customWidth="1"/>
    <col min="12706" max="12706" width="9.7109375" style="1" customWidth="1"/>
    <col min="12707" max="12707" width="9.28515625" style="1" customWidth="1"/>
    <col min="12708" max="12708" width="8.7109375" style="1" customWidth="1"/>
    <col min="12709" max="12709" width="6.85546875" style="1" customWidth="1"/>
    <col min="12710" max="12954" width="9.140625" style="1" customWidth="1"/>
    <col min="12955" max="12955" width="3.7109375" style="1"/>
    <col min="12956" max="12956" width="4.5703125" style="1" customWidth="1"/>
    <col min="12957" max="12957" width="5.85546875" style="1" customWidth="1"/>
    <col min="12958" max="12958" width="36" style="1" customWidth="1"/>
    <col min="12959" max="12959" width="9.7109375" style="1" customWidth="1"/>
    <col min="12960" max="12960" width="11.85546875" style="1" customWidth="1"/>
    <col min="12961" max="12961" width="9" style="1" customWidth="1"/>
    <col min="12962" max="12962" width="9.7109375" style="1" customWidth="1"/>
    <col min="12963" max="12963" width="9.28515625" style="1" customWidth="1"/>
    <col min="12964" max="12964" width="8.7109375" style="1" customWidth="1"/>
    <col min="12965" max="12965" width="6.85546875" style="1" customWidth="1"/>
    <col min="12966" max="13210" width="9.140625" style="1" customWidth="1"/>
    <col min="13211" max="13211" width="3.7109375" style="1"/>
    <col min="13212" max="13212" width="4.5703125" style="1" customWidth="1"/>
    <col min="13213" max="13213" width="5.85546875" style="1" customWidth="1"/>
    <col min="13214" max="13214" width="36" style="1" customWidth="1"/>
    <col min="13215" max="13215" width="9.7109375" style="1" customWidth="1"/>
    <col min="13216" max="13216" width="11.85546875" style="1" customWidth="1"/>
    <col min="13217" max="13217" width="9" style="1" customWidth="1"/>
    <col min="13218" max="13218" width="9.7109375" style="1" customWidth="1"/>
    <col min="13219" max="13219" width="9.28515625" style="1" customWidth="1"/>
    <col min="13220" max="13220" width="8.7109375" style="1" customWidth="1"/>
    <col min="13221" max="13221" width="6.85546875" style="1" customWidth="1"/>
    <col min="13222" max="13466" width="9.140625" style="1" customWidth="1"/>
    <col min="13467" max="13467" width="3.7109375" style="1"/>
    <col min="13468" max="13468" width="4.5703125" style="1" customWidth="1"/>
    <col min="13469" max="13469" width="5.85546875" style="1" customWidth="1"/>
    <col min="13470" max="13470" width="36" style="1" customWidth="1"/>
    <col min="13471" max="13471" width="9.7109375" style="1" customWidth="1"/>
    <col min="13472" max="13472" width="11.85546875" style="1" customWidth="1"/>
    <col min="13473" max="13473" width="9" style="1" customWidth="1"/>
    <col min="13474" max="13474" width="9.7109375" style="1" customWidth="1"/>
    <col min="13475" max="13475" width="9.28515625" style="1" customWidth="1"/>
    <col min="13476" max="13476" width="8.7109375" style="1" customWidth="1"/>
    <col min="13477" max="13477" width="6.85546875" style="1" customWidth="1"/>
    <col min="13478" max="13722" width="9.140625" style="1" customWidth="1"/>
    <col min="13723" max="13723" width="3.7109375" style="1"/>
    <col min="13724" max="13724" width="4.5703125" style="1" customWidth="1"/>
    <col min="13725" max="13725" width="5.85546875" style="1" customWidth="1"/>
    <col min="13726" max="13726" width="36" style="1" customWidth="1"/>
    <col min="13727" max="13727" width="9.7109375" style="1" customWidth="1"/>
    <col min="13728" max="13728" width="11.85546875" style="1" customWidth="1"/>
    <col min="13729" max="13729" width="9" style="1" customWidth="1"/>
    <col min="13730" max="13730" width="9.7109375" style="1" customWidth="1"/>
    <col min="13731" max="13731" width="9.28515625" style="1" customWidth="1"/>
    <col min="13732" max="13732" width="8.7109375" style="1" customWidth="1"/>
    <col min="13733" max="13733" width="6.85546875" style="1" customWidth="1"/>
    <col min="13734" max="13978" width="9.140625" style="1" customWidth="1"/>
    <col min="13979" max="13979" width="3.7109375" style="1"/>
    <col min="13980" max="13980" width="4.5703125" style="1" customWidth="1"/>
    <col min="13981" max="13981" width="5.85546875" style="1" customWidth="1"/>
    <col min="13982" max="13982" width="36" style="1" customWidth="1"/>
    <col min="13983" max="13983" width="9.7109375" style="1" customWidth="1"/>
    <col min="13984" max="13984" width="11.85546875" style="1" customWidth="1"/>
    <col min="13985" max="13985" width="9" style="1" customWidth="1"/>
    <col min="13986" max="13986" width="9.7109375" style="1" customWidth="1"/>
    <col min="13987" max="13987" width="9.28515625" style="1" customWidth="1"/>
    <col min="13988" max="13988" width="8.7109375" style="1" customWidth="1"/>
    <col min="13989" max="13989" width="6.85546875" style="1" customWidth="1"/>
    <col min="13990" max="14234" width="9.140625" style="1" customWidth="1"/>
    <col min="14235" max="14235" width="3.7109375" style="1"/>
    <col min="14236" max="14236" width="4.5703125" style="1" customWidth="1"/>
    <col min="14237" max="14237" width="5.85546875" style="1" customWidth="1"/>
    <col min="14238" max="14238" width="36" style="1" customWidth="1"/>
    <col min="14239" max="14239" width="9.7109375" style="1" customWidth="1"/>
    <col min="14240" max="14240" width="11.85546875" style="1" customWidth="1"/>
    <col min="14241" max="14241" width="9" style="1" customWidth="1"/>
    <col min="14242" max="14242" width="9.7109375" style="1" customWidth="1"/>
    <col min="14243" max="14243" width="9.28515625" style="1" customWidth="1"/>
    <col min="14244" max="14244" width="8.7109375" style="1" customWidth="1"/>
    <col min="14245" max="14245" width="6.85546875" style="1" customWidth="1"/>
    <col min="14246" max="14490" width="9.140625" style="1" customWidth="1"/>
    <col min="14491" max="14491" width="3.7109375" style="1"/>
    <col min="14492" max="14492" width="4.5703125" style="1" customWidth="1"/>
    <col min="14493" max="14493" width="5.85546875" style="1" customWidth="1"/>
    <col min="14494" max="14494" width="36" style="1" customWidth="1"/>
    <col min="14495" max="14495" width="9.7109375" style="1" customWidth="1"/>
    <col min="14496" max="14496" width="11.85546875" style="1" customWidth="1"/>
    <col min="14497" max="14497" width="9" style="1" customWidth="1"/>
    <col min="14498" max="14498" width="9.7109375" style="1" customWidth="1"/>
    <col min="14499" max="14499" width="9.28515625" style="1" customWidth="1"/>
    <col min="14500" max="14500" width="8.7109375" style="1" customWidth="1"/>
    <col min="14501" max="14501" width="6.85546875" style="1" customWidth="1"/>
    <col min="14502" max="14746" width="9.140625" style="1" customWidth="1"/>
    <col min="14747" max="14747" width="3.7109375" style="1"/>
    <col min="14748" max="14748" width="4.5703125" style="1" customWidth="1"/>
    <col min="14749" max="14749" width="5.85546875" style="1" customWidth="1"/>
    <col min="14750" max="14750" width="36" style="1" customWidth="1"/>
    <col min="14751" max="14751" width="9.7109375" style="1" customWidth="1"/>
    <col min="14752" max="14752" width="11.85546875" style="1" customWidth="1"/>
    <col min="14753" max="14753" width="9" style="1" customWidth="1"/>
    <col min="14754" max="14754" width="9.7109375" style="1" customWidth="1"/>
    <col min="14755" max="14755" width="9.28515625" style="1" customWidth="1"/>
    <col min="14756" max="14756" width="8.7109375" style="1" customWidth="1"/>
    <col min="14757" max="14757" width="6.85546875" style="1" customWidth="1"/>
    <col min="14758" max="15002" width="9.140625" style="1" customWidth="1"/>
    <col min="15003" max="15003" width="3.7109375" style="1"/>
    <col min="15004" max="15004" width="4.5703125" style="1" customWidth="1"/>
    <col min="15005" max="15005" width="5.85546875" style="1" customWidth="1"/>
    <col min="15006" max="15006" width="36" style="1" customWidth="1"/>
    <col min="15007" max="15007" width="9.7109375" style="1" customWidth="1"/>
    <col min="15008" max="15008" width="11.85546875" style="1" customWidth="1"/>
    <col min="15009" max="15009" width="9" style="1" customWidth="1"/>
    <col min="15010" max="15010" width="9.7109375" style="1" customWidth="1"/>
    <col min="15011" max="15011" width="9.28515625" style="1" customWidth="1"/>
    <col min="15012" max="15012" width="8.7109375" style="1" customWidth="1"/>
    <col min="15013" max="15013" width="6.85546875" style="1" customWidth="1"/>
    <col min="15014" max="15258" width="9.140625" style="1" customWidth="1"/>
    <col min="15259" max="15259" width="3.7109375" style="1"/>
    <col min="15260" max="15260" width="4.5703125" style="1" customWidth="1"/>
    <col min="15261" max="15261" width="5.85546875" style="1" customWidth="1"/>
    <col min="15262" max="15262" width="36" style="1" customWidth="1"/>
    <col min="15263" max="15263" width="9.7109375" style="1" customWidth="1"/>
    <col min="15264" max="15264" width="11.85546875" style="1" customWidth="1"/>
    <col min="15265" max="15265" width="9" style="1" customWidth="1"/>
    <col min="15266" max="15266" width="9.7109375" style="1" customWidth="1"/>
    <col min="15267" max="15267" width="9.28515625" style="1" customWidth="1"/>
    <col min="15268" max="15268" width="8.7109375" style="1" customWidth="1"/>
    <col min="15269" max="15269" width="6.85546875" style="1" customWidth="1"/>
    <col min="15270" max="15514" width="9.140625" style="1" customWidth="1"/>
    <col min="15515" max="15515" width="3.7109375" style="1"/>
    <col min="15516" max="15516" width="4.5703125" style="1" customWidth="1"/>
    <col min="15517" max="15517" width="5.85546875" style="1" customWidth="1"/>
    <col min="15518" max="15518" width="36" style="1" customWidth="1"/>
    <col min="15519" max="15519" width="9.7109375" style="1" customWidth="1"/>
    <col min="15520" max="15520" width="11.85546875" style="1" customWidth="1"/>
    <col min="15521" max="15521" width="9" style="1" customWidth="1"/>
    <col min="15522" max="15522" width="9.7109375" style="1" customWidth="1"/>
    <col min="15523" max="15523" width="9.28515625" style="1" customWidth="1"/>
    <col min="15524" max="15524" width="8.7109375" style="1" customWidth="1"/>
    <col min="15525" max="15525" width="6.85546875" style="1" customWidth="1"/>
    <col min="15526" max="15770" width="9.140625" style="1" customWidth="1"/>
    <col min="15771" max="15771" width="3.7109375" style="1"/>
    <col min="15772" max="15772" width="4.5703125" style="1" customWidth="1"/>
    <col min="15773" max="15773" width="5.85546875" style="1" customWidth="1"/>
    <col min="15774" max="15774" width="36" style="1" customWidth="1"/>
    <col min="15775" max="15775" width="9.7109375" style="1" customWidth="1"/>
    <col min="15776" max="15776" width="11.85546875" style="1" customWidth="1"/>
    <col min="15777" max="15777" width="9" style="1" customWidth="1"/>
    <col min="15778" max="15778" width="9.7109375" style="1" customWidth="1"/>
    <col min="15779" max="15779" width="9.28515625" style="1" customWidth="1"/>
    <col min="15780" max="15780" width="8.7109375" style="1" customWidth="1"/>
    <col min="15781" max="15781" width="6.85546875" style="1" customWidth="1"/>
    <col min="15782" max="16026" width="9.140625" style="1" customWidth="1"/>
    <col min="16027" max="16027" width="3.7109375" style="1"/>
    <col min="16028" max="16028" width="4.5703125" style="1" customWidth="1"/>
    <col min="16029" max="16029" width="5.85546875" style="1" customWidth="1"/>
    <col min="16030" max="16030" width="36" style="1" customWidth="1"/>
    <col min="16031" max="16031" width="9.7109375" style="1" customWidth="1"/>
    <col min="16032" max="16032" width="11.85546875" style="1" customWidth="1"/>
    <col min="16033" max="16033" width="9" style="1" customWidth="1"/>
    <col min="16034" max="16034" width="9.7109375" style="1" customWidth="1"/>
    <col min="16035" max="16035" width="9.28515625" style="1" customWidth="1"/>
    <col min="16036" max="16036" width="8.7109375" style="1" customWidth="1"/>
    <col min="16037" max="16037" width="6.85546875" style="1" customWidth="1"/>
    <col min="16038" max="16282" width="9.140625" style="1" customWidth="1"/>
    <col min="16283" max="16384" width="3.7109375" style="1"/>
  </cols>
  <sheetData>
    <row r="1" spans="1:9" x14ac:dyDescent="0.2">
      <c r="C1" s="4"/>
      <c r="G1" s="185"/>
      <c r="H1" s="185"/>
      <c r="I1" s="185"/>
    </row>
    <row r="2" spans="1:9" x14ac:dyDescent="0.2">
      <c r="A2" s="243" t="s">
        <v>20</v>
      </c>
      <c r="B2" s="243"/>
      <c r="C2" s="243"/>
      <c r="D2" s="243"/>
      <c r="E2" s="243"/>
      <c r="F2" s="243"/>
      <c r="G2" s="243"/>
      <c r="H2" s="243"/>
      <c r="I2" s="243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x14ac:dyDescent="0.2">
      <c r="A4" s="2"/>
      <c r="B4" s="2"/>
      <c r="C4" s="244" t="s">
        <v>21</v>
      </c>
      <c r="D4" s="244"/>
      <c r="E4" s="244"/>
      <c r="F4" s="244"/>
      <c r="G4" s="244"/>
      <c r="H4" s="244"/>
      <c r="I4" s="244"/>
    </row>
    <row r="5" spans="1:9" ht="11.25" customHeight="1" x14ac:dyDescent="0.2">
      <c r="A5" s="81"/>
      <c r="B5" s="81"/>
      <c r="C5" s="245" t="s">
        <v>17</v>
      </c>
      <c r="D5" s="245"/>
      <c r="E5" s="245"/>
      <c r="F5" s="245"/>
      <c r="G5" s="245"/>
      <c r="H5" s="245"/>
      <c r="I5" s="245"/>
    </row>
    <row r="6" spans="1:9" x14ac:dyDescent="0.2">
      <c r="A6" s="225" t="s">
        <v>22</v>
      </c>
      <c r="B6" s="225"/>
      <c r="C6" s="225"/>
      <c r="D6" s="193" t="str">
        <f>'Kopt a+c+n'!B13</f>
        <v>DZĪVOJAMĀS MĀJAS FASĀŽU VIENKĀRŠOTĀ ATJAUNOŠANA</v>
      </c>
      <c r="E6" s="193"/>
      <c r="F6" s="193"/>
      <c r="G6" s="193"/>
      <c r="H6" s="193"/>
      <c r="I6" s="193"/>
    </row>
    <row r="7" spans="1:9" x14ac:dyDescent="0.2">
      <c r="A7" s="225" t="s">
        <v>6</v>
      </c>
      <c r="B7" s="225"/>
      <c r="C7" s="225"/>
      <c r="D7" s="194" t="str">
        <f>'Kopt a+c+n'!B14</f>
        <v>DZĪVOJAMĀS MĀJAS FASĀŽU VIENKĀRŠOTĀ ATJAUNOŠANA</v>
      </c>
      <c r="E7" s="194"/>
      <c r="F7" s="194"/>
      <c r="G7" s="194"/>
      <c r="H7" s="194"/>
      <c r="I7" s="194"/>
    </row>
    <row r="8" spans="1:9" x14ac:dyDescent="0.2">
      <c r="A8" s="230" t="s">
        <v>23</v>
      </c>
      <c r="B8" s="230"/>
      <c r="C8" s="230"/>
      <c r="D8" s="194" t="str">
        <f>'Kopt a+c+n'!B15</f>
        <v>MEŽA IELA 8, JAUNOLAINE, OLAINES PAGASTS</v>
      </c>
      <c r="E8" s="194"/>
      <c r="F8" s="194"/>
      <c r="G8" s="194"/>
      <c r="H8" s="194"/>
      <c r="I8" s="194"/>
    </row>
    <row r="9" spans="1:9" x14ac:dyDescent="0.2">
      <c r="A9" s="230" t="s">
        <v>24</v>
      </c>
      <c r="B9" s="230"/>
      <c r="C9" s="230"/>
      <c r="D9" s="195" t="str">
        <f>'Kopt a+c+n'!B16</f>
        <v>Iepirkums Nr. AS OŪS 2024/02_E</v>
      </c>
      <c r="E9" s="195"/>
      <c r="F9" s="195"/>
      <c r="G9" s="195"/>
      <c r="H9" s="195"/>
      <c r="I9" s="195"/>
    </row>
    <row r="10" spans="1:9" x14ac:dyDescent="0.2">
      <c r="C10" s="4" t="s">
        <v>25</v>
      </c>
      <c r="D10" s="231">
        <f>E24</f>
        <v>0</v>
      </c>
      <c r="E10" s="231"/>
      <c r="F10" s="48"/>
      <c r="G10" s="48"/>
      <c r="H10" s="48"/>
      <c r="I10" s="48"/>
    </row>
    <row r="11" spans="1:9" x14ac:dyDescent="0.2">
      <c r="C11" s="4" t="s">
        <v>26</v>
      </c>
      <c r="D11" s="232">
        <f>I20</f>
        <v>0</v>
      </c>
      <c r="E11" s="232"/>
      <c r="F11" s="48"/>
      <c r="G11" s="48"/>
      <c r="H11" s="48"/>
      <c r="I11" s="48"/>
    </row>
    <row r="12" spans="1:9" ht="12" thickBot="1" x14ac:dyDescent="0.25">
      <c r="F12" s="13"/>
      <c r="G12" s="13"/>
      <c r="H12" s="13"/>
      <c r="I12" s="13"/>
    </row>
    <row r="13" spans="1:9" x14ac:dyDescent="0.2">
      <c r="A13" s="235" t="s">
        <v>27</v>
      </c>
      <c r="B13" s="237" t="s">
        <v>28</v>
      </c>
      <c r="C13" s="239" t="s">
        <v>29</v>
      </c>
      <c r="D13" s="240"/>
      <c r="E13" s="233" t="s">
        <v>30</v>
      </c>
      <c r="F13" s="226" t="s">
        <v>31</v>
      </c>
      <c r="G13" s="227"/>
      <c r="H13" s="227"/>
      <c r="I13" s="228" t="s">
        <v>32</v>
      </c>
    </row>
    <row r="14" spans="1:9" ht="23.25" thickBot="1" x14ac:dyDescent="0.25">
      <c r="A14" s="236"/>
      <c r="B14" s="238"/>
      <c r="C14" s="241"/>
      <c r="D14" s="242"/>
      <c r="E14" s="234"/>
      <c r="F14" s="14" t="s">
        <v>33</v>
      </c>
      <c r="G14" s="15" t="s">
        <v>34</v>
      </c>
      <c r="H14" s="15" t="s">
        <v>35</v>
      </c>
      <c r="I14" s="229"/>
    </row>
    <row r="15" spans="1:9" x14ac:dyDescent="0.2">
      <c r="A15" s="44">
        <f>IF(E15=0,0,IF(COUNTBLANK(E15)=1,0,COUNTA($E$15:E15)))</f>
        <v>0</v>
      </c>
      <c r="B15" s="19">
        <f>IF(A15=0,0,CONCATENATE("A-",A15))</f>
        <v>0</v>
      </c>
      <c r="C15" s="221" t="str">
        <f>'1a'!C2:I2</f>
        <v>VISPĀRĒJIE BŪVDARBI</v>
      </c>
      <c r="D15" s="222"/>
      <c r="E15" s="82">
        <f>'1a'!P134</f>
        <v>0</v>
      </c>
      <c r="F15" s="83">
        <f>'1a'!M134</f>
        <v>0</v>
      </c>
      <c r="G15" s="84">
        <f>'1a'!N134</f>
        <v>0</v>
      </c>
      <c r="H15" s="84">
        <f>'1a'!O134</f>
        <v>0</v>
      </c>
      <c r="I15" s="39">
        <f>'1a'!L134</f>
        <v>0</v>
      </c>
    </row>
    <row r="16" spans="1:9" x14ac:dyDescent="0.2">
      <c r="A16" s="45">
        <f>IF(E16=0,0,IF(COUNTBLANK(E16)=1,0,COUNTA($E$15:E16)))</f>
        <v>0</v>
      </c>
      <c r="B16" s="20">
        <f t="shared" ref="B16:B19" si="0">IF(A16=0,0,CONCATENATE("A-",A16))</f>
        <v>0</v>
      </c>
      <c r="C16" s="199" t="str">
        <f>'2a'!C2:I2</f>
        <v>ŪDENSAPGĀDE UN KANALIZĀCIJA</v>
      </c>
      <c r="D16" s="200"/>
      <c r="E16" s="85">
        <f>'2a'!P84</f>
        <v>0</v>
      </c>
      <c r="F16" s="86">
        <f>'2a'!M84</f>
        <v>0</v>
      </c>
      <c r="G16" s="87">
        <f>'2a'!N84</f>
        <v>0</v>
      </c>
      <c r="H16" s="87">
        <f>'2a'!O84</f>
        <v>0</v>
      </c>
      <c r="I16" s="40">
        <f>'2a'!L84</f>
        <v>0</v>
      </c>
    </row>
    <row r="17" spans="1:9" x14ac:dyDescent="0.2">
      <c r="A17" s="45">
        <f>IF(E17=0,0,IF(COUNTBLANK(E17)=1,0,COUNTA($E$15:E17)))</f>
        <v>0</v>
      </c>
      <c r="B17" s="20">
        <f t="shared" si="0"/>
        <v>0</v>
      </c>
      <c r="C17" s="199" t="str">
        <f>'3a'!C2:I2</f>
        <v>APKURE</v>
      </c>
      <c r="D17" s="200"/>
      <c r="E17" s="88">
        <f>'3a'!P82</f>
        <v>0</v>
      </c>
      <c r="F17" s="86">
        <f>'3a'!M82</f>
        <v>0</v>
      </c>
      <c r="G17" s="87">
        <f>'3a'!N82</f>
        <v>0</v>
      </c>
      <c r="H17" s="87">
        <f>'3a'!O82</f>
        <v>0</v>
      </c>
      <c r="I17" s="40">
        <f>'3a'!L82</f>
        <v>0</v>
      </c>
    </row>
    <row r="18" spans="1:9" ht="11.25" customHeight="1" x14ac:dyDescent="0.2">
      <c r="A18" s="45">
        <f>IF(E18=0,0,IF(COUNTBLANK(E18)=1,0,COUNTA($E$15:E18)))</f>
        <v>0</v>
      </c>
      <c r="B18" s="20">
        <f t="shared" si="0"/>
        <v>0</v>
      </c>
      <c r="C18" s="199" t="str">
        <f>'4a'!C2:I2</f>
        <v>ZIBENSAIZSARDZĪBA</v>
      </c>
      <c r="D18" s="200"/>
      <c r="E18" s="88">
        <f>'4a'!P39</f>
        <v>0</v>
      </c>
      <c r="F18" s="86">
        <f>'4a'!M39</f>
        <v>0</v>
      </c>
      <c r="G18" s="87">
        <f>'4a'!N39</f>
        <v>0</v>
      </c>
      <c r="H18" s="87">
        <f>'4a'!O39</f>
        <v>0</v>
      </c>
      <c r="I18" s="40">
        <f>'4a'!L39</f>
        <v>0</v>
      </c>
    </row>
    <row r="19" spans="1:9" ht="12" thickBot="1" x14ac:dyDescent="0.25">
      <c r="A19" s="45">
        <f>IF(E19=0,0,IF(COUNTBLANK(E19)=1,0,COUNTA($E$15:E19)))</f>
        <v>0</v>
      </c>
      <c r="B19" s="20">
        <f t="shared" si="0"/>
        <v>0</v>
      </c>
      <c r="C19" s="199" t="str">
        <f>'5a'!C2:I2</f>
        <v>BŪVLAUKUMA ORGANIZĀCIJA</v>
      </c>
      <c r="D19" s="200"/>
      <c r="E19" s="88">
        <f>'5a'!P26</f>
        <v>0</v>
      </c>
      <c r="F19" s="86">
        <f>'5a'!M26</f>
        <v>0</v>
      </c>
      <c r="G19" s="87">
        <f>'5a'!N26</f>
        <v>0</v>
      </c>
      <c r="H19" s="87">
        <f>'5a'!O26</f>
        <v>0</v>
      </c>
      <c r="I19" s="40">
        <f>'5a'!L26</f>
        <v>0</v>
      </c>
    </row>
    <row r="20" spans="1:9" ht="12" thickBot="1" x14ac:dyDescent="0.25">
      <c r="A20" s="204" t="s">
        <v>36</v>
      </c>
      <c r="B20" s="205"/>
      <c r="C20" s="205"/>
      <c r="D20" s="230"/>
      <c r="E20" s="89">
        <f>SUM(E15:E19)</f>
        <v>0</v>
      </c>
      <c r="F20" s="90">
        <f>SUM(F15:F19)</f>
        <v>0</v>
      </c>
      <c r="G20" s="91">
        <f>SUM(G15:G19)</f>
        <v>0</v>
      </c>
      <c r="H20" s="91">
        <f>SUM(H15:H19)</f>
        <v>0</v>
      </c>
      <c r="I20" s="34">
        <f>SUM(I15:I19)</f>
        <v>0</v>
      </c>
    </row>
    <row r="21" spans="1:9" x14ac:dyDescent="0.2">
      <c r="A21" s="206" t="s">
        <v>37</v>
      </c>
      <c r="B21" s="207"/>
      <c r="C21" s="250"/>
      <c r="D21" s="77">
        <f>'Kops a+c+n'!D32</f>
        <v>0</v>
      </c>
      <c r="E21" s="92">
        <f>ROUND(E20*$D21,2)</f>
        <v>0</v>
      </c>
      <c r="F21" s="35"/>
      <c r="G21" s="35"/>
      <c r="H21" s="35"/>
      <c r="I21" s="35"/>
    </row>
    <row r="22" spans="1:9" x14ac:dyDescent="0.2">
      <c r="A22" s="209" t="s">
        <v>38</v>
      </c>
      <c r="B22" s="210"/>
      <c r="C22" s="247"/>
      <c r="D22" s="78">
        <f>'Kops a+c+n'!D33</f>
        <v>0</v>
      </c>
      <c r="E22" s="93">
        <f>ROUND(E21*$D22,2)</f>
        <v>0</v>
      </c>
      <c r="F22" s="35"/>
      <c r="G22" s="35"/>
      <c r="H22" s="35"/>
      <c r="I22" s="35"/>
    </row>
    <row r="23" spans="1:9" x14ac:dyDescent="0.2">
      <c r="A23" s="212" t="s">
        <v>39</v>
      </c>
      <c r="B23" s="213"/>
      <c r="C23" s="248"/>
      <c r="D23" s="78">
        <f>'Kops a+c+n'!D34</f>
        <v>0</v>
      </c>
      <c r="E23" s="93">
        <f>ROUND(E20*$D23,2)</f>
        <v>0</v>
      </c>
      <c r="F23" s="35"/>
      <c r="G23" s="35"/>
      <c r="H23" s="35"/>
      <c r="I23" s="35"/>
    </row>
    <row r="24" spans="1:9" ht="12" thickBot="1" x14ac:dyDescent="0.25">
      <c r="A24" s="215" t="s">
        <v>40</v>
      </c>
      <c r="B24" s="216"/>
      <c r="C24" s="249"/>
      <c r="D24" s="17"/>
      <c r="E24" s="94">
        <f>SUM(E20:E23)-E22</f>
        <v>0</v>
      </c>
      <c r="F24" s="35"/>
      <c r="G24" s="35"/>
      <c r="H24" s="35"/>
      <c r="I24" s="35"/>
    </row>
    <row r="25" spans="1:9" x14ac:dyDescent="0.2">
      <c r="G25" s="16"/>
    </row>
    <row r="26" spans="1:9" x14ac:dyDescent="0.2">
      <c r="C26" s="12"/>
      <c r="D26" s="12"/>
      <c r="E26" s="12"/>
      <c r="F26" s="18"/>
      <c r="G26" s="18"/>
      <c r="H26" s="18"/>
      <c r="I26" s="18"/>
    </row>
    <row r="29" spans="1:9" x14ac:dyDescent="0.2">
      <c r="A29" s="1" t="s">
        <v>14</v>
      </c>
      <c r="B29" s="12"/>
      <c r="C29" s="218">
        <f>'Kops a+c+n'!C40:H40</f>
        <v>0</v>
      </c>
      <c r="D29" s="218"/>
      <c r="E29" s="218"/>
      <c r="F29" s="218"/>
      <c r="G29" s="218"/>
      <c r="H29" s="218"/>
    </row>
    <row r="30" spans="1:9" x14ac:dyDescent="0.2">
      <c r="A30" s="12"/>
      <c r="B30" s="12"/>
      <c r="C30" s="183" t="s">
        <v>15</v>
      </c>
      <c r="D30" s="183"/>
      <c r="E30" s="183"/>
      <c r="F30" s="183"/>
      <c r="G30" s="183"/>
      <c r="H30" s="183"/>
    </row>
    <row r="31" spans="1:9" x14ac:dyDescent="0.2">
      <c r="A31" s="12"/>
      <c r="B31" s="12"/>
      <c r="C31" s="12"/>
      <c r="D31" s="12"/>
      <c r="E31" s="12"/>
      <c r="F31" s="12"/>
      <c r="G31" s="12"/>
      <c r="H31" s="12"/>
    </row>
    <row r="32" spans="1:9" x14ac:dyDescent="0.2">
      <c r="A32" s="202" t="str">
        <f>'Kops a+c+n'!A43:D43</f>
        <v>Tāme sastādīta 2024. gada__. ________</v>
      </c>
      <c r="B32" s="203"/>
      <c r="C32" s="203"/>
      <c r="D32" s="203"/>
      <c r="F32" s="12"/>
      <c r="G32" s="12"/>
      <c r="H32" s="12"/>
    </row>
    <row r="33" spans="1:9" x14ac:dyDescent="0.2">
      <c r="A33" s="12"/>
      <c r="B33" s="12"/>
      <c r="C33" s="12"/>
      <c r="D33" s="12"/>
      <c r="E33" s="12"/>
      <c r="F33" s="12"/>
      <c r="G33" s="12"/>
      <c r="H33" s="12"/>
    </row>
    <row r="34" spans="1:9" x14ac:dyDescent="0.2">
      <c r="A34" s="1" t="s">
        <v>41</v>
      </c>
      <c r="B34" s="12"/>
      <c r="C34" s="246">
        <f>'Kops a+c+n'!C45:H45</f>
        <v>0</v>
      </c>
      <c r="D34" s="246"/>
      <c r="E34" s="246"/>
      <c r="F34" s="246"/>
      <c r="G34" s="246"/>
      <c r="H34" s="246"/>
    </row>
    <row r="35" spans="1:9" x14ac:dyDescent="0.2">
      <c r="A35" s="12"/>
      <c r="B35" s="12"/>
      <c r="C35" s="183" t="s">
        <v>15</v>
      </c>
      <c r="D35" s="183"/>
      <c r="E35" s="183"/>
      <c r="F35" s="183"/>
      <c r="G35" s="183"/>
      <c r="H35" s="183"/>
    </row>
    <row r="36" spans="1:9" x14ac:dyDescent="0.2">
      <c r="A36" s="12"/>
      <c r="B36" s="12"/>
      <c r="C36" s="12"/>
      <c r="D36" s="12"/>
      <c r="E36" s="12"/>
      <c r="F36" s="12"/>
      <c r="G36" s="12"/>
      <c r="H36" s="12"/>
    </row>
    <row r="37" spans="1:9" x14ac:dyDescent="0.2">
      <c r="A37" s="70" t="s">
        <v>43</v>
      </c>
      <c r="B37" s="38"/>
      <c r="C37" s="75">
        <f>'Kops a+c+n'!C48</f>
        <v>0</v>
      </c>
      <c r="D37" s="38"/>
      <c r="F37" s="12"/>
      <c r="G37" s="12"/>
      <c r="H37" s="12"/>
    </row>
    <row r="47" spans="1:9" x14ac:dyDescent="0.2">
      <c r="E47" s="16"/>
      <c r="F47" s="16"/>
      <c r="G47" s="16"/>
      <c r="H47" s="16"/>
      <c r="I47" s="16"/>
    </row>
    <row r="60" spans="3:3" x14ac:dyDescent="0.2">
      <c r="C60" s="1">
        <f>'Kopt a+c+n'!B31:C31</f>
        <v>0</v>
      </c>
    </row>
  </sheetData>
  <mergeCells count="35">
    <mergeCell ref="C5:I5"/>
    <mergeCell ref="C15:D15"/>
    <mergeCell ref="A7:C7"/>
    <mergeCell ref="D7:I7"/>
    <mergeCell ref="G1:I1"/>
    <mergeCell ref="A2:I2"/>
    <mergeCell ref="C4:I4"/>
    <mergeCell ref="A6:C6"/>
    <mergeCell ref="D6:I6"/>
    <mergeCell ref="F13:H13"/>
    <mergeCell ref="I13:I14"/>
    <mergeCell ref="A8:C8"/>
    <mergeCell ref="D8:I8"/>
    <mergeCell ref="A9:C9"/>
    <mergeCell ref="D9:I9"/>
    <mergeCell ref="D10:E10"/>
    <mergeCell ref="D11:E11"/>
    <mergeCell ref="E13:E14"/>
    <mergeCell ref="A13:A14"/>
    <mergeCell ref="B13:B14"/>
    <mergeCell ref="C13:D14"/>
    <mergeCell ref="C16:D16"/>
    <mergeCell ref="C17:D17"/>
    <mergeCell ref="C18:D18"/>
    <mergeCell ref="C19:D19"/>
    <mergeCell ref="C30:H30"/>
    <mergeCell ref="A21:C21"/>
    <mergeCell ref="A20:D20"/>
    <mergeCell ref="A32:D32"/>
    <mergeCell ref="C34:H34"/>
    <mergeCell ref="C35:H35"/>
    <mergeCell ref="A22:C22"/>
    <mergeCell ref="A23:C23"/>
    <mergeCell ref="A24:C24"/>
    <mergeCell ref="C29:H29"/>
  </mergeCells>
  <conditionalFormatting sqref="A15:B19">
    <cfRule type="cellIs" dxfId="161" priority="2" operator="equal">
      <formula>0</formula>
    </cfRule>
  </conditionalFormatting>
  <conditionalFormatting sqref="A32:D32">
    <cfRule type="cellIs" dxfId="160" priority="5" operator="equal">
      <formula>"0__"</formula>
    </cfRule>
  </conditionalFormatting>
  <conditionalFormatting sqref="A15:I19">
    <cfRule type="cellIs" dxfId="159" priority="1" operator="equal">
      <formula>0</formula>
    </cfRule>
  </conditionalFormatting>
  <conditionalFormatting sqref="C29:H29 C34:H34 C37">
    <cfRule type="cellIs" dxfId="158" priority="6" operator="equal">
      <formula>0</formula>
    </cfRule>
  </conditionalFormatting>
  <conditionalFormatting sqref="C34:H34">
    <cfRule type="cellIs" dxfId="157" priority="7" operator="equal">
      <formula>0</formula>
    </cfRule>
  </conditionalFormatting>
  <conditionalFormatting sqref="D21:D23">
    <cfRule type="cellIs" dxfId="156" priority="12" operator="equal">
      <formula>0</formula>
    </cfRule>
    <cfRule type="cellIs" dxfId="155" priority="13" operator="equal">
      <formula>0.075</formula>
    </cfRule>
  </conditionalFormatting>
  <conditionalFormatting sqref="D10:E11">
    <cfRule type="cellIs" dxfId="154" priority="11" operator="equal">
      <formula>0</formula>
    </cfRule>
  </conditionalFormatting>
  <conditionalFormatting sqref="D6:I9">
    <cfRule type="cellIs" dxfId="153" priority="10" operator="equal">
      <formula>0</formula>
    </cfRule>
  </conditionalFormatting>
  <conditionalFormatting sqref="E20:I20 E21:E24">
    <cfRule type="cellIs" dxfId="152" priority="14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</sheetPr>
  <dimension ref="A1:I60"/>
  <sheetViews>
    <sheetView zoomScaleNormal="100" workbookViewId="0">
      <selection activeCell="A20" sqref="A20:XFD34"/>
    </sheetView>
  </sheetViews>
  <sheetFormatPr defaultColWidth="3.7109375" defaultRowHeight="11.25" x14ac:dyDescent="0.2"/>
  <cols>
    <col min="1" max="1" width="4" style="1" customWidth="1"/>
    <col min="2" max="2" width="5.28515625" style="1" customWidth="1"/>
    <col min="3" max="3" width="28.42578125" style="1" customWidth="1"/>
    <col min="4" max="4" width="6.85546875" style="1" customWidth="1"/>
    <col min="5" max="5" width="11.85546875" style="1" customWidth="1"/>
    <col min="6" max="6" width="9.85546875" style="1" customWidth="1"/>
    <col min="7" max="7" width="10" style="1" customWidth="1"/>
    <col min="8" max="8" width="8.7109375" style="1" customWidth="1"/>
    <col min="9" max="176" width="9.140625" style="1" customWidth="1"/>
    <col min="177" max="177" width="3.7109375" style="1"/>
    <col min="178" max="178" width="4.5703125" style="1" customWidth="1"/>
    <col min="179" max="179" width="5.85546875" style="1" customWidth="1"/>
    <col min="180" max="180" width="36" style="1" customWidth="1"/>
    <col min="181" max="181" width="9.7109375" style="1" customWidth="1"/>
    <col min="182" max="182" width="11.85546875" style="1" customWidth="1"/>
    <col min="183" max="183" width="9" style="1" customWidth="1"/>
    <col min="184" max="184" width="9.7109375" style="1" customWidth="1"/>
    <col min="185" max="185" width="9.28515625" style="1" customWidth="1"/>
    <col min="186" max="186" width="8.7109375" style="1" customWidth="1"/>
    <col min="187" max="187" width="6.85546875" style="1" customWidth="1"/>
    <col min="188" max="432" width="9.140625" style="1" customWidth="1"/>
    <col min="433" max="433" width="3.7109375" style="1"/>
    <col min="434" max="434" width="4.5703125" style="1" customWidth="1"/>
    <col min="435" max="435" width="5.85546875" style="1" customWidth="1"/>
    <col min="436" max="436" width="36" style="1" customWidth="1"/>
    <col min="437" max="437" width="9.7109375" style="1" customWidth="1"/>
    <col min="438" max="438" width="11.85546875" style="1" customWidth="1"/>
    <col min="439" max="439" width="9" style="1" customWidth="1"/>
    <col min="440" max="440" width="9.7109375" style="1" customWidth="1"/>
    <col min="441" max="441" width="9.28515625" style="1" customWidth="1"/>
    <col min="442" max="442" width="8.7109375" style="1" customWidth="1"/>
    <col min="443" max="443" width="6.85546875" style="1" customWidth="1"/>
    <col min="444" max="688" width="9.140625" style="1" customWidth="1"/>
    <col min="689" max="689" width="3.7109375" style="1"/>
    <col min="690" max="690" width="4.5703125" style="1" customWidth="1"/>
    <col min="691" max="691" width="5.85546875" style="1" customWidth="1"/>
    <col min="692" max="692" width="36" style="1" customWidth="1"/>
    <col min="693" max="693" width="9.7109375" style="1" customWidth="1"/>
    <col min="694" max="694" width="11.85546875" style="1" customWidth="1"/>
    <col min="695" max="695" width="9" style="1" customWidth="1"/>
    <col min="696" max="696" width="9.7109375" style="1" customWidth="1"/>
    <col min="697" max="697" width="9.28515625" style="1" customWidth="1"/>
    <col min="698" max="698" width="8.7109375" style="1" customWidth="1"/>
    <col min="699" max="699" width="6.85546875" style="1" customWidth="1"/>
    <col min="700" max="944" width="9.140625" style="1" customWidth="1"/>
    <col min="945" max="945" width="3.7109375" style="1"/>
    <col min="946" max="946" width="4.5703125" style="1" customWidth="1"/>
    <col min="947" max="947" width="5.85546875" style="1" customWidth="1"/>
    <col min="948" max="948" width="36" style="1" customWidth="1"/>
    <col min="949" max="949" width="9.7109375" style="1" customWidth="1"/>
    <col min="950" max="950" width="11.85546875" style="1" customWidth="1"/>
    <col min="951" max="951" width="9" style="1" customWidth="1"/>
    <col min="952" max="952" width="9.7109375" style="1" customWidth="1"/>
    <col min="953" max="953" width="9.28515625" style="1" customWidth="1"/>
    <col min="954" max="954" width="8.7109375" style="1" customWidth="1"/>
    <col min="955" max="955" width="6.85546875" style="1" customWidth="1"/>
    <col min="956" max="1200" width="9.140625" style="1" customWidth="1"/>
    <col min="1201" max="1201" width="3.7109375" style="1"/>
    <col min="1202" max="1202" width="4.5703125" style="1" customWidth="1"/>
    <col min="1203" max="1203" width="5.85546875" style="1" customWidth="1"/>
    <col min="1204" max="1204" width="36" style="1" customWidth="1"/>
    <col min="1205" max="1205" width="9.7109375" style="1" customWidth="1"/>
    <col min="1206" max="1206" width="11.85546875" style="1" customWidth="1"/>
    <col min="1207" max="1207" width="9" style="1" customWidth="1"/>
    <col min="1208" max="1208" width="9.7109375" style="1" customWidth="1"/>
    <col min="1209" max="1209" width="9.28515625" style="1" customWidth="1"/>
    <col min="1210" max="1210" width="8.7109375" style="1" customWidth="1"/>
    <col min="1211" max="1211" width="6.85546875" style="1" customWidth="1"/>
    <col min="1212" max="1456" width="9.140625" style="1" customWidth="1"/>
    <col min="1457" max="1457" width="3.7109375" style="1"/>
    <col min="1458" max="1458" width="4.5703125" style="1" customWidth="1"/>
    <col min="1459" max="1459" width="5.85546875" style="1" customWidth="1"/>
    <col min="1460" max="1460" width="36" style="1" customWidth="1"/>
    <col min="1461" max="1461" width="9.7109375" style="1" customWidth="1"/>
    <col min="1462" max="1462" width="11.85546875" style="1" customWidth="1"/>
    <col min="1463" max="1463" width="9" style="1" customWidth="1"/>
    <col min="1464" max="1464" width="9.7109375" style="1" customWidth="1"/>
    <col min="1465" max="1465" width="9.28515625" style="1" customWidth="1"/>
    <col min="1466" max="1466" width="8.7109375" style="1" customWidth="1"/>
    <col min="1467" max="1467" width="6.85546875" style="1" customWidth="1"/>
    <col min="1468" max="1712" width="9.140625" style="1" customWidth="1"/>
    <col min="1713" max="1713" width="3.7109375" style="1"/>
    <col min="1714" max="1714" width="4.5703125" style="1" customWidth="1"/>
    <col min="1715" max="1715" width="5.85546875" style="1" customWidth="1"/>
    <col min="1716" max="1716" width="36" style="1" customWidth="1"/>
    <col min="1717" max="1717" width="9.7109375" style="1" customWidth="1"/>
    <col min="1718" max="1718" width="11.85546875" style="1" customWidth="1"/>
    <col min="1719" max="1719" width="9" style="1" customWidth="1"/>
    <col min="1720" max="1720" width="9.7109375" style="1" customWidth="1"/>
    <col min="1721" max="1721" width="9.28515625" style="1" customWidth="1"/>
    <col min="1722" max="1722" width="8.7109375" style="1" customWidth="1"/>
    <col min="1723" max="1723" width="6.85546875" style="1" customWidth="1"/>
    <col min="1724" max="1968" width="9.140625" style="1" customWidth="1"/>
    <col min="1969" max="1969" width="3.7109375" style="1"/>
    <col min="1970" max="1970" width="4.5703125" style="1" customWidth="1"/>
    <col min="1971" max="1971" width="5.85546875" style="1" customWidth="1"/>
    <col min="1972" max="1972" width="36" style="1" customWidth="1"/>
    <col min="1973" max="1973" width="9.7109375" style="1" customWidth="1"/>
    <col min="1974" max="1974" width="11.85546875" style="1" customWidth="1"/>
    <col min="1975" max="1975" width="9" style="1" customWidth="1"/>
    <col min="1976" max="1976" width="9.7109375" style="1" customWidth="1"/>
    <col min="1977" max="1977" width="9.28515625" style="1" customWidth="1"/>
    <col min="1978" max="1978" width="8.7109375" style="1" customWidth="1"/>
    <col min="1979" max="1979" width="6.85546875" style="1" customWidth="1"/>
    <col min="1980" max="2224" width="9.140625" style="1" customWidth="1"/>
    <col min="2225" max="2225" width="3.7109375" style="1"/>
    <col min="2226" max="2226" width="4.5703125" style="1" customWidth="1"/>
    <col min="2227" max="2227" width="5.85546875" style="1" customWidth="1"/>
    <col min="2228" max="2228" width="36" style="1" customWidth="1"/>
    <col min="2229" max="2229" width="9.7109375" style="1" customWidth="1"/>
    <col min="2230" max="2230" width="11.85546875" style="1" customWidth="1"/>
    <col min="2231" max="2231" width="9" style="1" customWidth="1"/>
    <col min="2232" max="2232" width="9.7109375" style="1" customWidth="1"/>
    <col min="2233" max="2233" width="9.28515625" style="1" customWidth="1"/>
    <col min="2234" max="2234" width="8.7109375" style="1" customWidth="1"/>
    <col min="2235" max="2235" width="6.85546875" style="1" customWidth="1"/>
    <col min="2236" max="2480" width="9.140625" style="1" customWidth="1"/>
    <col min="2481" max="2481" width="3.7109375" style="1"/>
    <col min="2482" max="2482" width="4.5703125" style="1" customWidth="1"/>
    <col min="2483" max="2483" width="5.85546875" style="1" customWidth="1"/>
    <col min="2484" max="2484" width="36" style="1" customWidth="1"/>
    <col min="2485" max="2485" width="9.7109375" style="1" customWidth="1"/>
    <col min="2486" max="2486" width="11.85546875" style="1" customWidth="1"/>
    <col min="2487" max="2487" width="9" style="1" customWidth="1"/>
    <col min="2488" max="2488" width="9.7109375" style="1" customWidth="1"/>
    <col min="2489" max="2489" width="9.28515625" style="1" customWidth="1"/>
    <col min="2490" max="2490" width="8.7109375" style="1" customWidth="1"/>
    <col min="2491" max="2491" width="6.85546875" style="1" customWidth="1"/>
    <col min="2492" max="2736" width="9.140625" style="1" customWidth="1"/>
    <col min="2737" max="2737" width="3.7109375" style="1"/>
    <col min="2738" max="2738" width="4.5703125" style="1" customWidth="1"/>
    <col min="2739" max="2739" width="5.85546875" style="1" customWidth="1"/>
    <col min="2740" max="2740" width="36" style="1" customWidth="1"/>
    <col min="2741" max="2741" width="9.7109375" style="1" customWidth="1"/>
    <col min="2742" max="2742" width="11.85546875" style="1" customWidth="1"/>
    <col min="2743" max="2743" width="9" style="1" customWidth="1"/>
    <col min="2744" max="2744" width="9.7109375" style="1" customWidth="1"/>
    <col min="2745" max="2745" width="9.28515625" style="1" customWidth="1"/>
    <col min="2746" max="2746" width="8.7109375" style="1" customWidth="1"/>
    <col min="2747" max="2747" width="6.85546875" style="1" customWidth="1"/>
    <col min="2748" max="2992" width="9.140625" style="1" customWidth="1"/>
    <col min="2993" max="2993" width="3.7109375" style="1"/>
    <col min="2994" max="2994" width="4.5703125" style="1" customWidth="1"/>
    <col min="2995" max="2995" width="5.85546875" style="1" customWidth="1"/>
    <col min="2996" max="2996" width="36" style="1" customWidth="1"/>
    <col min="2997" max="2997" width="9.7109375" style="1" customWidth="1"/>
    <col min="2998" max="2998" width="11.85546875" style="1" customWidth="1"/>
    <col min="2999" max="2999" width="9" style="1" customWidth="1"/>
    <col min="3000" max="3000" width="9.7109375" style="1" customWidth="1"/>
    <col min="3001" max="3001" width="9.28515625" style="1" customWidth="1"/>
    <col min="3002" max="3002" width="8.7109375" style="1" customWidth="1"/>
    <col min="3003" max="3003" width="6.85546875" style="1" customWidth="1"/>
    <col min="3004" max="3248" width="9.140625" style="1" customWidth="1"/>
    <col min="3249" max="3249" width="3.7109375" style="1"/>
    <col min="3250" max="3250" width="4.5703125" style="1" customWidth="1"/>
    <col min="3251" max="3251" width="5.85546875" style="1" customWidth="1"/>
    <col min="3252" max="3252" width="36" style="1" customWidth="1"/>
    <col min="3253" max="3253" width="9.7109375" style="1" customWidth="1"/>
    <col min="3254" max="3254" width="11.85546875" style="1" customWidth="1"/>
    <col min="3255" max="3255" width="9" style="1" customWidth="1"/>
    <col min="3256" max="3256" width="9.7109375" style="1" customWidth="1"/>
    <col min="3257" max="3257" width="9.28515625" style="1" customWidth="1"/>
    <col min="3258" max="3258" width="8.7109375" style="1" customWidth="1"/>
    <col min="3259" max="3259" width="6.85546875" style="1" customWidth="1"/>
    <col min="3260" max="3504" width="9.140625" style="1" customWidth="1"/>
    <col min="3505" max="3505" width="3.7109375" style="1"/>
    <col min="3506" max="3506" width="4.5703125" style="1" customWidth="1"/>
    <col min="3507" max="3507" width="5.85546875" style="1" customWidth="1"/>
    <col min="3508" max="3508" width="36" style="1" customWidth="1"/>
    <col min="3509" max="3509" width="9.7109375" style="1" customWidth="1"/>
    <col min="3510" max="3510" width="11.85546875" style="1" customWidth="1"/>
    <col min="3511" max="3511" width="9" style="1" customWidth="1"/>
    <col min="3512" max="3512" width="9.7109375" style="1" customWidth="1"/>
    <col min="3513" max="3513" width="9.28515625" style="1" customWidth="1"/>
    <col min="3514" max="3514" width="8.7109375" style="1" customWidth="1"/>
    <col min="3515" max="3515" width="6.85546875" style="1" customWidth="1"/>
    <col min="3516" max="3760" width="9.140625" style="1" customWidth="1"/>
    <col min="3761" max="3761" width="3.7109375" style="1"/>
    <col min="3762" max="3762" width="4.5703125" style="1" customWidth="1"/>
    <col min="3763" max="3763" width="5.85546875" style="1" customWidth="1"/>
    <col min="3764" max="3764" width="36" style="1" customWidth="1"/>
    <col min="3765" max="3765" width="9.7109375" style="1" customWidth="1"/>
    <col min="3766" max="3766" width="11.85546875" style="1" customWidth="1"/>
    <col min="3767" max="3767" width="9" style="1" customWidth="1"/>
    <col min="3768" max="3768" width="9.7109375" style="1" customWidth="1"/>
    <col min="3769" max="3769" width="9.28515625" style="1" customWidth="1"/>
    <col min="3770" max="3770" width="8.7109375" style="1" customWidth="1"/>
    <col min="3771" max="3771" width="6.85546875" style="1" customWidth="1"/>
    <col min="3772" max="4016" width="9.140625" style="1" customWidth="1"/>
    <col min="4017" max="4017" width="3.7109375" style="1"/>
    <col min="4018" max="4018" width="4.5703125" style="1" customWidth="1"/>
    <col min="4019" max="4019" width="5.85546875" style="1" customWidth="1"/>
    <col min="4020" max="4020" width="36" style="1" customWidth="1"/>
    <col min="4021" max="4021" width="9.7109375" style="1" customWidth="1"/>
    <col min="4022" max="4022" width="11.85546875" style="1" customWidth="1"/>
    <col min="4023" max="4023" width="9" style="1" customWidth="1"/>
    <col min="4024" max="4024" width="9.7109375" style="1" customWidth="1"/>
    <col min="4025" max="4025" width="9.28515625" style="1" customWidth="1"/>
    <col min="4026" max="4026" width="8.7109375" style="1" customWidth="1"/>
    <col min="4027" max="4027" width="6.85546875" style="1" customWidth="1"/>
    <col min="4028" max="4272" width="9.140625" style="1" customWidth="1"/>
    <col min="4273" max="4273" width="3.7109375" style="1"/>
    <col min="4274" max="4274" width="4.5703125" style="1" customWidth="1"/>
    <col min="4275" max="4275" width="5.85546875" style="1" customWidth="1"/>
    <col min="4276" max="4276" width="36" style="1" customWidth="1"/>
    <col min="4277" max="4277" width="9.7109375" style="1" customWidth="1"/>
    <col min="4278" max="4278" width="11.85546875" style="1" customWidth="1"/>
    <col min="4279" max="4279" width="9" style="1" customWidth="1"/>
    <col min="4280" max="4280" width="9.7109375" style="1" customWidth="1"/>
    <col min="4281" max="4281" width="9.28515625" style="1" customWidth="1"/>
    <col min="4282" max="4282" width="8.7109375" style="1" customWidth="1"/>
    <col min="4283" max="4283" width="6.85546875" style="1" customWidth="1"/>
    <col min="4284" max="4528" width="9.140625" style="1" customWidth="1"/>
    <col min="4529" max="4529" width="3.7109375" style="1"/>
    <col min="4530" max="4530" width="4.5703125" style="1" customWidth="1"/>
    <col min="4531" max="4531" width="5.85546875" style="1" customWidth="1"/>
    <col min="4532" max="4532" width="36" style="1" customWidth="1"/>
    <col min="4533" max="4533" width="9.7109375" style="1" customWidth="1"/>
    <col min="4534" max="4534" width="11.85546875" style="1" customWidth="1"/>
    <col min="4535" max="4535" width="9" style="1" customWidth="1"/>
    <col min="4536" max="4536" width="9.7109375" style="1" customWidth="1"/>
    <col min="4537" max="4537" width="9.28515625" style="1" customWidth="1"/>
    <col min="4538" max="4538" width="8.7109375" style="1" customWidth="1"/>
    <col min="4539" max="4539" width="6.85546875" style="1" customWidth="1"/>
    <col min="4540" max="4784" width="9.140625" style="1" customWidth="1"/>
    <col min="4785" max="4785" width="3.7109375" style="1"/>
    <col min="4786" max="4786" width="4.5703125" style="1" customWidth="1"/>
    <col min="4787" max="4787" width="5.85546875" style="1" customWidth="1"/>
    <col min="4788" max="4788" width="36" style="1" customWidth="1"/>
    <col min="4789" max="4789" width="9.7109375" style="1" customWidth="1"/>
    <col min="4790" max="4790" width="11.85546875" style="1" customWidth="1"/>
    <col min="4791" max="4791" width="9" style="1" customWidth="1"/>
    <col min="4792" max="4792" width="9.7109375" style="1" customWidth="1"/>
    <col min="4793" max="4793" width="9.28515625" style="1" customWidth="1"/>
    <col min="4794" max="4794" width="8.7109375" style="1" customWidth="1"/>
    <col min="4795" max="4795" width="6.85546875" style="1" customWidth="1"/>
    <col min="4796" max="5040" width="9.140625" style="1" customWidth="1"/>
    <col min="5041" max="5041" width="3.7109375" style="1"/>
    <col min="5042" max="5042" width="4.5703125" style="1" customWidth="1"/>
    <col min="5043" max="5043" width="5.85546875" style="1" customWidth="1"/>
    <col min="5044" max="5044" width="36" style="1" customWidth="1"/>
    <col min="5045" max="5045" width="9.7109375" style="1" customWidth="1"/>
    <col min="5046" max="5046" width="11.85546875" style="1" customWidth="1"/>
    <col min="5047" max="5047" width="9" style="1" customWidth="1"/>
    <col min="5048" max="5048" width="9.7109375" style="1" customWidth="1"/>
    <col min="5049" max="5049" width="9.28515625" style="1" customWidth="1"/>
    <col min="5050" max="5050" width="8.7109375" style="1" customWidth="1"/>
    <col min="5051" max="5051" width="6.85546875" style="1" customWidth="1"/>
    <col min="5052" max="5296" width="9.140625" style="1" customWidth="1"/>
    <col min="5297" max="5297" width="3.7109375" style="1"/>
    <col min="5298" max="5298" width="4.5703125" style="1" customWidth="1"/>
    <col min="5299" max="5299" width="5.85546875" style="1" customWidth="1"/>
    <col min="5300" max="5300" width="36" style="1" customWidth="1"/>
    <col min="5301" max="5301" width="9.7109375" style="1" customWidth="1"/>
    <col min="5302" max="5302" width="11.85546875" style="1" customWidth="1"/>
    <col min="5303" max="5303" width="9" style="1" customWidth="1"/>
    <col min="5304" max="5304" width="9.7109375" style="1" customWidth="1"/>
    <col min="5305" max="5305" width="9.28515625" style="1" customWidth="1"/>
    <col min="5306" max="5306" width="8.7109375" style="1" customWidth="1"/>
    <col min="5307" max="5307" width="6.85546875" style="1" customWidth="1"/>
    <col min="5308" max="5552" width="9.140625" style="1" customWidth="1"/>
    <col min="5553" max="5553" width="3.7109375" style="1"/>
    <col min="5554" max="5554" width="4.5703125" style="1" customWidth="1"/>
    <col min="5555" max="5555" width="5.85546875" style="1" customWidth="1"/>
    <col min="5556" max="5556" width="36" style="1" customWidth="1"/>
    <col min="5557" max="5557" width="9.7109375" style="1" customWidth="1"/>
    <col min="5558" max="5558" width="11.85546875" style="1" customWidth="1"/>
    <col min="5559" max="5559" width="9" style="1" customWidth="1"/>
    <col min="5560" max="5560" width="9.7109375" style="1" customWidth="1"/>
    <col min="5561" max="5561" width="9.28515625" style="1" customWidth="1"/>
    <col min="5562" max="5562" width="8.7109375" style="1" customWidth="1"/>
    <col min="5563" max="5563" width="6.85546875" style="1" customWidth="1"/>
    <col min="5564" max="5808" width="9.140625" style="1" customWidth="1"/>
    <col min="5809" max="5809" width="3.7109375" style="1"/>
    <col min="5810" max="5810" width="4.5703125" style="1" customWidth="1"/>
    <col min="5811" max="5811" width="5.85546875" style="1" customWidth="1"/>
    <col min="5812" max="5812" width="36" style="1" customWidth="1"/>
    <col min="5813" max="5813" width="9.7109375" style="1" customWidth="1"/>
    <col min="5814" max="5814" width="11.85546875" style="1" customWidth="1"/>
    <col min="5815" max="5815" width="9" style="1" customWidth="1"/>
    <col min="5816" max="5816" width="9.7109375" style="1" customWidth="1"/>
    <col min="5817" max="5817" width="9.28515625" style="1" customWidth="1"/>
    <col min="5818" max="5818" width="8.7109375" style="1" customWidth="1"/>
    <col min="5819" max="5819" width="6.85546875" style="1" customWidth="1"/>
    <col min="5820" max="6064" width="9.140625" style="1" customWidth="1"/>
    <col min="6065" max="6065" width="3.7109375" style="1"/>
    <col min="6066" max="6066" width="4.5703125" style="1" customWidth="1"/>
    <col min="6067" max="6067" width="5.85546875" style="1" customWidth="1"/>
    <col min="6068" max="6068" width="36" style="1" customWidth="1"/>
    <col min="6069" max="6069" width="9.7109375" style="1" customWidth="1"/>
    <col min="6070" max="6070" width="11.85546875" style="1" customWidth="1"/>
    <col min="6071" max="6071" width="9" style="1" customWidth="1"/>
    <col min="6072" max="6072" width="9.7109375" style="1" customWidth="1"/>
    <col min="6073" max="6073" width="9.28515625" style="1" customWidth="1"/>
    <col min="6074" max="6074" width="8.7109375" style="1" customWidth="1"/>
    <col min="6075" max="6075" width="6.85546875" style="1" customWidth="1"/>
    <col min="6076" max="6320" width="9.140625" style="1" customWidth="1"/>
    <col min="6321" max="6321" width="3.7109375" style="1"/>
    <col min="6322" max="6322" width="4.5703125" style="1" customWidth="1"/>
    <col min="6323" max="6323" width="5.85546875" style="1" customWidth="1"/>
    <col min="6324" max="6324" width="36" style="1" customWidth="1"/>
    <col min="6325" max="6325" width="9.7109375" style="1" customWidth="1"/>
    <col min="6326" max="6326" width="11.85546875" style="1" customWidth="1"/>
    <col min="6327" max="6327" width="9" style="1" customWidth="1"/>
    <col min="6328" max="6328" width="9.7109375" style="1" customWidth="1"/>
    <col min="6329" max="6329" width="9.28515625" style="1" customWidth="1"/>
    <col min="6330" max="6330" width="8.7109375" style="1" customWidth="1"/>
    <col min="6331" max="6331" width="6.85546875" style="1" customWidth="1"/>
    <col min="6332" max="6576" width="9.140625" style="1" customWidth="1"/>
    <col min="6577" max="6577" width="3.7109375" style="1"/>
    <col min="6578" max="6578" width="4.5703125" style="1" customWidth="1"/>
    <col min="6579" max="6579" width="5.85546875" style="1" customWidth="1"/>
    <col min="6580" max="6580" width="36" style="1" customWidth="1"/>
    <col min="6581" max="6581" width="9.7109375" style="1" customWidth="1"/>
    <col min="6582" max="6582" width="11.85546875" style="1" customWidth="1"/>
    <col min="6583" max="6583" width="9" style="1" customWidth="1"/>
    <col min="6584" max="6584" width="9.7109375" style="1" customWidth="1"/>
    <col min="6585" max="6585" width="9.28515625" style="1" customWidth="1"/>
    <col min="6586" max="6586" width="8.7109375" style="1" customWidth="1"/>
    <col min="6587" max="6587" width="6.85546875" style="1" customWidth="1"/>
    <col min="6588" max="6832" width="9.140625" style="1" customWidth="1"/>
    <col min="6833" max="6833" width="3.7109375" style="1"/>
    <col min="6834" max="6834" width="4.5703125" style="1" customWidth="1"/>
    <col min="6835" max="6835" width="5.85546875" style="1" customWidth="1"/>
    <col min="6836" max="6836" width="36" style="1" customWidth="1"/>
    <col min="6837" max="6837" width="9.7109375" style="1" customWidth="1"/>
    <col min="6838" max="6838" width="11.85546875" style="1" customWidth="1"/>
    <col min="6839" max="6839" width="9" style="1" customWidth="1"/>
    <col min="6840" max="6840" width="9.7109375" style="1" customWidth="1"/>
    <col min="6841" max="6841" width="9.28515625" style="1" customWidth="1"/>
    <col min="6842" max="6842" width="8.7109375" style="1" customWidth="1"/>
    <col min="6843" max="6843" width="6.85546875" style="1" customWidth="1"/>
    <col min="6844" max="7088" width="9.140625" style="1" customWidth="1"/>
    <col min="7089" max="7089" width="3.7109375" style="1"/>
    <col min="7090" max="7090" width="4.5703125" style="1" customWidth="1"/>
    <col min="7091" max="7091" width="5.85546875" style="1" customWidth="1"/>
    <col min="7092" max="7092" width="36" style="1" customWidth="1"/>
    <col min="7093" max="7093" width="9.7109375" style="1" customWidth="1"/>
    <col min="7094" max="7094" width="11.85546875" style="1" customWidth="1"/>
    <col min="7095" max="7095" width="9" style="1" customWidth="1"/>
    <col min="7096" max="7096" width="9.7109375" style="1" customWidth="1"/>
    <col min="7097" max="7097" width="9.28515625" style="1" customWidth="1"/>
    <col min="7098" max="7098" width="8.7109375" style="1" customWidth="1"/>
    <col min="7099" max="7099" width="6.85546875" style="1" customWidth="1"/>
    <col min="7100" max="7344" width="9.140625" style="1" customWidth="1"/>
    <col min="7345" max="7345" width="3.7109375" style="1"/>
    <col min="7346" max="7346" width="4.5703125" style="1" customWidth="1"/>
    <col min="7347" max="7347" width="5.85546875" style="1" customWidth="1"/>
    <col min="7348" max="7348" width="36" style="1" customWidth="1"/>
    <col min="7349" max="7349" width="9.7109375" style="1" customWidth="1"/>
    <col min="7350" max="7350" width="11.85546875" style="1" customWidth="1"/>
    <col min="7351" max="7351" width="9" style="1" customWidth="1"/>
    <col min="7352" max="7352" width="9.7109375" style="1" customWidth="1"/>
    <col min="7353" max="7353" width="9.28515625" style="1" customWidth="1"/>
    <col min="7354" max="7354" width="8.7109375" style="1" customWidth="1"/>
    <col min="7355" max="7355" width="6.85546875" style="1" customWidth="1"/>
    <col min="7356" max="7600" width="9.140625" style="1" customWidth="1"/>
    <col min="7601" max="7601" width="3.7109375" style="1"/>
    <col min="7602" max="7602" width="4.5703125" style="1" customWidth="1"/>
    <col min="7603" max="7603" width="5.85546875" style="1" customWidth="1"/>
    <col min="7604" max="7604" width="36" style="1" customWidth="1"/>
    <col min="7605" max="7605" width="9.7109375" style="1" customWidth="1"/>
    <col min="7606" max="7606" width="11.85546875" style="1" customWidth="1"/>
    <col min="7607" max="7607" width="9" style="1" customWidth="1"/>
    <col min="7608" max="7608" width="9.7109375" style="1" customWidth="1"/>
    <col min="7609" max="7609" width="9.28515625" style="1" customWidth="1"/>
    <col min="7610" max="7610" width="8.7109375" style="1" customWidth="1"/>
    <col min="7611" max="7611" width="6.85546875" style="1" customWidth="1"/>
    <col min="7612" max="7856" width="9.140625" style="1" customWidth="1"/>
    <col min="7857" max="7857" width="3.7109375" style="1"/>
    <col min="7858" max="7858" width="4.5703125" style="1" customWidth="1"/>
    <col min="7859" max="7859" width="5.85546875" style="1" customWidth="1"/>
    <col min="7860" max="7860" width="36" style="1" customWidth="1"/>
    <col min="7861" max="7861" width="9.7109375" style="1" customWidth="1"/>
    <col min="7862" max="7862" width="11.85546875" style="1" customWidth="1"/>
    <col min="7863" max="7863" width="9" style="1" customWidth="1"/>
    <col min="7864" max="7864" width="9.7109375" style="1" customWidth="1"/>
    <col min="7865" max="7865" width="9.28515625" style="1" customWidth="1"/>
    <col min="7866" max="7866" width="8.7109375" style="1" customWidth="1"/>
    <col min="7867" max="7867" width="6.85546875" style="1" customWidth="1"/>
    <col min="7868" max="8112" width="9.140625" style="1" customWidth="1"/>
    <col min="8113" max="8113" width="3.7109375" style="1"/>
    <col min="8114" max="8114" width="4.5703125" style="1" customWidth="1"/>
    <col min="8115" max="8115" width="5.85546875" style="1" customWidth="1"/>
    <col min="8116" max="8116" width="36" style="1" customWidth="1"/>
    <col min="8117" max="8117" width="9.7109375" style="1" customWidth="1"/>
    <col min="8118" max="8118" width="11.85546875" style="1" customWidth="1"/>
    <col min="8119" max="8119" width="9" style="1" customWidth="1"/>
    <col min="8120" max="8120" width="9.7109375" style="1" customWidth="1"/>
    <col min="8121" max="8121" width="9.28515625" style="1" customWidth="1"/>
    <col min="8122" max="8122" width="8.7109375" style="1" customWidth="1"/>
    <col min="8123" max="8123" width="6.85546875" style="1" customWidth="1"/>
    <col min="8124" max="8368" width="9.140625" style="1" customWidth="1"/>
    <col min="8369" max="8369" width="3.7109375" style="1"/>
    <col min="8370" max="8370" width="4.5703125" style="1" customWidth="1"/>
    <col min="8371" max="8371" width="5.85546875" style="1" customWidth="1"/>
    <col min="8372" max="8372" width="36" style="1" customWidth="1"/>
    <col min="8373" max="8373" width="9.7109375" style="1" customWidth="1"/>
    <col min="8374" max="8374" width="11.85546875" style="1" customWidth="1"/>
    <col min="8375" max="8375" width="9" style="1" customWidth="1"/>
    <col min="8376" max="8376" width="9.7109375" style="1" customWidth="1"/>
    <col min="8377" max="8377" width="9.28515625" style="1" customWidth="1"/>
    <col min="8378" max="8378" width="8.7109375" style="1" customWidth="1"/>
    <col min="8379" max="8379" width="6.85546875" style="1" customWidth="1"/>
    <col min="8380" max="8624" width="9.140625" style="1" customWidth="1"/>
    <col min="8625" max="8625" width="3.7109375" style="1"/>
    <col min="8626" max="8626" width="4.5703125" style="1" customWidth="1"/>
    <col min="8627" max="8627" width="5.85546875" style="1" customWidth="1"/>
    <col min="8628" max="8628" width="36" style="1" customWidth="1"/>
    <col min="8629" max="8629" width="9.7109375" style="1" customWidth="1"/>
    <col min="8630" max="8630" width="11.85546875" style="1" customWidth="1"/>
    <col min="8631" max="8631" width="9" style="1" customWidth="1"/>
    <col min="8632" max="8632" width="9.7109375" style="1" customWidth="1"/>
    <col min="8633" max="8633" width="9.28515625" style="1" customWidth="1"/>
    <col min="8634" max="8634" width="8.7109375" style="1" customWidth="1"/>
    <col min="8635" max="8635" width="6.85546875" style="1" customWidth="1"/>
    <col min="8636" max="8880" width="9.140625" style="1" customWidth="1"/>
    <col min="8881" max="8881" width="3.7109375" style="1"/>
    <col min="8882" max="8882" width="4.5703125" style="1" customWidth="1"/>
    <col min="8883" max="8883" width="5.85546875" style="1" customWidth="1"/>
    <col min="8884" max="8884" width="36" style="1" customWidth="1"/>
    <col min="8885" max="8885" width="9.7109375" style="1" customWidth="1"/>
    <col min="8886" max="8886" width="11.85546875" style="1" customWidth="1"/>
    <col min="8887" max="8887" width="9" style="1" customWidth="1"/>
    <col min="8888" max="8888" width="9.7109375" style="1" customWidth="1"/>
    <col min="8889" max="8889" width="9.28515625" style="1" customWidth="1"/>
    <col min="8890" max="8890" width="8.7109375" style="1" customWidth="1"/>
    <col min="8891" max="8891" width="6.85546875" style="1" customWidth="1"/>
    <col min="8892" max="9136" width="9.140625" style="1" customWidth="1"/>
    <col min="9137" max="9137" width="3.7109375" style="1"/>
    <col min="9138" max="9138" width="4.5703125" style="1" customWidth="1"/>
    <col min="9139" max="9139" width="5.85546875" style="1" customWidth="1"/>
    <col min="9140" max="9140" width="36" style="1" customWidth="1"/>
    <col min="9141" max="9141" width="9.7109375" style="1" customWidth="1"/>
    <col min="9142" max="9142" width="11.85546875" style="1" customWidth="1"/>
    <col min="9143" max="9143" width="9" style="1" customWidth="1"/>
    <col min="9144" max="9144" width="9.7109375" style="1" customWidth="1"/>
    <col min="9145" max="9145" width="9.28515625" style="1" customWidth="1"/>
    <col min="9146" max="9146" width="8.7109375" style="1" customWidth="1"/>
    <col min="9147" max="9147" width="6.85546875" style="1" customWidth="1"/>
    <col min="9148" max="9392" width="9.140625" style="1" customWidth="1"/>
    <col min="9393" max="9393" width="3.7109375" style="1"/>
    <col min="9394" max="9394" width="4.5703125" style="1" customWidth="1"/>
    <col min="9395" max="9395" width="5.85546875" style="1" customWidth="1"/>
    <col min="9396" max="9396" width="36" style="1" customWidth="1"/>
    <col min="9397" max="9397" width="9.7109375" style="1" customWidth="1"/>
    <col min="9398" max="9398" width="11.85546875" style="1" customWidth="1"/>
    <col min="9399" max="9399" width="9" style="1" customWidth="1"/>
    <col min="9400" max="9400" width="9.7109375" style="1" customWidth="1"/>
    <col min="9401" max="9401" width="9.28515625" style="1" customWidth="1"/>
    <col min="9402" max="9402" width="8.7109375" style="1" customWidth="1"/>
    <col min="9403" max="9403" width="6.85546875" style="1" customWidth="1"/>
    <col min="9404" max="9648" width="9.140625" style="1" customWidth="1"/>
    <col min="9649" max="9649" width="3.7109375" style="1"/>
    <col min="9650" max="9650" width="4.5703125" style="1" customWidth="1"/>
    <col min="9651" max="9651" width="5.85546875" style="1" customWidth="1"/>
    <col min="9652" max="9652" width="36" style="1" customWidth="1"/>
    <col min="9653" max="9653" width="9.7109375" style="1" customWidth="1"/>
    <col min="9654" max="9654" width="11.85546875" style="1" customWidth="1"/>
    <col min="9655" max="9655" width="9" style="1" customWidth="1"/>
    <col min="9656" max="9656" width="9.7109375" style="1" customWidth="1"/>
    <col min="9657" max="9657" width="9.28515625" style="1" customWidth="1"/>
    <col min="9658" max="9658" width="8.7109375" style="1" customWidth="1"/>
    <col min="9659" max="9659" width="6.85546875" style="1" customWidth="1"/>
    <col min="9660" max="9904" width="9.140625" style="1" customWidth="1"/>
    <col min="9905" max="9905" width="3.7109375" style="1"/>
    <col min="9906" max="9906" width="4.5703125" style="1" customWidth="1"/>
    <col min="9907" max="9907" width="5.85546875" style="1" customWidth="1"/>
    <col min="9908" max="9908" width="36" style="1" customWidth="1"/>
    <col min="9909" max="9909" width="9.7109375" style="1" customWidth="1"/>
    <col min="9910" max="9910" width="11.85546875" style="1" customWidth="1"/>
    <col min="9911" max="9911" width="9" style="1" customWidth="1"/>
    <col min="9912" max="9912" width="9.7109375" style="1" customWidth="1"/>
    <col min="9913" max="9913" width="9.28515625" style="1" customWidth="1"/>
    <col min="9914" max="9914" width="8.7109375" style="1" customWidth="1"/>
    <col min="9915" max="9915" width="6.85546875" style="1" customWidth="1"/>
    <col min="9916" max="10160" width="9.140625" style="1" customWidth="1"/>
    <col min="10161" max="10161" width="3.7109375" style="1"/>
    <col min="10162" max="10162" width="4.5703125" style="1" customWidth="1"/>
    <col min="10163" max="10163" width="5.85546875" style="1" customWidth="1"/>
    <col min="10164" max="10164" width="36" style="1" customWidth="1"/>
    <col min="10165" max="10165" width="9.7109375" style="1" customWidth="1"/>
    <col min="10166" max="10166" width="11.85546875" style="1" customWidth="1"/>
    <col min="10167" max="10167" width="9" style="1" customWidth="1"/>
    <col min="10168" max="10168" width="9.7109375" style="1" customWidth="1"/>
    <col min="10169" max="10169" width="9.28515625" style="1" customWidth="1"/>
    <col min="10170" max="10170" width="8.7109375" style="1" customWidth="1"/>
    <col min="10171" max="10171" width="6.85546875" style="1" customWidth="1"/>
    <col min="10172" max="10416" width="9.140625" style="1" customWidth="1"/>
    <col min="10417" max="10417" width="3.7109375" style="1"/>
    <col min="10418" max="10418" width="4.5703125" style="1" customWidth="1"/>
    <col min="10419" max="10419" width="5.85546875" style="1" customWidth="1"/>
    <col min="10420" max="10420" width="36" style="1" customWidth="1"/>
    <col min="10421" max="10421" width="9.7109375" style="1" customWidth="1"/>
    <col min="10422" max="10422" width="11.85546875" style="1" customWidth="1"/>
    <col min="10423" max="10423" width="9" style="1" customWidth="1"/>
    <col min="10424" max="10424" width="9.7109375" style="1" customWidth="1"/>
    <col min="10425" max="10425" width="9.28515625" style="1" customWidth="1"/>
    <col min="10426" max="10426" width="8.7109375" style="1" customWidth="1"/>
    <col min="10427" max="10427" width="6.85546875" style="1" customWidth="1"/>
    <col min="10428" max="10672" width="9.140625" style="1" customWidth="1"/>
    <col min="10673" max="10673" width="3.7109375" style="1"/>
    <col min="10674" max="10674" width="4.5703125" style="1" customWidth="1"/>
    <col min="10675" max="10675" width="5.85546875" style="1" customWidth="1"/>
    <col min="10676" max="10676" width="36" style="1" customWidth="1"/>
    <col min="10677" max="10677" width="9.7109375" style="1" customWidth="1"/>
    <col min="10678" max="10678" width="11.85546875" style="1" customWidth="1"/>
    <col min="10679" max="10679" width="9" style="1" customWidth="1"/>
    <col min="10680" max="10680" width="9.7109375" style="1" customWidth="1"/>
    <col min="10681" max="10681" width="9.28515625" style="1" customWidth="1"/>
    <col min="10682" max="10682" width="8.7109375" style="1" customWidth="1"/>
    <col min="10683" max="10683" width="6.85546875" style="1" customWidth="1"/>
    <col min="10684" max="10928" width="9.140625" style="1" customWidth="1"/>
    <col min="10929" max="10929" width="3.7109375" style="1"/>
    <col min="10930" max="10930" width="4.5703125" style="1" customWidth="1"/>
    <col min="10931" max="10931" width="5.85546875" style="1" customWidth="1"/>
    <col min="10932" max="10932" width="36" style="1" customWidth="1"/>
    <col min="10933" max="10933" width="9.7109375" style="1" customWidth="1"/>
    <col min="10934" max="10934" width="11.85546875" style="1" customWidth="1"/>
    <col min="10935" max="10935" width="9" style="1" customWidth="1"/>
    <col min="10936" max="10936" width="9.7109375" style="1" customWidth="1"/>
    <col min="10937" max="10937" width="9.28515625" style="1" customWidth="1"/>
    <col min="10938" max="10938" width="8.7109375" style="1" customWidth="1"/>
    <col min="10939" max="10939" width="6.85546875" style="1" customWidth="1"/>
    <col min="10940" max="11184" width="9.140625" style="1" customWidth="1"/>
    <col min="11185" max="11185" width="3.7109375" style="1"/>
    <col min="11186" max="11186" width="4.5703125" style="1" customWidth="1"/>
    <col min="11187" max="11187" width="5.85546875" style="1" customWidth="1"/>
    <col min="11188" max="11188" width="36" style="1" customWidth="1"/>
    <col min="11189" max="11189" width="9.7109375" style="1" customWidth="1"/>
    <col min="11190" max="11190" width="11.85546875" style="1" customWidth="1"/>
    <col min="11191" max="11191" width="9" style="1" customWidth="1"/>
    <col min="11192" max="11192" width="9.7109375" style="1" customWidth="1"/>
    <col min="11193" max="11193" width="9.28515625" style="1" customWidth="1"/>
    <col min="11194" max="11194" width="8.7109375" style="1" customWidth="1"/>
    <col min="11195" max="11195" width="6.85546875" style="1" customWidth="1"/>
    <col min="11196" max="11440" width="9.140625" style="1" customWidth="1"/>
    <col min="11441" max="11441" width="3.7109375" style="1"/>
    <col min="11442" max="11442" width="4.5703125" style="1" customWidth="1"/>
    <col min="11443" max="11443" width="5.85546875" style="1" customWidth="1"/>
    <col min="11444" max="11444" width="36" style="1" customWidth="1"/>
    <col min="11445" max="11445" width="9.7109375" style="1" customWidth="1"/>
    <col min="11446" max="11446" width="11.85546875" style="1" customWidth="1"/>
    <col min="11447" max="11447" width="9" style="1" customWidth="1"/>
    <col min="11448" max="11448" width="9.7109375" style="1" customWidth="1"/>
    <col min="11449" max="11449" width="9.28515625" style="1" customWidth="1"/>
    <col min="11450" max="11450" width="8.7109375" style="1" customWidth="1"/>
    <col min="11451" max="11451" width="6.85546875" style="1" customWidth="1"/>
    <col min="11452" max="11696" width="9.140625" style="1" customWidth="1"/>
    <col min="11697" max="11697" width="3.7109375" style="1"/>
    <col min="11698" max="11698" width="4.5703125" style="1" customWidth="1"/>
    <col min="11699" max="11699" width="5.85546875" style="1" customWidth="1"/>
    <col min="11700" max="11700" width="36" style="1" customWidth="1"/>
    <col min="11701" max="11701" width="9.7109375" style="1" customWidth="1"/>
    <col min="11702" max="11702" width="11.85546875" style="1" customWidth="1"/>
    <col min="11703" max="11703" width="9" style="1" customWidth="1"/>
    <col min="11704" max="11704" width="9.7109375" style="1" customWidth="1"/>
    <col min="11705" max="11705" width="9.28515625" style="1" customWidth="1"/>
    <col min="11706" max="11706" width="8.7109375" style="1" customWidth="1"/>
    <col min="11707" max="11707" width="6.85546875" style="1" customWidth="1"/>
    <col min="11708" max="11952" width="9.140625" style="1" customWidth="1"/>
    <col min="11953" max="11953" width="3.7109375" style="1"/>
    <col min="11954" max="11954" width="4.5703125" style="1" customWidth="1"/>
    <col min="11955" max="11955" width="5.85546875" style="1" customWidth="1"/>
    <col min="11956" max="11956" width="36" style="1" customWidth="1"/>
    <col min="11957" max="11957" width="9.7109375" style="1" customWidth="1"/>
    <col min="11958" max="11958" width="11.85546875" style="1" customWidth="1"/>
    <col min="11959" max="11959" width="9" style="1" customWidth="1"/>
    <col min="11960" max="11960" width="9.7109375" style="1" customWidth="1"/>
    <col min="11961" max="11961" width="9.28515625" style="1" customWidth="1"/>
    <col min="11962" max="11962" width="8.7109375" style="1" customWidth="1"/>
    <col min="11963" max="11963" width="6.85546875" style="1" customWidth="1"/>
    <col min="11964" max="12208" width="9.140625" style="1" customWidth="1"/>
    <col min="12209" max="12209" width="3.7109375" style="1"/>
    <col min="12210" max="12210" width="4.5703125" style="1" customWidth="1"/>
    <col min="12211" max="12211" width="5.85546875" style="1" customWidth="1"/>
    <col min="12212" max="12212" width="36" style="1" customWidth="1"/>
    <col min="12213" max="12213" width="9.7109375" style="1" customWidth="1"/>
    <col min="12214" max="12214" width="11.85546875" style="1" customWidth="1"/>
    <col min="12215" max="12215" width="9" style="1" customWidth="1"/>
    <col min="12216" max="12216" width="9.7109375" style="1" customWidth="1"/>
    <col min="12217" max="12217" width="9.28515625" style="1" customWidth="1"/>
    <col min="12218" max="12218" width="8.7109375" style="1" customWidth="1"/>
    <col min="12219" max="12219" width="6.85546875" style="1" customWidth="1"/>
    <col min="12220" max="12464" width="9.140625" style="1" customWidth="1"/>
    <col min="12465" max="12465" width="3.7109375" style="1"/>
    <col min="12466" max="12466" width="4.5703125" style="1" customWidth="1"/>
    <col min="12467" max="12467" width="5.85546875" style="1" customWidth="1"/>
    <col min="12468" max="12468" width="36" style="1" customWidth="1"/>
    <col min="12469" max="12469" width="9.7109375" style="1" customWidth="1"/>
    <col min="12470" max="12470" width="11.85546875" style="1" customWidth="1"/>
    <col min="12471" max="12471" width="9" style="1" customWidth="1"/>
    <col min="12472" max="12472" width="9.7109375" style="1" customWidth="1"/>
    <col min="12473" max="12473" width="9.28515625" style="1" customWidth="1"/>
    <col min="12474" max="12474" width="8.7109375" style="1" customWidth="1"/>
    <col min="12475" max="12475" width="6.85546875" style="1" customWidth="1"/>
    <col min="12476" max="12720" width="9.140625" style="1" customWidth="1"/>
    <col min="12721" max="12721" width="3.7109375" style="1"/>
    <col min="12722" max="12722" width="4.5703125" style="1" customWidth="1"/>
    <col min="12723" max="12723" width="5.85546875" style="1" customWidth="1"/>
    <col min="12724" max="12724" width="36" style="1" customWidth="1"/>
    <col min="12725" max="12725" width="9.7109375" style="1" customWidth="1"/>
    <col min="12726" max="12726" width="11.85546875" style="1" customWidth="1"/>
    <col min="12727" max="12727" width="9" style="1" customWidth="1"/>
    <col min="12728" max="12728" width="9.7109375" style="1" customWidth="1"/>
    <col min="12729" max="12729" width="9.28515625" style="1" customWidth="1"/>
    <col min="12730" max="12730" width="8.7109375" style="1" customWidth="1"/>
    <col min="12731" max="12731" width="6.85546875" style="1" customWidth="1"/>
    <col min="12732" max="12976" width="9.140625" style="1" customWidth="1"/>
    <col min="12977" max="12977" width="3.7109375" style="1"/>
    <col min="12978" max="12978" width="4.5703125" style="1" customWidth="1"/>
    <col min="12979" max="12979" width="5.85546875" style="1" customWidth="1"/>
    <col min="12980" max="12980" width="36" style="1" customWidth="1"/>
    <col min="12981" max="12981" width="9.7109375" style="1" customWidth="1"/>
    <col min="12982" max="12982" width="11.85546875" style="1" customWidth="1"/>
    <col min="12983" max="12983" width="9" style="1" customWidth="1"/>
    <col min="12984" max="12984" width="9.7109375" style="1" customWidth="1"/>
    <col min="12985" max="12985" width="9.28515625" style="1" customWidth="1"/>
    <col min="12986" max="12986" width="8.7109375" style="1" customWidth="1"/>
    <col min="12987" max="12987" width="6.85546875" style="1" customWidth="1"/>
    <col min="12988" max="13232" width="9.140625" style="1" customWidth="1"/>
    <col min="13233" max="13233" width="3.7109375" style="1"/>
    <col min="13234" max="13234" width="4.5703125" style="1" customWidth="1"/>
    <col min="13235" max="13235" width="5.85546875" style="1" customWidth="1"/>
    <col min="13236" max="13236" width="36" style="1" customWidth="1"/>
    <col min="13237" max="13237" width="9.7109375" style="1" customWidth="1"/>
    <col min="13238" max="13238" width="11.85546875" style="1" customWidth="1"/>
    <col min="13239" max="13239" width="9" style="1" customWidth="1"/>
    <col min="13240" max="13240" width="9.7109375" style="1" customWidth="1"/>
    <col min="13241" max="13241" width="9.28515625" style="1" customWidth="1"/>
    <col min="13242" max="13242" width="8.7109375" style="1" customWidth="1"/>
    <col min="13243" max="13243" width="6.85546875" style="1" customWidth="1"/>
    <col min="13244" max="13488" width="9.140625" style="1" customWidth="1"/>
    <col min="13489" max="13489" width="3.7109375" style="1"/>
    <col min="13490" max="13490" width="4.5703125" style="1" customWidth="1"/>
    <col min="13491" max="13491" width="5.85546875" style="1" customWidth="1"/>
    <col min="13492" max="13492" width="36" style="1" customWidth="1"/>
    <col min="13493" max="13493" width="9.7109375" style="1" customWidth="1"/>
    <col min="13494" max="13494" width="11.85546875" style="1" customWidth="1"/>
    <col min="13495" max="13495" width="9" style="1" customWidth="1"/>
    <col min="13496" max="13496" width="9.7109375" style="1" customWidth="1"/>
    <col min="13497" max="13497" width="9.28515625" style="1" customWidth="1"/>
    <col min="13498" max="13498" width="8.7109375" style="1" customWidth="1"/>
    <col min="13499" max="13499" width="6.85546875" style="1" customWidth="1"/>
    <col min="13500" max="13744" width="9.140625" style="1" customWidth="1"/>
    <col min="13745" max="13745" width="3.7109375" style="1"/>
    <col min="13746" max="13746" width="4.5703125" style="1" customWidth="1"/>
    <col min="13747" max="13747" width="5.85546875" style="1" customWidth="1"/>
    <col min="13748" max="13748" width="36" style="1" customWidth="1"/>
    <col min="13749" max="13749" width="9.7109375" style="1" customWidth="1"/>
    <col min="13750" max="13750" width="11.85546875" style="1" customWidth="1"/>
    <col min="13751" max="13751" width="9" style="1" customWidth="1"/>
    <col min="13752" max="13752" width="9.7109375" style="1" customWidth="1"/>
    <col min="13753" max="13753" width="9.28515625" style="1" customWidth="1"/>
    <col min="13754" max="13754" width="8.7109375" style="1" customWidth="1"/>
    <col min="13755" max="13755" width="6.85546875" style="1" customWidth="1"/>
    <col min="13756" max="14000" width="9.140625" style="1" customWidth="1"/>
    <col min="14001" max="14001" width="3.7109375" style="1"/>
    <col min="14002" max="14002" width="4.5703125" style="1" customWidth="1"/>
    <col min="14003" max="14003" width="5.85546875" style="1" customWidth="1"/>
    <col min="14004" max="14004" width="36" style="1" customWidth="1"/>
    <col min="14005" max="14005" width="9.7109375" style="1" customWidth="1"/>
    <col min="14006" max="14006" width="11.85546875" style="1" customWidth="1"/>
    <col min="14007" max="14007" width="9" style="1" customWidth="1"/>
    <col min="14008" max="14008" width="9.7109375" style="1" customWidth="1"/>
    <col min="14009" max="14009" width="9.28515625" style="1" customWidth="1"/>
    <col min="14010" max="14010" width="8.7109375" style="1" customWidth="1"/>
    <col min="14011" max="14011" width="6.85546875" style="1" customWidth="1"/>
    <col min="14012" max="14256" width="9.140625" style="1" customWidth="1"/>
    <col min="14257" max="14257" width="3.7109375" style="1"/>
    <col min="14258" max="14258" width="4.5703125" style="1" customWidth="1"/>
    <col min="14259" max="14259" width="5.85546875" style="1" customWidth="1"/>
    <col min="14260" max="14260" width="36" style="1" customWidth="1"/>
    <col min="14261" max="14261" width="9.7109375" style="1" customWidth="1"/>
    <col min="14262" max="14262" width="11.85546875" style="1" customWidth="1"/>
    <col min="14263" max="14263" width="9" style="1" customWidth="1"/>
    <col min="14264" max="14264" width="9.7109375" style="1" customWidth="1"/>
    <col min="14265" max="14265" width="9.28515625" style="1" customWidth="1"/>
    <col min="14266" max="14266" width="8.7109375" style="1" customWidth="1"/>
    <col min="14267" max="14267" width="6.85546875" style="1" customWidth="1"/>
    <col min="14268" max="14512" width="9.140625" style="1" customWidth="1"/>
    <col min="14513" max="14513" width="3.7109375" style="1"/>
    <col min="14514" max="14514" width="4.5703125" style="1" customWidth="1"/>
    <col min="14515" max="14515" width="5.85546875" style="1" customWidth="1"/>
    <col min="14516" max="14516" width="36" style="1" customWidth="1"/>
    <col min="14517" max="14517" width="9.7109375" style="1" customWidth="1"/>
    <col min="14518" max="14518" width="11.85546875" style="1" customWidth="1"/>
    <col min="14519" max="14519" width="9" style="1" customWidth="1"/>
    <col min="14520" max="14520" width="9.7109375" style="1" customWidth="1"/>
    <col min="14521" max="14521" width="9.28515625" style="1" customWidth="1"/>
    <col min="14522" max="14522" width="8.7109375" style="1" customWidth="1"/>
    <col min="14523" max="14523" width="6.85546875" style="1" customWidth="1"/>
    <col min="14524" max="14768" width="9.140625" style="1" customWidth="1"/>
    <col min="14769" max="14769" width="3.7109375" style="1"/>
    <col min="14770" max="14770" width="4.5703125" style="1" customWidth="1"/>
    <col min="14771" max="14771" width="5.85546875" style="1" customWidth="1"/>
    <col min="14772" max="14772" width="36" style="1" customWidth="1"/>
    <col min="14773" max="14773" width="9.7109375" style="1" customWidth="1"/>
    <col min="14774" max="14774" width="11.85546875" style="1" customWidth="1"/>
    <col min="14775" max="14775" width="9" style="1" customWidth="1"/>
    <col min="14776" max="14776" width="9.7109375" style="1" customWidth="1"/>
    <col min="14777" max="14777" width="9.28515625" style="1" customWidth="1"/>
    <col min="14778" max="14778" width="8.7109375" style="1" customWidth="1"/>
    <col min="14779" max="14779" width="6.85546875" style="1" customWidth="1"/>
    <col min="14780" max="15024" width="9.140625" style="1" customWidth="1"/>
    <col min="15025" max="15025" width="3.7109375" style="1"/>
    <col min="15026" max="15026" width="4.5703125" style="1" customWidth="1"/>
    <col min="15027" max="15027" width="5.85546875" style="1" customWidth="1"/>
    <col min="15028" max="15028" width="36" style="1" customWidth="1"/>
    <col min="15029" max="15029" width="9.7109375" style="1" customWidth="1"/>
    <col min="15030" max="15030" width="11.85546875" style="1" customWidth="1"/>
    <col min="15031" max="15031" width="9" style="1" customWidth="1"/>
    <col min="15032" max="15032" width="9.7109375" style="1" customWidth="1"/>
    <col min="15033" max="15033" width="9.28515625" style="1" customWidth="1"/>
    <col min="15034" max="15034" width="8.7109375" style="1" customWidth="1"/>
    <col min="15035" max="15035" width="6.85546875" style="1" customWidth="1"/>
    <col min="15036" max="15280" width="9.140625" style="1" customWidth="1"/>
    <col min="15281" max="15281" width="3.7109375" style="1"/>
    <col min="15282" max="15282" width="4.5703125" style="1" customWidth="1"/>
    <col min="15283" max="15283" width="5.85546875" style="1" customWidth="1"/>
    <col min="15284" max="15284" width="36" style="1" customWidth="1"/>
    <col min="15285" max="15285" width="9.7109375" style="1" customWidth="1"/>
    <col min="15286" max="15286" width="11.85546875" style="1" customWidth="1"/>
    <col min="15287" max="15287" width="9" style="1" customWidth="1"/>
    <col min="15288" max="15288" width="9.7109375" style="1" customWidth="1"/>
    <col min="15289" max="15289" width="9.28515625" style="1" customWidth="1"/>
    <col min="15290" max="15290" width="8.7109375" style="1" customWidth="1"/>
    <col min="15291" max="15291" width="6.85546875" style="1" customWidth="1"/>
    <col min="15292" max="15536" width="9.140625" style="1" customWidth="1"/>
    <col min="15537" max="15537" width="3.7109375" style="1"/>
    <col min="15538" max="15538" width="4.5703125" style="1" customWidth="1"/>
    <col min="15539" max="15539" width="5.85546875" style="1" customWidth="1"/>
    <col min="15540" max="15540" width="36" style="1" customWidth="1"/>
    <col min="15541" max="15541" width="9.7109375" style="1" customWidth="1"/>
    <col min="15542" max="15542" width="11.85546875" style="1" customWidth="1"/>
    <col min="15543" max="15543" width="9" style="1" customWidth="1"/>
    <col min="15544" max="15544" width="9.7109375" style="1" customWidth="1"/>
    <col min="15545" max="15545" width="9.28515625" style="1" customWidth="1"/>
    <col min="15546" max="15546" width="8.7109375" style="1" customWidth="1"/>
    <col min="15547" max="15547" width="6.85546875" style="1" customWidth="1"/>
    <col min="15548" max="15792" width="9.140625" style="1" customWidth="1"/>
    <col min="15793" max="15793" width="3.7109375" style="1"/>
    <col min="15794" max="15794" width="4.5703125" style="1" customWidth="1"/>
    <col min="15795" max="15795" width="5.85546875" style="1" customWidth="1"/>
    <col min="15796" max="15796" width="36" style="1" customWidth="1"/>
    <col min="15797" max="15797" width="9.7109375" style="1" customWidth="1"/>
    <col min="15798" max="15798" width="11.85546875" style="1" customWidth="1"/>
    <col min="15799" max="15799" width="9" style="1" customWidth="1"/>
    <col min="15800" max="15800" width="9.7109375" style="1" customWidth="1"/>
    <col min="15801" max="15801" width="9.28515625" style="1" customWidth="1"/>
    <col min="15802" max="15802" width="8.7109375" style="1" customWidth="1"/>
    <col min="15803" max="15803" width="6.85546875" style="1" customWidth="1"/>
    <col min="15804" max="16048" width="9.140625" style="1" customWidth="1"/>
    <col min="16049" max="16049" width="3.7109375" style="1"/>
    <col min="16050" max="16050" width="4.5703125" style="1" customWidth="1"/>
    <col min="16051" max="16051" width="5.85546875" style="1" customWidth="1"/>
    <col min="16052" max="16052" width="36" style="1" customWidth="1"/>
    <col min="16053" max="16053" width="9.7109375" style="1" customWidth="1"/>
    <col min="16054" max="16054" width="11.85546875" style="1" customWidth="1"/>
    <col min="16055" max="16055" width="9" style="1" customWidth="1"/>
    <col min="16056" max="16056" width="9.7109375" style="1" customWidth="1"/>
    <col min="16057" max="16057" width="9.28515625" style="1" customWidth="1"/>
    <col min="16058" max="16058" width="8.7109375" style="1" customWidth="1"/>
    <col min="16059" max="16059" width="6.85546875" style="1" customWidth="1"/>
    <col min="16060" max="16304" width="9.140625" style="1" customWidth="1"/>
    <col min="16305" max="16384" width="3.7109375" style="1"/>
  </cols>
  <sheetData>
    <row r="1" spans="1:9" x14ac:dyDescent="0.2">
      <c r="C1" s="4"/>
      <c r="G1" s="185"/>
      <c r="H1" s="185"/>
      <c r="I1" s="185"/>
    </row>
    <row r="2" spans="1:9" x14ac:dyDescent="0.2">
      <c r="A2" s="243" t="s">
        <v>20</v>
      </c>
      <c r="B2" s="243"/>
      <c r="C2" s="243"/>
      <c r="D2" s="243"/>
      <c r="E2" s="243"/>
      <c r="F2" s="243"/>
      <c r="G2" s="243"/>
      <c r="H2" s="243"/>
      <c r="I2" s="243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x14ac:dyDescent="0.2">
      <c r="A4" s="2"/>
      <c r="B4" s="2"/>
      <c r="C4" s="244" t="s">
        <v>21</v>
      </c>
      <c r="D4" s="244"/>
      <c r="E4" s="244"/>
      <c r="F4" s="244"/>
      <c r="G4" s="244"/>
      <c r="H4" s="244"/>
      <c r="I4" s="244"/>
    </row>
    <row r="5" spans="1:9" ht="11.25" customHeight="1" x14ac:dyDescent="0.2">
      <c r="A5" s="81"/>
      <c r="B5" s="81"/>
      <c r="C5" s="245" t="s">
        <v>18</v>
      </c>
      <c r="D5" s="245"/>
      <c r="E5" s="245"/>
      <c r="F5" s="245"/>
      <c r="G5" s="245"/>
      <c r="H5" s="245"/>
      <c r="I5" s="245"/>
    </row>
    <row r="6" spans="1:9" x14ac:dyDescent="0.2">
      <c r="A6" s="225" t="s">
        <v>22</v>
      </c>
      <c r="B6" s="225"/>
      <c r="C6" s="225"/>
      <c r="D6" s="193" t="str">
        <f>'Kopt a+c+n'!B13</f>
        <v>DZĪVOJAMĀS MĀJAS FASĀŽU VIENKĀRŠOTĀ ATJAUNOŠANA</v>
      </c>
      <c r="E6" s="193"/>
      <c r="F6" s="193"/>
      <c r="G6" s="193"/>
      <c r="H6" s="193"/>
      <c r="I6" s="193"/>
    </row>
    <row r="7" spans="1:9" x14ac:dyDescent="0.2">
      <c r="A7" s="225" t="s">
        <v>6</v>
      </c>
      <c r="B7" s="225"/>
      <c r="C7" s="225"/>
      <c r="D7" s="194" t="str">
        <f>'Kopt a+c+n'!B14</f>
        <v>DZĪVOJAMĀS MĀJAS FASĀŽU VIENKĀRŠOTĀ ATJAUNOŠANA</v>
      </c>
      <c r="E7" s="194"/>
      <c r="F7" s="194"/>
      <c r="G7" s="194"/>
      <c r="H7" s="194"/>
      <c r="I7" s="194"/>
    </row>
    <row r="8" spans="1:9" x14ac:dyDescent="0.2">
      <c r="A8" s="230" t="s">
        <v>23</v>
      </c>
      <c r="B8" s="230"/>
      <c r="C8" s="230"/>
      <c r="D8" s="194" t="str">
        <f>'Kopt a+c+n'!B15</f>
        <v>MEŽA IELA 8, JAUNOLAINE, OLAINES PAGASTS</v>
      </c>
      <c r="E8" s="194"/>
      <c r="F8" s="194"/>
      <c r="G8" s="194"/>
      <c r="H8" s="194"/>
      <c r="I8" s="194"/>
    </row>
    <row r="9" spans="1:9" x14ac:dyDescent="0.2">
      <c r="A9" s="230" t="s">
        <v>24</v>
      </c>
      <c r="B9" s="230"/>
      <c r="C9" s="230"/>
      <c r="D9" s="195" t="str">
        <f>'Kopt a+c+n'!B16</f>
        <v>Iepirkums Nr. AS OŪS 2024/02_E</v>
      </c>
      <c r="E9" s="195"/>
      <c r="F9" s="195"/>
      <c r="G9" s="195"/>
      <c r="H9" s="195"/>
      <c r="I9" s="195"/>
    </row>
    <row r="10" spans="1:9" x14ac:dyDescent="0.2">
      <c r="C10" s="4" t="s">
        <v>25</v>
      </c>
      <c r="D10" s="231">
        <f>E24</f>
        <v>0</v>
      </c>
      <c r="E10" s="231"/>
      <c r="F10" s="48"/>
      <c r="G10" s="48"/>
      <c r="H10" s="48"/>
      <c r="I10" s="48"/>
    </row>
    <row r="11" spans="1:9" x14ac:dyDescent="0.2">
      <c r="C11" s="4" t="s">
        <v>26</v>
      </c>
      <c r="D11" s="232">
        <f>I20</f>
        <v>0</v>
      </c>
      <c r="E11" s="232"/>
      <c r="F11" s="48"/>
      <c r="G11" s="48"/>
      <c r="H11" s="48"/>
      <c r="I11" s="48"/>
    </row>
    <row r="12" spans="1:9" ht="12" thickBot="1" x14ac:dyDescent="0.25">
      <c r="F12" s="13"/>
      <c r="G12" s="13"/>
      <c r="H12" s="13"/>
      <c r="I12" s="13"/>
    </row>
    <row r="13" spans="1:9" x14ac:dyDescent="0.2">
      <c r="A13" s="235" t="s">
        <v>27</v>
      </c>
      <c r="B13" s="237" t="s">
        <v>28</v>
      </c>
      <c r="C13" s="239" t="s">
        <v>29</v>
      </c>
      <c r="D13" s="240"/>
      <c r="E13" s="233" t="s">
        <v>30</v>
      </c>
      <c r="F13" s="226" t="s">
        <v>31</v>
      </c>
      <c r="G13" s="227"/>
      <c r="H13" s="227"/>
      <c r="I13" s="228" t="s">
        <v>32</v>
      </c>
    </row>
    <row r="14" spans="1:9" ht="23.25" thickBot="1" x14ac:dyDescent="0.25">
      <c r="A14" s="236"/>
      <c r="B14" s="238"/>
      <c r="C14" s="241"/>
      <c r="D14" s="242"/>
      <c r="E14" s="234"/>
      <c r="F14" s="14" t="s">
        <v>33</v>
      </c>
      <c r="G14" s="15" t="s">
        <v>34</v>
      </c>
      <c r="H14" s="15" t="s">
        <v>35</v>
      </c>
      <c r="I14" s="229"/>
    </row>
    <row r="15" spans="1:9" x14ac:dyDescent="0.2">
      <c r="A15" s="44">
        <f>IF(E15=0,0,IF(COUNTBLANK(E15)=1,0,COUNTA($E$15:E15)))</f>
        <v>0</v>
      </c>
      <c r="B15" s="19">
        <f t="shared" ref="B15:B19" si="0">IF(A15=0,0,CONCATENATE("C-",A15))</f>
        <v>0</v>
      </c>
      <c r="C15" s="221" t="str">
        <f>'1c'!C2:I2</f>
        <v>VISPĀRĒJIE BŪVDARBI</v>
      </c>
      <c r="D15" s="222"/>
      <c r="E15" s="82">
        <f>'1c'!P130</f>
        <v>0</v>
      </c>
      <c r="F15" s="83">
        <f>'1c'!M130</f>
        <v>0</v>
      </c>
      <c r="G15" s="84">
        <f>'1c'!N130</f>
        <v>0</v>
      </c>
      <c r="H15" s="84">
        <f>'1c'!O130</f>
        <v>0</v>
      </c>
      <c r="I15" s="39">
        <f>'1c'!L130</f>
        <v>0</v>
      </c>
    </row>
    <row r="16" spans="1:9" x14ac:dyDescent="0.2">
      <c r="A16" s="45">
        <f>IF(E16=0,0,IF(COUNTBLANK(E16)=1,0,COUNTA($E$15:E16)))</f>
        <v>0</v>
      </c>
      <c r="B16" s="20">
        <f t="shared" si="0"/>
        <v>0</v>
      </c>
      <c r="C16" s="199" t="str">
        <f>'2c'!C2:I2</f>
        <v>ŪDENSAPGĀDE UN KANALIZĀCIJA</v>
      </c>
      <c r="D16" s="200"/>
      <c r="E16" s="85">
        <f>'2c'!P84</f>
        <v>0</v>
      </c>
      <c r="F16" s="86">
        <f>'2c'!M84</f>
        <v>0</v>
      </c>
      <c r="G16" s="87">
        <f>'2c'!N84</f>
        <v>0</v>
      </c>
      <c r="H16" s="87">
        <f>'2c'!O84</f>
        <v>0</v>
      </c>
      <c r="I16" s="40">
        <f>'2c'!L84</f>
        <v>0</v>
      </c>
    </row>
    <row r="17" spans="1:9" x14ac:dyDescent="0.2">
      <c r="A17" s="45">
        <f>IF(E17=0,0,IF(COUNTBLANK(E17)=1,0,COUNTA($E$15:E17)))</f>
        <v>0</v>
      </c>
      <c r="B17" s="20">
        <f t="shared" si="0"/>
        <v>0</v>
      </c>
      <c r="C17" s="199" t="str">
        <f>'3c'!C2:I2</f>
        <v>APKURE</v>
      </c>
      <c r="D17" s="200"/>
      <c r="E17" s="88">
        <f>'3c'!P82</f>
        <v>0</v>
      </c>
      <c r="F17" s="86">
        <f>'3c'!M82</f>
        <v>0</v>
      </c>
      <c r="G17" s="87">
        <f>'3c'!N82</f>
        <v>0</v>
      </c>
      <c r="H17" s="87">
        <f>'3c'!O82</f>
        <v>0</v>
      </c>
      <c r="I17" s="40">
        <f>'3c'!L82</f>
        <v>0</v>
      </c>
    </row>
    <row r="18" spans="1:9" x14ac:dyDescent="0.2">
      <c r="A18" s="45">
        <f>IF(E18=0,0,IF(COUNTBLANK(E18)=1,0,COUNTA($E$15:E18)))</f>
        <v>0</v>
      </c>
      <c r="B18" s="20">
        <f t="shared" si="0"/>
        <v>0</v>
      </c>
      <c r="C18" s="199" t="str">
        <f>'4c'!C2:I2</f>
        <v>ZIBENSAIZSARDZĪBA</v>
      </c>
      <c r="D18" s="200"/>
      <c r="E18" s="88">
        <f>'4c'!P39</f>
        <v>0</v>
      </c>
      <c r="F18" s="86">
        <f>'4c'!M39</f>
        <v>0</v>
      </c>
      <c r="G18" s="87">
        <f>'4c'!N39</f>
        <v>0</v>
      </c>
      <c r="H18" s="87">
        <f>'4c'!O39</f>
        <v>0</v>
      </c>
      <c r="I18" s="40">
        <f>'4c'!L39</f>
        <v>0</v>
      </c>
    </row>
    <row r="19" spans="1:9" ht="12" thickBot="1" x14ac:dyDescent="0.25">
      <c r="A19" s="45">
        <f>IF(E19=0,0,IF(COUNTBLANK(E19)=1,0,COUNTA($E$15:E19)))</f>
        <v>0</v>
      </c>
      <c r="B19" s="20">
        <f t="shared" si="0"/>
        <v>0</v>
      </c>
      <c r="C19" s="199" t="str">
        <f>'5c'!C2:I2</f>
        <v>BŪVLAUKUMA ORGANIZĀCIJA</v>
      </c>
      <c r="D19" s="200"/>
      <c r="E19" s="88">
        <f>'5c'!P26</f>
        <v>0</v>
      </c>
      <c r="F19" s="86">
        <f>'5c'!M26</f>
        <v>0</v>
      </c>
      <c r="G19" s="87">
        <f>'5c'!N26</f>
        <v>0</v>
      </c>
      <c r="H19" s="87">
        <f>'5c'!O26</f>
        <v>0</v>
      </c>
      <c r="I19" s="40">
        <f>'5c'!L26</f>
        <v>0</v>
      </c>
    </row>
    <row r="20" spans="1:9" ht="12" thickBot="1" x14ac:dyDescent="0.25">
      <c r="A20" s="204" t="s">
        <v>36</v>
      </c>
      <c r="B20" s="205"/>
      <c r="C20" s="205"/>
      <c r="D20" s="230"/>
      <c r="E20" s="89">
        <f>SUM(E15:E19)</f>
        <v>0</v>
      </c>
      <c r="F20" s="90">
        <f>SUM(F15:F19)</f>
        <v>0</v>
      </c>
      <c r="G20" s="91">
        <f>SUM(G15:G19)</f>
        <v>0</v>
      </c>
      <c r="H20" s="91">
        <f>SUM(H15:H19)</f>
        <v>0</v>
      </c>
      <c r="I20" s="34">
        <f>SUM(I15:I19)</f>
        <v>0</v>
      </c>
    </row>
    <row r="21" spans="1:9" x14ac:dyDescent="0.2">
      <c r="A21" s="206" t="s">
        <v>37</v>
      </c>
      <c r="B21" s="207"/>
      <c r="C21" s="250"/>
      <c r="D21" s="77">
        <f>'Kops a+c+n'!D32</f>
        <v>0</v>
      </c>
      <c r="E21" s="92">
        <f>ROUND(E20*$D21,2)</f>
        <v>0</v>
      </c>
      <c r="F21" s="35"/>
      <c r="G21" s="35"/>
      <c r="H21" s="35"/>
      <c r="I21" s="35"/>
    </row>
    <row r="22" spans="1:9" x14ac:dyDescent="0.2">
      <c r="A22" s="209" t="s">
        <v>38</v>
      </c>
      <c r="B22" s="210"/>
      <c r="C22" s="247"/>
      <c r="D22" s="78">
        <f>'Kops a+c+n'!D33</f>
        <v>0</v>
      </c>
      <c r="E22" s="93">
        <f>ROUND(E21*$D22,2)</f>
        <v>0</v>
      </c>
      <c r="F22" s="35"/>
      <c r="G22" s="35"/>
      <c r="H22" s="35"/>
      <c r="I22" s="35"/>
    </row>
    <row r="23" spans="1:9" x14ac:dyDescent="0.2">
      <c r="A23" s="212" t="s">
        <v>39</v>
      </c>
      <c r="B23" s="213"/>
      <c r="C23" s="248"/>
      <c r="D23" s="78">
        <f>'Kops a+c+n'!D34</f>
        <v>0</v>
      </c>
      <c r="E23" s="93">
        <f>ROUND(E20*$D23,2)</f>
        <v>0</v>
      </c>
      <c r="F23" s="35"/>
      <c r="G23" s="35"/>
      <c r="H23" s="35"/>
      <c r="I23" s="35"/>
    </row>
    <row r="24" spans="1:9" ht="12" thickBot="1" x14ac:dyDescent="0.25">
      <c r="A24" s="215" t="s">
        <v>40</v>
      </c>
      <c r="B24" s="216"/>
      <c r="C24" s="249"/>
      <c r="D24" s="17"/>
      <c r="E24" s="94">
        <f>SUM(E20:E23)-E22</f>
        <v>0</v>
      </c>
      <c r="F24" s="35"/>
      <c r="G24" s="35"/>
      <c r="H24" s="35"/>
      <c r="I24" s="35"/>
    </row>
    <row r="25" spans="1:9" x14ac:dyDescent="0.2">
      <c r="G25" s="16"/>
    </row>
    <row r="26" spans="1:9" x14ac:dyDescent="0.2">
      <c r="C26" s="12"/>
      <c r="D26" s="12"/>
      <c r="E26" s="12"/>
      <c r="F26" s="18"/>
      <c r="G26" s="18"/>
      <c r="H26" s="18"/>
      <c r="I26" s="18"/>
    </row>
    <row r="29" spans="1:9" x14ac:dyDescent="0.2">
      <c r="A29" s="1" t="s">
        <v>14</v>
      </c>
      <c r="B29" s="12"/>
      <c r="C29" s="218">
        <f>'Kops a+c+n'!C40:H40</f>
        <v>0</v>
      </c>
      <c r="D29" s="218"/>
      <c r="E29" s="218"/>
      <c r="F29" s="218"/>
      <c r="G29" s="218"/>
      <c r="H29" s="218"/>
    </row>
    <row r="30" spans="1:9" x14ac:dyDescent="0.2">
      <c r="A30" s="12"/>
      <c r="B30" s="12"/>
      <c r="C30" s="183" t="s">
        <v>15</v>
      </c>
      <c r="D30" s="183"/>
      <c r="E30" s="183"/>
      <c r="F30" s="183"/>
      <c r="G30" s="183"/>
      <c r="H30" s="183"/>
    </row>
    <row r="31" spans="1:9" x14ac:dyDescent="0.2">
      <c r="A31" s="12"/>
      <c r="B31" s="12"/>
      <c r="C31" s="12"/>
      <c r="D31" s="12"/>
      <c r="E31" s="12"/>
      <c r="F31" s="12"/>
      <c r="G31" s="12"/>
      <c r="H31" s="12"/>
    </row>
    <row r="32" spans="1:9" x14ac:dyDescent="0.2">
      <c r="A32" s="202" t="str">
        <f>'Kops a+c+n'!A43:D43</f>
        <v>Tāme sastādīta 2024. gada__. ________</v>
      </c>
      <c r="B32" s="203"/>
      <c r="C32" s="203"/>
      <c r="D32" s="203"/>
      <c r="F32" s="12"/>
      <c r="G32" s="12"/>
      <c r="H32" s="12"/>
    </row>
    <row r="33" spans="1:9" x14ac:dyDescent="0.2">
      <c r="A33" s="12"/>
      <c r="B33" s="12"/>
      <c r="C33" s="12"/>
      <c r="D33" s="12"/>
      <c r="E33" s="12"/>
      <c r="F33" s="12"/>
      <c r="G33" s="12"/>
      <c r="H33" s="12"/>
    </row>
    <row r="34" spans="1:9" x14ac:dyDescent="0.2">
      <c r="A34" s="1" t="s">
        <v>41</v>
      </c>
      <c r="B34" s="12"/>
      <c r="C34" s="246">
        <f>'Kops a+c+n'!C45:H45</f>
        <v>0</v>
      </c>
      <c r="D34" s="246"/>
      <c r="E34" s="246"/>
      <c r="F34" s="246"/>
      <c r="G34" s="246"/>
      <c r="H34" s="246"/>
    </row>
    <row r="35" spans="1:9" x14ac:dyDescent="0.2">
      <c r="A35" s="12"/>
      <c r="B35" s="12"/>
      <c r="C35" s="183" t="s">
        <v>15</v>
      </c>
      <c r="D35" s="183"/>
      <c r="E35" s="183"/>
      <c r="F35" s="183"/>
      <c r="G35" s="183"/>
      <c r="H35" s="183"/>
    </row>
    <row r="36" spans="1:9" x14ac:dyDescent="0.2">
      <c r="A36" s="12"/>
      <c r="B36" s="12"/>
      <c r="C36" s="12"/>
      <c r="D36" s="12"/>
      <c r="E36" s="12"/>
      <c r="F36" s="12"/>
      <c r="G36" s="12"/>
      <c r="H36" s="12"/>
    </row>
    <row r="37" spans="1:9" x14ac:dyDescent="0.2">
      <c r="A37" s="70" t="s">
        <v>43</v>
      </c>
      <c r="B37" s="38"/>
      <c r="C37" s="75">
        <f>'Kops a+c+n'!C48</f>
        <v>0</v>
      </c>
      <c r="D37" s="38"/>
      <c r="F37" s="12"/>
      <c r="G37" s="12"/>
      <c r="H37" s="12"/>
    </row>
    <row r="47" spans="1:9" x14ac:dyDescent="0.2">
      <c r="E47" s="16"/>
      <c r="F47" s="16"/>
      <c r="G47" s="71"/>
      <c r="H47" s="16"/>
      <c r="I47" s="16"/>
    </row>
    <row r="60" spans="3:3" x14ac:dyDescent="0.2">
      <c r="C60" s="1">
        <f>'Kopt a+c+n'!B31:C31</f>
        <v>0</v>
      </c>
    </row>
  </sheetData>
  <mergeCells count="35">
    <mergeCell ref="G1:I1"/>
    <mergeCell ref="A2:I2"/>
    <mergeCell ref="C4:I4"/>
    <mergeCell ref="C5:I5"/>
    <mergeCell ref="A6:C6"/>
    <mergeCell ref="D6:I6"/>
    <mergeCell ref="A7:C7"/>
    <mergeCell ref="D7:I7"/>
    <mergeCell ref="A8:C8"/>
    <mergeCell ref="D8:I8"/>
    <mergeCell ref="A9:C9"/>
    <mergeCell ref="D9:I9"/>
    <mergeCell ref="D10:E10"/>
    <mergeCell ref="D11:E11"/>
    <mergeCell ref="A13:A14"/>
    <mergeCell ref="B13:B14"/>
    <mergeCell ref="C13:D14"/>
    <mergeCell ref="E13:E14"/>
    <mergeCell ref="F13:H13"/>
    <mergeCell ref="I13:I14"/>
    <mergeCell ref="C15:D15"/>
    <mergeCell ref="C16:D16"/>
    <mergeCell ref="C17:D17"/>
    <mergeCell ref="C18:D18"/>
    <mergeCell ref="C19:D19"/>
    <mergeCell ref="A21:C21"/>
    <mergeCell ref="A20:D20"/>
    <mergeCell ref="C34:H34"/>
    <mergeCell ref="C35:H35"/>
    <mergeCell ref="A22:C22"/>
    <mergeCell ref="A23:C23"/>
    <mergeCell ref="A24:C24"/>
    <mergeCell ref="C29:H29"/>
    <mergeCell ref="C30:H30"/>
    <mergeCell ref="A32:D32"/>
  </mergeCells>
  <conditionalFormatting sqref="A15:B19">
    <cfRule type="cellIs" dxfId="151" priority="5" operator="equal">
      <formula>0</formula>
    </cfRule>
  </conditionalFormatting>
  <conditionalFormatting sqref="A15:I19 E20:I20 D21:D23 E21:E24">
    <cfRule type="cellIs" dxfId="150" priority="2" operator="equal">
      <formula>0</formula>
    </cfRule>
  </conditionalFormatting>
  <conditionalFormatting sqref="C29:H29 C34:H34 C37">
    <cfRule type="cellIs" dxfId="149" priority="7" operator="equal">
      <formula>0</formula>
    </cfRule>
  </conditionalFormatting>
  <conditionalFormatting sqref="C34:H34">
    <cfRule type="cellIs" dxfId="148" priority="8" operator="equal">
      <formula>0</formula>
    </cfRule>
  </conditionalFormatting>
  <conditionalFormatting sqref="D6:I9 D10:E11">
    <cfRule type="cellIs" dxfId="147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tabColor theme="9" tint="0.39997558519241921"/>
  </sheetPr>
  <dimension ref="A1:I60"/>
  <sheetViews>
    <sheetView topLeftCell="A13" zoomScaleNormal="100" workbookViewId="0">
      <selection activeCell="J44" sqref="J44"/>
    </sheetView>
  </sheetViews>
  <sheetFormatPr defaultColWidth="3.7109375" defaultRowHeight="11.25" x14ac:dyDescent="0.2"/>
  <cols>
    <col min="1" max="1" width="4" style="1" customWidth="1"/>
    <col min="2" max="2" width="5.28515625" style="1" customWidth="1"/>
    <col min="3" max="3" width="28.42578125" style="1" customWidth="1"/>
    <col min="4" max="4" width="6.85546875" style="1" customWidth="1"/>
    <col min="5" max="5" width="11.85546875" style="1" customWidth="1"/>
    <col min="6" max="6" width="9.85546875" style="1" customWidth="1"/>
    <col min="7" max="7" width="10" style="1" customWidth="1"/>
    <col min="8" max="8" width="8.7109375" style="1" customWidth="1"/>
    <col min="9" max="176" width="9.140625" style="1" customWidth="1"/>
    <col min="177" max="177" width="3.7109375" style="1"/>
    <col min="178" max="178" width="4.5703125" style="1" customWidth="1"/>
    <col min="179" max="179" width="5.85546875" style="1" customWidth="1"/>
    <col min="180" max="180" width="36" style="1" customWidth="1"/>
    <col min="181" max="181" width="9.7109375" style="1" customWidth="1"/>
    <col min="182" max="182" width="11.85546875" style="1" customWidth="1"/>
    <col min="183" max="183" width="9" style="1" customWidth="1"/>
    <col min="184" max="184" width="9.7109375" style="1" customWidth="1"/>
    <col min="185" max="185" width="9.28515625" style="1" customWidth="1"/>
    <col min="186" max="186" width="8.7109375" style="1" customWidth="1"/>
    <col min="187" max="187" width="6.85546875" style="1" customWidth="1"/>
    <col min="188" max="432" width="9.140625" style="1" customWidth="1"/>
    <col min="433" max="433" width="3.7109375" style="1"/>
    <col min="434" max="434" width="4.5703125" style="1" customWidth="1"/>
    <col min="435" max="435" width="5.85546875" style="1" customWidth="1"/>
    <col min="436" max="436" width="36" style="1" customWidth="1"/>
    <col min="437" max="437" width="9.7109375" style="1" customWidth="1"/>
    <col min="438" max="438" width="11.85546875" style="1" customWidth="1"/>
    <col min="439" max="439" width="9" style="1" customWidth="1"/>
    <col min="440" max="440" width="9.7109375" style="1" customWidth="1"/>
    <col min="441" max="441" width="9.28515625" style="1" customWidth="1"/>
    <col min="442" max="442" width="8.7109375" style="1" customWidth="1"/>
    <col min="443" max="443" width="6.85546875" style="1" customWidth="1"/>
    <col min="444" max="688" width="9.140625" style="1" customWidth="1"/>
    <col min="689" max="689" width="3.7109375" style="1"/>
    <col min="690" max="690" width="4.5703125" style="1" customWidth="1"/>
    <col min="691" max="691" width="5.85546875" style="1" customWidth="1"/>
    <col min="692" max="692" width="36" style="1" customWidth="1"/>
    <col min="693" max="693" width="9.7109375" style="1" customWidth="1"/>
    <col min="694" max="694" width="11.85546875" style="1" customWidth="1"/>
    <col min="695" max="695" width="9" style="1" customWidth="1"/>
    <col min="696" max="696" width="9.7109375" style="1" customWidth="1"/>
    <col min="697" max="697" width="9.28515625" style="1" customWidth="1"/>
    <col min="698" max="698" width="8.7109375" style="1" customWidth="1"/>
    <col min="699" max="699" width="6.85546875" style="1" customWidth="1"/>
    <col min="700" max="944" width="9.140625" style="1" customWidth="1"/>
    <col min="945" max="945" width="3.7109375" style="1"/>
    <col min="946" max="946" width="4.5703125" style="1" customWidth="1"/>
    <col min="947" max="947" width="5.85546875" style="1" customWidth="1"/>
    <col min="948" max="948" width="36" style="1" customWidth="1"/>
    <col min="949" max="949" width="9.7109375" style="1" customWidth="1"/>
    <col min="950" max="950" width="11.85546875" style="1" customWidth="1"/>
    <col min="951" max="951" width="9" style="1" customWidth="1"/>
    <col min="952" max="952" width="9.7109375" style="1" customWidth="1"/>
    <col min="953" max="953" width="9.28515625" style="1" customWidth="1"/>
    <col min="954" max="954" width="8.7109375" style="1" customWidth="1"/>
    <col min="955" max="955" width="6.85546875" style="1" customWidth="1"/>
    <col min="956" max="1200" width="9.140625" style="1" customWidth="1"/>
    <col min="1201" max="1201" width="3.7109375" style="1"/>
    <col min="1202" max="1202" width="4.5703125" style="1" customWidth="1"/>
    <col min="1203" max="1203" width="5.85546875" style="1" customWidth="1"/>
    <col min="1204" max="1204" width="36" style="1" customWidth="1"/>
    <col min="1205" max="1205" width="9.7109375" style="1" customWidth="1"/>
    <col min="1206" max="1206" width="11.85546875" style="1" customWidth="1"/>
    <col min="1207" max="1207" width="9" style="1" customWidth="1"/>
    <col min="1208" max="1208" width="9.7109375" style="1" customWidth="1"/>
    <col min="1209" max="1209" width="9.28515625" style="1" customWidth="1"/>
    <col min="1210" max="1210" width="8.7109375" style="1" customWidth="1"/>
    <col min="1211" max="1211" width="6.85546875" style="1" customWidth="1"/>
    <col min="1212" max="1456" width="9.140625" style="1" customWidth="1"/>
    <col min="1457" max="1457" width="3.7109375" style="1"/>
    <col min="1458" max="1458" width="4.5703125" style="1" customWidth="1"/>
    <col min="1459" max="1459" width="5.85546875" style="1" customWidth="1"/>
    <col min="1460" max="1460" width="36" style="1" customWidth="1"/>
    <col min="1461" max="1461" width="9.7109375" style="1" customWidth="1"/>
    <col min="1462" max="1462" width="11.85546875" style="1" customWidth="1"/>
    <col min="1463" max="1463" width="9" style="1" customWidth="1"/>
    <col min="1464" max="1464" width="9.7109375" style="1" customWidth="1"/>
    <col min="1465" max="1465" width="9.28515625" style="1" customWidth="1"/>
    <col min="1466" max="1466" width="8.7109375" style="1" customWidth="1"/>
    <col min="1467" max="1467" width="6.85546875" style="1" customWidth="1"/>
    <col min="1468" max="1712" width="9.140625" style="1" customWidth="1"/>
    <col min="1713" max="1713" width="3.7109375" style="1"/>
    <col min="1714" max="1714" width="4.5703125" style="1" customWidth="1"/>
    <col min="1715" max="1715" width="5.85546875" style="1" customWidth="1"/>
    <col min="1716" max="1716" width="36" style="1" customWidth="1"/>
    <col min="1717" max="1717" width="9.7109375" style="1" customWidth="1"/>
    <col min="1718" max="1718" width="11.85546875" style="1" customWidth="1"/>
    <col min="1719" max="1719" width="9" style="1" customWidth="1"/>
    <col min="1720" max="1720" width="9.7109375" style="1" customWidth="1"/>
    <col min="1721" max="1721" width="9.28515625" style="1" customWidth="1"/>
    <col min="1722" max="1722" width="8.7109375" style="1" customWidth="1"/>
    <col min="1723" max="1723" width="6.85546875" style="1" customWidth="1"/>
    <col min="1724" max="1968" width="9.140625" style="1" customWidth="1"/>
    <col min="1969" max="1969" width="3.7109375" style="1"/>
    <col min="1970" max="1970" width="4.5703125" style="1" customWidth="1"/>
    <col min="1971" max="1971" width="5.85546875" style="1" customWidth="1"/>
    <col min="1972" max="1972" width="36" style="1" customWidth="1"/>
    <col min="1973" max="1973" width="9.7109375" style="1" customWidth="1"/>
    <col min="1974" max="1974" width="11.85546875" style="1" customWidth="1"/>
    <col min="1975" max="1975" width="9" style="1" customWidth="1"/>
    <col min="1976" max="1976" width="9.7109375" style="1" customWidth="1"/>
    <col min="1977" max="1977" width="9.28515625" style="1" customWidth="1"/>
    <col min="1978" max="1978" width="8.7109375" style="1" customWidth="1"/>
    <col min="1979" max="1979" width="6.85546875" style="1" customWidth="1"/>
    <col min="1980" max="2224" width="9.140625" style="1" customWidth="1"/>
    <col min="2225" max="2225" width="3.7109375" style="1"/>
    <col min="2226" max="2226" width="4.5703125" style="1" customWidth="1"/>
    <col min="2227" max="2227" width="5.85546875" style="1" customWidth="1"/>
    <col min="2228" max="2228" width="36" style="1" customWidth="1"/>
    <col min="2229" max="2229" width="9.7109375" style="1" customWidth="1"/>
    <col min="2230" max="2230" width="11.85546875" style="1" customWidth="1"/>
    <col min="2231" max="2231" width="9" style="1" customWidth="1"/>
    <col min="2232" max="2232" width="9.7109375" style="1" customWidth="1"/>
    <col min="2233" max="2233" width="9.28515625" style="1" customWidth="1"/>
    <col min="2234" max="2234" width="8.7109375" style="1" customWidth="1"/>
    <col min="2235" max="2235" width="6.85546875" style="1" customWidth="1"/>
    <col min="2236" max="2480" width="9.140625" style="1" customWidth="1"/>
    <col min="2481" max="2481" width="3.7109375" style="1"/>
    <col min="2482" max="2482" width="4.5703125" style="1" customWidth="1"/>
    <col min="2483" max="2483" width="5.85546875" style="1" customWidth="1"/>
    <col min="2484" max="2484" width="36" style="1" customWidth="1"/>
    <col min="2485" max="2485" width="9.7109375" style="1" customWidth="1"/>
    <col min="2486" max="2486" width="11.85546875" style="1" customWidth="1"/>
    <col min="2487" max="2487" width="9" style="1" customWidth="1"/>
    <col min="2488" max="2488" width="9.7109375" style="1" customWidth="1"/>
    <col min="2489" max="2489" width="9.28515625" style="1" customWidth="1"/>
    <col min="2490" max="2490" width="8.7109375" style="1" customWidth="1"/>
    <col min="2491" max="2491" width="6.85546875" style="1" customWidth="1"/>
    <col min="2492" max="2736" width="9.140625" style="1" customWidth="1"/>
    <col min="2737" max="2737" width="3.7109375" style="1"/>
    <col min="2738" max="2738" width="4.5703125" style="1" customWidth="1"/>
    <col min="2739" max="2739" width="5.85546875" style="1" customWidth="1"/>
    <col min="2740" max="2740" width="36" style="1" customWidth="1"/>
    <col min="2741" max="2741" width="9.7109375" style="1" customWidth="1"/>
    <col min="2742" max="2742" width="11.85546875" style="1" customWidth="1"/>
    <col min="2743" max="2743" width="9" style="1" customWidth="1"/>
    <col min="2744" max="2744" width="9.7109375" style="1" customWidth="1"/>
    <col min="2745" max="2745" width="9.28515625" style="1" customWidth="1"/>
    <col min="2746" max="2746" width="8.7109375" style="1" customWidth="1"/>
    <col min="2747" max="2747" width="6.85546875" style="1" customWidth="1"/>
    <col min="2748" max="2992" width="9.140625" style="1" customWidth="1"/>
    <col min="2993" max="2993" width="3.7109375" style="1"/>
    <col min="2994" max="2994" width="4.5703125" style="1" customWidth="1"/>
    <col min="2995" max="2995" width="5.85546875" style="1" customWidth="1"/>
    <col min="2996" max="2996" width="36" style="1" customWidth="1"/>
    <col min="2997" max="2997" width="9.7109375" style="1" customWidth="1"/>
    <col min="2998" max="2998" width="11.85546875" style="1" customWidth="1"/>
    <col min="2999" max="2999" width="9" style="1" customWidth="1"/>
    <col min="3000" max="3000" width="9.7109375" style="1" customWidth="1"/>
    <col min="3001" max="3001" width="9.28515625" style="1" customWidth="1"/>
    <col min="3002" max="3002" width="8.7109375" style="1" customWidth="1"/>
    <col min="3003" max="3003" width="6.85546875" style="1" customWidth="1"/>
    <col min="3004" max="3248" width="9.140625" style="1" customWidth="1"/>
    <col min="3249" max="3249" width="3.7109375" style="1"/>
    <col min="3250" max="3250" width="4.5703125" style="1" customWidth="1"/>
    <col min="3251" max="3251" width="5.85546875" style="1" customWidth="1"/>
    <col min="3252" max="3252" width="36" style="1" customWidth="1"/>
    <col min="3253" max="3253" width="9.7109375" style="1" customWidth="1"/>
    <col min="3254" max="3254" width="11.85546875" style="1" customWidth="1"/>
    <col min="3255" max="3255" width="9" style="1" customWidth="1"/>
    <col min="3256" max="3256" width="9.7109375" style="1" customWidth="1"/>
    <col min="3257" max="3257" width="9.28515625" style="1" customWidth="1"/>
    <col min="3258" max="3258" width="8.7109375" style="1" customWidth="1"/>
    <col min="3259" max="3259" width="6.85546875" style="1" customWidth="1"/>
    <col min="3260" max="3504" width="9.140625" style="1" customWidth="1"/>
    <col min="3505" max="3505" width="3.7109375" style="1"/>
    <col min="3506" max="3506" width="4.5703125" style="1" customWidth="1"/>
    <col min="3507" max="3507" width="5.85546875" style="1" customWidth="1"/>
    <col min="3508" max="3508" width="36" style="1" customWidth="1"/>
    <col min="3509" max="3509" width="9.7109375" style="1" customWidth="1"/>
    <col min="3510" max="3510" width="11.85546875" style="1" customWidth="1"/>
    <col min="3511" max="3511" width="9" style="1" customWidth="1"/>
    <col min="3512" max="3512" width="9.7109375" style="1" customWidth="1"/>
    <col min="3513" max="3513" width="9.28515625" style="1" customWidth="1"/>
    <col min="3514" max="3514" width="8.7109375" style="1" customWidth="1"/>
    <col min="3515" max="3515" width="6.85546875" style="1" customWidth="1"/>
    <col min="3516" max="3760" width="9.140625" style="1" customWidth="1"/>
    <col min="3761" max="3761" width="3.7109375" style="1"/>
    <col min="3762" max="3762" width="4.5703125" style="1" customWidth="1"/>
    <col min="3763" max="3763" width="5.85546875" style="1" customWidth="1"/>
    <col min="3764" max="3764" width="36" style="1" customWidth="1"/>
    <col min="3765" max="3765" width="9.7109375" style="1" customWidth="1"/>
    <col min="3766" max="3766" width="11.85546875" style="1" customWidth="1"/>
    <col min="3767" max="3767" width="9" style="1" customWidth="1"/>
    <col min="3768" max="3768" width="9.7109375" style="1" customWidth="1"/>
    <col min="3769" max="3769" width="9.28515625" style="1" customWidth="1"/>
    <col min="3770" max="3770" width="8.7109375" style="1" customWidth="1"/>
    <col min="3771" max="3771" width="6.85546875" style="1" customWidth="1"/>
    <col min="3772" max="4016" width="9.140625" style="1" customWidth="1"/>
    <col min="4017" max="4017" width="3.7109375" style="1"/>
    <col min="4018" max="4018" width="4.5703125" style="1" customWidth="1"/>
    <col min="4019" max="4019" width="5.85546875" style="1" customWidth="1"/>
    <col min="4020" max="4020" width="36" style="1" customWidth="1"/>
    <col min="4021" max="4021" width="9.7109375" style="1" customWidth="1"/>
    <col min="4022" max="4022" width="11.85546875" style="1" customWidth="1"/>
    <col min="4023" max="4023" width="9" style="1" customWidth="1"/>
    <col min="4024" max="4024" width="9.7109375" style="1" customWidth="1"/>
    <col min="4025" max="4025" width="9.28515625" style="1" customWidth="1"/>
    <col min="4026" max="4026" width="8.7109375" style="1" customWidth="1"/>
    <col min="4027" max="4027" width="6.85546875" style="1" customWidth="1"/>
    <col min="4028" max="4272" width="9.140625" style="1" customWidth="1"/>
    <col min="4273" max="4273" width="3.7109375" style="1"/>
    <col min="4274" max="4274" width="4.5703125" style="1" customWidth="1"/>
    <col min="4275" max="4275" width="5.85546875" style="1" customWidth="1"/>
    <col min="4276" max="4276" width="36" style="1" customWidth="1"/>
    <col min="4277" max="4277" width="9.7109375" style="1" customWidth="1"/>
    <col min="4278" max="4278" width="11.85546875" style="1" customWidth="1"/>
    <col min="4279" max="4279" width="9" style="1" customWidth="1"/>
    <col min="4280" max="4280" width="9.7109375" style="1" customWidth="1"/>
    <col min="4281" max="4281" width="9.28515625" style="1" customWidth="1"/>
    <col min="4282" max="4282" width="8.7109375" style="1" customWidth="1"/>
    <col min="4283" max="4283" width="6.85546875" style="1" customWidth="1"/>
    <col min="4284" max="4528" width="9.140625" style="1" customWidth="1"/>
    <col min="4529" max="4529" width="3.7109375" style="1"/>
    <col min="4530" max="4530" width="4.5703125" style="1" customWidth="1"/>
    <col min="4531" max="4531" width="5.85546875" style="1" customWidth="1"/>
    <col min="4532" max="4532" width="36" style="1" customWidth="1"/>
    <col min="4533" max="4533" width="9.7109375" style="1" customWidth="1"/>
    <col min="4534" max="4534" width="11.85546875" style="1" customWidth="1"/>
    <col min="4535" max="4535" width="9" style="1" customWidth="1"/>
    <col min="4536" max="4536" width="9.7109375" style="1" customWidth="1"/>
    <col min="4537" max="4537" width="9.28515625" style="1" customWidth="1"/>
    <col min="4538" max="4538" width="8.7109375" style="1" customWidth="1"/>
    <col min="4539" max="4539" width="6.85546875" style="1" customWidth="1"/>
    <col min="4540" max="4784" width="9.140625" style="1" customWidth="1"/>
    <col min="4785" max="4785" width="3.7109375" style="1"/>
    <col min="4786" max="4786" width="4.5703125" style="1" customWidth="1"/>
    <col min="4787" max="4787" width="5.85546875" style="1" customWidth="1"/>
    <col min="4788" max="4788" width="36" style="1" customWidth="1"/>
    <col min="4789" max="4789" width="9.7109375" style="1" customWidth="1"/>
    <col min="4790" max="4790" width="11.85546875" style="1" customWidth="1"/>
    <col min="4791" max="4791" width="9" style="1" customWidth="1"/>
    <col min="4792" max="4792" width="9.7109375" style="1" customWidth="1"/>
    <col min="4793" max="4793" width="9.28515625" style="1" customWidth="1"/>
    <col min="4794" max="4794" width="8.7109375" style="1" customWidth="1"/>
    <col min="4795" max="4795" width="6.85546875" style="1" customWidth="1"/>
    <col min="4796" max="5040" width="9.140625" style="1" customWidth="1"/>
    <col min="5041" max="5041" width="3.7109375" style="1"/>
    <col min="5042" max="5042" width="4.5703125" style="1" customWidth="1"/>
    <col min="5043" max="5043" width="5.85546875" style="1" customWidth="1"/>
    <col min="5044" max="5044" width="36" style="1" customWidth="1"/>
    <col min="5045" max="5045" width="9.7109375" style="1" customWidth="1"/>
    <col min="5046" max="5046" width="11.85546875" style="1" customWidth="1"/>
    <col min="5047" max="5047" width="9" style="1" customWidth="1"/>
    <col min="5048" max="5048" width="9.7109375" style="1" customWidth="1"/>
    <col min="5049" max="5049" width="9.28515625" style="1" customWidth="1"/>
    <col min="5050" max="5050" width="8.7109375" style="1" customWidth="1"/>
    <col min="5051" max="5051" width="6.85546875" style="1" customWidth="1"/>
    <col min="5052" max="5296" width="9.140625" style="1" customWidth="1"/>
    <col min="5297" max="5297" width="3.7109375" style="1"/>
    <col min="5298" max="5298" width="4.5703125" style="1" customWidth="1"/>
    <col min="5299" max="5299" width="5.85546875" style="1" customWidth="1"/>
    <col min="5300" max="5300" width="36" style="1" customWidth="1"/>
    <col min="5301" max="5301" width="9.7109375" style="1" customWidth="1"/>
    <col min="5302" max="5302" width="11.85546875" style="1" customWidth="1"/>
    <col min="5303" max="5303" width="9" style="1" customWidth="1"/>
    <col min="5304" max="5304" width="9.7109375" style="1" customWidth="1"/>
    <col min="5305" max="5305" width="9.28515625" style="1" customWidth="1"/>
    <col min="5306" max="5306" width="8.7109375" style="1" customWidth="1"/>
    <col min="5307" max="5307" width="6.85546875" style="1" customWidth="1"/>
    <col min="5308" max="5552" width="9.140625" style="1" customWidth="1"/>
    <col min="5553" max="5553" width="3.7109375" style="1"/>
    <col min="5554" max="5554" width="4.5703125" style="1" customWidth="1"/>
    <col min="5555" max="5555" width="5.85546875" style="1" customWidth="1"/>
    <col min="5556" max="5556" width="36" style="1" customWidth="1"/>
    <col min="5557" max="5557" width="9.7109375" style="1" customWidth="1"/>
    <col min="5558" max="5558" width="11.85546875" style="1" customWidth="1"/>
    <col min="5559" max="5559" width="9" style="1" customWidth="1"/>
    <col min="5560" max="5560" width="9.7109375" style="1" customWidth="1"/>
    <col min="5561" max="5561" width="9.28515625" style="1" customWidth="1"/>
    <col min="5562" max="5562" width="8.7109375" style="1" customWidth="1"/>
    <col min="5563" max="5563" width="6.85546875" style="1" customWidth="1"/>
    <col min="5564" max="5808" width="9.140625" style="1" customWidth="1"/>
    <col min="5809" max="5809" width="3.7109375" style="1"/>
    <col min="5810" max="5810" width="4.5703125" style="1" customWidth="1"/>
    <col min="5811" max="5811" width="5.85546875" style="1" customWidth="1"/>
    <col min="5812" max="5812" width="36" style="1" customWidth="1"/>
    <col min="5813" max="5813" width="9.7109375" style="1" customWidth="1"/>
    <col min="5814" max="5814" width="11.85546875" style="1" customWidth="1"/>
    <col min="5815" max="5815" width="9" style="1" customWidth="1"/>
    <col min="5816" max="5816" width="9.7109375" style="1" customWidth="1"/>
    <col min="5817" max="5817" width="9.28515625" style="1" customWidth="1"/>
    <col min="5818" max="5818" width="8.7109375" style="1" customWidth="1"/>
    <col min="5819" max="5819" width="6.85546875" style="1" customWidth="1"/>
    <col min="5820" max="6064" width="9.140625" style="1" customWidth="1"/>
    <col min="6065" max="6065" width="3.7109375" style="1"/>
    <col min="6066" max="6066" width="4.5703125" style="1" customWidth="1"/>
    <col min="6067" max="6067" width="5.85546875" style="1" customWidth="1"/>
    <col min="6068" max="6068" width="36" style="1" customWidth="1"/>
    <col min="6069" max="6069" width="9.7109375" style="1" customWidth="1"/>
    <col min="6070" max="6070" width="11.85546875" style="1" customWidth="1"/>
    <col min="6071" max="6071" width="9" style="1" customWidth="1"/>
    <col min="6072" max="6072" width="9.7109375" style="1" customWidth="1"/>
    <col min="6073" max="6073" width="9.28515625" style="1" customWidth="1"/>
    <col min="6074" max="6074" width="8.7109375" style="1" customWidth="1"/>
    <col min="6075" max="6075" width="6.85546875" style="1" customWidth="1"/>
    <col min="6076" max="6320" width="9.140625" style="1" customWidth="1"/>
    <col min="6321" max="6321" width="3.7109375" style="1"/>
    <col min="6322" max="6322" width="4.5703125" style="1" customWidth="1"/>
    <col min="6323" max="6323" width="5.85546875" style="1" customWidth="1"/>
    <col min="6324" max="6324" width="36" style="1" customWidth="1"/>
    <col min="6325" max="6325" width="9.7109375" style="1" customWidth="1"/>
    <col min="6326" max="6326" width="11.85546875" style="1" customWidth="1"/>
    <col min="6327" max="6327" width="9" style="1" customWidth="1"/>
    <col min="6328" max="6328" width="9.7109375" style="1" customWidth="1"/>
    <col min="6329" max="6329" width="9.28515625" style="1" customWidth="1"/>
    <col min="6330" max="6330" width="8.7109375" style="1" customWidth="1"/>
    <col min="6331" max="6331" width="6.85546875" style="1" customWidth="1"/>
    <col min="6332" max="6576" width="9.140625" style="1" customWidth="1"/>
    <col min="6577" max="6577" width="3.7109375" style="1"/>
    <col min="6578" max="6578" width="4.5703125" style="1" customWidth="1"/>
    <col min="6579" max="6579" width="5.85546875" style="1" customWidth="1"/>
    <col min="6580" max="6580" width="36" style="1" customWidth="1"/>
    <col min="6581" max="6581" width="9.7109375" style="1" customWidth="1"/>
    <col min="6582" max="6582" width="11.85546875" style="1" customWidth="1"/>
    <col min="6583" max="6583" width="9" style="1" customWidth="1"/>
    <col min="6584" max="6584" width="9.7109375" style="1" customWidth="1"/>
    <col min="6585" max="6585" width="9.28515625" style="1" customWidth="1"/>
    <col min="6586" max="6586" width="8.7109375" style="1" customWidth="1"/>
    <col min="6587" max="6587" width="6.85546875" style="1" customWidth="1"/>
    <col min="6588" max="6832" width="9.140625" style="1" customWidth="1"/>
    <col min="6833" max="6833" width="3.7109375" style="1"/>
    <col min="6834" max="6834" width="4.5703125" style="1" customWidth="1"/>
    <col min="6835" max="6835" width="5.85546875" style="1" customWidth="1"/>
    <col min="6836" max="6836" width="36" style="1" customWidth="1"/>
    <col min="6837" max="6837" width="9.7109375" style="1" customWidth="1"/>
    <col min="6838" max="6838" width="11.85546875" style="1" customWidth="1"/>
    <col min="6839" max="6839" width="9" style="1" customWidth="1"/>
    <col min="6840" max="6840" width="9.7109375" style="1" customWidth="1"/>
    <col min="6841" max="6841" width="9.28515625" style="1" customWidth="1"/>
    <col min="6842" max="6842" width="8.7109375" style="1" customWidth="1"/>
    <col min="6843" max="6843" width="6.85546875" style="1" customWidth="1"/>
    <col min="6844" max="7088" width="9.140625" style="1" customWidth="1"/>
    <col min="7089" max="7089" width="3.7109375" style="1"/>
    <col min="7090" max="7090" width="4.5703125" style="1" customWidth="1"/>
    <col min="7091" max="7091" width="5.85546875" style="1" customWidth="1"/>
    <col min="7092" max="7092" width="36" style="1" customWidth="1"/>
    <col min="7093" max="7093" width="9.7109375" style="1" customWidth="1"/>
    <col min="7094" max="7094" width="11.85546875" style="1" customWidth="1"/>
    <col min="7095" max="7095" width="9" style="1" customWidth="1"/>
    <col min="7096" max="7096" width="9.7109375" style="1" customWidth="1"/>
    <col min="7097" max="7097" width="9.28515625" style="1" customWidth="1"/>
    <col min="7098" max="7098" width="8.7109375" style="1" customWidth="1"/>
    <col min="7099" max="7099" width="6.85546875" style="1" customWidth="1"/>
    <col min="7100" max="7344" width="9.140625" style="1" customWidth="1"/>
    <col min="7345" max="7345" width="3.7109375" style="1"/>
    <col min="7346" max="7346" width="4.5703125" style="1" customWidth="1"/>
    <col min="7347" max="7347" width="5.85546875" style="1" customWidth="1"/>
    <col min="7348" max="7348" width="36" style="1" customWidth="1"/>
    <col min="7349" max="7349" width="9.7109375" style="1" customWidth="1"/>
    <col min="7350" max="7350" width="11.85546875" style="1" customWidth="1"/>
    <col min="7351" max="7351" width="9" style="1" customWidth="1"/>
    <col min="7352" max="7352" width="9.7109375" style="1" customWidth="1"/>
    <col min="7353" max="7353" width="9.28515625" style="1" customWidth="1"/>
    <col min="7354" max="7354" width="8.7109375" style="1" customWidth="1"/>
    <col min="7355" max="7355" width="6.85546875" style="1" customWidth="1"/>
    <col min="7356" max="7600" width="9.140625" style="1" customWidth="1"/>
    <col min="7601" max="7601" width="3.7109375" style="1"/>
    <col min="7602" max="7602" width="4.5703125" style="1" customWidth="1"/>
    <col min="7603" max="7603" width="5.85546875" style="1" customWidth="1"/>
    <col min="7604" max="7604" width="36" style="1" customWidth="1"/>
    <col min="7605" max="7605" width="9.7109375" style="1" customWidth="1"/>
    <col min="7606" max="7606" width="11.85546875" style="1" customWidth="1"/>
    <col min="7607" max="7607" width="9" style="1" customWidth="1"/>
    <col min="7608" max="7608" width="9.7109375" style="1" customWidth="1"/>
    <col min="7609" max="7609" width="9.28515625" style="1" customWidth="1"/>
    <col min="7610" max="7610" width="8.7109375" style="1" customWidth="1"/>
    <col min="7611" max="7611" width="6.85546875" style="1" customWidth="1"/>
    <col min="7612" max="7856" width="9.140625" style="1" customWidth="1"/>
    <col min="7857" max="7857" width="3.7109375" style="1"/>
    <col min="7858" max="7858" width="4.5703125" style="1" customWidth="1"/>
    <col min="7859" max="7859" width="5.85546875" style="1" customWidth="1"/>
    <col min="7860" max="7860" width="36" style="1" customWidth="1"/>
    <col min="7861" max="7861" width="9.7109375" style="1" customWidth="1"/>
    <col min="7862" max="7862" width="11.85546875" style="1" customWidth="1"/>
    <col min="7863" max="7863" width="9" style="1" customWidth="1"/>
    <col min="7864" max="7864" width="9.7109375" style="1" customWidth="1"/>
    <col min="7865" max="7865" width="9.28515625" style="1" customWidth="1"/>
    <col min="7866" max="7866" width="8.7109375" style="1" customWidth="1"/>
    <col min="7867" max="7867" width="6.85546875" style="1" customWidth="1"/>
    <col min="7868" max="8112" width="9.140625" style="1" customWidth="1"/>
    <col min="8113" max="8113" width="3.7109375" style="1"/>
    <col min="8114" max="8114" width="4.5703125" style="1" customWidth="1"/>
    <col min="8115" max="8115" width="5.85546875" style="1" customWidth="1"/>
    <col min="8116" max="8116" width="36" style="1" customWidth="1"/>
    <col min="8117" max="8117" width="9.7109375" style="1" customWidth="1"/>
    <col min="8118" max="8118" width="11.85546875" style="1" customWidth="1"/>
    <col min="8119" max="8119" width="9" style="1" customWidth="1"/>
    <col min="8120" max="8120" width="9.7109375" style="1" customWidth="1"/>
    <col min="8121" max="8121" width="9.28515625" style="1" customWidth="1"/>
    <col min="8122" max="8122" width="8.7109375" style="1" customWidth="1"/>
    <col min="8123" max="8123" width="6.85546875" style="1" customWidth="1"/>
    <col min="8124" max="8368" width="9.140625" style="1" customWidth="1"/>
    <col min="8369" max="8369" width="3.7109375" style="1"/>
    <col min="8370" max="8370" width="4.5703125" style="1" customWidth="1"/>
    <col min="8371" max="8371" width="5.85546875" style="1" customWidth="1"/>
    <col min="8372" max="8372" width="36" style="1" customWidth="1"/>
    <col min="8373" max="8373" width="9.7109375" style="1" customWidth="1"/>
    <col min="8374" max="8374" width="11.85546875" style="1" customWidth="1"/>
    <col min="8375" max="8375" width="9" style="1" customWidth="1"/>
    <col min="8376" max="8376" width="9.7109375" style="1" customWidth="1"/>
    <col min="8377" max="8377" width="9.28515625" style="1" customWidth="1"/>
    <col min="8378" max="8378" width="8.7109375" style="1" customWidth="1"/>
    <col min="8379" max="8379" width="6.85546875" style="1" customWidth="1"/>
    <col min="8380" max="8624" width="9.140625" style="1" customWidth="1"/>
    <col min="8625" max="8625" width="3.7109375" style="1"/>
    <col min="8626" max="8626" width="4.5703125" style="1" customWidth="1"/>
    <col min="8627" max="8627" width="5.85546875" style="1" customWidth="1"/>
    <col min="8628" max="8628" width="36" style="1" customWidth="1"/>
    <col min="8629" max="8629" width="9.7109375" style="1" customWidth="1"/>
    <col min="8630" max="8630" width="11.85546875" style="1" customWidth="1"/>
    <col min="8631" max="8631" width="9" style="1" customWidth="1"/>
    <col min="8632" max="8632" width="9.7109375" style="1" customWidth="1"/>
    <col min="8633" max="8633" width="9.28515625" style="1" customWidth="1"/>
    <col min="8634" max="8634" width="8.7109375" style="1" customWidth="1"/>
    <col min="8635" max="8635" width="6.85546875" style="1" customWidth="1"/>
    <col min="8636" max="8880" width="9.140625" style="1" customWidth="1"/>
    <col min="8881" max="8881" width="3.7109375" style="1"/>
    <col min="8882" max="8882" width="4.5703125" style="1" customWidth="1"/>
    <col min="8883" max="8883" width="5.85546875" style="1" customWidth="1"/>
    <col min="8884" max="8884" width="36" style="1" customWidth="1"/>
    <col min="8885" max="8885" width="9.7109375" style="1" customWidth="1"/>
    <col min="8886" max="8886" width="11.85546875" style="1" customWidth="1"/>
    <col min="8887" max="8887" width="9" style="1" customWidth="1"/>
    <col min="8888" max="8888" width="9.7109375" style="1" customWidth="1"/>
    <col min="8889" max="8889" width="9.28515625" style="1" customWidth="1"/>
    <col min="8890" max="8890" width="8.7109375" style="1" customWidth="1"/>
    <col min="8891" max="8891" width="6.85546875" style="1" customWidth="1"/>
    <col min="8892" max="9136" width="9.140625" style="1" customWidth="1"/>
    <col min="9137" max="9137" width="3.7109375" style="1"/>
    <col min="9138" max="9138" width="4.5703125" style="1" customWidth="1"/>
    <col min="9139" max="9139" width="5.85546875" style="1" customWidth="1"/>
    <col min="9140" max="9140" width="36" style="1" customWidth="1"/>
    <col min="9141" max="9141" width="9.7109375" style="1" customWidth="1"/>
    <col min="9142" max="9142" width="11.85546875" style="1" customWidth="1"/>
    <col min="9143" max="9143" width="9" style="1" customWidth="1"/>
    <col min="9144" max="9144" width="9.7109375" style="1" customWidth="1"/>
    <col min="9145" max="9145" width="9.28515625" style="1" customWidth="1"/>
    <col min="9146" max="9146" width="8.7109375" style="1" customWidth="1"/>
    <col min="9147" max="9147" width="6.85546875" style="1" customWidth="1"/>
    <col min="9148" max="9392" width="9.140625" style="1" customWidth="1"/>
    <col min="9393" max="9393" width="3.7109375" style="1"/>
    <col min="9394" max="9394" width="4.5703125" style="1" customWidth="1"/>
    <col min="9395" max="9395" width="5.85546875" style="1" customWidth="1"/>
    <col min="9396" max="9396" width="36" style="1" customWidth="1"/>
    <col min="9397" max="9397" width="9.7109375" style="1" customWidth="1"/>
    <col min="9398" max="9398" width="11.85546875" style="1" customWidth="1"/>
    <col min="9399" max="9399" width="9" style="1" customWidth="1"/>
    <col min="9400" max="9400" width="9.7109375" style="1" customWidth="1"/>
    <col min="9401" max="9401" width="9.28515625" style="1" customWidth="1"/>
    <col min="9402" max="9402" width="8.7109375" style="1" customWidth="1"/>
    <col min="9403" max="9403" width="6.85546875" style="1" customWidth="1"/>
    <col min="9404" max="9648" width="9.140625" style="1" customWidth="1"/>
    <col min="9649" max="9649" width="3.7109375" style="1"/>
    <col min="9650" max="9650" width="4.5703125" style="1" customWidth="1"/>
    <col min="9651" max="9651" width="5.85546875" style="1" customWidth="1"/>
    <col min="9652" max="9652" width="36" style="1" customWidth="1"/>
    <col min="9653" max="9653" width="9.7109375" style="1" customWidth="1"/>
    <col min="9654" max="9654" width="11.85546875" style="1" customWidth="1"/>
    <col min="9655" max="9655" width="9" style="1" customWidth="1"/>
    <col min="9656" max="9656" width="9.7109375" style="1" customWidth="1"/>
    <col min="9657" max="9657" width="9.28515625" style="1" customWidth="1"/>
    <col min="9658" max="9658" width="8.7109375" style="1" customWidth="1"/>
    <col min="9659" max="9659" width="6.85546875" style="1" customWidth="1"/>
    <col min="9660" max="9904" width="9.140625" style="1" customWidth="1"/>
    <col min="9905" max="9905" width="3.7109375" style="1"/>
    <col min="9906" max="9906" width="4.5703125" style="1" customWidth="1"/>
    <col min="9907" max="9907" width="5.85546875" style="1" customWidth="1"/>
    <col min="9908" max="9908" width="36" style="1" customWidth="1"/>
    <col min="9909" max="9909" width="9.7109375" style="1" customWidth="1"/>
    <col min="9910" max="9910" width="11.85546875" style="1" customWidth="1"/>
    <col min="9911" max="9911" width="9" style="1" customWidth="1"/>
    <col min="9912" max="9912" width="9.7109375" style="1" customWidth="1"/>
    <col min="9913" max="9913" width="9.28515625" style="1" customWidth="1"/>
    <col min="9914" max="9914" width="8.7109375" style="1" customWidth="1"/>
    <col min="9915" max="9915" width="6.85546875" style="1" customWidth="1"/>
    <col min="9916" max="10160" width="9.140625" style="1" customWidth="1"/>
    <col min="10161" max="10161" width="3.7109375" style="1"/>
    <col min="10162" max="10162" width="4.5703125" style="1" customWidth="1"/>
    <col min="10163" max="10163" width="5.85546875" style="1" customWidth="1"/>
    <col min="10164" max="10164" width="36" style="1" customWidth="1"/>
    <col min="10165" max="10165" width="9.7109375" style="1" customWidth="1"/>
    <col min="10166" max="10166" width="11.85546875" style="1" customWidth="1"/>
    <col min="10167" max="10167" width="9" style="1" customWidth="1"/>
    <col min="10168" max="10168" width="9.7109375" style="1" customWidth="1"/>
    <col min="10169" max="10169" width="9.28515625" style="1" customWidth="1"/>
    <col min="10170" max="10170" width="8.7109375" style="1" customWidth="1"/>
    <col min="10171" max="10171" width="6.85546875" style="1" customWidth="1"/>
    <col min="10172" max="10416" width="9.140625" style="1" customWidth="1"/>
    <col min="10417" max="10417" width="3.7109375" style="1"/>
    <col min="10418" max="10418" width="4.5703125" style="1" customWidth="1"/>
    <col min="10419" max="10419" width="5.85546875" style="1" customWidth="1"/>
    <col min="10420" max="10420" width="36" style="1" customWidth="1"/>
    <col min="10421" max="10421" width="9.7109375" style="1" customWidth="1"/>
    <col min="10422" max="10422" width="11.85546875" style="1" customWidth="1"/>
    <col min="10423" max="10423" width="9" style="1" customWidth="1"/>
    <col min="10424" max="10424" width="9.7109375" style="1" customWidth="1"/>
    <col min="10425" max="10425" width="9.28515625" style="1" customWidth="1"/>
    <col min="10426" max="10426" width="8.7109375" style="1" customWidth="1"/>
    <col min="10427" max="10427" width="6.85546875" style="1" customWidth="1"/>
    <col min="10428" max="10672" width="9.140625" style="1" customWidth="1"/>
    <col min="10673" max="10673" width="3.7109375" style="1"/>
    <col min="10674" max="10674" width="4.5703125" style="1" customWidth="1"/>
    <col min="10675" max="10675" width="5.85546875" style="1" customWidth="1"/>
    <col min="10676" max="10676" width="36" style="1" customWidth="1"/>
    <col min="10677" max="10677" width="9.7109375" style="1" customWidth="1"/>
    <col min="10678" max="10678" width="11.85546875" style="1" customWidth="1"/>
    <col min="10679" max="10679" width="9" style="1" customWidth="1"/>
    <col min="10680" max="10680" width="9.7109375" style="1" customWidth="1"/>
    <col min="10681" max="10681" width="9.28515625" style="1" customWidth="1"/>
    <col min="10682" max="10682" width="8.7109375" style="1" customWidth="1"/>
    <col min="10683" max="10683" width="6.85546875" style="1" customWidth="1"/>
    <col min="10684" max="10928" width="9.140625" style="1" customWidth="1"/>
    <col min="10929" max="10929" width="3.7109375" style="1"/>
    <col min="10930" max="10930" width="4.5703125" style="1" customWidth="1"/>
    <col min="10931" max="10931" width="5.85546875" style="1" customWidth="1"/>
    <col min="10932" max="10932" width="36" style="1" customWidth="1"/>
    <col min="10933" max="10933" width="9.7109375" style="1" customWidth="1"/>
    <col min="10934" max="10934" width="11.85546875" style="1" customWidth="1"/>
    <col min="10935" max="10935" width="9" style="1" customWidth="1"/>
    <col min="10936" max="10936" width="9.7109375" style="1" customWidth="1"/>
    <col min="10937" max="10937" width="9.28515625" style="1" customWidth="1"/>
    <col min="10938" max="10938" width="8.7109375" style="1" customWidth="1"/>
    <col min="10939" max="10939" width="6.85546875" style="1" customWidth="1"/>
    <col min="10940" max="11184" width="9.140625" style="1" customWidth="1"/>
    <col min="11185" max="11185" width="3.7109375" style="1"/>
    <col min="11186" max="11186" width="4.5703125" style="1" customWidth="1"/>
    <col min="11187" max="11187" width="5.85546875" style="1" customWidth="1"/>
    <col min="11188" max="11188" width="36" style="1" customWidth="1"/>
    <col min="11189" max="11189" width="9.7109375" style="1" customWidth="1"/>
    <col min="11190" max="11190" width="11.85546875" style="1" customWidth="1"/>
    <col min="11191" max="11191" width="9" style="1" customWidth="1"/>
    <col min="11192" max="11192" width="9.7109375" style="1" customWidth="1"/>
    <col min="11193" max="11193" width="9.28515625" style="1" customWidth="1"/>
    <col min="11194" max="11194" width="8.7109375" style="1" customWidth="1"/>
    <col min="11195" max="11195" width="6.85546875" style="1" customWidth="1"/>
    <col min="11196" max="11440" width="9.140625" style="1" customWidth="1"/>
    <col min="11441" max="11441" width="3.7109375" style="1"/>
    <col min="11442" max="11442" width="4.5703125" style="1" customWidth="1"/>
    <col min="11443" max="11443" width="5.85546875" style="1" customWidth="1"/>
    <col min="11444" max="11444" width="36" style="1" customWidth="1"/>
    <col min="11445" max="11445" width="9.7109375" style="1" customWidth="1"/>
    <col min="11446" max="11446" width="11.85546875" style="1" customWidth="1"/>
    <col min="11447" max="11447" width="9" style="1" customWidth="1"/>
    <col min="11448" max="11448" width="9.7109375" style="1" customWidth="1"/>
    <col min="11449" max="11449" width="9.28515625" style="1" customWidth="1"/>
    <col min="11450" max="11450" width="8.7109375" style="1" customWidth="1"/>
    <col min="11451" max="11451" width="6.85546875" style="1" customWidth="1"/>
    <col min="11452" max="11696" width="9.140625" style="1" customWidth="1"/>
    <col min="11697" max="11697" width="3.7109375" style="1"/>
    <col min="11698" max="11698" width="4.5703125" style="1" customWidth="1"/>
    <col min="11699" max="11699" width="5.85546875" style="1" customWidth="1"/>
    <col min="11700" max="11700" width="36" style="1" customWidth="1"/>
    <col min="11701" max="11701" width="9.7109375" style="1" customWidth="1"/>
    <col min="11702" max="11702" width="11.85546875" style="1" customWidth="1"/>
    <col min="11703" max="11703" width="9" style="1" customWidth="1"/>
    <col min="11704" max="11704" width="9.7109375" style="1" customWidth="1"/>
    <col min="11705" max="11705" width="9.28515625" style="1" customWidth="1"/>
    <col min="11706" max="11706" width="8.7109375" style="1" customWidth="1"/>
    <col min="11707" max="11707" width="6.85546875" style="1" customWidth="1"/>
    <col min="11708" max="11952" width="9.140625" style="1" customWidth="1"/>
    <col min="11953" max="11953" width="3.7109375" style="1"/>
    <col min="11954" max="11954" width="4.5703125" style="1" customWidth="1"/>
    <col min="11955" max="11955" width="5.85546875" style="1" customWidth="1"/>
    <col min="11956" max="11956" width="36" style="1" customWidth="1"/>
    <col min="11957" max="11957" width="9.7109375" style="1" customWidth="1"/>
    <col min="11958" max="11958" width="11.85546875" style="1" customWidth="1"/>
    <col min="11959" max="11959" width="9" style="1" customWidth="1"/>
    <col min="11960" max="11960" width="9.7109375" style="1" customWidth="1"/>
    <col min="11961" max="11961" width="9.28515625" style="1" customWidth="1"/>
    <col min="11962" max="11962" width="8.7109375" style="1" customWidth="1"/>
    <col min="11963" max="11963" width="6.85546875" style="1" customWidth="1"/>
    <col min="11964" max="12208" width="9.140625" style="1" customWidth="1"/>
    <col min="12209" max="12209" width="3.7109375" style="1"/>
    <col min="12210" max="12210" width="4.5703125" style="1" customWidth="1"/>
    <col min="12211" max="12211" width="5.85546875" style="1" customWidth="1"/>
    <col min="12212" max="12212" width="36" style="1" customWidth="1"/>
    <col min="12213" max="12213" width="9.7109375" style="1" customWidth="1"/>
    <col min="12214" max="12214" width="11.85546875" style="1" customWidth="1"/>
    <col min="12215" max="12215" width="9" style="1" customWidth="1"/>
    <col min="12216" max="12216" width="9.7109375" style="1" customWidth="1"/>
    <col min="12217" max="12217" width="9.28515625" style="1" customWidth="1"/>
    <col min="12218" max="12218" width="8.7109375" style="1" customWidth="1"/>
    <col min="12219" max="12219" width="6.85546875" style="1" customWidth="1"/>
    <col min="12220" max="12464" width="9.140625" style="1" customWidth="1"/>
    <col min="12465" max="12465" width="3.7109375" style="1"/>
    <col min="12466" max="12466" width="4.5703125" style="1" customWidth="1"/>
    <col min="12467" max="12467" width="5.85546875" style="1" customWidth="1"/>
    <col min="12468" max="12468" width="36" style="1" customWidth="1"/>
    <col min="12469" max="12469" width="9.7109375" style="1" customWidth="1"/>
    <col min="12470" max="12470" width="11.85546875" style="1" customWidth="1"/>
    <col min="12471" max="12471" width="9" style="1" customWidth="1"/>
    <col min="12472" max="12472" width="9.7109375" style="1" customWidth="1"/>
    <col min="12473" max="12473" width="9.28515625" style="1" customWidth="1"/>
    <col min="12474" max="12474" width="8.7109375" style="1" customWidth="1"/>
    <col min="12475" max="12475" width="6.85546875" style="1" customWidth="1"/>
    <col min="12476" max="12720" width="9.140625" style="1" customWidth="1"/>
    <col min="12721" max="12721" width="3.7109375" style="1"/>
    <col min="12722" max="12722" width="4.5703125" style="1" customWidth="1"/>
    <col min="12723" max="12723" width="5.85546875" style="1" customWidth="1"/>
    <col min="12724" max="12724" width="36" style="1" customWidth="1"/>
    <col min="12725" max="12725" width="9.7109375" style="1" customWidth="1"/>
    <col min="12726" max="12726" width="11.85546875" style="1" customWidth="1"/>
    <col min="12727" max="12727" width="9" style="1" customWidth="1"/>
    <col min="12728" max="12728" width="9.7109375" style="1" customWidth="1"/>
    <col min="12729" max="12729" width="9.28515625" style="1" customWidth="1"/>
    <col min="12730" max="12730" width="8.7109375" style="1" customWidth="1"/>
    <col min="12731" max="12731" width="6.85546875" style="1" customWidth="1"/>
    <col min="12732" max="12976" width="9.140625" style="1" customWidth="1"/>
    <col min="12977" max="12977" width="3.7109375" style="1"/>
    <col min="12978" max="12978" width="4.5703125" style="1" customWidth="1"/>
    <col min="12979" max="12979" width="5.85546875" style="1" customWidth="1"/>
    <col min="12980" max="12980" width="36" style="1" customWidth="1"/>
    <col min="12981" max="12981" width="9.7109375" style="1" customWidth="1"/>
    <col min="12982" max="12982" width="11.85546875" style="1" customWidth="1"/>
    <col min="12983" max="12983" width="9" style="1" customWidth="1"/>
    <col min="12984" max="12984" width="9.7109375" style="1" customWidth="1"/>
    <col min="12985" max="12985" width="9.28515625" style="1" customWidth="1"/>
    <col min="12986" max="12986" width="8.7109375" style="1" customWidth="1"/>
    <col min="12987" max="12987" width="6.85546875" style="1" customWidth="1"/>
    <col min="12988" max="13232" width="9.140625" style="1" customWidth="1"/>
    <col min="13233" max="13233" width="3.7109375" style="1"/>
    <col min="13234" max="13234" width="4.5703125" style="1" customWidth="1"/>
    <col min="13235" max="13235" width="5.85546875" style="1" customWidth="1"/>
    <col min="13236" max="13236" width="36" style="1" customWidth="1"/>
    <col min="13237" max="13237" width="9.7109375" style="1" customWidth="1"/>
    <col min="13238" max="13238" width="11.85546875" style="1" customWidth="1"/>
    <col min="13239" max="13239" width="9" style="1" customWidth="1"/>
    <col min="13240" max="13240" width="9.7109375" style="1" customWidth="1"/>
    <col min="13241" max="13241" width="9.28515625" style="1" customWidth="1"/>
    <col min="13242" max="13242" width="8.7109375" style="1" customWidth="1"/>
    <col min="13243" max="13243" width="6.85546875" style="1" customWidth="1"/>
    <col min="13244" max="13488" width="9.140625" style="1" customWidth="1"/>
    <col min="13489" max="13489" width="3.7109375" style="1"/>
    <col min="13490" max="13490" width="4.5703125" style="1" customWidth="1"/>
    <col min="13491" max="13491" width="5.85546875" style="1" customWidth="1"/>
    <col min="13492" max="13492" width="36" style="1" customWidth="1"/>
    <col min="13493" max="13493" width="9.7109375" style="1" customWidth="1"/>
    <col min="13494" max="13494" width="11.85546875" style="1" customWidth="1"/>
    <col min="13495" max="13495" width="9" style="1" customWidth="1"/>
    <col min="13496" max="13496" width="9.7109375" style="1" customWidth="1"/>
    <col min="13497" max="13497" width="9.28515625" style="1" customWidth="1"/>
    <col min="13498" max="13498" width="8.7109375" style="1" customWidth="1"/>
    <col min="13499" max="13499" width="6.85546875" style="1" customWidth="1"/>
    <col min="13500" max="13744" width="9.140625" style="1" customWidth="1"/>
    <col min="13745" max="13745" width="3.7109375" style="1"/>
    <col min="13746" max="13746" width="4.5703125" style="1" customWidth="1"/>
    <col min="13747" max="13747" width="5.85546875" style="1" customWidth="1"/>
    <col min="13748" max="13748" width="36" style="1" customWidth="1"/>
    <col min="13749" max="13749" width="9.7109375" style="1" customWidth="1"/>
    <col min="13750" max="13750" width="11.85546875" style="1" customWidth="1"/>
    <col min="13751" max="13751" width="9" style="1" customWidth="1"/>
    <col min="13752" max="13752" width="9.7109375" style="1" customWidth="1"/>
    <col min="13753" max="13753" width="9.28515625" style="1" customWidth="1"/>
    <col min="13754" max="13754" width="8.7109375" style="1" customWidth="1"/>
    <col min="13755" max="13755" width="6.85546875" style="1" customWidth="1"/>
    <col min="13756" max="14000" width="9.140625" style="1" customWidth="1"/>
    <col min="14001" max="14001" width="3.7109375" style="1"/>
    <col min="14002" max="14002" width="4.5703125" style="1" customWidth="1"/>
    <col min="14003" max="14003" width="5.85546875" style="1" customWidth="1"/>
    <col min="14004" max="14004" width="36" style="1" customWidth="1"/>
    <col min="14005" max="14005" width="9.7109375" style="1" customWidth="1"/>
    <col min="14006" max="14006" width="11.85546875" style="1" customWidth="1"/>
    <col min="14007" max="14007" width="9" style="1" customWidth="1"/>
    <col min="14008" max="14008" width="9.7109375" style="1" customWidth="1"/>
    <col min="14009" max="14009" width="9.28515625" style="1" customWidth="1"/>
    <col min="14010" max="14010" width="8.7109375" style="1" customWidth="1"/>
    <col min="14011" max="14011" width="6.85546875" style="1" customWidth="1"/>
    <col min="14012" max="14256" width="9.140625" style="1" customWidth="1"/>
    <col min="14257" max="14257" width="3.7109375" style="1"/>
    <col min="14258" max="14258" width="4.5703125" style="1" customWidth="1"/>
    <col min="14259" max="14259" width="5.85546875" style="1" customWidth="1"/>
    <col min="14260" max="14260" width="36" style="1" customWidth="1"/>
    <col min="14261" max="14261" width="9.7109375" style="1" customWidth="1"/>
    <col min="14262" max="14262" width="11.85546875" style="1" customWidth="1"/>
    <col min="14263" max="14263" width="9" style="1" customWidth="1"/>
    <col min="14264" max="14264" width="9.7109375" style="1" customWidth="1"/>
    <col min="14265" max="14265" width="9.28515625" style="1" customWidth="1"/>
    <col min="14266" max="14266" width="8.7109375" style="1" customWidth="1"/>
    <col min="14267" max="14267" width="6.85546875" style="1" customWidth="1"/>
    <col min="14268" max="14512" width="9.140625" style="1" customWidth="1"/>
    <col min="14513" max="14513" width="3.7109375" style="1"/>
    <col min="14514" max="14514" width="4.5703125" style="1" customWidth="1"/>
    <col min="14515" max="14515" width="5.85546875" style="1" customWidth="1"/>
    <col min="14516" max="14516" width="36" style="1" customWidth="1"/>
    <col min="14517" max="14517" width="9.7109375" style="1" customWidth="1"/>
    <col min="14518" max="14518" width="11.85546875" style="1" customWidth="1"/>
    <col min="14519" max="14519" width="9" style="1" customWidth="1"/>
    <col min="14520" max="14520" width="9.7109375" style="1" customWidth="1"/>
    <col min="14521" max="14521" width="9.28515625" style="1" customWidth="1"/>
    <col min="14522" max="14522" width="8.7109375" style="1" customWidth="1"/>
    <col min="14523" max="14523" width="6.85546875" style="1" customWidth="1"/>
    <col min="14524" max="14768" width="9.140625" style="1" customWidth="1"/>
    <col min="14769" max="14769" width="3.7109375" style="1"/>
    <col min="14770" max="14770" width="4.5703125" style="1" customWidth="1"/>
    <col min="14771" max="14771" width="5.85546875" style="1" customWidth="1"/>
    <col min="14772" max="14772" width="36" style="1" customWidth="1"/>
    <col min="14773" max="14773" width="9.7109375" style="1" customWidth="1"/>
    <col min="14774" max="14774" width="11.85546875" style="1" customWidth="1"/>
    <col min="14775" max="14775" width="9" style="1" customWidth="1"/>
    <col min="14776" max="14776" width="9.7109375" style="1" customWidth="1"/>
    <col min="14777" max="14777" width="9.28515625" style="1" customWidth="1"/>
    <col min="14778" max="14778" width="8.7109375" style="1" customWidth="1"/>
    <col min="14779" max="14779" width="6.85546875" style="1" customWidth="1"/>
    <col min="14780" max="15024" width="9.140625" style="1" customWidth="1"/>
    <col min="15025" max="15025" width="3.7109375" style="1"/>
    <col min="15026" max="15026" width="4.5703125" style="1" customWidth="1"/>
    <col min="15027" max="15027" width="5.85546875" style="1" customWidth="1"/>
    <col min="15028" max="15028" width="36" style="1" customWidth="1"/>
    <col min="15029" max="15029" width="9.7109375" style="1" customWidth="1"/>
    <col min="15030" max="15030" width="11.85546875" style="1" customWidth="1"/>
    <col min="15031" max="15031" width="9" style="1" customWidth="1"/>
    <col min="15032" max="15032" width="9.7109375" style="1" customWidth="1"/>
    <col min="15033" max="15033" width="9.28515625" style="1" customWidth="1"/>
    <col min="15034" max="15034" width="8.7109375" style="1" customWidth="1"/>
    <col min="15035" max="15035" width="6.85546875" style="1" customWidth="1"/>
    <col min="15036" max="15280" width="9.140625" style="1" customWidth="1"/>
    <col min="15281" max="15281" width="3.7109375" style="1"/>
    <col min="15282" max="15282" width="4.5703125" style="1" customWidth="1"/>
    <col min="15283" max="15283" width="5.85546875" style="1" customWidth="1"/>
    <col min="15284" max="15284" width="36" style="1" customWidth="1"/>
    <col min="15285" max="15285" width="9.7109375" style="1" customWidth="1"/>
    <col min="15286" max="15286" width="11.85546875" style="1" customWidth="1"/>
    <col min="15287" max="15287" width="9" style="1" customWidth="1"/>
    <col min="15288" max="15288" width="9.7109375" style="1" customWidth="1"/>
    <col min="15289" max="15289" width="9.28515625" style="1" customWidth="1"/>
    <col min="15290" max="15290" width="8.7109375" style="1" customWidth="1"/>
    <col min="15291" max="15291" width="6.85546875" style="1" customWidth="1"/>
    <col min="15292" max="15536" width="9.140625" style="1" customWidth="1"/>
    <col min="15537" max="15537" width="3.7109375" style="1"/>
    <col min="15538" max="15538" width="4.5703125" style="1" customWidth="1"/>
    <col min="15539" max="15539" width="5.85546875" style="1" customWidth="1"/>
    <col min="15540" max="15540" width="36" style="1" customWidth="1"/>
    <col min="15541" max="15541" width="9.7109375" style="1" customWidth="1"/>
    <col min="15542" max="15542" width="11.85546875" style="1" customWidth="1"/>
    <col min="15543" max="15543" width="9" style="1" customWidth="1"/>
    <col min="15544" max="15544" width="9.7109375" style="1" customWidth="1"/>
    <col min="15545" max="15545" width="9.28515625" style="1" customWidth="1"/>
    <col min="15546" max="15546" width="8.7109375" style="1" customWidth="1"/>
    <col min="15547" max="15547" width="6.85546875" style="1" customWidth="1"/>
    <col min="15548" max="15792" width="9.140625" style="1" customWidth="1"/>
    <col min="15793" max="15793" width="3.7109375" style="1"/>
    <col min="15794" max="15794" width="4.5703125" style="1" customWidth="1"/>
    <col min="15795" max="15795" width="5.85546875" style="1" customWidth="1"/>
    <col min="15796" max="15796" width="36" style="1" customWidth="1"/>
    <col min="15797" max="15797" width="9.7109375" style="1" customWidth="1"/>
    <col min="15798" max="15798" width="11.85546875" style="1" customWidth="1"/>
    <col min="15799" max="15799" width="9" style="1" customWidth="1"/>
    <col min="15800" max="15800" width="9.7109375" style="1" customWidth="1"/>
    <col min="15801" max="15801" width="9.28515625" style="1" customWidth="1"/>
    <col min="15802" max="15802" width="8.7109375" style="1" customWidth="1"/>
    <col min="15803" max="15803" width="6.85546875" style="1" customWidth="1"/>
    <col min="15804" max="16048" width="9.140625" style="1" customWidth="1"/>
    <col min="16049" max="16049" width="3.7109375" style="1"/>
    <col min="16050" max="16050" width="4.5703125" style="1" customWidth="1"/>
    <col min="16051" max="16051" width="5.85546875" style="1" customWidth="1"/>
    <col min="16052" max="16052" width="36" style="1" customWidth="1"/>
    <col min="16053" max="16053" width="9.7109375" style="1" customWidth="1"/>
    <col min="16054" max="16054" width="11.85546875" style="1" customWidth="1"/>
    <col min="16055" max="16055" width="9" style="1" customWidth="1"/>
    <col min="16056" max="16056" width="9.7109375" style="1" customWidth="1"/>
    <col min="16057" max="16057" width="9.28515625" style="1" customWidth="1"/>
    <col min="16058" max="16058" width="8.7109375" style="1" customWidth="1"/>
    <col min="16059" max="16059" width="6.85546875" style="1" customWidth="1"/>
    <col min="16060" max="16304" width="9.140625" style="1" customWidth="1"/>
    <col min="16305" max="16384" width="3.7109375" style="1"/>
  </cols>
  <sheetData>
    <row r="1" spans="1:9" x14ac:dyDescent="0.2">
      <c r="C1" s="4"/>
      <c r="G1" s="185"/>
      <c r="H1" s="185"/>
      <c r="I1" s="185"/>
    </row>
    <row r="2" spans="1:9" x14ac:dyDescent="0.2">
      <c r="A2" s="243" t="s">
        <v>20</v>
      </c>
      <c r="B2" s="243"/>
      <c r="C2" s="243"/>
      <c r="D2" s="243"/>
      <c r="E2" s="243"/>
      <c r="F2" s="243"/>
      <c r="G2" s="243"/>
      <c r="H2" s="243"/>
      <c r="I2" s="243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x14ac:dyDescent="0.2">
      <c r="A4" s="2"/>
      <c r="B4" s="2"/>
      <c r="C4" s="244" t="s">
        <v>21</v>
      </c>
      <c r="D4" s="244"/>
      <c r="E4" s="244"/>
      <c r="F4" s="244"/>
      <c r="G4" s="244"/>
      <c r="H4" s="244"/>
      <c r="I4" s="244"/>
    </row>
    <row r="5" spans="1:9" ht="11.25" customHeight="1" x14ac:dyDescent="0.2">
      <c r="A5" s="81"/>
      <c r="B5" s="81"/>
      <c r="C5" s="245" t="s">
        <v>19</v>
      </c>
      <c r="D5" s="245"/>
      <c r="E5" s="245"/>
      <c r="F5" s="245"/>
      <c r="G5" s="245"/>
      <c r="H5" s="245"/>
      <c r="I5" s="245"/>
    </row>
    <row r="6" spans="1:9" x14ac:dyDescent="0.2">
      <c r="A6" s="225" t="s">
        <v>22</v>
      </c>
      <c r="B6" s="225"/>
      <c r="C6" s="225"/>
      <c r="D6" s="193" t="str">
        <f>'Kopt a+c+n'!B13</f>
        <v>DZĪVOJAMĀS MĀJAS FASĀŽU VIENKĀRŠOTĀ ATJAUNOŠANA</v>
      </c>
      <c r="E6" s="193"/>
      <c r="F6" s="193"/>
      <c r="G6" s="193"/>
      <c r="H6" s="193"/>
      <c r="I6" s="193"/>
    </row>
    <row r="7" spans="1:9" x14ac:dyDescent="0.2">
      <c r="A7" s="225" t="s">
        <v>6</v>
      </c>
      <c r="B7" s="225"/>
      <c r="C7" s="225"/>
      <c r="D7" s="194" t="str">
        <f>'Kopt a+c+n'!B14</f>
        <v>DZĪVOJAMĀS MĀJAS FASĀŽU VIENKĀRŠOTĀ ATJAUNOŠANA</v>
      </c>
      <c r="E7" s="194"/>
      <c r="F7" s="194"/>
      <c r="G7" s="194"/>
      <c r="H7" s="194"/>
      <c r="I7" s="194"/>
    </row>
    <row r="8" spans="1:9" x14ac:dyDescent="0.2">
      <c r="A8" s="230" t="s">
        <v>23</v>
      </c>
      <c r="B8" s="230"/>
      <c r="C8" s="230"/>
      <c r="D8" s="194" t="str">
        <f>'Kopt a+c+n'!B15</f>
        <v>MEŽA IELA 8, JAUNOLAINE, OLAINES PAGASTS</v>
      </c>
      <c r="E8" s="194"/>
      <c r="F8" s="194"/>
      <c r="G8" s="194"/>
      <c r="H8" s="194"/>
      <c r="I8" s="194"/>
    </row>
    <row r="9" spans="1:9" x14ac:dyDescent="0.2">
      <c r="A9" s="230" t="s">
        <v>24</v>
      </c>
      <c r="B9" s="230"/>
      <c r="C9" s="230"/>
      <c r="D9" s="195" t="str">
        <f>'Kopt a+c+n'!B16</f>
        <v>Iepirkums Nr. AS OŪS 2024/02_E</v>
      </c>
      <c r="E9" s="195"/>
      <c r="F9" s="195"/>
      <c r="G9" s="195"/>
      <c r="H9" s="195"/>
      <c r="I9" s="195"/>
    </row>
    <row r="10" spans="1:9" x14ac:dyDescent="0.2">
      <c r="C10" s="4" t="s">
        <v>25</v>
      </c>
      <c r="D10" s="231">
        <f>E24</f>
        <v>0</v>
      </c>
      <c r="E10" s="231"/>
      <c r="F10" s="48"/>
      <c r="G10" s="48"/>
      <c r="H10" s="48"/>
      <c r="I10" s="48"/>
    </row>
    <row r="11" spans="1:9" x14ac:dyDescent="0.2">
      <c r="C11" s="4" t="s">
        <v>26</v>
      </c>
      <c r="D11" s="232">
        <f>I20</f>
        <v>0</v>
      </c>
      <c r="E11" s="232"/>
      <c r="F11" s="48"/>
      <c r="G11" s="48"/>
      <c r="H11" s="48"/>
      <c r="I11" s="48"/>
    </row>
    <row r="12" spans="1:9" ht="12" thickBot="1" x14ac:dyDescent="0.25">
      <c r="F12" s="13"/>
      <c r="G12" s="13"/>
      <c r="H12" s="13"/>
      <c r="I12" s="13"/>
    </row>
    <row r="13" spans="1:9" x14ac:dyDescent="0.2">
      <c r="A13" s="235" t="s">
        <v>27</v>
      </c>
      <c r="B13" s="237" t="s">
        <v>28</v>
      </c>
      <c r="C13" s="239" t="s">
        <v>29</v>
      </c>
      <c r="D13" s="240"/>
      <c r="E13" s="233" t="s">
        <v>30</v>
      </c>
      <c r="F13" s="226" t="s">
        <v>31</v>
      </c>
      <c r="G13" s="227"/>
      <c r="H13" s="227"/>
      <c r="I13" s="228" t="s">
        <v>32</v>
      </c>
    </row>
    <row r="14" spans="1:9" ht="23.25" thickBot="1" x14ac:dyDescent="0.25">
      <c r="A14" s="236"/>
      <c r="B14" s="238"/>
      <c r="C14" s="241"/>
      <c r="D14" s="242"/>
      <c r="E14" s="234"/>
      <c r="F14" s="14" t="s">
        <v>33</v>
      </c>
      <c r="G14" s="15" t="s">
        <v>34</v>
      </c>
      <c r="H14" s="15" t="s">
        <v>35</v>
      </c>
      <c r="I14" s="229"/>
    </row>
    <row r="15" spans="1:9" x14ac:dyDescent="0.2">
      <c r="A15" s="44">
        <f>IF(E15=0,0,IF(COUNTBLANK(E15)=1,0,COUNTA($E$15:E15)))</f>
        <v>0</v>
      </c>
      <c r="B15" s="19">
        <f>IF(A15=0,0,CONCATENATE("N-",A15))</f>
        <v>0</v>
      </c>
      <c r="C15" s="221" t="str">
        <f>'1n'!C2:I2</f>
        <v>VISPĀRĒJIE BŪVDARBI</v>
      </c>
      <c r="D15" s="222"/>
      <c r="E15" s="82">
        <f>'1n'!P130</f>
        <v>0</v>
      </c>
      <c r="F15" s="83">
        <f>'1n'!M130</f>
        <v>0</v>
      </c>
      <c r="G15" s="84">
        <f>'1n'!N130</f>
        <v>0</v>
      </c>
      <c r="H15" s="84">
        <f>'1n'!O130</f>
        <v>0</v>
      </c>
      <c r="I15" s="39">
        <f>'1n'!L130</f>
        <v>0</v>
      </c>
    </row>
    <row r="16" spans="1:9" x14ac:dyDescent="0.2">
      <c r="A16" s="45">
        <f>IF(E16=0,0,IF(COUNTBLANK(E16)=1,0,COUNTA($E$15:E16)))</f>
        <v>0</v>
      </c>
      <c r="B16" s="20">
        <f t="shared" ref="B16:B19" si="0">IF(A16=0,0,CONCATENATE("N-",A16))</f>
        <v>0</v>
      </c>
      <c r="C16" s="199" t="str">
        <f>'2n'!C2:I2</f>
        <v>ŪDENSAPGĀDE UN KANALIZĀCIJA</v>
      </c>
      <c r="D16" s="200"/>
      <c r="E16" s="85">
        <f>'2n'!P84</f>
        <v>0</v>
      </c>
      <c r="F16" s="86">
        <f>'2n'!M84</f>
        <v>0</v>
      </c>
      <c r="G16" s="87">
        <f>'2n'!N84</f>
        <v>0</v>
      </c>
      <c r="H16" s="87">
        <f>'2n'!O84</f>
        <v>0</v>
      </c>
      <c r="I16" s="40">
        <f>'2n'!L84</f>
        <v>0</v>
      </c>
    </row>
    <row r="17" spans="1:9" x14ac:dyDescent="0.2">
      <c r="A17" s="45">
        <f>IF(E17=0,0,IF(COUNTBLANK(E17)=1,0,COUNTA($E$15:E17)))</f>
        <v>0</v>
      </c>
      <c r="B17" s="20">
        <f t="shared" si="0"/>
        <v>0</v>
      </c>
      <c r="C17" s="199" t="str">
        <f>'3n'!C2:I2</f>
        <v>APKURE</v>
      </c>
      <c r="D17" s="200"/>
      <c r="E17" s="88">
        <f>'3n'!P82</f>
        <v>0</v>
      </c>
      <c r="F17" s="86">
        <f>'3n'!M82</f>
        <v>0</v>
      </c>
      <c r="G17" s="87">
        <f>'3n'!N82</f>
        <v>0</v>
      </c>
      <c r="H17" s="87">
        <f>'3n'!O82</f>
        <v>0</v>
      </c>
      <c r="I17" s="40">
        <f>'3n'!L82</f>
        <v>0</v>
      </c>
    </row>
    <row r="18" spans="1:9" x14ac:dyDescent="0.2">
      <c r="A18" s="45">
        <f>IF(E18=0,0,IF(COUNTBLANK(E18)=1,0,COUNTA($E$15:E18)))</f>
        <v>0</v>
      </c>
      <c r="B18" s="20">
        <f t="shared" si="0"/>
        <v>0</v>
      </c>
      <c r="C18" s="199" t="str">
        <f>'4n'!C2:I2</f>
        <v>ZIBENSAIZSARDZĪBA</v>
      </c>
      <c r="D18" s="200"/>
      <c r="E18" s="88">
        <f>'4n'!P39</f>
        <v>0</v>
      </c>
      <c r="F18" s="86">
        <f>'4n'!M39</f>
        <v>0</v>
      </c>
      <c r="G18" s="87">
        <f>'4n'!N39</f>
        <v>0</v>
      </c>
      <c r="H18" s="87">
        <f>'4n'!O39</f>
        <v>0</v>
      </c>
      <c r="I18" s="40">
        <f>'4n'!L39</f>
        <v>0</v>
      </c>
    </row>
    <row r="19" spans="1:9" ht="12" thickBot="1" x14ac:dyDescent="0.25">
      <c r="A19" s="45">
        <f>IF(E19=0,0,IF(COUNTBLANK(E19)=1,0,COUNTA($E$15:E19)))</f>
        <v>0</v>
      </c>
      <c r="B19" s="20">
        <f t="shared" si="0"/>
        <v>0</v>
      </c>
      <c r="C19" s="199" t="str">
        <f>'5n'!C2:I2</f>
        <v>BŪVLAUKUMA ORGANIZĀCIJA</v>
      </c>
      <c r="D19" s="200"/>
      <c r="E19" s="88">
        <f>'5n'!P26</f>
        <v>0</v>
      </c>
      <c r="F19" s="86">
        <f>'5n'!M26</f>
        <v>0</v>
      </c>
      <c r="G19" s="87">
        <f>'5n'!N26</f>
        <v>0</v>
      </c>
      <c r="H19" s="87">
        <f>'5n'!O26</f>
        <v>0</v>
      </c>
      <c r="I19" s="40">
        <f>'5n'!L26</f>
        <v>0</v>
      </c>
    </row>
    <row r="20" spans="1:9" ht="12" thickBot="1" x14ac:dyDescent="0.25">
      <c r="A20" s="204" t="s">
        <v>36</v>
      </c>
      <c r="B20" s="205"/>
      <c r="C20" s="205"/>
      <c r="D20" s="230"/>
      <c r="E20" s="89">
        <f>SUM(E15:E19)</f>
        <v>0</v>
      </c>
      <c r="F20" s="90">
        <f>SUM(F15:F19)</f>
        <v>0</v>
      </c>
      <c r="G20" s="91">
        <f>SUM(G15:G19)</f>
        <v>0</v>
      </c>
      <c r="H20" s="91">
        <f>SUM(H15:H19)</f>
        <v>0</v>
      </c>
      <c r="I20" s="34">
        <f>SUM(I15:I19)</f>
        <v>0</v>
      </c>
    </row>
    <row r="21" spans="1:9" x14ac:dyDescent="0.2">
      <c r="A21" s="206" t="s">
        <v>37</v>
      </c>
      <c r="B21" s="207"/>
      <c r="C21" s="250"/>
      <c r="D21" s="77">
        <f>'Kops a+c+n'!D32</f>
        <v>0</v>
      </c>
      <c r="E21" s="92">
        <f>ROUND(E20*$D21,2)</f>
        <v>0</v>
      </c>
      <c r="F21" s="35"/>
      <c r="G21" s="35"/>
      <c r="H21" s="35"/>
      <c r="I21" s="35"/>
    </row>
    <row r="22" spans="1:9" x14ac:dyDescent="0.2">
      <c r="A22" s="209" t="s">
        <v>38</v>
      </c>
      <c r="B22" s="210"/>
      <c r="C22" s="247"/>
      <c r="D22" s="78">
        <f>'Kops a+c+n'!D33</f>
        <v>0</v>
      </c>
      <c r="E22" s="93">
        <f>ROUND(E21*$D22,2)</f>
        <v>0</v>
      </c>
      <c r="F22" s="35"/>
      <c r="G22" s="35"/>
      <c r="H22" s="35"/>
      <c r="I22" s="35"/>
    </row>
    <row r="23" spans="1:9" x14ac:dyDescent="0.2">
      <c r="A23" s="212" t="s">
        <v>39</v>
      </c>
      <c r="B23" s="213"/>
      <c r="C23" s="248"/>
      <c r="D23" s="78">
        <f>'Kops a+c+n'!D34</f>
        <v>0</v>
      </c>
      <c r="E23" s="93">
        <f>ROUND(E20*$D23,2)</f>
        <v>0</v>
      </c>
      <c r="F23" s="35"/>
      <c r="G23" s="35"/>
      <c r="H23" s="35"/>
      <c r="I23" s="35"/>
    </row>
    <row r="24" spans="1:9" ht="12" thickBot="1" x14ac:dyDescent="0.25">
      <c r="A24" s="215" t="s">
        <v>40</v>
      </c>
      <c r="B24" s="216"/>
      <c r="C24" s="249"/>
      <c r="D24" s="17"/>
      <c r="E24" s="94">
        <f>SUM(E20:E23)-E22</f>
        <v>0</v>
      </c>
      <c r="F24" s="35"/>
      <c r="G24" s="35"/>
      <c r="H24" s="35"/>
      <c r="I24" s="35"/>
    </row>
    <row r="25" spans="1:9" x14ac:dyDescent="0.2">
      <c r="G25" s="16"/>
    </row>
    <row r="26" spans="1:9" x14ac:dyDescent="0.2">
      <c r="C26" s="12"/>
      <c r="D26" s="12"/>
      <c r="E26" s="12"/>
      <c r="F26" s="18"/>
      <c r="G26" s="18"/>
      <c r="H26" s="18"/>
      <c r="I26" s="18"/>
    </row>
    <row r="29" spans="1:9" x14ac:dyDescent="0.2">
      <c r="A29" s="1" t="s">
        <v>14</v>
      </c>
      <c r="B29" s="12"/>
      <c r="C29" s="218">
        <f>'Kops a+c+n'!C40:H40</f>
        <v>0</v>
      </c>
      <c r="D29" s="218"/>
      <c r="E29" s="218"/>
      <c r="F29" s="218"/>
      <c r="G29" s="218"/>
      <c r="H29" s="218"/>
    </row>
    <row r="30" spans="1:9" x14ac:dyDescent="0.2">
      <c r="A30" s="12"/>
      <c r="B30" s="12"/>
      <c r="C30" s="183" t="s">
        <v>15</v>
      </c>
      <c r="D30" s="183"/>
      <c r="E30" s="183"/>
      <c r="F30" s="183"/>
      <c r="G30" s="183"/>
      <c r="H30" s="183"/>
    </row>
    <row r="31" spans="1:9" x14ac:dyDescent="0.2">
      <c r="A31" s="12"/>
      <c r="B31" s="12"/>
      <c r="C31" s="12"/>
      <c r="D31" s="12"/>
      <c r="E31" s="12"/>
      <c r="F31" s="12"/>
      <c r="G31" s="12"/>
      <c r="H31" s="12"/>
    </row>
    <row r="32" spans="1:9" x14ac:dyDescent="0.2">
      <c r="A32" s="202" t="str">
        <f>'Kops a+c+n'!A43:D43</f>
        <v>Tāme sastādīta 2024. gada__. ________</v>
      </c>
      <c r="B32" s="203"/>
      <c r="C32" s="203"/>
      <c r="D32" s="203"/>
      <c r="F32" s="12"/>
      <c r="G32" s="12"/>
      <c r="H32" s="12"/>
    </row>
    <row r="33" spans="1:9" x14ac:dyDescent="0.2">
      <c r="A33" s="12"/>
      <c r="B33" s="12"/>
      <c r="C33" s="12"/>
      <c r="D33" s="12"/>
      <c r="E33" s="12"/>
      <c r="F33" s="12"/>
      <c r="G33" s="12"/>
      <c r="H33" s="12"/>
    </row>
    <row r="34" spans="1:9" x14ac:dyDescent="0.2">
      <c r="A34" s="1" t="s">
        <v>41</v>
      </c>
      <c r="B34" s="12"/>
      <c r="C34" s="246">
        <f>'Kops a+c+n'!C45:H45</f>
        <v>0</v>
      </c>
      <c r="D34" s="246"/>
      <c r="E34" s="246"/>
      <c r="F34" s="246"/>
      <c r="G34" s="246"/>
      <c r="H34" s="246"/>
    </row>
    <row r="35" spans="1:9" x14ac:dyDescent="0.2">
      <c r="A35" s="12"/>
      <c r="B35" s="12"/>
      <c r="C35" s="183" t="s">
        <v>15</v>
      </c>
      <c r="D35" s="183"/>
      <c r="E35" s="183"/>
      <c r="F35" s="183"/>
      <c r="G35" s="183"/>
      <c r="H35" s="183"/>
    </row>
    <row r="36" spans="1:9" x14ac:dyDescent="0.2">
      <c r="A36" s="12"/>
      <c r="B36" s="12"/>
      <c r="C36" s="12"/>
      <c r="D36" s="12"/>
      <c r="E36" s="12"/>
      <c r="F36" s="12"/>
      <c r="G36" s="12"/>
      <c r="H36" s="12"/>
    </row>
    <row r="37" spans="1:9" x14ac:dyDescent="0.2">
      <c r="A37" s="70" t="s">
        <v>43</v>
      </c>
      <c r="B37" s="38"/>
      <c r="C37" s="75">
        <f>'Kops a+c+n'!C48</f>
        <v>0</v>
      </c>
      <c r="D37" s="38"/>
      <c r="F37" s="12"/>
      <c r="G37" s="12"/>
      <c r="H37" s="12"/>
    </row>
    <row r="47" spans="1:9" x14ac:dyDescent="0.2">
      <c r="E47" s="16"/>
      <c r="F47" s="16"/>
      <c r="G47" s="71"/>
      <c r="H47" s="16"/>
      <c r="I47" s="16"/>
    </row>
    <row r="60" spans="3:3" x14ac:dyDescent="0.2">
      <c r="C60" s="1">
        <f>'Kopt a+c+n'!B31:C31</f>
        <v>0</v>
      </c>
    </row>
  </sheetData>
  <mergeCells count="35">
    <mergeCell ref="A7:C7"/>
    <mergeCell ref="D7:I7"/>
    <mergeCell ref="G1:I1"/>
    <mergeCell ref="A2:I2"/>
    <mergeCell ref="C4:I4"/>
    <mergeCell ref="A6:C6"/>
    <mergeCell ref="D6:I6"/>
    <mergeCell ref="C5:I5"/>
    <mergeCell ref="I13:I14"/>
    <mergeCell ref="A8:C8"/>
    <mergeCell ref="D8:I8"/>
    <mergeCell ref="A9:C9"/>
    <mergeCell ref="D9:I9"/>
    <mergeCell ref="D10:E10"/>
    <mergeCell ref="D11:E11"/>
    <mergeCell ref="A13:A14"/>
    <mergeCell ref="B13:B14"/>
    <mergeCell ref="C13:D14"/>
    <mergeCell ref="E13:E14"/>
    <mergeCell ref="F13:H13"/>
    <mergeCell ref="C15:D15"/>
    <mergeCell ref="C16:D16"/>
    <mergeCell ref="C17:D17"/>
    <mergeCell ref="C18:D18"/>
    <mergeCell ref="C19:D19"/>
    <mergeCell ref="A22:C22"/>
    <mergeCell ref="A23:C23"/>
    <mergeCell ref="A24:C24"/>
    <mergeCell ref="A20:D20"/>
    <mergeCell ref="A21:C21"/>
    <mergeCell ref="C30:H30"/>
    <mergeCell ref="A32:D32"/>
    <mergeCell ref="C34:H34"/>
    <mergeCell ref="C35:H35"/>
    <mergeCell ref="C29:H29"/>
  </mergeCells>
  <conditionalFormatting sqref="A15:B19">
    <cfRule type="cellIs" dxfId="146" priority="5" operator="equal">
      <formula>0</formula>
    </cfRule>
  </conditionalFormatting>
  <conditionalFormatting sqref="A15:I19 E20:I20 D21:D23 E21:E24">
    <cfRule type="cellIs" dxfId="145" priority="2" operator="equal">
      <formula>0</formula>
    </cfRule>
  </conditionalFormatting>
  <conditionalFormatting sqref="C29:H29 C34:H34 C37">
    <cfRule type="cellIs" dxfId="144" priority="7" operator="equal">
      <formula>0</formula>
    </cfRule>
  </conditionalFormatting>
  <conditionalFormatting sqref="C34:H34">
    <cfRule type="cellIs" dxfId="143" priority="8" operator="equal">
      <formula>0</formula>
    </cfRule>
  </conditionalFormatting>
  <conditionalFormatting sqref="D6:I9 D10:E11">
    <cfRule type="cellIs" dxfId="142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rgb="FFC00000"/>
  </sheetPr>
  <dimension ref="A1:Q143"/>
  <sheetViews>
    <sheetView view="pageBreakPreview" topLeftCell="A124" zoomScaleNormal="100" zoomScaleSheetLayoutView="100" workbookViewId="0">
      <selection activeCell="C142" sqref="C142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2" width="7.7109375" style="1" customWidth="1"/>
    <col min="13" max="13" width="8.5703125" style="1" customWidth="1"/>
    <col min="14" max="14" width="8.85546875" style="1" customWidth="1"/>
    <col min="15" max="15" width="7.7109375" style="1" customWidth="1"/>
    <col min="16" max="16" width="9" style="1" customWidth="1"/>
    <col min="17" max="16384" width="9.140625" style="1"/>
  </cols>
  <sheetData>
    <row r="1" spans="1:17" x14ac:dyDescent="0.2">
      <c r="A1" s="18"/>
      <c r="B1" s="18"/>
      <c r="C1" s="23" t="s">
        <v>44</v>
      </c>
      <c r="D1" s="72">
        <v>1</v>
      </c>
      <c r="E1" s="18"/>
      <c r="F1" s="18"/>
      <c r="G1" s="18"/>
      <c r="H1" s="18"/>
      <c r="I1" s="18"/>
      <c r="J1" s="18"/>
      <c r="N1" s="22"/>
      <c r="O1" s="23"/>
      <c r="P1" s="24"/>
    </row>
    <row r="2" spans="1:17" x14ac:dyDescent="0.2">
      <c r="A2" s="25"/>
      <c r="B2" s="25"/>
      <c r="C2" s="270" t="s">
        <v>66</v>
      </c>
      <c r="D2" s="270"/>
      <c r="E2" s="270"/>
      <c r="F2" s="270"/>
      <c r="G2" s="270"/>
      <c r="H2" s="270"/>
      <c r="I2" s="270"/>
      <c r="J2" s="25"/>
    </row>
    <row r="3" spans="1:17" x14ac:dyDescent="0.2">
      <c r="A3" s="26"/>
      <c r="B3" s="26"/>
      <c r="C3" s="244" t="s">
        <v>21</v>
      </c>
      <c r="D3" s="244"/>
      <c r="E3" s="244"/>
      <c r="F3" s="244"/>
      <c r="G3" s="244"/>
      <c r="H3" s="244"/>
      <c r="I3" s="244"/>
      <c r="J3" s="26"/>
    </row>
    <row r="4" spans="1:17" x14ac:dyDescent="0.2">
      <c r="A4" s="26"/>
      <c r="B4" s="26"/>
      <c r="C4" s="271" t="s">
        <v>63</v>
      </c>
      <c r="D4" s="271"/>
      <c r="E4" s="271"/>
      <c r="F4" s="271"/>
      <c r="G4" s="271"/>
      <c r="H4" s="271"/>
      <c r="I4" s="271"/>
      <c r="J4" s="26"/>
    </row>
    <row r="5" spans="1:17" x14ac:dyDescent="0.2">
      <c r="A5" s="18"/>
      <c r="B5" s="18"/>
      <c r="C5" s="23" t="s">
        <v>5</v>
      </c>
      <c r="D5" s="266" t="str">
        <f>'Kops a+c+n'!D6</f>
        <v>DZĪVOJAMĀS MĀJAS FASĀŽU VIENKĀRŠOTĀ ATJAUNOŠANA</v>
      </c>
      <c r="E5" s="266"/>
      <c r="F5" s="266"/>
      <c r="G5" s="266"/>
      <c r="H5" s="266"/>
      <c r="I5" s="266"/>
      <c r="J5" s="266"/>
      <c r="K5" s="266"/>
      <c r="L5" s="266"/>
      <c r="M5" s="12"/>
      <c r="N5" s="12"/>
      <c r="O5" s="12"/>
      <c r="P5" s="12"/>
    </row>
    <row r="6" spans="1:17" x14ac:dyDescent="0.2">
      <c r="A6" s="18"/>
      <c r="B6" s="18"/>
      <c r="C6" s="23" t="s">
        <v>6</v>
      </c>
      <c r="D6" s="266" t="str">
        <f>'Kops a+c+n'!D7</f>
        <v>DZĪVOJAMĀS MĀJAS FASĀŽU VIENKĀRŠOTĀ ATJAUNOŠANA</v>
      </c>
      <c r="E6" s="266"/>
      <c r="F6" s="266"/>
      <c r="G6" s="266"/>
      <c r="H6" s="266"/>
      <c r="I6" s="266"/>
      <c r="J6" s="266"/>
      <c r="K6" s="266"/>
      <c r="L6" s="266"/>
      <c r="M6" s="12"/>
      <c r="N6" s="12"/>
      <c r="O6" s="12"/>
      <c r="P6" s="12"/>
    </row>
    <row r="7" spans="1:17" x14ac:dyDescent="0.2">
      <c r="A7" s="18"/>
      <c r="B7" s="18"/>
      <c r="C7" s="23" t="s">
        <v>7</v>
      </c>
      <c r="D7" s="266" t="str">
        <f>'Kops a+c+n'!D8</f>
        <v>MEŽA IELA 8, JAUNOLAINE, OLAINES PAGASTS</v>
      </c>
      <c r="E7" s="266"/>
      <c r="F7" s="266"/>
      <c r="G7" s="266"/>
      <c r="H7" s="266"/>
      <c r="I7" s="266"/>
      <c r="J7" s="266"/>
      <c r="K7" s="266"/>
      <c r="L7" s="266"/>
      <c r="M7" s="12"/>
      <c r="N7" s="12"/>
      <c r="O7" s="12"/>
      <c r="P7" s="12"/>
    </row>
    <row r="8" spans="1:17" x14ac:dyDescent="0.2">
      <c r="A8" s="18"/>
      <c r="B8" s="18"/>
      <c r="C8" s="4" t="s">
        <v>24</v>
      </c>
      <c r="D8" s="266" t="str">
        <f>'Kops a+c+n'!D9</f>
        <v>Iepirkums Nr. AS OŪS 2024/02_E</v>
      </c>
      <c r="E8" s="266"/>
      <c r="F8" s="266"/>
      <c r="G8" s="266"/>
      <c r="H8" s="266"/>
      <c r="I8" s="266"/>
      <c r="J8" s="266"/>
      <c r="K8" s="266"/>
      <c r="L8" s="266"/>
      <c r="M8" s="12"/>
      <c r="N8" s="12"/>
      <c r="O8" s="12"/>
      <c r="P8" s="12"/>
    </row>
    <row r="9" spans="1:17" ht="11.25" customHeight="1" x14ac:dyDescent="0.2">
      <c r="A9" s="267" t="s">
        <v>67</v>
      </c>
      <c r="B9" s="267"/>
      <c r="C9" s="267"/>
      <c r="D9" s="267"/>
      <c r="E9" s="267"/>
      <c r="F9" s="267"/>
      <c r="G9" s="27"/>
      <c r="H9" s="27"/>
      <c r="I9" s="27"/>
      <c r="J9" s="268" t="s">
        <v>45</v>
      </c>
      <c r="K9" s="268"/>
      <c r="L9" s="268"/>
      <c r="M9" s="268"/>
      <c r="N9" s="269">
        <f>P131</f>
        <v>0</v>
      </c>
      <c r="O9" s="269"/>
      <c r="P9" s="27"/>
      <c r="Q9" s="1" t="str">
        <f>""</f>
        <v/>
      </c>
    </row>
    <row r="10" spans="1:17" ht="15" customHeight="1" x14ac:dyDescent="0.2">
      <c r="A10" s="28"/>
      <c r="B10" s="29"/>
      <c r="C10" s="4"/>
      <c r="D10" s="18"/>
      <c r="E10" s="18"/>
      <c r="F10" s="18"/>
      <c r="G10" s="18"/>
      <c r="H10" s="18"/>
      <c r="I10" s="18"/>
      <c r="J10" s="18"/>
      <c r="K10" s="18"/>
      <c r="L10" s="76"/>
      <c r="M10" s="76"/>
      <c r="N10" s="76"/>
      <c r="O10" s="76"/>
      <c r="P10" s="23" t="str">
        <f>'Kopt a+c+n'!A36</f>
        <v>Tāme sastādīta 2024. gada__. ________</v>
      </c>
      <c r="Q10" s="79" t="s">
        <v>46</v>
      </c>
    </row>
    <row r="11" spans="1:17" ht="12" thickBot="1" x14ac:dyDescent="0.25">
      <c r="A11" s="28"/>
      <c r="B11" s="29"/>
      <c r="C11" s="4"/>
      <c r="D11" s="18"/>
      <c r="E11" s="18"/>
      <c r="F11" s="18"/>
      <c r="G11" s="18"/>
      <c r="H11" s="18"/>
      <c r="I11" s="18"/>
      <c r="J11" s="18"/>
      <c r="K11" s="18"/>
      <c r="L11" s="30"/>
      <c r="M11" s="30"/>
      <c r="N11" s="31"/>
      <c r="O11" s="22"/>
      <c r="P11" s="18"/>
      <c r="Q11" s="79" t="s">
        <v>47</v>
      </c>
    </row>
    <row r="12" spans="1:17" ht="12" thickBot="1" x14ac:dyDescent="0.25">
      <c r="A12" s="235" t="s">
        <v>27</v>
      </c>
      <c r="B12" s="259" t="s">
        <v>48</v>
      </c>
      <c r="C12" s="252" t="s">
        <v>49</v>
      </c>
      <c r="D12" s="262" t="s">
        <v>50</v>
      </c>
      <c r="E12" s="264" t="s">
        <v>51</v>
      </c>
      <c r="F12" s="251" t="s">
        <v>52</v>
      </c>
      <c r="G12" s="252"/>
      <c r="H12" s="252"/>
      <c r="I12" s="252"/>
      <c r="J12" s="252"/>
      <c r="K12" s="253"/>
      <c r="L12" s="251" t="s">
        <v>53</v>
      </c>
      <c r="M12" s="252"/>
      <c r="N12" s="252"/>
      <c r="O12" s="252"/>
      <c r="P12" s="253"/>
      <c r="Q12" s="79" t="s">
        <v>54</v>
      </c>
    </row>
    <row r="13" spans="1:17" ht="126.75" customHeight="1" thickBot="1" x14ac:dyDescent="0.25">
      <c r="A13" s="258"/>
      <c r="B13" s="260"/>
      <c r="C13" s="261"/>
      <c r="D13" s="263"/>
      <c r="E13" s="265"/>
      <c r="F13" s="47" t="s">
        <v>55</v>
      </c>
      <c r="G13" s="50" t="s">
        <v>56</v>
      </c>
      <c r="H13" s="50" t="s">
        <v>57</v>
      </c>
      <c r="I13" s="50" t="s">
        <v>58</v>
      </c>
      <c r="J13" s="50" t="s">
        <v>59</v>
      </c>
      <c r="K13" s="52" t="s">
        <v>60</v>
      </c>
      <c r="L13" s="47" t="s">
        <v>55</v>
      </c>
      <c r="M13" s="50" t="s">
        <v>57</v>
      </c>
      <c r="N13" s="50" t="s">
        <v>58</v>
      </c>
      <c r="O13" s="50" t="s">
        <v>59</v>
      </c>
      <c r="P13" s="53" t="s">
        <v>60</v>
      </c>
      <c r="Q13" s="54" t="s">
        <v>61</v>
      </c>
    </row>
    <row r="14" spans="1:17" x14ac:dyDescent="0.2">
      <c r="A14" s="126">
        <v>1</v>
      </c>
      <c r="B14" s="127"/>
      <c r="C14" s="128" t="s">
        <v>68</v>
      </c>
      <c r="D14" s="129"/>
      <c r="E14" s="130"/>
      <c r="F14" s="64"/>
      <c r="G14" s="98"/>
      <c r="H14" s="98">
        <f>F14*G14</f>
        <v>0</v>
      </c>
      <c r="I14" s="98"/>
      <c r="J14" s="98"/>
      <c r="K14" s="102">
        <f>SUM(H14:J14)</f>
        <v>0</v>
      </c>
      <c r="L14" s="64">
        <f>E14*F14</f>
        <v>0</v>
      </c>
      <c r="M14" s="98">
        <f>H14*E14</f>
        <v>0</v>
      </c>
      <c r="N14" s="98">
        <f>I14*E14</f>
        <v>0</v>
      </c>
      <c r="O14" s="98">
        <f>J14*E14</f>
        <v>0</v>
      </c>
      <c r="P14" s="99">
        <f>SUM(M14:O14)</f>
        <v>0</v>
      </c>
      <c r="Q14" s="51"/>
    </row>
    <row r="15" spans="1:17" x14ac:dyDescent="0.2">
      <c r="A15" s="32" t="s">
        <v>69</v>
      </c>
      <c r="B15" s="131"/>
      <c r="C15" s="36" t="s">
        <v>70</v>
      </c>
      <c r="D15" s="20" t="s">
        <v>71</v>
      </c>
      <c r="E15" s="130">
        <v>6</v>
      </c>
      <c r="F15" s="164"/>
      <c r="G15" s="100"/>
      <c r="H15" s="100">
        <f>F15*G15</f>
        <v>0</v>
      </c>
      <c r="I15" s="100"/>
      <c r="J15" s="174"/>
      <c r="K15" s="103">
        <f t="shared" ref="K15:K77" si="0">SUM(H15:J15)</f>
        <v>0</v>
      </c>
      <c r="L15" s="37">
        <f t="shared" ref="L15:L77" si="1">E15*F15</f>
        <v>0</v>
      </c>
      <c r="M15" s="100">
        <f t="shared" ref="M15:M77" si="2">H15*E15</f>
        <v>0</v>
      </c>
      <c r="N15" s="100">
        <f t="shared" ref="N15:N77" si="3">I15*E15</f>
        <v>0</v>
      </c>
      <c r="O15" s="100">
        <f t="shared" ref="O15:O77" si="4">J15*E15</f>
        <v>0</v>
      </c>
      <c r="P15" s="101">
        <f t="shared" ref="P15:P77" si="5">SUM(M15:O15)</f>
        <v>0</v>
      </c>
      <c r="Q15" s="55" t="s">
        <v>46</v>
      </c>
    </row>
    <row r="16" spans="1:17" x14ac:dyDescent="0.2">
      <c r="A16" s="32" t="s">
        <v>72</v>
      </c>
      <c r="B16" s="131"/>
      <c r="C16" s="36" t="s">
        <v>73</v>
      </c>
      <c r="D16" s="20" t="s">
        <v>71</v>
      </c>
      <c r="E16" s="130">
        <v>2</v>
      </c>
      <c r="F16" s="164"/>
      <c r="G16" s="100"/>
      <c r="H16" s="100">
        <f t="shared" ref="H16:H79" si="6">F16*G16</f>
        <v>0</v>
      </c>
      <c r="I16" s="100"/>
      <c r="J16" s="174"/>
      <c r="K16" s="103">
        <f t="shared" si="0"/>
        <v>0</v>
      </c>
      <c r="L16" s="37">
        <f t="shared" ref="L16:L79" si="7">E16*F16</f>
        <v>0</v>
      </c>
      <c r="M16" s="100">
        <f t="shared" ref="M16:M79" si="8">H16*E16</f>
        <v>0</v>
      </c>
      <c r="N16" s="100">
        <f t="shared" ref="N16:N79" si="9">I16*E16</f>
        <v>0</v>
      </c>
      <c r="O16" s="100">
        <f t="shared" ref="O16:O79" si="10">J16*E16</f>
        <v>0</v>
      </c>
      <c r="P16" s="101">
        <f t="shared" ref="P16:P79" si="11">SUM(M16:O16)</f>
        <v>0</v>
      </c>
      <c r="Q16" s="55" t="s">
        <v>46</v>
      </c>
    </row>
    <row r="17" spans="1:17" x14ac:dyDescent="0.2">
      <c r="A17" s="32" t="s">
        <v>74</v>
      </c>
      <c r="B17" s="131"/>
      <c r="C17" s="36" t="s">
        <v>75</v>
      </c>
      <c r="D17" s="20" t="s">
        <v>275</v>
      </c>
      <c r="E17" s="130">
        <v>162.30000000000001</v>
      </c>
      <c r="F17" s="164"/>
      <c r="G17" s="100"/>
      <c r="H17" s="100">
        <f t="shared" si="6"/>
        <v>0</v>
      </c>
      <c r="I17" s="100"/>
      <c r="J17" s="174"/>
      <c r="K17" s="103">
        <f t="shared" si="0"/>
        <v>0</v>
      </c>
      <c r="L17" s="37">
        <f t="shared" si="7"/>
        <v>0</v>
      </c>
      <c r="M17" s="100">
        <f t="shared" si="8"/>
        <v>0</v>
      </c>
      <c r="N17" s="100">
        <f t="shared" si="9"/>
        <v>0</v>
      </c>
      <c r="O17" s="100">
        <f t="shared" si="10"/>
        <v>0</v>
      </c>
      <c r="P17" s="101">
        <f t="shared" si="11"/>
        <v>0</v>
      </c>
      <c r="Q17" s="55" t="s">
        <v>46</v>
      </c>
    </row>
    <row r="18" spans="1:17" x14ac:dyDescent="0.2">
      <c r="A18" s="32" t="s">
        <v>77</v>
      </c>
      <c r="B18" s="131"/>
      <c r="C18" s="36" t="s">
        <v>78</v>
      </c>
      <c r="D18" s="20" t="s">
        <v>71</v>
      </c>
      <c r="E18" s="130">
        <v>2</v>
      </c>
      <c r="F18" s="164"/>
      <c r="G18" s="100"/>
      <c r="H18" s="100">
        <f t="shared" si="6"/>
        <v>0</v>
      </c>
      <c r="I18" s="100"/>
      <c r="J18" s="174"/>
      <c r="K18" s="103">
        <f t="shared" si="0"/>
        <v>0</v>
      </c>
      <c r="L18" s="37">
        <f t="shared" si="7"/>
        <v>0</v>
      </c>
      <c r="M18" s="100">
        <f t="shared" si="8"/>
        <v>0</v>
      </c>
      <c r="N18" s="100">
        <f t="shared" si="9"/>
        <v>0</v>
      </c>
      <c r="O18" s="100">
        <f t="shared" si="10"/>
        <v>0</v>
      </c>
      <c r="P18" s="101">
        <f t="shared" si="11"/>
        <v>0</v>
      </c>
      <c r="Q18" s="55" t="s">
        <v>46</v>
      </c>
    </row>
    <row r="19" spans="1:17" x14ac:dyDescent="0.2">
      <c r="A19" s="32" t="s">
        <v>79</v>
      </c>
      <c r="B19" s="131"/>
      <c r="C19" s="36" t="s">
        <v>80</v>
      </c>
      <c r="D19" s="20" t="s">
        <v>76</v>
      </c>
      <c r="E19" s="130">
        <v>53.7</v>
      </c>
      <c r="F19" s="164"/>
      <c r="G19" s="100"/>
      <c r="H19" s="100">
        <f t="shared" si="6"/>
        <v>0</v>
      </c>
      <c r="I19" s="100"/>
      <c r="J19" s="174"/>
      <c r="K19" s="103">
        <f t="shared" si="0"/>
        <v>0</v>
      </c>
      <c r="L19" s="37">
        <f t="shared" si="7"/>
        <v>0</v>
      </c>
      <c r="M19" s="100">
        <f t="shared" si="8"/>
        <v>0</v>
      </c>
      <c r="N19" s="100">
        <f t="shared" si="9"/>
        <v>0</v>
      </c>
      <c r="O19" s="100">
        <f t="shared" si="10"/>
        <v>0</v>
      </c>
      <c r="P19" s="101">
        <f t="shared" si="11"/>
        <v>0</v>
      </c>
      <c r="Q19" s="55" t="s">
        <v>46</v>
      </c>
    </row>
    <row r="20" spans="1:17" x14ac:dyDescent="0.2">
      <c r="A20" s="32" t="s">
        <v>81</v>
      </c>
      <c r="B20" s="131"/>
      <c r="C20" s="36" t="s">
        <v>82</v>
      </c>
      <c r="D20" s="20" t="s">
        <v>83</v>
      </c>
      <c r="E20" s="130">
        <v>103.2</v>
      </c>
      <c r="F20" s="164"/>
      <c r="G20" s="100"/>
      <c r="H20" s="100">
        <f t="shared" si="6"/>
        <v>0</v>
      </c>
      <c r="I20" s="100"/>
      <c r="J20" s="174"/>
      <c r="K20" s="103">
        <f t="shared" si="0"/>
        <v>0</v>
      </c>
      <c r="L20" s="37">
        <f t="shared" si="7"/>
        <v>0</v>
      </c>
      <c r="M20" s="100">
        <f t="shared" si="8"/>
        <v>0</v>
      </c>
      <c r="N20" s="100">
        <f t="shared" si="9"/>
        <v>0</v>
      </c>
      <c r="O20" s="100">
        <f t="shared" si="10"/>
        <v>0</v>
      </c>
      <c r="P20" s="101">
        <f t="shared" si="11"/>
        <v>0</v>
      </c>
      <c r="Q20" s="55" t="s">
        <v>46</v>
      </c>
    </row>
    <row r="21" spans="1:17" x14ac:dyDescent="0.2">
      <c r="A21" s="32" t="s">
        <v>84</v>
      </c>
      <c r="B21" s="131"/>
      <c r="C21" s="36" t="s">
        <v>85</v>
      </c>
      <c r="D21" s="20" t="s">
        <v>71</v>
      </c>
      <c r="E21" s="130">
        <v>1</v>
      </c>
      <c r="F21" s="164"/>
      <c r="G21" s="100"/>
      <c r="H21" s="100">
        <f t="shared" si="6"/>
        <v>0</v>
      </c>
      <c r="I21" s="100"/>
      <c r="J21" s="174"/>
      <c r="K21" s="103">
        <f t="shared" si="0"/>
        <v>0</v>
      </c>
      <c r="L21" s="37">
        <f t="shared" si="7"/>
        <v>0</v>
      </c>
      <c r="M21" s="100">
        <f t="shared" si="8"/>
        <v>0</v>
      </c>
      <c r="N21" s="100">
        <f t="shared" si="9"/>
        <v>0</v>
      </c>
      <c r="O21" s="100">
        <f t="shared" si="10"/>
        <v>0</v>
      </c>
      <c r="P21" s="101">
        <f t="shared" si="11"/>
        <v>0</v>
      </c>
      <c r="Q21" s="55" t="s">
        <v>47</v>
      </c>
    </row>
    <row r="22" spans="1:17" x14ac:dyDescent="0.2">
      <c r="A22" s="32" t="s">
        <v>86</v>
      </c>
      <c r="B22" s="131"/>
      <c r="C22" s="36" t="s">
        <v>87</v>
      </c>
      <c r="D22" s="20" t="s">
        <v>71</v>
      </c>
      <c r="E22" s="130">
        <v>1</v>
      </c>
      <c r="F22" s="164"/>
      <c r="G22" s="100"/>
      <c r="H22" s="100">
        <f t="shared" si="6"/>
        <v>0</v>
      </c>
      <c r="I22" s="100"/>
      <c r="J22" s="174"/>
      <c r="K22" s="103">
        <f t="shared" si="0"/>
        <v>0</v>
      </c>
      <c r="L22" s="37">
        <f t="shared" si="7"/>
        <v>0</v>
      </c>
      <c r="M22" s="100">
        <f t="shared" si="8"/>
        <v>0</v>
      </c>
      <c r="N22" s="100">
        <f t="shared" si="9"/>
        <v>0</v>
      </c>
      <c r="O22" s="100">
        <f t="shared" si="10"/>
        <v>0</v>
      </c>
      <c r="P22" s="101">
        <f t="shared" si="11"/>
        <v>0</v>
      </c>
      <c r="Q22" s="55" t="s">
        <v>47</v>
      </c>
    </row>
    <row r="23" spans="1:17" ht="22.5" x14ac:dyDescent="0.2">
      <c r="A23" s="32" t="s">
        <v>88</v>
      </c>
      <c r="B23" s="131"/>
      <c r="C23" s="36" t="s">
        <v>89</v>
      </c>
      <c r="D23" s="20" t="s">
        <v>90</v>
      </c>
      <c r="E23" s="130">
        <v>64</v>
      </c>
      <c r="F23" s="164"/>
      <c r="G23" s="100"/>
      <c r="H23" s="100">
        <f t="shared" si="6"/>
        <v>0</v>
      </c>
      <c r="I23" s="100"/>
      <c r="J23" s="174"/>
      <c r="K23" s="103">
        <f t="shared" si="0"/>
        <v>0</v>
      </c>
      <c r="L23" s="37">
        <f t="shared" si="7"/>
        <v>0</v>
      </c>
      <c r="M23" s="100">
        <f t="shared" si="8"/>
        <v>0</v>
      </c>
      <c r="N23" s="100">
        <f t="shared" si="9"/>
        <v>0</v>
      </c>
      <c r="O23" s="100">
        <f t="shared" si="10"/>
        <v>0</v>
      </c>
      <c r="P23" s="101">
        <f t="shared" si="11"/>
        <v>0</v>
      </c>
      <c r="Q23" s="55" t="s">
        <v>46</v>
      </c>
    </row>
    <row r="24" spans="1:17" x14ac:dyDescent="0.2">
      <c r="A24" s="32">
        <v>2</v>
      </c>
      <c r="B24" s="131"/>
      <c r="C24" s="132" t="s">
        <v>91</v>
      </c>
      <c r="D24" s="20"/>
      <c r="E24" s="130"/>
      <c r="F24" s="37"/>
      <c r="G24" s="100"/>
      <c r="H24" s="100">
        <f t="shared" si="6"/>
        <v>0</v>
      </c>
      <c r="I24" s="100"/>
      <c r="J24" s="174"/>
      <c r="K24" s="103">
        <f t="shared" si="0"/>
        <v>0</v>
      </c>
      <c r="L24" s="37">
        <f t="shared" si="7"/>
        <v>0</v>
      </c>
      <c r="M24" s="100">
        <f t="shared" si="8"/>
        <v>0</v>
      </c>
      <c r="N24" s="100">
        <f t="shared" si="9"/>
        <v>0</v>
      </c>
      <c r="O24" s="100">
        <f t="shared" si="10"/>
        <v>0</v>
      </c>
      <c r="P24" s="101">
        <f t="shared" si="11"/>
        <v>0</v>
      </c>
      <c r="Q24" s="55"/>
    </row>
    <row r="25" spans="1:17" x14ac:dyDescent="0.2">
      <c r="A25" s="32" t="s">
        <v>92</v>
      </c>
      <c r="B25" s="131"/>
      <c r="C25" s="36" t="s">
        <v>93</v>
      </c>
      <c r="D25" s="20" t="s">
        <v>90</v>
      </c>
      <c r="E25" s="130">
        <v>96</v>
      </c>
      <c r="F25" s="37"/>
      <c r="G25" s="100"/>
      <c r="H25" s="100">
        <f t="shared" si="6"/>
        <v>0</v>
      </c>
      <c r="I25" s="100"/>
      <c r="J25" s="174"/>
      <c r="K25" s="103">
        <f t="shared" si="0"/>
        <v>0</v>
      </c>
      <c r="L25" s="37">
        <f t="shared" si="7"/>
        <v>0</v>
      </c>
      <c r="M25" s="100">
        <f t="shared" si="8"/>
        <v>0</v>
      </c>
      <c r="N25" s="100">
        <f t="shared" si="9"/>
        <v>0</v>
      </c>
      <c r="O25" s="100">
        <f t="shared" si="10"/>
        <v>0</v>
      </c>
      <c r="P25" s="101">
        <f t="shared" si="11"/>
        <v>0</v>
      </c>
      <c r="Q25" s="55" t="s">
        <v>46</v>
      </c>
    </row>
    <row r="26" spans="1:17" x14ac:dyDescent="0.2">
      <c r="A26" s="32" t="s">
        <v>94</v>
      </c>
      <c r="B26" s="127"/>
      <c r="C26" s="133" t="s">
        <v>95</v>
      </c>
      <c r="D26" s="20" t="s">
        <v>90</v>
      </c>
      <c r="E26" s="130">
        <v>96</v>
      </c>
      <c r="F26" s="37"/>
      <c r="G26" s="100"/>
      <c r="H26" s="100">
        <f t="shared" si="6"/>
        <v>0</v>
      </c>
      <c r="I26" s="100"/>
      <c r="J26" s="174"/>
      <c r="K26" s="103">
        <f t="shared" si="0"/>
        <v>0</v>
      </c>
      <c r="L26" s="37">
        <f t="shared" si="7"/>
        <v>0</v>
      </c>
      <c r="M26" s="100">
        <f t="shared" si="8"/>
        <v>0</v>
      </c>
      <c r="N26" s="100">
        <f t="shared" si="9"/>
        <v>0</v>
      </c>
      <c r="O26" s="100">
        <f t="shared" si="10"/>
        <v>0</v>
      </c>
      <c r="P26" s="101">
        <f t="shared" si="11"/>
        <v>0</v>
      </c>
      <c r="Q26" s="55" t="s">
        <v>46</v>
      </c>
    </row>
    <row r="27" spans="1:17" x14ac:dyDescent="0.2">
      <c r="A27" s="32" t="s">
        <v>96</v>
      </c>
      <c r="B27" s="131"/>
      <c r="C27" s="36" t="s">
        <v>97</v>
      </c>
      <c r="D27" s="20" t="s">
        <v>90</v>
      </c>
      <c r="E27" s="130">
        <v>96</v>
      </c>
      <c r="F27" s="37"/>
      <c r="G27" s="100"/>
      <c r="H27" s="100">
        <f t="shared" si="6"/>
        <v>0</v>
      </c>
      <c r="I27" s="100"/>
      <c r="J27" s="174"/>
      <c r="K27" s="103">
        <f t="shared" si="0"/>
        <v>0</v>
      </c>
      <c r="L27" s="37">
        <f t="shared" si="7"/>
        <v>0</v>
      </c>
      <c r="M27" s="100">
        <f t="shared" si="8"/>
        <v>0</v>
      </c>
      <c r="N27" s="100">
        <f t="shared" si="9"/>
        <v>0</v>
      </c>
      <c r="O27" s="100">
        <f t="shared" si="10"/>
        <v>0</v>
      </c>
      <c r="P27" s="101">
        <f t="shared" si="11"/>
        <v>0</v>
      </c>
      <c r="Q27" s="55" t="s">
        <v>46</v>
      </c>
    </row>
    <row r="28" spans="1:17" ht="22.5" x14ac:dyDescent="0.2">
      <c r="A28" s="32" t="s">
        <v>98</v>
      </c>
      <c r="B28" s="131"/>
      <c r="C28" s="36" t="s">
        <v>99</v>
      </c>
      <c r="D28" s="20" t="s">
        <v>76</v>
      </c>
      <c r="E28" s="130">
        <v>10</v>
      </c>
      <c r="F28" s="37"/>
      <c r="G28" s="100"/>
      <c r="H28" s="100">
        <f t="shared" si="6"/>
        <v>0</v>
      </c>
      <c r="I28" s="100"/>
      <c r="J28" s="174"/>
      <c r="K28" s="103">
        <f t="shared" si="0"/>
        <v>0</v>
      </c>
      <c r="L28" s="37">
        <f t="shared" si="7"/>
        <v>0</v>
      </c>
      <c r="M28" s="100">
        <f t="shared" si="8"/>
        <v>0</v>
      </c>
      <c r="N28" s="100">
        <f t="shared" si="9"/>
        <v>0</v>
      </c>
      <c r="O28" s="100">
        <f t="shared" si="10"/>
        <v>0</v>
      </c>
      <c r="P28" s="101">
        <f t="shared" si="11"/>
        <v>0</v>
      </c>
      <c r="Q28" s="55" t="s">
        <v>46</v>
      </c>
    </row>
    <row r="29" spans="1:17" ht="22.5" x14ac:dyDescent="0.2">
      <c r="A29" s="32" t="s">
        <v>100</v>
      </c>
      <c r="B29" s="131"/>
      <c r="C29" s="36" t="s">
        <v>101</v>
      </c>
      <c r="D29" s="20" t="s">
        <v>76</v>
      </c>
      <c r="E29" s="130">
        <v>151.19999999999999</v>
      </c>
      <c r="F29" s="37"/>
      <c r="G29" s="100"/>
      <c r="H29" s="100">
        <f t="shared" si="6"/>
        <v>0</v>
      </c>
      <c r="I29" s="100"/>
      <c r="J29" s="174"/>
      <c r="K29" s="103">
        <f t="shared" si="0"/>
        <v>0</v>
      </c>
      <c r="L29" s="37">
        <f t="shared" si="7"/>
        <v>0</v>
      </c>
      <c r="M29" s="100">
        <f t="shared" si="8"/>
        <v>0</v>
      </c>
      <c r="N29" s="100">
        <f t="shared" si="9"/>
        <v>0</v>
      </c>
      <c r="O29" s="100">
        <f t="shared" si="10"/>
        <v>0</v>
      </c>
      <c r="P29" s="101">
        <f t="shared" si="11"/>
        <v>0</v>
      </c>
      <c r="Q29" s="55" t="s">
        <v>46</v>
      </c>
    </row>
    <row r="30" spans="1:17" x14ac:dyDescent="0.2">
      <c r="A30" s="32" t="s">
        <v>102</v>
      </c>
      <c r="B30" s="131"/>
      <c r="C30" s="36" t="s">
        <v>103</v>
      </c>
      <c r="D30" s="20" t="s">
        <v>76</v>
      </c>
      <c r="E30" s="130">
        <v>151.19999999999999</v>
      </c>
      <c r="F30" s="37"/>
      <c r="G30" s="100"/>
      <c r="H30" s="100">
        <f t="shared" si="6"/>
        <v>0</v>
      </c>
      <c r="I30" s="100"/>
      <c r="J30" s="174"/>
      <c r="K30" s="103">
        <f t="shared" si="0"/>
        <v>0</v>
      </c>
      <c r="L30" s="37">
        <f t="shared" si="7"/>
        <v>0</v>
      </c>
      <c r="M30" s="100">
        <f t="shared" si="8"/>
        <v>0</v>
      </c>
      <c r="N30" s="100">
        <f t="shared" si="9"/>
        <v>0</v>
      </c>
      <c r="O30" s="100">
        <f t="shared" si="10"/>
        <v>0</v>
      </c>
      <c r="P30" s="101">
        <f t="shared" si="11"/>
        <v>0</v>
      </c>
      <c r="Q30" s="55" t="s">
        <v>46</v>
      </c>
    </row>
    <row r="31" spans="1:17" ht="33.75" x14ac:dyDescent="0.2">
      <c r="A31" s="32" t="s">
        <v>104</v>
      </c>
      <c r="B31" s="131"/>
      <c r="C31" s="36" t="s">
        <v>105</v>
      </c>
      <c r="D31" s="20" t="s">
        <v>76</v>
      </c>
      <c r="E31" s="130">
        <v>151.19999999999999</v>
      </c>
      <c r="F31" s="37"/>
      <c r="G31" s="100"/>
      <c r="H31" s="100">
        <f t="shared" si="6"/>
        <v>0</v>
      </c>
      <c r="I31" s="100"/>
      <c r="J31" s="174"/>
      <c r="K31" s="103">
        <f t="shared" si="0"/>
        <v>0</v>
      </c>
      <c r="L31" s="37">
        <f t="shared" si="7"/>
        <v>0</v>
      </c>
      <c r="M31" s="100">
        <f t="shared" si="8"/>
        <v>0</v>
      </c>
      <c r="N31" s="100">
        <f t="shared" si="9"/>
        <v>0</v>
      </c>
      <c r="O31" s="100">
        <f t="shared" si="10"/>
        <v>0</v>
      </c>
      <c r="P31" s="101">
        <f t="shared" si="11"/>
        <v>0</v>
      </c>
      <c r="Q31" s="55" t="s">
        <v>46</v>
      </c>
    </row>
    <row r="32" spans="1:17" x14ac:dyDescent="0.2">
      <c r="A32" s="32" t="s">
        <v>106</v>
      </c>
      <c r="B32" s="131"/>
      <c r="C32" s="36" t="s">
        <v>107</v>
      </c>
      <c r="D32" s="20" t="s">
        <v>76</v>
      </c>
      <c r="E32" s="130">
        <v>55.6</v>
      </c>
      <c r="F32" s="37"/>
      <c r="G32" s="100"/>
      <c r="H32" s="100">
        <f t="shared" si="6"/>
        <v>0</v>
      </c>
      <c r="I32" s="100"/>
      <c r="J32" s="174"/>
      <c r="K32" s="103">
        <f t="shared" si="0"/>
        <v>0</v>
      </c>
      <c r="L32" s="37">
        <f t="shared" si="7"/>
        <v>0</v>
      </c>
      <c r="M32" s="100">
        <f t="shared" si="8"/>
        <v>0</v>
      </c>
      <c r="N32" s="100">
        <f t="shared" si="9"/>
        <v>0</v>
      </c>
      <c r="O32" s="100">
        <f t="shared" si="10"/>
        <v>0</v>
      </c>
      <c r="P32" s="101">
        <f t="shared" si="11"/>
        <v>0</v>
      </c>
      <c r="Q32" s="55" t="s">
        <v>46</v>
      </c>
    </row>
    <row r="33" spans="1:17" ht="33.75" x14ac:dyDescent="0.2">
      <c r="A33" s="32" t="s">
        <v>108</v>
      </c>
      <c r="B33" s="131"/>
      <c r="C33" s="36" t="s">
        <v>109</v>
      </c>
      <c r="D33" s="20" t="s">
        <v>76</v>
      </c>
      <c r="E33" s="130">
        <v>55.6</v>
      </c>
      <c r="F33" s="37"/>
      <c r="G33" s="100"/>
      <c r="H33" s="100">
        <f t="shared" si="6"/>
        <v>0</v>
      </c>
      <c r="I33" s="100"/>
      <c r="J33" s="174"/>
      <c r="K33" s="103">
        <f t="shared" si="0"/>
        <v>0</v>
      </c>
      <c r="L33" s="37">
        <f t="shared" si="7"/>
        <v>0</v>
      </c>
      <c r="M33" s="100">
        <f t="shared" si="8"/>
        <v>0</v>
      </c>
      <c r="N33" s="100">
        <f t="shared" si="9"/>
        <v>0</v>
      </c>
      <c r="O33" s="100">
        <f t="shared" si="10"/>
        <v>0</v>
      </c>
      <c r="P33" s="101">
        <f t="shared" si="11"/>
        <v>0</v>
      </c>
      <c r="Q33" s="55" t="s">
        <v>46</v>
      </c>
    </row>
    <row r="34" spans="1:17" x14ac:dyDescent="0.2">
      <c r="A34" s="32" t="s">
        <v>110</v>
      </c>
      <c r="B34" s="131"/>
      <c r="C34" s="36" t="s">
        <v>111</v>
      </c>
      <c r="D34" s="20" t="s">
        <v>76</v>
      </c>
      <c r="E34" s="130">
        <v>55.6</v>
      </c>
      <c r="F34" s="37"/>
      <c r="G34" s="100"/>
      <c r="H34" s="100">
        <f t="shared" si="6"/>
        <v>0</v>
      </c>
      <c r="I34" s="100"/>
      <c r="J34" s="174"/>
      <c r="K34" s="103">
        <f t="shared" si="0"/>
        <v>0</v>
      </c>
      <c r="L34" s="37">
        <f t="shared" si="7"/>
        <v>0</v>
      </c>
      <c r="M34" s="100">
        <f t="shared" si="8"/>
        <v>0</v>
      </c>
      <c r="N34" s="100">
        <f t="shared" si="9"/>
        <v>0</v>
      </c>
      <c r="O34" s="100">
        <f t="shared" si="10"/>
        <v>0</v>
      </c>
      <c r="P34" s="101">
        <f t="shared" si="11"/>
        <v>0</v>
      </c>
      <c r="Q34" s="55" t="s">
        <v>46</v>
      </c>
    </row>
    <row r="35" spans="1:17" ht="22.5" x14ac:dyDescent="0.2">
      <c r="A35" s="32" t="s">
        <v>112</v>
      </c>
      <c r="B35" s="131"/>
      <c r="C35" s="36" t="s">
        <v>113</v>
      </c>
      <c r="D35" s="20" t="s">
        <v>83</v>
      </c>
      <c r="E35" s="130">
        <v>65.400000000000006</v>
      </c>
      <c r="F35" s="37"/>
      <c r="G35" s="100"/>
      <c r="H35" s="100">
        <f t="shared" si="6"/>
        <v>0</v>
      </c>
      <c r="I35" s="100"/>
      <c r="J35" s="174"/>
      <c r="K35" s="103">
        <f t="shared" si="0"/>
        <v>0</v>
      </c>
      <c r="L35" s="37">
        <f t="shared" si="7"/>
        <v>0</v>
      </c>
      <c r="M35" s="100">
        <f t="shared" si="8"/>
        <v>0</v>
      </c>
      <c r="N35" s="100">
        <f t="shared" si="9"/>
        <v>0</v>
      </c>
      <c r="O35" s="100">
        <f t="shared" si="10"/>
        <v>0</v>
      </c>
      <c r="P35" s="101">
        <f t="shared" si="11"/>
        <v>0</v>
      </c>
      <c r="Q35" s="55" t="s">
        <v>46</v>
      </c>
    </row>
    <row r="36" spans="1:17" x14ac:dyDescent="0.2">
      <c r="A36" s="32" t="s">
        <v>114</v>
      </c>
      <c r="B36" s="131"/>
      <c r="C36" s="36" t="s">
        <v>115</v>
      </c>
      <c r="D36" s="20" t="s">
        <v>90</v>
      </c>
      <c r="E36" s="130">
        <v>4.3</v>
      </c>
      <c r="F36" s="37"/>
      <c r="G36" s="100"/>
      <c r="H36" s="100">
        <f t="shared" si="6"/>
        <v>0</v>
      </c>
      <c r="I36" s="100"/>
      <c r="J36" s="174"/>
      <c r="K36" s="103">
        <f t="shared" si="0"/>
        <v>0</v>
      </c>
      <c r="L36" s="37">
        <f t="shared" si="7"/>
        <v>0</v>
      </c>
      <c r="M36" s="100">
        <f t="shared" si="8"/>
        <v>0</v>
      </c>
      <c r="N36" s="100">
        <f t="shared" si="9"/>
        <v>0</v>
      </c>
      <c r="O36" s="100">
        <f t="shared" si="10"/>
        <v>0</v>
      </c>
      <c r="P36" s="101">
        <f t="shared" si="11"/>
        <v>0</v>
      </c>
      <c r="Q36" s="55" t="s">
        <v>46</v>
      </c>
    </row>
    <row r="37" spans="1:17" x14ac:dyDescent="0.2">
      <c r="A37" s="32" t="s">
        <v>116</v>
      </c>
      <c r="B37" s="131"/>
      <c r="C37" s="36" t="s">
        <v>117</v>
      </c>
      <c r="D37" s="20" t="s">
        <v>90</v>
      </c>
      <c r="E37" s="130">
        <v>2.7</v>
      </c>
      <c r="F37" s="37"/>
      <c r="G37" s="100"/>
      <c r="H37" s="100">
        <f t="shared" si="6"/>
        <v>0</v>
      </c>
      <c r="I37" s="100"/>
      <c r="J37" s="174"/>
      <c r="K37" s="103">
        <f t="shared" si="0"/>
        <v>0</v>
      </c>
      <c r="L37" s="37">
        <f t="shared" si="7"/>
        <v>0</v>
      </c>
      <c r="M37" s="100">
        <f t="shared" si="8"/>
        <v>0</v>
      </c>
      <c r="N37" s="100">
        <f t="shared" si="9"/>
        <v>0</v>
      </c>
      <c r="O37" s="100">
        <f t="shared" si="10"/>
        <v>0</v>
      </c>
      <c r="P37" s="101">
        <f t="shared" si="11"/>
        <v>0</v>
      </c>
      <c r="Q37" s="55" t="s">
        <v>46</v>
      </c>
    </row>
    <row r="38" spans="1:17" x14ac:dyDescent="0.2">
      <c r="A38" s="32" t="s">
        <v>118</v>
      </c>
      <c r="B38" s="131"/>
      <c r="C38" s="36" t="s">
        <v>119</v>
      </c>
      <c r="D38" s="20" t="s">
        <v>76</v>
      </c>
      <c r="E38" s="130">
        <v>53.7</v>
      </c>
      <c r="F38" s="37"/>
      <c r="G38" s="100"/>
      <c r="H38" s="100">
        <f t="shared" si="6"/>
        <v>0</v>
      </c>
      <c r="I38" s="100"/>
      <c r="J38" s="174"/>
      <c r="K38" s="103">
        <f t="shared" si="0"/>
        <v>0</v>
      </c>
      <c r="L38" s="37">
        <f t="shared" si="7"/>
        <v>0</v>
      </c>
      <c r="M38" s="100">
        <f t="shared" si="8"/>
        <v>0</v>
      </c>
      <c r="N38" s="100">
        <f t="shared" si="9"/>
        <v>0</v>
      </c>
      <c r="O38" s="100">
        <f t="shared" si="10"/>
        <v>0</v>
      </c>
      <c r="P38" s="101">
        <f t="shared" si="11"/>
        <v>0</v>
      </c>
      <c r="Q38" s="55" t="s">
        <v>46</v>
      </c>
    </row>
    <row r="39" spans="1:17" x14ac:dyDescent="0.2">
      <c r="A39" s="32" t="s">
        <v>120</v>
      </c>
      <c r="B39" s="131"/>
      <c r="C39" s="36" t="s">
        <v>121</v>
      </c>
      <c r="D39" s="20" t="s">
        <v>83</v>
      </c>
      <c r="E39" s="130">
        <v>125.8</v>
      </c>
      <c r="F39" s="37"/>
      <c r="G39" s="100"/>
      <c r="H39" s="100">
        <f t="shared" si="6"/>
        <v>0</v>
      </c>
      <c r="I39" s="100"/>
      <c r="J39" s="174"/>
      <c r="K39" s="103">
        <f t="shared" si="0"/>
        <v>0</v>
      </c>
      <c r="L39" s="37">
        <f t="shared" si="7"/>
        <v>0</v>
      </c>
      <c r="M39" s="100">
        <f t="shared" si="8"/>
        <v>0</v>
      </c>
      <c r="N39" s="100">
        <f t="shared" si="9"/>
        <v>0</v>
      </c>
      <c r="O39" s="100">
        <f t="shared" si="10"/>
        <v>0</v>
      </c>
      <c r="P39" s="101">
        <f t="shared" si="11"/>
        <v>0</v>
      </c>
      <c r="Q39" s="55" t="s">
        <v>46</v>
      </c>
    </row>
    <row r="40" spans="1:17" ht="22.5" x14ac:dyDescent="0.2">
      <c r="A40" s="32" t="s">
        <v>122</v>
      </c>
      <c r="B40" s="131"/>
      <c r="C40" s="36" t="s">
        <v>123</v>
      </c>
      <c r="D40" s="20" t="s">
        <v>76</v>
      </c>
      <c r="E40" s="130">
        <v>282</v>
      </c>
      <c r="F40" s="37"/>
      <c r="G40" s="100"/>
      <c r="H40" s="100">
        <f t="shared" si="6"/>
        <v>0</v>
      </c>
      <c r="I40" s="100"/>
      <c r="J40" s="174"/>
      <c r="K40" s="103">
        <f t="shared" si="0"/>
        <v>0</v>
      </c>
      <c r="L40" s="37">
        <f t="shared" si="7"/>
        <v>0</v>
      </c>
      <c r="M40" s="100">
        <f t="shared" si="8"/>
        <v>0</v>
      </c>
      <c r="N40" s="100">
        <f t="shared" si="9"/>
        <v>0</v>
      </c>
      <c r="O40" s="100">
        <f t="shared" si="10"/>
        <v>0</v>
      </c>
      <c r="P40" s="101">
        <f t="shared" si="11"/>
        <v>0</v>
      </c>
      <c r="Q40" s="55" t="s">
        <v>47</v>
      </c>
    </row>
    <row r="41" spans="1:17" x14ac:dyDescent="0.2">
      <c r="A41" s="32">
        <v>3</v>
      </c>
      <c r="B41" s="131"/>
      <c r="C41" s="132" t="s">
        <v>124</v>
      </c>
      <c r="D41" s="20"/>
      <c r="E41" s="130"/>
      <c r="F41" s="37"/>
      <c r="G41" s="100"/>
      <c r="H41" s="100">
        <f t="shared" si="6"/>
        <v>0</v>
      </c>
      <c r="I41" s="100"/>
      <c r="J41" s="174"/>
      <c r="K41" s="103">
        <f t="shared" si="0"/>
        <v>0</v>
      </c>
      <c r="L41" s="37">
        <f t="shared" si="7"/>
        <v>0</v>
      </c>
      <c r="M41" s="100">
        <f t="shared" si="8"/>
        <v>0</v>
      </c>
      <c r="N41" s="100">
        <f t="shared" si="9"/>
        <v>0</v>
      </c>
      <c r="O41" s="100">
        <f t="shared" si="10"/>
        <v>0</v>
      </c>
      <c r="P41" s="101">
        <f t="shared" si="11"/>
        <v>0</v>
      </c>
      <c r="Q41" s="55"/>
    </row>
    <row r="42" spans="1:17" x14ac:dyDescent="0.2">
      <c r="A42" s="32" t="s">
        <v>125</v>
      </c>
      <c r="B42" s="131"/>
      <c r="C42" s="36" t="s">
        <v>126</v>
      </c>
      <c r="D42" s="20" t="s">
        <v>76</v>
      </c>
      <c r="E42" s="130">
        <v>749</v>
      </c>
      <c r="F42" s="37"/>
      <c r="G42" s="100"/>
      <c r="H42" s="100">
        <f t="shared" si="6"/>
        <v>0</v>
      </c>
      <c r="I42" s="100"/>
      <c r="J42" s="174"/>
      <c r="K42" s="103">
        <f t="shared" si="0"/>
        <v>0</v>
      </c>
      <c r="L42" s="37">
        <f t="shared" si="7"/>
        <v>0</v>
      </c>
      <c r="M42" s="100">
        <f t="shared" si="8"/>
        <v>0</v>
      </c>
      <c r="N42" s="100">
        <f t="shared" si="9"/>
        <v>0</v>
      </c>
      <c r="O42" s="100">
        <f t="shared" si="10"/>
        <v>0</v>
      </c>
      <c r="P42" s="101">
        <f t="shared" si="11"/>
        <v>0</v>
      </c>
      <c r="Q42" s="55" t="s">
        <v>46</v>
      </c>
    </row>
    <row r="43" spans="1:17" ht="56.25" x14ac:dyDescent="0.2">
      <c r="A43" s="32" t="s">
        <v>127</v>
      </c>
      <c r="B43" s="131"/>
      <c r="C43" s="36" t="s">
        <v>128</v>
      </c>
      <c r="D43" s="20" t="s">
        <v>76</v>
      </c>
      <c r="E43" s="130">
        <v>749</v>
      </c>
      <c r="F43" s="37"/>
      <c r="G43" s="100"/>
      <c r="H43" s="100">
        <f t="shared" si="6"/>
        <v>0</v>
      </c>
      <c r="I43" s="100"/>
      <c r="J43" s="174"/>
      <c r="K43" s="103">
        <f t="shared" si="0"/>
        <v>0</v>
      </c>
      <c r="L43" s="37">
        <f t="shared" si="7"/>
        <v>0</v>
      </c>
      <c r="M43" s="100">
        <f t="shared" si="8"/>
        <v>0</v>
      </c>
      <c r="N43" s="100">
        <f t="shared" si="9"/>
        <v>0</v>
      </c>
      <c r="O43" s="100">
        <f t="shared" si="10"/>
        <v>0</v>
      </c>
      <c r="P43" s="101">
        <f t="shared" si="11"/>
        <v>0</v>
      </c>
      <c r="Q43" s="55" t="s">
        <v>46</v>
      </c>
    </row>
    <row r="44" spans="1:17" x14ac:dyDescent="0.2">
      <c r="A44" s="32" t="s">
        <v>129</v>
      </c>
      <c r="B44" s="131"/>
      <c r="C44" s="36" t="s">
        <v>107</v>
      </c>
      <c r="D44" s="20" t="s">
        <v>76</v>
      </c>
      <c r="E44" s="130">
        <v>749</v>
      </c>
      <c r="F44" s="37"/>
      <c r="G44" s="100"/>
      <c r="H44" s="100">
        <f t="shared" si="6"/>
        <v>0</v>
      </c>
      <c r="I44" s="100"/>
      <c r="J44" s="174"/>
      <c r="K44" s="103">
        <f t="shared" si="0"/>
        <v>0</v>
      </c>
      <c r="L44" s="37">
        <f t="shared" si="7"/>
        <v>0</v>
      </c>
      <c r="M44" s="100">
        <f t="shared" si="8"/>
        <v>0</v>
      </c>
      <c r="N44" s="100">
        <f t="shared" si="9"/>
        <v>0</v>
      </c>
      <c r="O44" s="100">
        <f t="shared" si="10"/>
        <v>0</v>
      </c>
      <c r="P44" s="101">
        <f t="shared" si="11"/>
        <v>0</v>
      </c>
      <c r="Q44" s="55" t="s">
        <v>46</v>
      </c>
    </row>
    <row r="45" spans="1:17" ht="33.75" x14ac:dyDescent="0.2">
      <c r="A45" s="32" t="s">
        <v>130</v>
      </c>
      <c r="B45" s="127"/>
      <c r="C45" s="133" t="s">
        <v>131</v>
      </c>
      <c r="D45" s="20" t="s">
        <v>76</v>
      </c>
      <c r="E45" s="130">
        <v>749</v>
      </c>
      <c r="F45" s="37"/>
      <c r="G45" s="100"/>
      <c r="H45" s="100">
        <f t="shared" si="6"/>
        <v>0</v>
      </c>
      <c r="I45" s="100"/>
      <c r="J45" s="174"/>
      <c r="K45" s="103">
        <f t="shared" si="0"/>
        <v>0</v>
      </c>
      <c r="L45" s="37">
        <f t="shared" si="7"/>
        <v>0</v>
      </c>
      <c r="M45" s="100">
        <f t="shared" si="8"/>
        <v>0</v>
      </c>
      <c r="N45" s="100">
        <f t="shared" si="9"/>
        <v>0</v>
      </c>
      <c r="O45" s="100">
        <f t="shared" si="10"/>
        <v>0</v>
      </c>
      <c r="P45" s="101">
        <f t="shared" si="11"/>
        <v>0</v>
      </c>
      <c r="Q45" s="55" t="s">
        <v>46</v>
      </c>
    </row>
    <row r="46" spans="1:17" x14ac:dyDescent="0.2">
      <c r="A46" s="32"/>
      <c r="B46" s="131"/>
      <c r="C46" s="132" t="s">
        <v>132</v>
      </c>
      <c r="D46" s="20"/>
      <c r="E46" s="130"/>
      <c r="F46" s="37"/>
      <c r="G46" s="100"/>
      <c r="H46" s="100">
        <f t="shared" si="6"/>
        <v>0</v>
      </c>
      <c r="I46" s="100"/>
      <c r="J46" s="174"/>
      <c r="K46" s="103">
        <f t="shared" si="0"/>
        <v>0</v>
      </c>
      <c r="L46" s="37">
        <f t="shared" si="7"/>
        <v>0</v>
      </c>
      <c r="M46" s="100">
        <f t="shared" si="8"/>
        <v>0</v>
      </c>
      <c r="N46" s="100">
        <f t="shared" si="9"/>
        <v>0</v>
      </c>
      <c r="O46" s="100">
        <f t="shared" si="10"/>
        <v>0</v>
      </c>
      <c r="P46" s="101">
        <f t="shared" si="11"/>
        <v>0</v>
      </c>
      <c r="Q46" s="55"/>
    </row>
    <row r="47" spans="1:17" ht="22.5" x14ac:dyDescent="0.2">
      <c r="A47" s="32" t="s">
        <v>133</v>
      </c>
      <c r="B47" s="131"/>
      <c r="C47" s="36" t="s">
        <v>134</v>
      </c>
      <c r="D47" s="20" t="s">
        <v>76</v>
      </c>
      <c r="E47" s="130">
        <v>66.599999999999994</v>
      </c>
      <c r="F47" s="37"/>
      <c r="G47" s="100"/>
      <c r="H47" s="100">
        <f t="shared" si="6"/>
        <v>0</v>
      </c>
      <c r="I47" s="100"/>
      <c r="J47" s="174"/>
      <c r="K47" s="103">
        <f t="shared" si="0"/>
        <v>0</v>
      </c>
      <c r="L47" s="37">
        <f t="shared" si="7"/>
        <v>0</v>
      </c>
      <c r="M47" s="100">
        <f t="shared" si="8"/>
        <v>0</v>
      </c>
      <c r="N47" s="100">
        <f t="shared" si="9"/>
        <v>0</v>
      </c>
      <c r="O47" s="100">
        <f t="shared" si="10"/>
        <v>0</v>
      </c>
      <c r="P47" s="101">
        <f t="shared" si="11"/>
        <v>0</v>
      </c>
      <c r="Q47" s="55" t="s">
        <v>46</v>
      </c>
    </row>
    <row r="48" spans="1:17" ht="67.5" x14ac:dyDescent="0.2">
      <c r="A48" s="32" t="s">
        <v>135</v>
      </c>
      <c r="B48" s="131"/>
      <c r="C48" s="36" t="s">
        <v>136</v>
      </c>
      <c r="D48" s="20" t="s">
        <v>76</v>
      </c>
      <c r="E48" s="130">
        <v>66.599999999999994</v>
      </c>
      <c r="F48" s="37"/>
      <c r="G48" s="100"/>
      <c r="H48" s="100">
        <f t="shared" si="6"/>
        <v>0</v>
      </c>
      <c r="I48" s="100"/>
      <c r="J48" s="174"/>
      <c r="K48" s="103">
        <f t="shared" si="0"/>
        <v>0</v>
      </c>
      <c r="L48" s="37">
        <f t="shared" si="7"/>
        <v>0</v>
      </c>
      <c r="M48" s="100">
        <f t="shared" si="8"/>
        <v>0</v>
      </c>
      <c r="N48" s="100">
        <f t="shared" si="9"/>
        <v>0</v>
      </c>
      <c r="O48" s="100">
        <f t="shared" si="10"/>
        <v>0</v>
      </c>
      <c r="P48" s="101">
        <f t="shared" si="11"/>
        <v>0</v>
      </c>
      <c r="Q48" s="55" t="s">
        <v>46</v>
      </c>
    </row>
    <row r="49" spans="1:17" x14ac:dyDescent="0.2">
      <c r="A49" s="32" t="s">
        <v>137</v>
      </c>
      <c r="B49" s="131"/>
      <c r="C49" s="36" t="s">
        <v>138</v>
      </c>
      <c r="D49" s="20" t="s">
        <v>83</v>
      </c>
      <c r="E49" s="130">
        <v>141.9</v>
      </c>
      <c r="F49" s="37"/>
      <c r="G49" s="100"/>
      <c r="H49" s="100">
        <f t="shared" si="6"/>
        <v>0</v>
      </c>
      <c r="I49" s="100"/>
      <c r="J49" s="174"/>
      <c r="K49" s="103">
        <f t="shared" si="0"/>
        <v>0</v>
      </c>
      <c r="L49" s="37">
        <f t="shared" si="7"/>
        <v>0</v>
      </c>
      <c r="M49" s="100">
        <f t="shared" si="8"/>
        <v>0</v>
      </c>
      <c r="N49" s="100">
        <f t="shared" si="9"/>
        <v>0</v>
      </c>
      <c r="O49" s="100">
        <f t="shared" si="10"/>
        <v>0</v>
      </c>
      <c r="P49" s="101">
        <f t="shared" si="11"/>
        <v>0</v>
      </c>
      <c r="Q49" s="55" t="s">
        <v>46</v>
      </c>
    </row>
    <row r="50" spans="1:17" x14ac:dyDescent="0.2">
      <c r="A50" s="32" t="s">
        <v>139</v>
      </c>
      <c r="B50" s="131"/>
      <c r="C50" s="36" t="s">
        <v>107</v>
      </c>
      <c r="D50" s="20" t="s">
        <v>76</v>
      </c>
      <c r="E50" s="130">
        <v>133.19999999999999</v>
      </c>
      <c r="F50" s="37"/>
      <c r="G50" s="100"/>
      <c r="H50" s="100">
        <f t="shared" si="6"/>
        <v>0</v>
      </c>
      <c r="I50" s="100"/>
      <c r="J50" s="174"/>
      <c r="K50" s="103">
        <f t="shared" si="0"/>
        <v>0</v>
      </c>
      <c r="L50" s="37">
        <f t="shared" si="7"/>
        <v>0</v>
      </c>
      <c r="M50" s="100">
        <f t="shared" si="8"/>
        <v>0</v>
      </c>
      <c r="N50" s="100">
        <f t="shared" si="9"/>
        <v>0</v>
      </c>
      <c r="O50" s="100">
        <f t="shared" si="10"/>
        <v>0</v>
      </c>
      <c r="P50" s="101">
        <f t="shared" si="11"/>
        <v>0</v>
      </c>
      <c r="Q50" s="55" t="s">
        <v>46</v>
      </c>
    </row>
    <row r="51" spans="1:17" ht="33.75" x14ac:dyDescent="0.2">
      <c r="A51" s="32" t="s">
        <v>140</v>
      </c>
      <c r="B51" s="131"/>
      <c r="C51" s="36" t="s">
        <v>131</v>
      </c>
      <c r="D51" s="20" t="s">
        <v>76</v>
      </c>
      <c r="E51" s="130">
        <v>133.19999999999999</v>
      </c>
      <c r="F51" s="37"/>
      <c r="G51" s="100"/>
      <c r="H51" s="100">
        <f t="shared" si="6"/>
        <v>0</v>
      </c>
      <c r="I51" s="100"/>
      <c r="J51" s="174"/>
      <c r="K51" s="103">
        <f t="shared" si="0"/>
        <v>0</v>
      </c>
      <c r="L51" s="37">
        <f t="shared" si="7"/>
        <v>0</v>
      </c>
      <c r="M51" s="100">
        <f t="shared" si="8"/>
        <v>0</v>
      </c>
      <c r="N51" s="100">
        <f t="shared" si="9"/>
        <v>0</v>
      </c>
      <c r="O51" s="100">
        <f t="shared" si="10"/>
        <v>0</v>
      </c>
      <c r="P51" s="101">
        <f t="shared" si="11"/>
        <v>0</v>
      </c>
      <c r="Q51" s="55" t="s">
        <v>46</v>
      </c>
    </row>
    <row r="52" spans="1:17" x14ac:dyDescent="0.2">
      <c r="A52" s="32">
        <v>4</v>
      </c>
      <c r="B52" s="131"/>
      <c r="C52" s="132" t="s">
        <v>141</v>
      </c>
      <c r="D52" s="20"/>
      <c r="E52" s="130"/>
      <c r="F52" s="37"/>
      <c r="G52" s="100"/>
      <c r="H52" s="100">
        <f t="shared" si="6"/>
        <v>0</v>
      </c>
      <c r="I52" s="100"/>
      <c r="J52" s="174"/>
      <c r="K52" s="103">
        <f t="shared" si="0"/>
        <v>0</v>
      </c>
      <c r="L52" s="37">
        <f t="shared" si="7"/>
        <v>0</v>
      </c>
      <c r="M52" s="100">
        <f t="shared" si="8"/>
        <v>0</v>
      </c>
      <c r="N52" s="100">
        <f t="shared" si="9"/>
        <v>0</v>
      </c>
      <c r="O52" s="100">
        <f t="shared" si="10"/>
        <v>0</v>
      </c>
      <c r="P52" s="101">
        <f t="shared" si="11"/>
        <v>0</v>
      </c>
      <c r="Q52" s="55"/>
    </row>
    <row r="53" spans="1:17" ht="45" x14ac:dyDescent="0.2">
      <c r="A53" s="32" t="s">
        <v>142</v>
      </c>
      <c r="B53" s="131"/>
      <c r="C53" s="36" t="s">
        <v>143</v>
      </c>
      <c r="D53" s="20" t="s">
        <v>144</v>
      </c>
      <c r="E53" s="130">
        <v>15</v>
      </c>
      <c r="F53" s="164"/>
      <c r="G53" s="100"/>
      <c r="H53" s="100">
        <f t="shared" si="6"/>
        <v>0</v>
      </c>
      <c r="I53" s="100"/>
      <c r="J53" s="174"/>
      <c r="K53" s="103">
        <f t="shared" si="0"/>
        <v>0</v>
      </c>
      <c r="L53" s="37">
        <f t="shared" si="7"/>
        <v>0</v>
      </c>
      <c r="M53" s="100">
        <f t="shared" si="8"/>
        <v>0</v>
      </c>
      <c r="N53" s="100">
        <f t="shared" si="9"/>
        <v>0</v>
      </c>
      <c r="O53" s="100">
        <f t="shared" si="10"/>
        <v>0</v>
      </c>
      <c r="P53" s="101">
        <f t="shared" si="11"/>
        <v>0</v>
      </c>
      <c r="Q53" s="55" t="s">
        <v>46</v>
      </c>
    </row>
    <row r="54" spans="1:17" ht="45" x14ac:dyDescent="0.2">
      <c r="A54" s="32" t="s">
        <v>145</v>
      </c>
      <c r="B54" s="131"/>
      <c r="C54" s="36" t="s">
        <v>146</v>
      </c>
      <c r="D54" s="20" t="s">
        <v>144</v>
      </c>
      <c r="E54" s="130">
        <v>3</v>
      </c>
      <c r="F54" s="164"/>
      <c r="G54" s="100"/>
      <c r="H54" s="100">
        <f t="shared" si="6"/>
        <v>0</v>
      </c>
      <c r="I54" s="100"/>
      <c r="J54" s="174"/>
      <c r="K54" s="103">
        <f t="shared" si="0"/>
        <v>0</v>
      </c>
      <c r="L54" s="37">
        <f t="shared" si="7"/>
        <v>0</v>
      </c>
      <c r="M54" s="100">
        <f t="shared" si="8"/>
        <v>0</v>
      </c>
      <c r="N54" s="100">
        <f t="shared" si="9"/>
        <v>0</v>
      </c>
      <c r="O54" s="100">
        <f t="shared" si="10"/>
        <v>0</v>
      </c>
      <c r="P54" s="101">
        <f t="shared" si="11"/>
        <v>0</v>
      </c>
      <c r="Q54" s="55" t="s">
        <v>46</v>
      </c>
    </row>
    <row r="55" spans="1:17" ht="45" x14ac:dyDescent="0.2">
      <c r="A55" s="32" t="s">
        <v>147</v>
      </c>
      <c r="B55" s="131"/>
      <c r="C55" s="36" t="s">
        <v>148</v>
      </c>
      <c r="D55" s="20" t="s">
        <v>144</v>
      </c>
      <c r="E55" s="130">
        <v>6</v>
      </c>
      <c r="F55" s="164"/>
      <c r="G55" s="100"/>
      <c r="H55" s="100">
        <f t="shared" si="6"/>
        <v>0</v>
      </c>
      <c r="I55" s="100"/>
      <c r="J55" s="174"/>
      <c r="K55" s="103">
        <f t="shared" si="0"/>
        <v>0</v>
      </c>
      <c r="L55" s="37">
        <f t="shared" si="7"/>
        <v>0</v>
      </c>
      <c r="M55" s="100">
        <f t="shared" si="8"/>
        <v>0</v>
      </c>
      <c r="N55" s="100">
        <f t="shared" si="9"/>
        <v>0</v>
      </c>
      <c r="O55" s="100">
        <f t="shared" si="10"/>
        <v>0</v>
      </c>
      <c r="P55" s="101">
        <f t="shared" si="11"/>
        <v>0</v>
      </c>
      <c r="Q55" s="55" t="s">
        <v>46</v>
      </c>
    </row>
    <row r="56" spans="1:17" ht="45" x14ac:dyDescent="0.2">
      <c r="A56" s="32" t="s">
        <v>149</v>
      </c>
      <c r="B56" s="131"/>
      <c r="C56" s="36" t="s">
        <v>150</v>
      </c>
      <c r="D56" s="20" t="s">
        <v>144</v>
      </c>
      <c r="E56" s="130">
        <v>10</v>
      </c>
      <c r="F56" s="164"/>
      <c r="G56" s="100"/>
      <c r="H56" s="100">
        <f t="shared" si="6"/>
        <v>0</v>
      </c>
      <c r="I56" s="100"/>
      <c r="J56" s="174"/>
      <c r="K56" s="103">
        <f t="shared" si="0"/>
        <v>0</v>
      </c>
      <c r="L56" s="37">
        <f t="shared" si="7"/>
        <v>0</v>
      </c>
      <c r="M56" s="100">
        <f t="shared" si="8"/>
        <v>0</v>
      </c>
      <c r="N56" s="100">
        <f t="shared" si="9"/>
        <v>0</v>
      </c>
      <c r="O56" s="100">
        <f t="shared" si="10"/>
        <v>0</v>
      </c>
      <c r="P56" s="101">
        <f t="shared" si="11"/>
        <v>0</v>
      </c>
      <c r="Q56" s="55" t="s">
        <v>46</v>
      </c>
    </row>
    <row r="57" spans="1:17" ht="33.75" x14ac:dyDescent="0.2">
      <c r="A57" s="32" t="s">
        <v>151</v>
      </c>
      <c r="B57" s="131"/>
      <c r="C57" s="36" t="s">
        <v>152</v>
      </c>
      <c r="D57" s="20" t="s">
        <v>144</v>
      </c>
      <c r="E57" s="130">
        <v>2</v>
      </c>
      <c r="F57" s="164"/>
      <c r="G57" s="100"/>
      <c r="H57" s="100">
        <f t="shared" si="6"/>
        <v>0</v>
      </c>
      <c r="I57" s="100"/>
      <c r="J57" s="174"/>
      <c r="K57" s="103">
        <f t="shared" si="0"/>
        <v>0</v>
      </c>
      <c r="L57" s="37">
        <f t="shared" si="7"/>
        <v>0</v>
      </c>
      <c r="M57" s="100">
        <f t="shared" si="8"/>
        <v>0</v>
      </c>
      <c r="N57" s="100">
        <f t="shared" si="9"/>
        <v>0</v>
      </c>
      <c r="O57" s="100">
        <f t="shared" si="10"/>
        <v>0</v>
      </c>
      <c r="P57" s="101">
        <f t="shared" si="11"/>
        <v>0</v>
      </c>
      <c r="Q57" s="55" t="s">
        <v>46</v>
      </c>
    </row>
    <row r="58" spans="1:17" ht="22.5" x14ac:dyDescent="0.2">
      <c r="A58" s="32" t="s">
        <v>153</v>
      </c>
      <c r="B58" s="131"/>
      <c r="C58" s="36" t="s">
        <v>154</v>
      </c>
      <c r="D58" s="20" t="s">
        <v>144</v>
      </c>
      <c r="E58" s="130">
        <v>52</v>
      </c>
      <c r="F58" s="164"/>
      <c r="G58" s="100"/>
      <c r="H58" s="100">
        <f t="shared" si="6"/>
        <v>0</v>
      </c>
      <c r="I58" s="100"/>
      <c r="J58" s="174"/>
      <c r="K58" s="103">
        <f t="shared" si="0"/>
        <v>0</v>
      </c>
      <c r="L58" s="37">
        <f t="shared" si="7"/>
        <v>0</v>
      </c>
      <c r="M58" s="100">
        <f t="shared" si="8"/>
        <v>0</v>
      </c>
      <c r="N58" s="100">
        <f t="shared" si="9"/>
        <v>0</v>
      </c>
      <c r="O58" s="100">
        <f t="shared" si="10"/>
        <v>0</v>
      </c>
      <c r="P58" s="101">
        <f t="shared" si="11"/>
        <v>0</v>
      </c>
      <c r="Q58" s="55" t="s">
        <v>46</v>
      </c>
    </row>
    <row r="59" spans="1:17" ht="33.75" x14ac:dyDescent="0.2">
      <c r="A59" s="32" t="s">
        <v>155</v>
      </c>
      <c r="B59" s="131"/>
      <c r="C59" s="36" t="s">
        <v>156</v>
      </c>
      <c r="D59" s="20" t="s">
        <v>83</v>
      </c>
      <c r="E59" s="130">
        <v>137.19999999999999</v>
      </c>
      <c r="F59" s="164"/>
      <c r="G59" s="100"/>
      <c r="H59" s="100">
        <f t="shared" si="6"/>
        <v>0</v>
      </c>
      <c r="I59" s="100"/>
      <c r="J59" s="174"/>
      <c r="K59" s="103">
        <f t="shared" si="0"/>
        <v>0</v>
      </c>
      <c r="L59" s="37">
        <f t="shared" si="7"/>
        <v>0</v>
      </c>
      <c r="M59" s="100">
        <f t="shared" si="8"/>
        <v>0</v>
      </c>
      <c r="N59" s="100">
        <f t="shared" si="9"/>
        <v>0</v>
      </c>
      <c r="O59" s="100">
        <f t="shared" si="10"/>
        <v>0</v>
      </c>
      <c r="P59" s="101">
        <f t="shared" si="11"/>
        <v>0</v>
      </c>
      <c r="Q59" s="55" t="s">
        <v>46</v>
      </c>
    </row>
    <row r="60" spans="1:17" x14ac:dyDescent="0.2">
      <c r="A60" s="32" t="s">
        <v>157</v>
      </c>
      <c r="B60" s="131"/>
      <c r="C60" s="36" t="s">
        <v>158</v>
      </c>
      <c r="D60" s="20" t="s">
        <v>71</v>
      </c>
      <c r="E60" s="130">
        <v>4</v>
      </c>
      <c r="F60" s="164"/>
      <c r="G60" s="100"/>
      <c r="H60" s="100">
        <f t="shared" si="6"/>
        <v>0</v>
      </c>
      <c r="I60" s="100"/>
      <c r="J60" s="174"/>
      <c r="K60" s="103">
        <f t="shared" si="0"/>
        <v>0</v>
      </c>
      <c r="L60" s="37">
        <f t="shared" si="7"/>
        <v>0</v>
      </c>
      <c r="M60" s="100">
        <f t="shared" si="8"/>
        <v>0</v>
      </c>
      <c r="N60" s="100">
        <f t="shared" si="9"/>
        <v>0</v>
      </c>
      <c r="O60" s="100">
        <f t="shared" si="10"/>
        <v>0</v>
      </c>
      <c r="P60" s="101">
        <f t="shared" si="11"/>
        <v>0</v>
      </c>
      <c r="Q60" s="55" t="s">
        <v>46</v>
      </c>
    </row>
    <row r="61" spans="1:17" x14ac:dyDescent="0.2">
      <c r="A61" s="32" t="s">
        <v>159</v>
      </c>
      <c r="B61" s="131"/>
      <c r="C61" s="36" t="s">
        <v>160</v>
      </c>
      <c r="D61" s="20" t="s">
        <v>83</v>
      </c>
      <c r="E61" s="130">
        <v>116.6</v>
      </c>
      <c r="F61" s="164"/>
      <c r="G61" s="100"/>
      <c r="H61" s="100">
        <f t="shared" si="6"/>
        <v>0</v>
      </c>
      <c r="I61" s="100"/>
      <c r="J61" s="174"/>
      <c r="K61" s="103">
        <f t="shared" si="0"/>
        <v>0</v>
      </c>
      <c r="L61" s="37">
        <f t="shared" si="7"/>
        <v>0</v>
      </c>
      <c r="M61" s="100">
        <f t="shared" si="8"/>
        <v>0</v>
      </c>
      <c r="N61" s="100">
        <f t="shared" si="9"/>
        <v>0</v>
      </c>
      <c r="O61" s="100">
        <f t="shared" si="10"/>
        <v>0</v>
      </c>
      <c r="P61" s="101">
        <f t="shared" si="11"/>
        <v>0</v>
      </c>
      <c r="Q61" s="55" t="s">
        <v>46</v>
      </c>
    </row>
    <row r="62" spans="1:17" x14ac:dyDescent="0.2">
      <c r="A62" s="32" t="s">
        <v>161</v>
      </c>
      <c r="B62" s="131"/>
      <c r="C62" s="36" t="s">
        <v>162</v>
      </c>
      <c r="D62" s="20" t="s">
        <v>83</v>
      </c>
      <c r="E62" s="130">
        <v>146.9</v>
      </c>
      <c r="F62" s="164"/>
      <c r="G62" s="100"/>
      <c r="H62" s="100">
        <f t="shared" si="6"/>
        <v>0</v>
      </c>
      <c r="I62" s="100"/>
      <c r="J62" s="174"/>
      <c r="K62" s="103">
        <f t="shared" si="0"/>
        <v>0</v>
      </c>
      <c r="L62" s="37">
        <f t="shared" si="7"/>
        <v>0</v>
      </c>
      <c r="M62" s="100">
        <f t="shared" si="8"/>
        <v>0</v>
      </c>
      <c r="N62" s="100">
        <f t="shared" si="9"/>
        <v>0</v>
      </c>
      <c r="O62" s="100">
        <f t="shared" si="10"/>
        <v>0</v>
      </c>
      <c r="P62" s="101">
        <f t="shared" si="11"/>
        <v>0</v>
      </c>
      <c r="Q62" s="55" t="s">
        <v>46</v>
      </c>
    </row>
    <row r="63" spans="1:17" x14ac:dyDescent="0.2">
      <c r="A63" s="32" t="s">
        <v>163</v>
      </c>
      <c r="B63" s="131"/>
      <c r="C63" s="36" t="s">
        <v>164</v>
      </c>
      <c r="D63" s="20" t="s">
        <v>275</v>
      </c>
      <c r="E63" s="130">
        <v>32.1</v>
      </c>
      <c r="F63" s="164"/>
      <c r="G63" s="100"/>
      <c r="H63" s="100">
        <f t="shared" si="6"/>
        <v>0</v>
      </c>
      <c r="I63" s="100"/>
      <c r="J63" s="174"/>
      <c r="K63" s="103">
        <f t="shared" si="0"/>
        <v>0</v>
      </c>
      <c r="L63" s="37">
        <f t="shared" si="7"/>
        <v>0</v>
      </c>
      <c r="M63" s="100">
        <f t="shared" si="8"/>
        <v>0</v>
      </c>
      <c r="N63" s="100">
        <f t="shared" si="9"/>
        <v>0</v>
      </c>
      <c r="O63" s="100">
        <f t="shared" si="10"/>
        <v>0</v>
      </c>
      <c r="P63" s="101">
        <f t="shared" si="11"/>
        <v>0</v>
      </c>
      <c r="Q63" s="55" t="s">
        <v>46</v>
      </c>
    </row>
    <row r="64" spans="1:17" x14ac:dyDescent="0.2">
      <c r="A64" s="32">
        <v>5</v>
      </c>
      <c r="B64" s="131"/>
      <c r="C64" s="132" t="s">
        <v>165</v>
      </c>
      <c r="D64" s="20"/>
      <c r="E64" s="130"/>
      <c r="F64" s="37"/>
      <c r="G64" s="100"/>
      <c r="H64" s="100">
        <f t="shared" si="6"/>
        <v>0</v>
      </c>
      <c r="I64" s="100"/>
      <c r="J64" s="174"/>
      <c r="K64" s="103">
        <f t="shared" si="0"/>
        <v>0</v>
      </c>
      <c r="L64" s="37">
        <f t="shared" si="7"/>
        <v>0</v>
      </c>
      <c r="M64" s="100">
        <f t="shared" si="8"/>
        <v>0</v>
      </c>
      <c r="N64" s="100">
        <f t="shared" si="9"/>
        <v>0</v>
      </c>
      <c r="O64" s="100">
        <f t="shared" si="10"/>
        <v>0</v>
      </c>
      <c r="P64" s="101">
        <f t="shared" si="11"/>
        <v>0</v>
      </c>
      <c r="Q64" s="55"/>
    </row>
    <row r="65" spans="1:17" ht="33.75" x14ac:dyDescent="0.2">
      <c r="A65" s="32" t="s">
        <v>166</v>
      </c>
      <c r="B65" s="131"/>
      <c r="C65" s="134" t="s">
        <v>167</v>
      </c>
      <c r="D65" s="20" t="s">
        <v>276</v>
      </c>
      <c r="E65" s="130">
        <v>15.8</v>
      </c>
      <c r="F65" s="37"/>
      <c r="G65" s="100"/>
      <c r="H65" s="100">
        <f t="shared" si="6"/>
        <v>0</v>
      </c>
      <c r="I65" s="100"/>
      <c r="J65" s="174"/>
      <c r="K65" s="103">
        <f t="shared" si="0"/>
        <v>0</v>
      </c>
      <c r="L65" s="37">
        <f t="shared" si="7"/>
        <v>0</v>
      </c>
      <c r="M65" s="100">
        <f t="shared" si="8"/>
        <v>0</v>
      </c>
      <c r="N65" s="100">
        <f t="shared" si="9"/>
        <v>0</v>
      </c>
      <c r="O65" s="100">
        <f t="shared" si="10"/>
        <v>0</v>
      </c>
      <c r="P65" s="101">
        <f t="shared" si="11"/>
        <v>0</v>
      </c>
      <c r="Q65" s="55" t="s">
        <v>46</v>
      </c>
    </row>
    <row r="66" spans="1:17" x14ac:dyDescent="0.2">
      <c r="A66" s="32" t="s">
        <v>168</v>
      </c>
      <c r="B66" s="131"/>
      <c r="C66" s="36" t="s">
        <v>107</v>
      </c>
      <c r="D66" s="20" t="s">
        <v>275</v>
      </c>
      <c r="E66" s="130">
        <v>34</v>
      </c>
      <c r="F66" s="37"/>
      <c r="G66" s="100"/>
      <c r="H66" s="100">
        <f t="shared" si="6"/>
        <v>0</v>
      </c>
      <c r="I66" s="100"/>
      <c r="J66" s="174"/>
      <c r="K66" s="103">
        <f t="shared" si="0"/>
        <v>0</v>
      </c>
      <c r="L66" s="37">
        <f t="shared" si="7"/>
        <v>0</v>
      </c>
      <c r="M66" s="100">
        <f t="shared" si="8"/>
        <v>0</v>
      </c>
      <c r="N66" s="100">
        <f t="shared" si="9"/>
        <v>0</v>
      </c>
      <c r="O66" s="100">
        <f t="shared" si="10"/>
        <v>0</v>
      </c>
      <c r="P66" s="101">
        <f t="shared" si="11"/>
        <v>0</v>
      </c>
      <c r="Q66" s="55" t="s">
        <v>46</v>
      </c>
    </row>
    <row r="67" spans="1:17" ht="33.75" x14ac:dyDescent="0.2">
      <c r="A67" s="32" t="s">
        <v>169</v>
      </c>
      <c r="B67" s="127"/>
      <c r="C67" s="133" t="s">
        <v>131</v>
      </c>
      <c r="D67" s="20" t="s">
        <v>275</v>
      </c>
      <c r="E67" s="130">
        <v>34</v>
      </c>
      <c r="F67" s="37"/>
      <c r="G67" s="100"/>
      <c r="H67" s="100">
        <f t="shared" si="6"/>
        <v>0</v>
      </c>
      <c r="I67" s="100"/>
      <c r="J67" s="174"/>
      <c r="K67" s="103">
        <f t="shared" si="0"/>
        <v>0</v>
      </c>
      <c r="L67" s="37">
        <f t="shared" si="7"/>
        <v>0</v>
      </c>
      <c r="M67" s="100">
        <f t="shared" si="8"/>
        <v>0</v>
      </c>
      <c r="N67" s="100">
        <f t="shared" si="9"/>
        <v>0</v>
      </c>
      <c r="O67" s="100">
        <f t="shared" si="10"/>
        <v>0</v>
      </c>
      <c r="P67" s="101">
        <f t="shared" si="11"/>
        <v>0</v>
      </c>
      <c r="Q67" s="55" t="s">
        <v>46</v>
      </c>
    </row>
    <row r="68" spans="1:17" ht="22.5" x14ac:dyDescent="0.2">
      <c r="A68" s="32" t="s">
        <v>170</v>
      </c>
      <c r="B68" s="127"/>
      <c r="C68" s="133" t="s">
        <v>171</v>
      </c>
      <c r="D68" s="20" t="s">
        <v>275</v>
      </c>
      <c r="E68" s="130">
        <v>115.8</v>
      </c>
      <c r="F68" s="37"/>
      <c r="G68" s="100"/>
      <c r="H68" s="100">
        <f t="shared" si="6"/>
        <v>0</v>
      </c>
      <c r="I68" s="100"/>
      <c r="J68" s="174"/>
      <c r="K68" s="103">
        <f t="shared" si="0"/>
        <v>0</v>
      </c>
      <c r="L68" s="37">
        <f t="shared" si="7"/>
        <v>0</v>
      </c>
      <c r="M68" s="100">
        <f t="shared" si="8"/>
        <v>0</v>
      </c>
      <c r="N68" s="100">
        <f t="shared" si="9"/>
        <v>0</v>
      </c>
      <c r="O68" s="100">
        <f t="shared" si="10"/>
        <v>0</v>
      </c>
      <c r="P68" s="101">
        <f t="shared" si="11"/>
        <v>0</v>
      </c>
      <c r="Q68" s="55" t="s">
        <v>46</v>
      </c>
    </row>
    <row r="69" spans="1:17" x14ac:dyDescent="0.2">
      <c r="A69" s="32" t="s">
        <v>172</v>
      </c>
      <c r="B69" s="131"/>
      <c r="C69" s="36" t="s">
        <v>173</v>
      </c>
      <c r="D69" s="20" t="s">
        <v>83</v>
      </c>
      <c r="E69" s="130">
        <v>28.5</v>
      </c>
      <c r="F69" s="37"/>
      <c r="G69" s="100"/>
      <c r="H69" s="100">
        <f t="shared" si="6"/>
        <v>0</v>
      </c>
      <c r="I69" s="100"/>
      <c r="J69" s="174"/>
      <c r="K69" s="103">
        <f t="shared" si="0"/>
        <v>0</v>
      </c>
      <c r="L69" s="37">
        <f t="shared" si="7"/>
        <v>0</v>
      </c>
      <c r="M69" s="100">
        <f t="shared" si="8"/>
        <v>0</v>
      </c>
      <c r="N69" s="100">
        <f t="shared" si="9"/>
        <v>0</v>
      </c>
      <c r="O69" s="100">
        <f t="shared" si="10"/>
        <v>0</v>
      </c>
      <c r="P69" s="101">
        <f t="shared" si="11"/>
        <v>0</v>
      </c>
      <c r="Q69" s="55" t="s">
        <v>46</v>
      </c>
    </row>
    <row r="70" spans="1:17" ht="22.5" x14ac:dyDescent="0.2">
      <c r="A70" s="32" t="s">
        <v>174</v>
      </c>
      <c r="B70" s="131"/>
      <c r="C70" s="36" t="s">
        <v>175</v>
      </c>
      <c r="D70" s="20" t="s">
        <v>275</v>
      </c>
      <c r="E70" s="130">
        <v>13.52</v>
      </c>
      <c r="F70" s="37"/>
      <c r="G70" s="100"/>
      <c r="H70" s="100">
        <f t="shared" si="6"/>
        <v>0</v>
      </c>
      <c r="I70" s="100"/>
      <c r="J70" s="174"/>
      <c r="K70" s="103">
        <f t="shared" si="0"/>
        <v>0</v>
      </c>
      <c r="L70" s="37">
        <f t="shared" si="7"/>
        <v>0</v>
      </c>
      <c r="M70" s="100">
        <f t="shared" si="8"/>
        <v>0</v>
      </c>
      <c r="N70" s="100">
        <f t="shared" si="9"/>
        <v>0</v>
      </c>
      <c r="O70" s="100">
        <f t="shared" si="10"/>
        <v>0</v>
      </c>
      <c r="P70" s="101">
        <f t="shared" si="11"/>
        <v>0</v>
      </c>
      <c r="Q70" s="55" t="s">
        <v>46</v>
      </c>
    </row>
    <row r="71" spans="1:17" x14ac:dyDescent="0.2">
      <c r="A71" s="32" t="s">
        <v>176</v>
      </c>
      <c r="B71" s="131"/>
      <c r="C71" s="36" t="s">
        <v>177</v>
      </c>
      <c r="D71" s="20" t="s">
        <v>277</v>
      </c>
      <c r="E71" s="130">
        <v>3.1</v>
      </c>
      <c r="F71" s="37"/>
      <c r="G71" s="100"/>
      <c r="H71" s="100">
        <f t="shared" si="6"/>
        <v>0</v>
      </c>
      <c r="I71" s="100"/>
      <c r="J71" s="174"/>
      <c r="K71" s="103">
        <f t="shared" si="0"/>
        <v>0</v>
      </c>
      <c r="L71" s="37">
        <f t="shared" si="7"/>
        <v>0</v>
      </c>
      <c r="M71" s="100">
        <f t="shared" si="8"/>
        <v>0</v>
      </c>
      <c r="N71" s="100">
        <f t="shared" si="9"/>
        <v>0</v>
      </c>
      <c r="O71" s="100">
        <f t="shared" si="10"/>
        <v>0</v>
      </c>
      <c r="P71" s="101">
        <f t="shared" si="11"/>
        <v>0</v>
      </c>
      <c r="Q71" s="55" t="s">
        <v>46</v>
      </c>
    </row>
    <row r="72" spans="1:17" x14ac:dyDescent="0.2">
      <c r="A72" s="32">
        <v>6</v>
      </c>
      <c r="B72" s="131"/>
      <c r="C72" s="132" t="s">
        <v>470</v>
      </c>
      <c r="D72" s="20"/>
      <c r="E72" s="130"/>
      <c r="F72" s="37"/>
      <c r="G72" s="100"/>
      <c r="H72" s="100">
        <f t="shared" si="6"/>
        <v>0</v>
      </c>
      <c r="I72" s="100"/>
      <c r="J72" s="174"/>
      <c r="K72" s="103"/>
      <c r="L72" s="37">
        <f t="shared" si="7"/>
        <v>0</v>
      </c>
      <c r="M72" s="100">
        <f t="shared" si="8"/>
        <v>0</v>
      </c>
      <c r="N72" s="100">
        <f t="shared" si="9"/>
        <v>0</v>
      </c>
      <c r="O72" s="100">
        <f t="shared" si="10"/>
        <v>0</v>
      </c>
      <c r="P72" s="101">
        <f t="shared" si="11"/>
        <v>0</v>
      </c>
      <c r="Q72" s="55"/>
    </row>
    <row r="73" spans="1:17" ht="24" customHeight="1" x14ac:dyDescent="0.2">
      <c r="A73" s="32" t="s">
        <v>178</v>
      </c>
      <c r="B73" s="131"/>
      <c r="C73" s="36" t="s">
        <v>472</v>
      </c>
      <c r="D73" s="20" t="s">
        <v>76</v>
      </c>
      <c r="E73" s="130">
        <v>317.2</v>
      </c>
      <c r="F73" s="37"/>
      <c r="G73" s="100"/>
      <c r="H73" s="100">
        <f t="shared" si="6"/>
        <v>0</v>
      </c>
      <c r="I73" s="100"/>
      <c r="J73" s="174"/>
      <c r="K73" s="103">
        <f t="shared" si="0"/>
        <v>0</v>
      </c>
      <c r="L73" s="37">
        <f t="shared" si="7"/>
        <v>0</v>
      </c>
      <c r="M73" s="100">
        <f t="shared" si="8"/>
        <v>0</v>
      </c>
      <c r="N73" s="100">
        <f t="shared" si="9"/>
        <v>0</v>
      </c>
      <c r="O73" s="100">
        <f t="shared" si="10"/>
        <v>0</v>
      </c>
      <c r="P73" s="101">
        <f t="shared" si="11"/>
        <v>0</v>
      </c>
      <c r="Q73" s="55" t="s">
        <v>46</v>
      </c>
    </row>
    <row r="74" spans="1:17" ht="59.25" customHeight="1" x14ac:dyDescent="0.2">
      <c r="A74" s="32" t="s">
        <v>179</v>
      </c>
      <c r="B74" s="131"/>
      <c r="C74" s="36" t="s">
        <v>471</v>
      </c>
      <c r="D74" s="20" t="s">
        <v>76</v>
      </c>
      <c r="E74" s="130">
        <v>317.2</v>
      </c>
      <c r="F74" s="37"/>
      <c r="G74" s="100"/>
      <c r="H74" s="100">
        <f t="shared" si="6"/>
        <v>0</v>
      </c>
      <c r="I74" s="100"/>
      <c r="J74" s="174"/>
      <c r="K74" s="103">
        <f t="shared" si="0"/>
        <v>0</v>
      </c>
      <c r="L74" s="37">
        <f t="shared" si="7"/>
        <v>0</v>
      </c>
      <c r="M74" s="100">
        <f t="shared" si="8"/>
        <v>0</v>
      </c>
      <c r="N74" s="100">
        <f t="shared" si="9"/>
        <v>0</v>
      </c>
      <c r="O74" s="100">
        <f t="shared" si="10"/>
        <v>0</v>
      </c>
      <c r="P74" s="101">
        <f t="shared" si="11"/>
        <v>0</v>
      </c>
      <c r="Q74" s="55" t="s">
        <v>46</v>
      </c>
    </row>
    <row r="75" spans="1:17" x14ac:dyDescent="0.2">
      <c r="A75" s="32">
        <v>7</v>
      </c>
      <c r="B75" s="131"/>
      <c r="C75" s="132" t="s">
        <v>180</v>
      </c>
      <c r="D75" s="20"/>
      <c r="E75" s="130"/>
      <c r="F75" s="37"/>
      <c r="G75" s="100"/>
      <c r="H75" s="100">
        <f t="shared" si="6"/>
        <v>0</v>
      </c>
      <c r="I75" s="100"/>
      <c r="J75" s="174"/>
      <c r="K75" s="103"/>
      <c r="L75" s="37">
        <f t="shared" si="7"/>
        <v>0</v>
      </c>
      <c r="M75" s="100">
        <f t="shared" si="8"/>
        <v>0</v>
      </c>
      <c r="N75" s="100">
        <f t="shared" si="9"/>
        <v>0</v>
      </c>
      <c r="O75" s="100">
        <f t="shared" si="10"/>
        <v>0</v>
      </c>
      <c r="P75" s="101">
        <f t="shared" si="11"/>
        <v>0</v>
      </c>
      <c r="Q75" s="55"/>
    </row>
    <row r="76" spans="1:17" x14ac:dyDescent="0.2">
      <c r="A76" s="32" t="s">
        <v>181</v>
      </c>
      <c r="B76" s="131"/>
      <c r="C76" s="36" t="s">
        <v>182</v>
      </c>
      <c r="D76" s="20" t="s">
        <v>275</v>
      </c>
      <c r="E76" s="130">
        <v>428.8</v>
      </c>
      <c r="F76" s="37"/>
      <c r="G76" s="100"/>
      <c r="H76" s="100">
        <f t="shared" si="6"/>
        <v>0</v>
      </c>
      <c r="I76" s="100"/>
      <c r="J76" s="174"/>
      <c r="K76" s="103">
        <f t="shared" si="0"/>
        <v>0</v>
      </c>
      <c r="L76" s="37">
        <f t="shared" si="7"/>
        <v>0</v>
      </c>
      <c r="M76" s="100">
        <f t="shared" si="8"/>
        <v>0</v>
      </c>
      <c r="N76" s="100">
        <f t="shared" si="9"/>
        <v>0</v>
      </c>
      <c r="O76" s="100">
        <f t="shared" si="10"/>
        <v>0</v>
      </c>
      <c r="P76" s="101">
        <f t="shared" si="11"/>
        <v>0</v>
      </c>
      <c r="Q76" s="55" t="s">
        <v>46</v>
      </c>
    </row>
    <row r="77" spans="1:17" ht="22.5" x14ac:dyDescent="0.2">
      <c r="A77" s="32" t="s">
        <v>183</v>
      </c>
      <c r="B77" s="131"/>
      <c r="C77" s="36" t="s">
        <v>184</v>
      </c>
      <c r="D77" s="20" t="s">
        <v>275</v>
      </c>
      <c r="E77" s="130">
        <v>428.8</v>
      </c>
      <c r="F77" s="37"/>
      <c r="G77" s="100"/>
      <c r="H77" s="100">
        <f t="shared" si="6"/>
        <v>0</v>
      </c>
      <c r="I77" s="100"/>
      <c r="J77" s="174"/>
      <c r="K77" s="103">
        <f t="shared" si="0"/>
        <v>0</v>
      </c>
      <c r="L77" s="37">
        <f t="shared" si="7"/>
        <v>0</v>
      </c>
      <c r="M77" s="100">
        <f t="shared" si="8"/>
        <v>0</v>
      </c>
      <c r="N77" s="100">
        <f t="shared" si="9"/>
        <v>0</v>
      </c>
      <c r="O77" s="100">
        <f t="shared" si="10"/>
        <v>0</v>
      </c>
      <c r="P77" s="101">
        <f t="shared" si="11"/>
        <v>0</v>
      </c>
      <c r="Q77" s="55" t="s">
        <v>46</v>
      </c>
    </row>
    <row r="78" spans="1:17" ht="22.5" x14ac:dyDescent="0.2">
      <c r="A78" s="32" t="s">
        <v>185</v>
      </c>
      <c r="B78" s="131"/>
      <c r="C78" s="36" t="s">
        <v>186</v>
      </c>
      <c r="D78" s="20" t="s">
        <v>275</v>
      </c>
      <c r="E78" s="130">
        <v>428.8</v>
      </c>
      <c r="F78" s="37"/>
      <c r="G78" s="100"/>
      <c r="H78" s="100">
        <f t="shared" si="6"/>
        <v>0</v>
      </c>
      <c r="I78" s="100"/>
      <c r="J78" s="174"/>
      <c r="K78" s="103">
        <f t="shared" ref="K78:K130" si="12">SUM(H78:J78)</f>
        <v>0</v>
      </c>
      <c r="L78" s="37">
        <f t="shared" si="7"/>
        <v>0</v>
      </c>
      <c r="M78" s="100">
        <f t="shared" si="8"/>
        <v>0</v>
      </c>
      <c r="N78" s="100">
        <f t="shared" si="9"/>
        <v>0</v>
      </c>
      <c r="O78" s="100">
        <f t="shared" si="10"/>
        <v>0</v>
      </c>
      <c r="P78" s="101">
        <f t="shared" si="11"/>
        <v>0</v>
      </c>
      <c r="Q78" s="55" t="s">
        <v>46</v>
      </c>
    </row>
    <row r="79" spans="1:17" ht="22.5" x14ac:dyDescent="0.2">
      <c r="A79" s="32" t="s">
        <v>187</v>
      </c>
      <c r="B79" s="131"/>
      <c r="C79" s="36" t="s">
        <v>188</v>
      </c>
      <c r="D79" s="20" t="s">
        <v>275</v>
      </c>
      <c r="E79" s="130">
        <v>428.8</v>
      </c>
      <c r="F79" s="37"/>
      <c r="G79" s="100"/>
      <c r="H79" s="100">
        <f t="shared" si="6"/>
        <v>0</v>
      </c>
      <c r="I79" s="100"/>
      <c r="J79" s="174"/>
      <c r="K79" s="103">
        <f t="shared" si="12"/>
        <v>0</v>
      </c>
      <c r="L79" s="37">
        <f t="shared" si="7"/>
        <v>0</v>
      </c>
      <c r="M79" s="100">
        <f t="shared" si="8"/>
        <v>0</v>
      </c>
      <c r="N79" s="100">
        <f t="shared" si="9"/>
        <v>0</v>
      </c>
      <c r="O79" s="100">
        <f t="shared" si="10"/>
        <v>0</v>
      </c>
      <c r="P79" s="101">
        <f t="shared" si="11"/>
        <v>0</v>
      </c>
      <c r="Q79" s="55" t="s">
        <v>46</v>
      </c>
    </row>
    <row r="80" spans="1:17" ht="33.75" x14ac:dyDescent="0.2">
      <c r="A80" s="32" t="s">
        <v>189</v>
      </c>
      <c r="B80" s="131"/>
      <c r="C80" s="36" t="s">
        <v>190</v>
      </c>
      <c r="D80" s="20" t="s">
        <v>275</v>
      </c>
      <c r="E80" s="130">
        <v>428.8</v>
      </c>
      <c r="F80" s="37"/>
      <c r="G80" s="100"/>
      <c r="H80" s="100">
        <f t="shared" ref="H80:H130" si="13">F80*G80</f>
        <v>0</v>
      </c>
      <c r="I80" s="100"/>
      <c r="J80" s="174"/>
      <c r="K80" s="103">
        <f t="shared" si="12"/>
        <v>0</v>
      </c>
      <c r="L80" s="37">
        <f t="shared" ref="L80:L130" si="14">E80*F80</f>
        <v>0</v>
      </c>
      <c r="M80" s="100">
        <f t="shared" ref="M80:M130" si="15">H80*E80</f>
        <v>0</v>
      </c>
      <c r="N80" s="100">
        <f t="shared" ref="N80:N130" si="16">I80*E80</f>
        <v>0</v>
      </c>
      <c r="O80" s="100">
        <f t="shared" ref="O80:O130" si="17">J80*E80</f>
        <v>0</v>
      </c>
      <c r="P80" s="101">
        <f t="shared" ref="P80:P130" si="18">SUM(M80:O80)</f>
        <v>0</v>
      </c>
      <c r="Q80" s="55" t="s">
        <v>46</v>
      </c>
    </row>
    <row r="81" spans="1:17" ht="33.75" x14ac:dyDescent="0.2">
      <c r="A81" s="32" t="s">
        <v>191</v>
      </c>
      <c r="B81" s="131"/>
      <c r="C81" s="36" t="s">
        <v>192</v>
      </c>
      <c r="D81" s="20" t="s">
        <v>71</v>
      </c>
      <c r="E81" s="130">
        <v>6</v>
      </c>
      <c r="F81" s="37"/>
      <c r="G81" s="100"/>
      <c r="H81" s="100">
        <f t="shared" si="13"/>
        <v>0</v>
      </c>
      <c r="I81" s="100"/>
      <c r="J81" s="174"/>
      <c r="K81" s="103">
        <f t="shared" si="12"/>
        <v>0</v>
      </c>
      <c r="L81" s="37">
        <f t="shared" si="14"/>
        <v>0</v>
      </c>
      <c r="M81" s="100">
        <f t="shared" si="15"/>
        <v>0</v>
      </c>
      <c r="N81" s="100">
        <f t="shared" si="16"/>
        <v>0</v>
      </c>
      <c r="O81" s="100">
        <f t="shared" si="17"/>
        <v>0</v>
      </c>
      <c r="P81" s="101">
        <f t="shared" si="18"/>
        <v>0</v>
      </c>
      <c r="Q81" s="55" t="s">
        <v>46</v>
      </c>
    </row>
    <row r="82" spans="1:17" ht="33.75" x14ac:dyDescent="0.2">
      <c r="A82" s="32" t="s">
        <v>193</v>
      </c>
      <c r="B82" s="127"/>
      <c r="C82" s="133" t="s">
        <v>469</v>
      </c>
      <c r="D82" s="20" t="s">
        <v>71</v>
      </c>
      <c r="E82" s="130">
        <v>2</v>
      </c>
      <c r="F82" s="37"/>
      <c r="G82" s="100"/>
      <c r="H82" s="100">
        <f t="shared" si="13"/>
        <v>0</v>
      </c>
      <c r="I82" s="100"/>
      <c r="J82" s="174"/>
      <c r="K82" s="103">
        <f t="shared" si="12"/>
        <v>0</v>
      </c>
      <c r="L82" s="37">
        <f t="shared" si="14"/>
        <v>0</v>
      </c>
      <c r="M82" s="100">
        <f t="shared" si="15"/>
        <v>0</v>
      </c>
      <c r="N82" s="100">
        <f t="shared" si="16"/>
        <v>0</v>
      </c>
      <c r="O82" s="100">
        <f t="shared" si="17"/>
        <v>0</v>
      </c>
      <c r="P82" s="101">
        <f t="shared" si="18"/>
        <v>0</v>
      </c>
      <c r="Q82" s="55" t="s">
        <v>46</v>
      </c>
    </row>
    <row r="83" spans="1:17" x14ac:dyDescent="0.2">
      <c r="A83" s="32" t="s">
        <v>194</v>
      </c>
      <c r="B83" s="131"/>
      <c r="C83" s="36" t="s">
        <v>195</v>
      </c>
      <c r="D83" s="20" t="s">
        <v>83</v>
      </c>
      <c r="E83" s="130">
        <v>74.2</v>
      </c>
      <c r="F83" s="37"/>
      <c r="G83" s="100"/>
      <c r="H83" s="100">
        <f t="shared" si="13"/>
        <v>0</v>
      </c>
      <c r="I83" s="100"/>
      <c r="J83" s="174"/>
      <c r="K83" s="103">
        <f t="shared" si="12"/>
        <v>0</v>
      </c>
      <c r="L83" s="37">
        <f t="shared" si="14"/>
        <v>0</v>
      </c>
      <c r="M83" s="100">
        <f t="shared" si="15"/>
        <v>0</v>
      </c>
      <c r="N83" s="100">
        <f t="shared" si="16"/>
        <v>0</v>
      </c>
      <c r="O83" s="100">
        <f t="shared" si="17"/>
        <v>0</v>
      </c>
      <c r="P83" s="101">
        <f t="shared" si="18"/>
        <v>0</v>
      </c>
      <c r="Q83" s="55" t="s">
        <v>46</v>
      </c>
    </row>
    <row r="84" spans="1:17" x14ac:dyDescent="0.2">
      <c r="A84" s="32" t="s">
        <v>196</v>
      </c>
      <c r="B84" s="131"/>
      <c r="C84" s="36" t="s">
        <v>197</v>
      </c>
      <c r="D84" s="20" t="s">
        <v>83</v>
      </c>
      <c r="E84" s="130">
        <v>83.7</v>
      </c>
      <c r="F84" s="37"/>
      <c r="G84" s="100"/>
      <c r="H84" s="100">
        <f t="shared" si="13"/>
        <v>0</v>
      </c>
      <c r="I84" s="100"/>
      <c r="J84" s="174"/>
      <c r="K84" s="103">
        <f t="shared" si="12"/>
        <v>0</v>
      </c>
      <c r="L84" s="37">
        <f t="shared" si="14"/>
        <v>0</v>
      </c>
      <c r="M84" s="100">
        <f t="shared" si="15"/>
        <v>0</v>
      </c>
      <c r="N84" s="100">
        <f t="shared" si="16"/>
        <v>0</v>
      </c>
      <c r="O84" s="100">
        <f t="shared" si="17"/>
        <v>0</v>
      </c>
      <c r="P84" s="101">
        <f t="shared" si="18"/>
        <v>0</v>
      </c>
      <c r="Q84" s="55" t="s">
        <v>46</v>
      </c>
    </row>
    <row r="85" spans="1:17" x14ac:dyDescent="0.2">
      <c r="A85" s="32"/>
      <c r="B85" s="131"/>
      <c r="C85" s="132" t="s">
        <v>198</v>
      </c>
      <c r="D85" s="20"/>
      <c r="E85" s="130"/>
      <c r="F85" s="37"/>
      <c r="G85" s="100"/>
      <c r="H85" s="100">
        <f t="shared" si="13"/>
        <v>0</v>
      </c>
      <c r="I85" s="100"/>
      <c r="J85" s="174"/>
      <c r="K85" s="103">
        <f t="shared" si="12"/>
        <v>0</v>
      </c>
      <c r="L85" s="37">
        <f t="shared" si="14"/>
        <v>0</v>
      </c>
      <c r="M85" s="100">
        <f t="shared" si="15"/>
        <v>0</v>
      </c>
      <c r="N85" s="100">
        <f t="shared" si="16"/>
        <v>0</v>
      </c>
      <c r="O85" s="100">
        <f t="shared" si="17"/>
        <v>0</v>
      </c>
      <c r="P85" s="101">
        <f t="shared" si="18"/>
        <v>0</v>
      </c>
      <c r="Q85" s="55"/>
    </row>
    <row r="86" spans="1:17" x14ac:dyDescent="0.2">
      <c r="A86" s="32" t="s">
        <v>199</v>
      </c>
      <c r="B86" s="131"/>
      <c r="C86" s="36" t="s">
        <v>200</v>
      </c>
      <c r="D86" s="20" t="s">
        <v>276</v>
      </c>
      <c r="E86" s="130">
        <v>0.35</v>
      </c>
      <c r="F86" s="37"/>
      <c r="G86" s="100"/>
      <c r="H86" s="100">
        <f t="shared" si="13"/>
        <v>0</v>
      </c>
      <c r="I86" s="100"/>
      <c r="J86" s="174"/>
      <c r="K86" s="103">
        <f t="shared" si="12"/>
        <v>0</v>
      </c>
      <c r="L86" s="37">
        <f t="shared" si="14"/>
        <v>0</v>
      </c>
      <c r="M86" s="100">
        <f t="shared" si="15"/>
        <v>0</v>
      </c>
      <c r="N86" s="100">
        <f t="shared" si="16"/>
        <v>0</v>
      </c>
      <c r="O86" s="100">
        <f t="shared" si="17"/>
        <v>0</v>
      </c>
      <c r="P86" s="101">
        <f t="shared" si="18"/>
        <v>0</v>
      </c>
      <c r="Q86" s="55" t="s">
        <v>46</v>
      </c>
    </row>
    <row r="87" spans="1:17" ht="22.5" x14ac:dyDescent="0.2">
      <c r="A87" s="32" t="s">
        <v>201</v>
      </c>
      <c r="B87" s="131"/>
      <c r="C87" s="36" t="s">
        <v>202</v>
      </c>
      <c r="D87" s="20" t="s">
        <v>276</v>
      </c>
      <c r="E87" s="130">
        <v>0.86</v>
      </c>
      <c r="F87" s="37"/>
      <c r="G87" s="100"/>
      <c r="H87" s="100">
        <f t="shared" si="13"/>
        <v>0</v>
      </c>
      <c r="I87" s="100"/>
      <c r="J87" s="174"/>
      <c r="K87" s="103">
        <f t="shared" si="12"/>
        <v>0</v>
      </c>
      <c r="L87" s="37">
        <f t="shared" si="14"/>
        <v>0</v>
      </c>
      <c r="M87" s="100">
        <f t="shared" si="15"/>
        <v>0</v>
      </c>
      <c r="N87" s="100">
        <f t="shared" si="16"/>
        <v>0</v>
      </c>
      <c r="O87" s="100">
        <f t="shared" si="17"/>
        <v>0</v>
      </c>
      <c r="P87" s="101">
        <f t="shared" si="18"/>
        <v>0</v>
      </c>
      <c r="Q87" s="55" t="s">
        <v>46</v>
      </c>
    </row>
    <row r="88" spans="1:17" x14ac:dyDescent="0.2">
      <c r="A88" s="32" t="s">
        <v>203</v>
      </c>
      <c r="B88" s="131"/>
      <c r="C88" s="36" t="s">
        <v>204</v>
      </c>
      <c r="D88" s="20" t="s">
        <v>276</v>
      </c>
      <c r="E88" s="130">
        <v>0.69</v>
      </c>
      <c r="F88" s="37"/>
      <c r="G88" s="100"/>
      <c r="H88" s="100">
        <f t="shared" si="13"/>
        <v>0</v>
      </c>
      <c r="I88" s="100"/>
      <c r="J88" s="174"/>
      <c r="K88" s="103">
        <f t="shared" si="12"/>
        <v>0</v>
      </c>
      <c r="L88" s="37">
        <f t="shared" si="14"/>
        <v>0</v>
      </c>
      <c r="M88" s="100">
        <f t="shared" si="15"/>
        <v>0</v>
      </c>
      <c r="N88" s="100">
        <f t="shared" si="16"/>
        <v>0</v>
      </c>
      <c r="O88" s="100">
        <f t="shared" si="17"/>
        <v>0</v>
      </c>
      <c r="P88" s="101">
        <f t="shared" si="18"/>
        <v>0</v>
      </c>
      <c r="Q88" s="55" t="s">
        <v>46</v>
      </c>
    </row>
    <row r="89" spans="1:17" x14ac:dyDescent="0.2">
      <c r="A89" s="32" t="s">
        <v>205</v>
      </c>
      <c r="B89" s="131"/>
      <c r="C89" s="36" t="s">
        <v>206</v>
      </c>
      <c r="D89" s="20" t="s">
        <v>83</v>
      </c>
      <c r="E89" s="130">
        <v>131.58000000000001</v>
      </c>
      <c r="F89" s="37"/>
      <c r="G89" s="100"/>
      <c r="H89" s="100">
        <f t="shared" si="13"/>
        <v>0</v>
      </c>
      <c r="I89" s="100"/>
      <c r="J89" s="174"/>
      <c r="K89" s="103">
        <f t="shared" si="12"/>
        <v>0</v>
      </c>
      <c r="L89" s="37">
        <f t="shared" si="14"/>
        <v>0</v>
      </c>
      <c r="M89" s="100">
        <f t="shared" si="15"/>
        <v>0</v>
      </c>
      <c r="N89" s="100">
        <f t="shared" si="16"/>
        <v>0</v>
      </c>
      <c r="O89" s="100">
        <f t="shared" si="17"/>
        <v>0</v>
      </c>
      <c r="P89" s="101">
        <f t="shared" si="18"/>
        <v>0</v>
      </c>
      <c r="Q89" s="55" t="s">
        <v>46</v>
      </c>
    </row>
    <row r="90" spans="1:17" x14ac:dyDescent="0.2">
      <c r="A90" s="32" t="s">
        <v>207</v>
      </c>
      <c r="B90" s="131"/>
      <c r="C90" s="36" t="s">
        <v>107</v>
      </c>
      <c r="D90" s="20" t="s">
        <v>275</v>
      </c>
      <c r="E90" s="130">
        <v>33.700000000000003</v>
      </c>
      <c r="F90" s="37"/>
      <c r="G90" s="100"/>
      <c r="H90" s="100">
        <f t="shared" si="13"/>
        <v>0</v>
      </c>
      <c r="I90" s="100"/>
      <c r="J90" s="174"/>
      <c r="K90" s="103">
        <f t="shared" si="12"/>
        <v>0</v>
      </c>
      <c r="L90" s="37">
        <f t="shared" si="14"/>
        <v>0</v>
      </c>
      <c r="M90" s="100">
        <f t="shared" si="15"/>
        <v>0</v>
      </c>
      <c r="N90" s="100">
        <f t="shared" si="16"/>
        <v>0</v>
      </c>
      <c r="O90" s="100">
        <f t="shared" si="17"/>
        <v>0</v>
      </c>
      <c r="P90" s="101">
        <f t="shared" si="18"/>
        <v>0</v>
      </c>
      <c r="Q90" s="55" t="s">
        <v>46</v>
      </c>
    </row>
    <row r="91" spans="1:17" ht="56.25" x14ac:dyDescent="0.2">
      <c r="A91" s="32" t="s">
        <v>208</v>
      </c>
      <c r="B91" s="135"/>
      <c r="C91" s="36" t="s">
        <v>209</v>
      </c>
      <c r="D91" s="20" t="s">
        <v>275</v>
      </c>
      <c r="E91" s="130">
        <v>42.4</v>
      </c>
      <c r="F91" s="37"/>
      <c r="G91" s="100"/>
      <c r="H91" s="100">
        <f t="shared" si="13"/>
        <v>0</v>
      </c>
      <c r="I91" s="100"/>
      <c r="J91" s="174"/>
      <c r="K91" s="103">
        <f t="shared" si="12"/>
        <v>0</v>
      </c>
      <c r="L91" s="37">
        <f t="shared" si="14"/>
        <v>0</v>
      </c>
      <c r="M91" s="100">
        <f t="shared" si="15"/>
        <v>0</v>
      </c>
      <c r="N91" s="100">
        <f t="shared" si="16"/>
        <v>0</v>
      </c>
      <c r="O91" s="100">
        <f t="shared" si="17"/>
        <v>0</v>
      </c>
      <c r="P91" s="101">
        <f t="shared" si="18"/>
        <v>0</v>
      </c>
      <c r="Q91" s="55" t="s">
        <v>46</v>
      </c>
    </row>
    <row r="92" spans="1:17" ht="33.75" x14ac:dyDescent="0.2">
      <c r="A92" s="32" t="s">
        <v>210</v>
      </c>
      <c r="B92" s="127"/>
      <c r="C92" s="133" t="s">
        <v>131</v>
      </c>
      <c r="D92" s="20" t="s">
        <v>275</v>
      </c>
      <c r="E92" s="130">
        <v>33.700000000000003</v>
      </c>
      <c r="F92" s="37"/>
      <c r="G92" s="100"/>
      <c r="H92" s="100">
        <f t="shared" si="13"/>
        <v>0</v>
      </c>
      <c r="I92" s="100"/>
      <c r="J92" s="174"/>
      <c r="K92" s="103">
        <f t="shared" si="12"/>
        <v>0</v>
      </c>
      <c r="L92" s="37">
        <f t="shared" si="14"/>
        <v>0</v>
      </c>
      <c r="M92" s="100">
        <f t="shared" si="15"/>
        <v>0</v>
      </c>
      <c r="N92" s="100">
        <f t="shared" si="16"/>
        <v>0</v>
      </c>
      <c r="O92" s="100">
        <f t="shared" si="17"/>
        <v>0</v>
      </c>
      <c r="P92" s="101">
        <f t="shared" si="18"/>
        <v>0</v>
      </c>
      <c r="Q92" s="55" t="s">
        <v>46</v>
      </c>
    </row>
    <row r="93" spans="1:17" x14ac:dyDescent="0.2">
      <c r="A93" s="32"/>
      <c r="B93" s="131"/>
      <c r="C93" s="132" t="s">
        <v>211</v>
      </c>
      <c r="D93" s="20"/>
      <c r="E93" s="130"/>
      <c r="F93" s="37"/>
      <c r="G93" s="100"/>
      <c r="H93" s="100">
        <f t="shared" si="13"/>
        <v>0</v>
      </c>
      <c r="I93" s="100"/>
      <c r="J93" s="174"/>
      <c r="K93" s="103"/>
      <c r="L93" s="37">
        <f t="shared" si="14"/>
        <v>0</v>
      </c>
      <c r="M93" s="100">
        <f t="shared" si="15"/>
        <v>0</v>
      </c>
      <c r="N93" s="100">
        <f t="shared" si="16"/>
        <v>0</v>
      </c>
      <c r="O93" s="100">
        <f t="shared" si="17"/>
        <v>0</v>
      </c>
      <c r="P93" s="101">
        <f t="shared" si="18"/>
        <v>0</v>
      </c>
      <c r="Q93" s="55"/>
    </row>
    <row r="94" spans="1:17" ht="33.75" x14ac:dyDescent="0.2">
      <c r="A94" s="32" t="s">
        <v>212</v>
      </c>
      <c r="B94" s="131"/>
      <c r="C94" s="134" t="s">
        <v>278</v>
      </c>
      <c r="D94" s="20" t="s">
        <v>276</v>
      </c>
      <c r="E94" s="130">
        <v>1.41</v>
      </c>
      <c r="F94" s="37"/>
      <c r="G94" s="100"/>
      <c r="H94" s="100">
        <f t="shared" si="13"/>
        <v>0</v>
      </c>
      <c r="I94" s="100"/>
      <c r="J94" s="174"/>
      <c r="K94" s="103">
        <f t="shared" si="12"/>
        <v>0</v>
      </c>
      <c r="L94" s="37">
        <f t="shared" si="14"/>
        <v>0</v>
      </c>
      <c r="M94" s="100">
        <f t="shared" si="15"/>
        <v>0</v>
      </c>
      <c r="N94" s="100">
        <f t="shared" si="16"/>
        <v>0</v>
      </c>
      <c r="O94" s="100">
        <f t="shared" si="17"/>
        <v>0</v>
      </c>
      <c r="P94" s="101">
        <f t="shared" si="18"/>
        <v>0</v>
      </c>
      <c r="Q94" s="55" t="s">
        <v>46</v>
      </c>
    </row>
    <row r="95" spans="1:17" x14ac:dyDescent="0.2">
      <c r="A95" s="32" t="s">
        <v>213</v>
      </c>
      <c r="B95" s="131"/>
      <c r="C95" s="36" t="s">
        <v>214</v>
      </c>
      <c r="D95" s="20" t="s">
        <v>83</v>
      </c>
      <c r="E95" s="130">
        <v>47.9</v>
      </c>
      <c r="F95" s="164"/>
      <c r="G95" s="100"/>
      <c r="H95" s="100">
        <f t="shared" si="13"/>
        <v>0</v>
      </c>
      <c r="I95" s="100"/>
      <c r="J95" s="174"/>
      <c r="K95" s="103">
        <f t="shared" si="12"/>
        <v>0</v>
      </c>
      <c r="L95" s="37">
        <f t="shared" si="14"/>
        <v>0</v>
      </c>
      <c r="M95" s="100">
        <f t="shared" si="15"/>
        <v>0</v>
      </c>
      <c r="N95" s="100">
        <f t="shared" si="16"/>
        <v>0</v>
      </c>
      <c r="O95" s="100">
        <f t="shared" si="17"/>
        <v>0</v>
      </c>
      <c r="P95" s="101">
        <f t="shared" si="18"/>
        <v>0</v>
      </c>
      <c r="Q95" s="55" t="s">
        <v>46</v>
      </c>
    </row>
    <row r="96" spans="1:17" ht="33.75" x14ac:dyDescent="0.2">
      <c r="A96" s="32" t="s">
        <v>215</v>
      </c>
      <c r="B96" s="131"/>
      <c r="C96" s="36" t="s">
        <v>190</v>
      </c>
      <c r="D96" s="20" t="s">
        <v>275</v>
      </c>
      <c r="E96" s="130">
        <v>28.3</v>
      </c>
      <c r="F96" s="164"/>
      <c r="G96" s="100"/>
      <c r="H96" s="100">
        <f t="shared" si="13"/>
        <v>0</v>
      </c>
      <c r="I96" s="100"/>
      <c r="J96" s="174"/>
      <c r="K96" s="103">
        <f t="shared" si="12"/>
        <v>0</v>
      </c>
      <c r="L96" s="37">
        <f t="shared" si="14"/>
        <v>0</v>
      </c>
      <c r="M96" s="100">
        <f t="shared" si="15"/>
        <v>0</v>
      </c>
      <c r="N96" s="100">
        <f t="shared" si="16"/>
        <v>0</v>
      </c>
      <c r="O96" s="100">
        <f t="shared" si="17"/>
        <v>0</v>
      </c>
      <c r="P96" s="101">
        <f t="shared" si="18"/>
        <v>0</v>
      </c>
      <c r="Q96" s="55" t="s">
        <v>46</v>
      </c>
    </row>
    <row r="97" spans="1:17" ht="33.75" x14ac:dyDescent="0.2">
      <c r="A97" s="32" t="s">
        <v>216</v>
      </c>
      <c r="B97" s="131"/>
      <c r="C97" s="36" t="s">
        <v>217</v>
      </c>
      <c r="D97" s="20" t="s">
        <v>275</v>
      </c>
      <c r="E97" s="130">
        <v>22.6</v>
      </c>
      <c r="F97" s="164"/>
      <c r="G97" s="100"/>
      <c r="H97" s="100">
        <f t="shared" si="13"/>
        <v>0</v>
      </c>
      <c r="I97" s="100"/>
      <c r="J97" s="174"/>
      <c r="K97" s="103">
        <f t="shared" si="12"/>
        <v>0</v>
      </c>
      <c r="L97" s="37">
        <f t="shared" si="14"/>
        <v>0</v>
      </c>
      <c r="M97" s="100">
        <f t="shared" si="15"/>
        <v>0</v>
      </c>
      <c r="N97" s="100">
        <f t="shared" si="16"/>
        <v>0</v>
      </c>
      <c r="O97" s="100">
        <f t="shared" si="17"/>
        <v>0</v>
      </c>
      <c r="P97" s="101">
        <f t="shared" si="18"/>
        <v>0</v>
      </c>
      <c r="Q97" s="55" t="s">
        <v>46</v>
      </c>
    </row>
    <row r="98" spans="1:17" x14ac:dyDescent="0.2">
      <c r="A98" s="32" t="s">
        <v>218</v>
      </c>
      <c r="B98" s="131"/>
      <c r="C98" s="36" t="s">
        <v>219</v>
      </c>
      <c r="D98" s="20" t="s">
        <v>275</v>
      </c>
      <c r="E98" s="130">
        <v>32.200000000000003</v>
      </c>
      <c r="F98" s="37"/>
      <c r="G98" s="100"/>
      <c r="H98" s="100">
        <f t="shared" si="13"/>
        <v>0</v>
      </c>
      <c r="I98" s="100"/>
      <c r="J98" s="174"/>
      <c r="K98" s="103">
        <f t="shared" si="12"/>
        <v>0</v>
      </c>
      <c r="L98" s="37">
        <f t="shared" si="14"/>
        <v>0</v>
      </c>
      <c r="M98" s="100">
        <f t="shared" si="15"/>
        <v>0</v>
      </c>
      <c r="N98" s="100">
        <f t="shared" si="16"/>
        <v>0</v>
      </c>
      <c r="O98" s="100">
        <f t="shared" si="17"/>
        <v>0</v>
      </c>
      <c r="P98" s="101">
        <f t="shared" si="18"/>
        <v>0</v>
      </c>
      <c r="Q98" s="55" t="s">
        <v>46</v>
      </c>
    </row>
    <row r="99" spans="1:17" x14ac:dyDescent="0.2">
      <c r="A99" s="32" t="s">
        <v>220</v>
      </c>
      <c r="B99" s="131"/>
      <c r="C99" s="36" t="s">
        <v>221</v>
      </c>
      <c r="D99" s="20" t="s">
        <v>276</v>
      </c>
      <c r="E99" s="130">
        <v>0.35</v>
      </c>
      <c r="F99" s="164"/>
      <c r="G99" s="100"/>
      <c r="H99" s="100">
        <f t="shared" si="13"/>
        <v>0</v>
      </c>
      <c r="I99" s="100"/>
      <c r="J99" s="174"/>
      <c r="K99" s="103">
        <f t="shared" si="12"/>
        <v>0</v>
      </c>
      <c r="L99" s="37">
        <f t="shared" si="14"/>
        <v>0</v>
      </c>
      <c r="M99" s="100">
        <f t="shared" si="15"/>
        <v>0</v>
      </c>
      <c r="N99" s="100">
        <f t="shared" si="16"/>
        <v>0</v>
      </c>
      <c r="O99" s="100">
        <f t="shared" si="17"/>
        <v>0</v>
      </c>
      <c r="P99" s="101">
        <f t="shared" si="18"/>
        <v>0</v>
      </c>
      <c r="Q99" s="55" t="s">
        <v>46</v>
      </c>
    </row>
    <row r="100" spans="1:17" x14ac:dyDescent="0.2">
      <c r="A100" s="32" t="s">
        <v>222</v>
      </c>
      <c r="B100" s="131"/>
      <c r="C100" s="36" t="s">
        <v>223</v>
      </c>
      <c r="D100" s="20" t="s">
        <v>83</v>
      </c>
      <c r="E100" s="130">
        <v>27.3</v>
      </c>
      <c r="F100" s="164"/>
      <c r="G100" s="100"/>
      <c r="H100" s="100">
        <f t="shared" si="13"/>
        <v>0</v>
      </c>
      <c r="I100" s="100"/>
      <c r="J100" s="174"/>
      <c r="K100" s="103">
        <f t="shared" si="12"/>
        <v>0</v>
      </c>
      <c r="L100" s="37">
        <f t="shared" si="14"/>
        <v>0</v>
      </c>
      <c r="M100" s="100">
        <f t="shared" si="15"/>
        <v>0</v>
      </c>
      <c r="N100" s="100">
        <f t="shared" si="16"/>
        <v>0</v>
      </c>
      <c r="O100" s="100">
        <f t="shared" si="17"/>
        <v>0</v>
      </c>
      <c r="P100" s="101">
        <f t="shared" si="18"/>
        <v>0</v>
      </c>
      <c r="Q100" s="55" t="s">
        <v>46</v>
      </c>
    </row>
    <row r="101" spans="1:17" x14ac:dyDescent="0.2">
      <c r="A101" s="32"/>
      <c r="B101" s="131"/>
      <c r="C101" s="132" t="s">
        <v>224</v>
      </c>
      <c r="D101" s="20"/>
      <c r="E101" s="130"/>
      <c r="F101" s="37"/>
      <c r="G101" s="100"/>
      <c r="H101" s="100">
        <f t="shared" si="13"/>
        <v>0</v>
      </c>
      <c r="I101" s="100"/>
      <c r="J101" s="174"/>
      <c r="K101" s="103">
        <f t="shared" si="12"/>
        <v>0</v>
      </c>
      <c r="L101" s="37">
        <f t="shared" si="14"/>
        <v>0</v>
      </c>
      <c r="M101" s="100">
        <f t="shared" si="15"/>
        <v>0</v>
      </c>
      <c r="N101" s="100">
        <f t="shared" si="16"/>
        <v>0</v>
      </c>
      <c r="O101" s="100">
        <f t="shared" si="17"/>
        <v>0</v>
      </c>
      <c r="P101" s="101">
        <f t="shared" si="18"/>
        <v>0</v>
      </c>
      <c r="Q101" s="55"/>
    </row>
    <row r="102" spans="1:17" x14ac:dyDescent="0.2">
      <c r="A102" s="32" t="s">
        <v>225</v>
      </c>
      <c r="B102" s="131"/>
      <c r="C102" s="36" t="s">
        <v>226</v>
      </c>
      <c r="D102" s="20" t="s">
        <v>71</v>
      </c>
      <c r="E102" s="130">
        <v>4</v>
      </c>
      <c r="F102" s="164"/>
      <c r="G102" s="100"/>
      <c r="H102" s="100">
        <f t="shared" si="13"/>
        <v>0</v>
      </c>
      <c r="I102" s="100"/>
      <c r="J102" s="174"/>
      <c r="K102" s="103">
        <f t="shared" si="12"/>
        <v>0</v>
      </c>
      <c r="L102" s="37">
        <f t="shared" si="14"/>
        <v>0</v>
      </c>
      <c r="M102" s="100">
        <f t="shared" si="15"/>
        <v>0</v>
      </c>
      <c r="N102" s="100">
        <f t="shared" si="16"/>
        <v>0</v>
      </c>
      <c r="O102" s="100">
        <f t="shared" si="17"/>
        <v>0</v>
      </c>
      <c r="P102" s="101">
        <f t="shared" si="18"/>
        <v>0</v>
      </c>
      <c r="Q102" s="55" t="s">
        <v>46</v>
      </c>
    </row>
    <row r="103" spans="1:17" ht="22.5" x14ac:dyDescent="0.2">
      <c r="A103" s="32" t="s">
        <v>227</v>
      </c>
      <c r="B103" s="131"/>
      <c r="C103" s="36" t="s">
        <v>228</v>
      </c>
      <c r="D103" s="20" t="s">
        <v>71</v>
      </c>
      <c r="E103" s="130">
        <v>4</v>
      </c>
      <c r="F103" s="164"/>
      <c r="G103" s="100"/>
      <c r="H103" s="100">
        <f t="shared" si="13"/>
        <v>0</v>
      </c>
      <c r="I103" s="100"/>
      <c r="J103" s="174"/>
      <c r="K103" s="103">
        <f t="shared" si="12"/>
        <v>0</v>
      </c>
      <c r="L103" s="37">
        <f t="shared" si="14"/>
        <v>0</v>
      </c>
      <c r="M103" s="100">
        <f t="shared" si="15"/>
        <v>0</v>
      </c>
      <c r="N103" s="100">
        <f t="shared" si="16"/>
        <v>0</v>
      </c>
      <c r="O103" s="100">
        <f t="shared" si="17"/>
        <v>0</v>
      </c>
      <c r="P103" s="101">
        <f t="shared" si="18"/>
        <v>0</v>
      </c>
      <c r="Q103" s="55" t="s">
        <v>47</v>
      </c>
    </row>
    <row r="104" spans="1:17" ht="33.75" x14ac:dyDescent="0.2">
      <c r="A104" s="32" t="s">
        <v>229</v>
      </c>
      <c r="B104" s="131"/>
      <c r="C104" s="133" t="s">
        <v>131</v>
      </c>
      <c r="D104" s="20" t="s">
        <v>71</v>
      </c>
      <c r="E104" s="130">
        <v>4</v>
      </c>
      <c r="F104" s="164"/>
      <c r="G104" s="100"/>
      <c r="H104" s="100">
        <f t="shared" si="13"/>
        <v>0</v>
      </c>
      <c r="I104" s="100"/>
      <c r="J104" s="174"/>
      <c r="K104" s="103">
        <f t="shared" si="12"/>
        <v>0</v>
      </c>
      <c r="L104" s="37">
        <f t="shared" si="14"/>
        <v>0</v>
      </c>
      <c r="M104" s="100">
        <f t="shared" si="15"/>
        <v>0</v>
      </c>
      <c r="N104" s="100">
        <f t="shared" si="16"/>
        <v>0</v>
      </c>
      <c r="O104" s="100">
        <f t="shared" si="17"/>
        <v>0</v>
      </c>
      <c r="P104" s="101">
        <f t="shared" si="18"/>
        <v>0</v>
      </c>
      <c r="Q104" s="55" t="s">
        <v>47</v>
      </c>
    </row>
    <row r="105" spans="1:17" x14ac:dyDescent="0.2">
      <c r="A105" s="32" t="s">
        <v>230</v>
      </c>
      <c r="B105" s="131"/>
      <c r="C105" s="36" t="s">
        <v>231</v>
      </c>
      <c r="D105" s="20" t="s">
        <v>71</v>
      </c>
      <c r="E105" s="130">
        <v>4</v>
      </c>
      <c r="F105" s="164"/>
      <c r="G105" s="100"/>
      <c r="H105" s="100">
        <f t="shared" si="13"/>
        <v>0</v>
      </c>
      <c r="I105" s="100"/>
      <c r="J105" s="174"/>
      <c r="K105" s="103">
        <f t="shared" si="12"/>
        <v>0</v>
      </c>
      <c r="L105" s="37">
        <f t="shared" si="14"/>
        <v>0</v>
      </c>
      <c r="M105" s="100">
        <f t="shared" si="15"/>
        <v>0</v>
      </c>
      <c r="N105" s="100">
        <f t="shared" si="16"/>
        <v>0</v>
      </c>
      <c r="O105" s="100">
        <f t="shared" si="17"/>
        <v>0</v>
      </c>
      <c r="P105" s="101">
        <f t="shared" si="18"/>
        <v>0</v>
      </c>
      <c r="Q105" s="55" t="s">
        <v>47</v>
      </c>
    </row>
    <row r="106" spans="1:17" x14ac:dyDescent="0.2">
      <c r="A106" s="32" t="s">
        <v>232</v>
      </c>
      <c r="B106" s="131"/>
      <c r="C106" s="36" t="s">
        <v>233</v>
      </c>
      <c r="D106" s="20" t="s">
        <v>83</v>
      </c>
      <c r="E106" s="130">
        <v>13.5</v>
      </c>
      <c r="F106" s="164"/>
      <c r="G106" s="100"/>
      <c r="H106" s="100">
        <f t="shared" si="13"/>
        <v>0</v>
      </c>
      <c r="I106" s="100"/>
      <c r="J106" s="174"/>
      <c r="K106" s="103">
        <f t="shared" si="12"/>
        <v>0</v>
      </c>
      <c r="L106" s="37">
        <f t="shared" si="14"/>
        <v>0</v>
      </c>
      <c r="M106" s="100">
        <f t="shared" si="15"/>
        <v>0</v>
      </c>
      <c r="N106" s="100">
        <f t="shared" si="16"/>
        <v>0</v>
      </c>
      <c r="O106" s="100">
        <f t="shared" si="17"/>
        <v>0</v>
      </c>
      <c r="P106" s="101">
        <f t="shared" si="18"/>
        <v>0</v>
      </c>
      <c r="Q106" s="55" t="s">
        <v>47</v>
      </c>
    </row>
    <row r="107" spans="1:17" x14ac:dyDescent="0.2">
      <c r="A107" s="32">
        <v>8</v>
      </c>
      <c r="B107" s="131"/>
      <c r="C107" s="132" t="s">
        <v>234</v>
      </c>
      <c r="D107" s="20"/>
      <c r="E107" s="130"/>
      <c r="F107" s="37"/>
      <c r="G107" s="100"/>
      <c r="H107" s="100">
        <f t="shared" si="13"/>
        <v>0</v>
      </c>
      <c r="I107" s="100"/>
      <c r="J107" s="174"/>
      <c r="K107" s="103"/>
      <c r="L107" s="37">
        <f t="shared" si="14"/>
        <v>0</v>
      </c>
      <c r="M107" s="100">
        <f t="shared" si="15"/>
        <v>0</v>
      </c>
      <c r="N107" s="100">
        <f t="shared" si="16"/>
        <v>0</v>
      </c>
      <c r="O107" s="100">
        <f t="shared" si="17"/>
        <v>0</v>
      </c>
      <c r="P107" s="101">
        <f t="shared" si="18"/>
        <v>0</v>
      </c>
      <c r="Q107" s="55"/>
    </row>
    <row r="108" spans="1:17" x14ac:dyDescent="0.2">
      <c r="A108" s="32" t="s">
        <v>235</v>
      </c>
      <c r="B108" s="131"/>
      <c r="C108" s="36" t="s">
        <v>214</v>
      </c>
      <c r="D108" s="20" t="s">
        <v>83</v>
      </c>
      <c r="E108" s="130">
        <v>12.6</v>
      </c>
      <c r="F108" s="37"/>
      <c r="G108" s="100"/>
      <c r="H108" s="100">
        <f t="shared" si="13"/>
        <v>0</v>
      </c>
      <c r="I108" s="100"/>
      <c r="J108" s="174"/>
      <c r="K108" s="103">
        <f t="shared" si="12"/>
        <v>0</v>
      </c>
      <c r="L108" s="37">
        <f t="shared" si="14"/>
        <v>0</v>
      </c>
      <c r="M108" s="100">
        <f t="shared" si="15"/>
        <v>0</v>
      </c>
      <c r="N108" s="100">
        <f t="shared" si="16"/>
        <v>0</v>
      </c>
      <c r="O108" s="100">
        <f t="shared" si="17"/>
        <v>0</v>
      </c>
      <c r="P108" s="101">
        <f t="shared" si="18"/>
        <v>0</v>
      </c>
      <c r="Q108" s="55" t="s">
        <v>47</v>
      </c>
    </row>
    <row r="109" spans="1:17" ht="33.75" x14ac:dyDescent="0.2">
      <c r="A109" s="32" t="s">
        <v>236</v>
      </c>
      <c r="B109" s="131"/>
      <c r="C109" s="36" t="s">
        <v>190</v>
      </c>
      <c r="D109" s="20" t="s">
        <v>275</v>
      </c>
      <c r="E109" s="130">
        <v>10.85</v>
      </c>
      <c r="F109" s="164"/>
      <c r="G109" s="100"/>
      <c r="H109" s="100">
        <f t="shared" si="13"/>
        <v>0</v>
      </c>
      <c r="I109" s="100"/>
      <c r="J109" s="174"/>
      <c r="K109" s="103">
        <f t="shared" si="12"/>
        <v>0</v>
      </c>
      <c r="L109" s="37">
        <f t="shared" si="14"/>
        <v>0</v>
      </c>
      <c r="M109" s="100">
        <f t="shared" si="15"/>
        <v>0</v>
      </c>
      <c r="N109" s="100">
        <f t="shared" si="16"/>
        <v>0</v>
      </c>
      <c r="O109" s="100">
        <f t="shared" si="17"/>
        <v>0</v>
      </c>
      <c r="P109" s="101">
        <f t="shared" si="18"/>
        <v>0</v>
      </c>
      <c r="Q109" s="55" t="s">
        <v>47</v>
      </c>
    </row>
    <row r="110" spans="1:17" ht="22.5" x14ac:dyDescent="0.2">
      <c r="A110" s="32" t="s">
        <v>237</v>
      </c>
      <c r="B110" s="131"/>
      <c r="C110" s="36" t="s">
        <v>238</v>
      </c>
      <c r="D110" s="20" t="s">
        <v>83</v>
      </c>
      <c r="E110" s="130">
        <v>12.6</v>
      </c>
      <c r="F110" s="164"/>
      <c r="G110" s="100"/>
      <c r="H110" s="100">
        <f t="shared" si="13"/>
        <v>0</v>
      </c>
      <c r="I110" s="100"/>
      <c r="J110" s="174"/>
      <c r="K110" s="103">
        <f t="shared" si="12"/>
        <v>0</v>
      </c>
      <c r="L110" s="37">
        <f t="shared" si="14"/>
        <v>0</v>
      </c>
      <c r="M110" s="100">
        <f t="shared" si="15"/>
        <v>0</v>
      </c>
      <c r="N110" s="100">
        <f t="shared" si="16"/>
        <v>0</v>
      </c>
      <c r="O110" s="100">
        <f t="shared" si="17"/>
        <v>0</v>
      </c>
      <c r="P110" s="101">
        <f t="shared" si="18"/>
        <v>0</v>
      </c>
      <c r="Q110" s="55" t="s">
        <v>47</v>
      </c>
    </row>
    <row r="111" spans="1:17" x14ac:dyDescent="0.2">
      <c r="A111" s="32" t="s">
        <v>239</v>
      </c>
      <c r="B111" s="131"/>
      <c r="C111" s="36" t="s">
        <v>240</v>
      </c>
      <c r="D111" s="20" t="s">
        <v>83</v>
      </c>
      <c r="E111" s="130">
        <v>12.6</v>
      </c>
      <c r="F111" s="164"/>
      <c r="G111" s="100"/>
      <c r="H111" s="100">
        <f t="shared" si="13"/>
        <v>0</v>
      </c>
      <c r="I111" s="100"/>
      <c r="J111" s="174"/>
      <c r="K111" s="103">
        <f t="shared" si="12"/>
        <v>0</v>
      </c>
      <c r="L111" s="37">
        <f t="shared" si="14"/>
        <v>0</v>
      </c>
      <c r="M111" s="100">
        <f t="shared" si="15"/>
        <v>0</v>
      </c>
      <c r="N111" s="100">
        <f t="shared" si="16"/>
        <v>0</v>
      </c>
      <c r="O111" s="100">
        <f t="shared" si="17"/>
        <v>0</v>
      </c>
      <c r="P111" s="101">
        <f t="shared" si="18"/>
        <v>0</v>
      </c>
      <c r="Q111" s="55" t="s">
        <v>46</v>
      </c>
    </row>
    <row r="112" spans="1:17" ht="56.25" x14ac:dyDescent="0.2">
      <c r="A112" s="32" t="s">
        <v>241</v>
      </c>
      <c r="B112" s="131"/>
      <c r="C112" s="36" t="s">
        <v>242</v>
      </c>
      <c r="D112" s="20" t="s">
        <v>275</v>
      </c>
      <c r="E112" s="130">
        <v>12.2</v>
      </c>
      <c r="F112" s="164"/>
      <c r="G112" s="100"/>
      <c r="H112" s="100">
        <f t="shared" si="13"/>
        <v>0</v>
      </c>
      <c r="I112" s="100"/>
      <c r="J112" s="174"/>
      <c r="K112" s="103">
        <f t="shared" si="12"/>
        <v>0</v>
      </c>
      <c r="L112" s="37">
        <f t="shared" si="14"/>
        <v>0</v>
      </c>
      <c r="M112" s="100">
        <f t="shared" si="15"/>
        <v>0</v>
      </c>
      <c r="N112" s="100">
        <f t="shared" si="16"/>
        <v>0</v>
      </c>
      <c r="O112" s="100">
        <f t="shared" si="17"/>
        <v>0</v>
      </c>
      <c r="P112" s="101">
        <f t="shared" si="18"/>
        <v>0</v>
      </c>
      <c r="Q112" s="55" t="s">
        <v>47</v>
      </c>
    </row>
    <row r="113" spans="1:17" ht="22.5" x14ac:dyDescent="0.2">
      <c r="A113" s="32" t="s">
        <v>243</v>
      </c>
      <c r="B113" s="131"/>
      <c r="C113" s="36" t="s">
        <v>244</v>
      </c>
      <c r="D113" s="20" t="s">
        <v>275</v>
      </c>
      <c r="E113" s="130">
        <v>3.5</v>
      </c>
      <c r="F113" s="164"/>
      <c r="G113" s="100"/>
      <c r="H113" s="100">
        <f t="shared" si="13"/>
        <v>0</v>
      </c>
      <c r="I113" s="100"/>
      <c r="J113" s="174"/>
      <c r="K113" s="103">
        <f t="shared" si="12"/>
        <v>0</v>
      </c>
      <c r="L113" s="37">
        <f t="shared" si="14"/>
        <v>0</v>
      </c>
      <c r="M113" s="100">
        <f t="shared" si="15"/>
        <v>0</v>
      </c>
      <c r="N113" s="100">
        <f t="shared" si="16"/>
        <v>0</v>
      </c>
      <c r="O113" s="100">
        <f t="shared" si="17"/>
        <v>0</v>
      </c>
      <c r="P113" s="101">
        <f t="shared" si="18"/>
        <v>0</v>
      </c>
      <c r="Q113" s="55" t="s">
        <v>47</v>
      </c>
    </row>
    <row r="114" spans="1:17" x14ac:dyDescent="0.2">
      <c r="A114" s="32">
        <v>9</v>
      </c>
      <c r="B114" s="131"/>
      <c r="C114" s="136" t="s">
        <v>245</v>
      </c>
      <c r="D114" s="20"/>
      <c r="E114" s="130"/>
      <c r="F114" s="37"/>
      <c r="G114" s="100"/>
      <c r="H114" s="100">
        <f t="shared" si="13"/>
        <v>0</v>
      </c>
      <c r="I114" s="100"/>
      <c r="J114" s="174"/>
      <c r="K114" s="103">
        <f t="shared" si="12"/>
        <v>0</v>
      </c>
      <c r="L114" s="37">
        <f t="shared" si="14"/>
        <v>0</v>
      </c>
      <c r="M114" s="100">
        <f t="shared" si="15"/>
        <v>0</v>
      </c>
      <c r="N114" s="100">
        <f t="shared" si="16"/>
        <v>0</v>
      </c>
      <c r="O114" s="100">
        <f t="shared" si="17"/>
        <v>0</v>
      </c>
      <c r="P114" s="101">
        <f t="shared" si="18"/>
        <v>0</v>
      </c>
      <c r="Q114" s="55"/>
    </row>
    <row r="115" spans="1:17" ht="45" x14ac:dyDescent="0.2">
      <c r="A115" s="32" t="s">
        <v>246</v>
      </c>
      <c r="B115" s="131"/>
      <c r="C115" s="134" t="s">
        <v>247</v>
      </c>
      <c r="D115" s="20" t="s">
        <v>275</v>
      </c>
      <c r="E115" s="130">
        <v>10</v>
      </c>
      <c r="F115" s="164"/>
      <c r="G115" s="100"/>
      <c r="H115" s="100">
        <f t="shared" si="13"/>
        <v>0</v>
      </c>
      <c r="I115" s="166"/>
      <c r="J115" s="174"/>
      <c r="K115" s="103">
        <f t="shared" si="12"/>
        <v>0</v>
      </c>
      <c r="L115" s="37">
        <f t="shared" si="14"/>
        <v>0</v>
      </c>
      <c r="M115" s="100">
        <f t="shared" si="15"/>
        <v>0</v>
      </c>
      <c r="N115" s="100">
        <f t="shared" si="16"/>
        <v>0</v>
      </c>
      <c r="O115" s="100">
        <f t="shared" si="17"/>
        <v>0</v>
      </c>
      <c r="P115" s="101">
        <f t="shared" si="18"/>
        <v>0</v>
      </c>
      <c r="Q115" s="55" t="s">
        <v>46</v>
      </c>
    </row>
    <row r="116" spans="1:17" x14ac:dyDescent="0.2">
      <c r="A116" s="32" t="s">
        <v>248</v>
      </c>
      <c r="B116" s="131"/>
      <c r="C116" s="36" t="s">
        <v>249</v>
      </c>
      <c r="D116" s="20" t="s">
        <v>144</v>
      </c>
      <c r="E116" s="130">
        <v>3</v>
      </c>
      <c r="F116" s="164"/>
      <c r="G116" s="100"/>
      <c r="H116" s="100">
        <f t="shared" si="13"/>
        <v>0</v>
      </c>
      <c r="I116" s="166"/>
      <c r="J116" s="174"/>
      <c r="K116" s="103">
        <f t="shared" si="12"/>
        <v>0</v>
      </c>
      <c r="L116" s="37">
        <f t="shared" si="14"/>
        <v>0</v>
      </c>
      <c r="M116" s="100">
        <f t="shared" si="15"/>
        <v>0</v>
      </c>
      <c r="N116" s="100">
        <f t="shared" si="16"/>
        <v>0</v>
      </c>
      <c r="O116" s="100">
        <f t="shared" si="17"/>
        <v>0</v>
      </c>
      <c r="P116" s="101">
        <f t="shared" si="18"/>
        <v>0</v>
      </c>
      <c r="Q116" s="55" t="s">
        <v>46</v>
      </c>
    </row>
    <row r="117" spans="1:17" x14ac:dyDescent="0.2">
      <c r="A117" s="32" t="s">
        <v>250</v>
      </c>
      <c r="B117" s="131"/>
      <c r="C117" s="36" t="s">
        <v>251</v>
      </c>
      <c r="D117" s="20" t="s">
        <v>71</v>
      </c>
      <c r="E117" s="130">
        <v>8</v>
      </c>
      <c r="F117" s="164"/>
      <c r="G117" s="100"/>
      <c r="H117" s="100">
        <f t="shared" si="13"/>
        <v>0</v>
      </c>
      <c r="I117" s="166"/>
      <c r="J117" s="174"/>
      <c r="K117" s="103">
        <f t="shared" si="12"/>
        <v>0</v>
      </c>
      <c r="L117" s="37">
        <f t="shared" si="14"/>
        <v>0</v>
      </c>
      <c r="M117" s="100">
        <f t="shared" si="15"/>
        <v>0</v>
      </c>
      <c r="N117" s="100">
        <f t="shared" si="16"/>
        <v>0</v>
      </c>
      <c r="O117" s="100">
        <f t="shared" si="17"/>
        <v>0</v>
      </c>
      <c r="P117" s="101">
        <f t="shared" si="18"/>
        <v>0</v>
      </c>
      <c r="Q117" s="55" t="s">
        <v>46</v>
      </c>
    </row>
    <row r="118" spans="1:17" ht="22.5" x14ac:dyDescent="0.2">
      <c r="A118" s="32" t="s">
        <v>252</v>
      </c>
      <c r="B118" s="131"/>
      <c r="C118" s="36" t="s">
        <v>253</v>
      </c>
      <c r="D118" s="20" t="s">
        <v>71</v>
      </c>
      <c r="E118" s="130">
        <v>6</v>
      </c>
      <c r="F118" s="164"/>
      <c r="G118" s="100"/>
      <c r="H118" s="100">
        <f t="shared" si="13"/>
        <v>0</v>
      </c>
      <c r="I118" s="166"/>
      <c r="J118" s="174"/>
      <c r="K118" s="103">
        <f t="shared" si="12"/>
        <v>0</v>
      </c>
      <c r="L118" s="37">
        <f t="shared" si="14"/>
        <v>0</v>
      </c>
      <c r="M118" s="100">
        <f t="shared" si="15"/>
        <v>0</v>
      </c>
      <c r="N118" s="100">
        <f t="shared" si="16"/>
        <v>0</v>
      </c>
      <c r="O118" s="100">
        <f t="shared" si="17"/>
        <v>0</v>
      </c>
      <c r="P118" s="101">
        <f t="shared" si="18"/>
        <v>0</v>
      </c>
      <c r="Q118" s="55" t="s">
        <v>46</v>
      </c>
    </row>
    <row r="119" spans="1:17" ht="22.5" x14ac:dyDescent="0.2">
      <c r="A119" s="32" t="s">
        <v>254</v>
      </c>
      <c r="B119" s="131"/>
      <c r="C119" s="36" t="s">
        <v>255</v>
      </c>
      <c r="D119" s="20" t="s">
        <v>71</v>
      </c>
      <c r="E119" s="130">
        <v>6</v>
      </c>
      <c r="F119" s="164"/>
      <c r="G119" s="100"/>
      <c r="H119" s="100">
        <f t="shared" si="13"/>
        <v>0</v>
      </c>
      <c r="I119" s="166"/>
      <c r="J119" s="174"/>
      <c r="K119" s="103">
        <f t="shared" si="12"/>
        <v>0</v>
      </c>
      <c r="L119" s="37">
        <f t="shared" si="14"/>
        <v>0</v>
      </c>
      <c r="M119" s="100">
        <f t="shared" si="15"/>
        <v>0</v>
      </c>
      <c r="N119" s="100">
        <f t="shared" si="16"/>
        <v>0</v>
      </c>
      <c r="O119" s="100">
        <f t="shared" si="17"/>
        <v>0</v>
      </c>
      <c r="P119" s="101">
        <f t="shared" si="18"/>
        <v>0</v>
      </c>
      <c r="Q119" s="55" t="s">
        <v>46</v>
      </c>
    </row>
    <row r="120" spans="1:17" x14ac:dyDescent="0.2">
      <c r="A120" s="32" t="s">
        <v>256</v>
      </c>
      <c r="B120" s="131"/>
      <c r="C120" s="36" t="s">
        <v>257</v>
      </c>
      <c r="D120" s="20" t="s">
        <v>71</v>
      </c>
      <c r="E120" s="130">
        <v>1</v>
      </c>
      <c r="F120" s="164"/>
      <c r="G120" s="100"/>
      <c r="H120" s="100">
        <f t="shared" si="13"/>
        <v>0</v>
      </c>
      <c r="I120" s="166"/>
      <c r="J120" s="174"/>
      <c r="K120" s="103">
        <f t="shared" si="12"/>
        <v>0</v>
      </c>
      <c r="L120" s="37">
        <f t="shared" si="14"/>
        <v>0</v>
      </c>
      <c r="M120" s="100">
        <f t="shared" si="15"/>
        <v>0</v>
      </c>
      <c r="N120" s="100">
        <f t="shared" si="16"/>
        <v>0</v>
      </c>
      <c r="O120" s="100">
        <f t="shared" si="17"/>
        <v>0</v>
      </c>
      <c r="P120" s="101">
        <f t="shared" si="18"/>
        <v>0</v>
      </c>
      <c r="Q120" s="55" t="s">
        <v>47</v>
      </c>
    </row>
    <row r="121" spans="1:17" x14ac:dyDescent="0.2">
      <c r="A121" s="32" t="s">
        <v>258</v>
      </c>
      <c r="B121" s="131"/>
      <c r="C121" s="36" t="s">
        <v>259</v>
      </c>
      <c r="D121" s="20" t="s">
        <v>71</v>
      </c>
      <c r="E121" s="130">
        <v>1</v>
      </c>
      <c r="F121" s="164"/>
      <c r="G121" s="100"/>
      <c r="H121" s="100">
        <f t="shared" si="13"/>
        <v>0</v>
      </c>
      <c r="I121" s="166"/>
      <c r="J121" s="174"/>
      <c r="K121" s="103">
        <f t="shared" si="12"/>
        <v>0</v>
      </c>
      <c r="L121" s="37">
        <f t="shared" si="14"/>
        <v>0</v>
      </c>
      <c r="M121" s="100">
        <f t="shared" si="15"/>
        <v>0</v>
      </c>
      <c r="N121" s="100">
        <f t="shared" si="16"/>
        <v>0</v>
      </c>
      <c r="O121" s="100">
        <f t="shared" si="17"/>
        <v>0</v>
      </c>
      <c r="P121" s="101">
        <f t="shared" si="18"/>
        <v>0</v>
      </c>
      <c r="Q121" s="55" t="s">
        <v>47</v>
      </c>
    </row>
    <row r="122" spans="1:17" x14ac:dyDescent="0.2">
      <c r="A122" s="32" t="s">
        <v>260</v>
      </c>
      <c r="B122" s="131"/>
      <c r="C122" s="36" t="s">
        <v>261</v>
      </c>
      <c r="D122" s="20" t="s">
        <v>144</v>
      </c>
      <c r="E122" s="130">
        <v>1</v>
      </c>
      <c r="F122" s="37"/>
      <c r="G122" s="100"/>
      <c r="H122" s="100">
        <f t="shared" si="13"/>
        <v>0</v>
      </c>
      <c r="I122" s="166"/>
      <c r="J122" s="174"/>
      <c r="K122" s="103">
        <f t="shared" si="12"/>
        <v>0</v>
      </c>
      <c r="L122" s="37">
        <f t="shared" si="14"/>
        <v>0</v>
      </c>
      <c r="M122" s="100">
        <f t="shared" si="15"/>
        <v>0</v>
      </c>
      <c r="N122" s="100">
        <f t="shared" si="16"/>
        <v>0</v>
      </c>
      <c r="O122" s="100">
        <f t="shared" si="17"/>
        <v>0</v>
      </c>
      <c r="P122" s="101">
        <f t="shared" si="18"/>
        <v>0</v>
      </c>
      <c r="Q122" s="55" t="s">
        <v>47</v>
      </c>
    </row>
    <row r="123" spans="1:17" x14ac:dyDescent="0.2">
      <c r="A123" s="32">
        <v>10</v>
      </c>
      <c r="B123" s="131"/>
      <c r="C123" s="137" t="s">
        <v>262</v>
      </c>
      <c r="D123" s="138"/>
      <c r="E123" s="139"/>
      <c r="F123" s="37"/>
      <c r="G123" s="100"/>
      <c r="H123" s="100">
        <f t="shared" si="13"/>
        <v>0</v>
      </c>
      <c r="I123" s="100"/>
      <c r="J123" s="174"/>
      <c r="K123" s="103">
        <f t="shared" si="12"/>
        <v>0</v>
      </c>
      <c r="L123" s="37">
        <f t="shared" si="14"/>
        <v>0</v>
      </c>
      <c r="M123" s="100">
        <f t="shared" si="15"/>
        <v>0</v>
      </c>
      <c r="N123" s="100">
        <f t="shared" si="16"/>
        <v>0</v>
      </c>
      <c r="O123" s="100">
        <f t="shared" si="17"/>
        <v>0</v>
      </c>
      <c r="P123" s="101">
        <f t="shared" si="18"/>
        <v>0</v>
      </c>
      <c r="Q123" s="55"/>
    </row>
    <row r="124" spans="1:17" ht="33.75" x14ac:dyDescent="0.2">
      <c r="A124" s="32" t="s">
        <v>263</v>
      </c>
      <c r="B124" s="131"/>
      <c r="C124" s="140" t="s">
        <v>264</v>
      </c>
      <c r="D124" s="141" t="s">
        <v>144</v>
      </c>
      <c r="E124" s="142">
        <v>1</v>
      </c>
      <c r="F124" s="164"/>
      <c r="G124" s="100"/>
      <c r="H124" s="100">
        <f t="shared" si="13"/>
        <v>0</v>
      </c>
      <c r="I124" s="100"/>
      <c r="J124" s="174"/>
      <c r="K124" s="103">
        <f t="shared" si="12"/>
        <v>0</v>
      </c>
      <c r="L124" s="37">
        <f t="shared" si="14"/>
        <v>0</v>
      </c>
      <c r="M124" s="100">
        <f t="shared" si="15"/>
        <v>0</v>
      </c>
      <c r="N124" s="100">
        <f t="shared" si="16"/>
        <v>0</v>
      </c>
      <c r="O124" s="100">
        <f t="shared" si="17"/>
        <v>0</v>
      </c>
      <c r="P124" s="101">
        <f t="shared" si="18"/>
        <v>0</v>
      </c>
      <c r="Q124" s="55" t="s">
        <v>47</v>
      </c>
    </row>
    <row r="125" spans="1:17" ht="22.5" x14ac:dyDescent="0.2">
      <c r="A125" s="32" t="s">
        <v>265</v>
      </c>
      <c r="B125" s="131"/>
      <c r="C125" s="143" t="s">
        <v>266</v>
      </c>
      <c r="D125" s="144" t="s">
        <v>279</v>
      </c>
      <c r="E125" s="145">
        <v>281.24</v>
      </c>
      <c r="F125" s="164"/>
      <c r="G125" s="100"/>
      <c r="H125" s="100">
        <f t="shared" si="13"/>
        <v>0</v>
      </c>
      <c r="I125" s="166"/>
      <c r="J125" s="174"/>
      <c r="K125" s="103">
        <f t="shared" si="12"/>
        <v>0</v>
      </c>
      <c r="L125" s="37">
        <f t="shared" si="14"/>
        <v>0</v>
      </c>
      <c r="M125" s="100">
        <f t="shared" si="15"/>
        <v>0</v>
      </c>
      <c r="N125" s="100">
        <f t="shared" si="16"/>
        <v>0</v>
      </c>
      <c r="O125" s="100">
        <f t="shared" si="17"/>
        <v>0</v>
      </c>
      <c r="P125" s="101">
        <f t="shared" si="18"/>
        <v>0</v>
      </c>
      <c r="Q125" s="55" t="s">
        <v>47</v>
      </c>
    </row>
    <row r="126" spans="1:17" ht="33.75" x14ac:dyDescent="0.2">
      <c r="A126" s="32" t="s">
        <v>267</v>
      </c>
      <c r="B126" s="131"/>
      <c r="C126" s="143" t="s">
        <v>268</v>
      </c>
      <c r="D126" s="117" t="s">
        <v>279</v>
      </c>
      <c r="E126" s="145">
        <v>103.32</v>
      </c>
      <c r="F126" s="164"/>
      <c r="G126" s="100"/>
      <c r="H126" s="100">
        <f t="shared" si="13"/>
        <v>0</v>
      </c>
      <c r="I126" s="166"/>
      <c r="J126" s="174"/>
      <c r="K126" s="103">
        <f t="shared" si="12"/>
        <v>0</v>
      </c>
      <c r="L126" s="37">
        <f t="shared" si="14"/>
        <v>0</v>
      </c>
      <c r="M126" s="100">
        <f t="shared" si="15"/>
        <v>0</v>
      </c>
      <c r="N126" s="100">
        <f t="shared" si="16"/>
        <v>0</v>
      </c>
      <c r="O126" s="100">
        <f t="shared" si="17"/>
        <v>0</v>
      </c>
      <c r="P126" s="101">
        <f t="shared" si="18"/>
        <v>0</v>
      </c>
      <c r="Q126" s="55" t="s">
        <v>47</v>
      </c>
    </row>
    <row r="127" spans="1:17" ht="22.5" x14ac:dyDescent="0.2">
      <c r="A127" s="32" t="s">
        <v>269</v>
      </c>
      <c r="B127" s="146"/>
      <c r="C127" s="140" t="s">
        <v>270</v>
      </c>
      <c r="D127" s="141" t="s">
        <v>83</v>
      </c>
      <c r="E127" s="142">
        <v>37.65</v>
      </c>
      <c r="F127" s="164"/>
      <c r="G127" s="100"/>
      <c r="H127" s="100">
        <f t="shared" si="13"/>
        <v>0</v>
      </c>
      <c r="I127" s="166"/>
      <c r="J127" s="174"/>
      <c r="K127" s="103">
        <f t="shared" si="12"/>
        <v>0</v>
      </c>
      <c r="L127" s="37">
        <f t="shared" si="14"/>
        <v>0</v>
      </c>
      <c r="M127" s="100">
        <f t="shared" si="15"/>
        <v>0</v>
      </c>
      <c r="N127" s="100">
        <f t="shared" si="16"/>
        <v>0</v>
      </c>
      <c r="O127" s="100">
        <f t="shared" si="17"/>
        <v>0</v>
      </c>
      <c r="P127" s="101">
        <f t="shared" si="18"/>
        <v>0</v>
      </c>
      <c r="Q127" s="55" t="s">
        <v>54</v>
      </c>
    </row>
    <row r="128" spans="1:17" x14ac:dyDescent="0.2">
      <c r="A128" s="147" t="s">
        <v>271</v>
      </c>
      <c r="B128" s="146"/>
      <c r="C128" s="148" t="s">
        <v>272</v>
      </c>
      <c r="D128" s="149" t="s">
        <v>83</v>
      </c>
      <c r="E128" s="150">
        <v>37.65</v>
      </c>
      <c r="F128" s="164"/>
      <c r="G128" s="100"/>
      <c r="H128" s="100">
        <f t="shared" si="13"/>
        <v>0</v>
      </c>
      <c r="I128" s="166"/>
      <c r="J128" s="174"/>
      <c r="K128" s="103">
        <f t="shared" si="12"/>
        <v>0</v>
      </c>
      <c r="L128" s="37">
        <f t="shared" si="14"/>
        <v>0</v>
      </c>
      <c r="M128" s="100">
        <f t="shared" si="15"/>
        <v>0</v>
      </c>
      <c r="N128" s="100">
        <f t="shared" si="16"/>
        <v>0</v>
      </c>
      <c r="O128" s="100">
        <f t="shared" si="17"/>
        <v>0</v>
      </c>
      <c r="P128" s="101">
        <f t="shared" si="18"/>
        <v>0</v>
      </c>
      <c r="Q128" s="55" t="s">
        <v>54</v>
      </c>
    </row>
    <row r="129" spans="1:17" ht="45" x14ac:dyDescent="0.2">
      <c r="A129" s="147" t="s">
        <v>273</v>
      </c>
      <c r="B129" s="146"/>
      <c r="C129" s="175" t="s">
        <v>467</v>
      </c>
      <c r="D129" s="144" t="s">
        <v>279</v>
      </c>
      <c r="E129" s="150">
        <v>19</v>
      </c>
      <c r="F129" s="164"/>
      <c r="G129" s="100"/>
      <c r="H129" s="100">
        <f t="shared" si="13"/>
        <v>0</v>
      </c>
      <c r="I129" s="166"/>
      <c r="J129" s="174"/>
      <c r="K129" s="103">
        <f t="shared" ref="K129" si="19">SUM(H129:J129)</f>
        <v>0</v>
      </c>
      <c r="L129" s="37">
        <f t="shared" si="14"/>
        <v>0</v>
      </c>
      <c r="M129" s="100">
        <f t="shared" si="15"/>
        <v>0</v>
      </c>
      <c r="N129" s="100">
        <f t="shared" si="16"/>
        <v>0</v>
      </c>
      <c r="O129" s="100">
        <f t="shared" si="17"/>
        <v>0</v>
      </c>
      <c r="P129" s="101">
        <f t="shared" si="18"/>
        <v>0</v>
      </c>
      <c r="Q129" s="55" t="s">
        <v>46</v>
      </c>
    </row>
    <row r="130" spans="1:17" ht="22.5" x14ac:dyDescent="0.2">
      <c r="A130" s="147" t="s">
        <v>468</v>
      </c>
      <c r="B130" s="131"/>
      <c r="C130" s="143" t="s">
        <v>274</v>
      </c>
      <c r="D130" s="151" t="s">
        <v>144</v>
      </c>
      <c r="E130" s="152">
        <v>1</v>
      </c>
      <c r="F130" s="37"/>
      <c r="G130" s="100"/>
      <c r="H130" s="100">
        <f t="shared" si="13"/>
        <v>0</v>
      </c>
      <c r="I130" s="100"/>
      <c r="J130" s="174"/>
      <c r="K130" s="103">
        <f t="shared" si="12"/>
        <v>0</v>
      </c>
      <c r="L130" s="37">
        <f t="shared" si="14"/>
        <v>0</v>
      </c>
      <c r="M130" s="100">
        <f t="shared" si="15"/>
        <v>0</v>
      </c>
      <c r="N130" s="100">
        <f t="shared" si="16"/>
        <v>0</v>
      </c>
      <c r="O130" s="100">
        <f t="shared" si="17"/>
        <v>0</v>
      </c>
      <c r="P130" s="101">
        <f t="shared" si="18"/>
        <v>0</v>
      </c>
      <c r="Q130" s="55" t="s">
        <v>47</v>
      </c>
    </row>
    <row r="131" spans="1:17" ht="12" thickBot="1" x14ac:dyDescent="0.25">
      <c r="A131" s="254" t="s">
        <v>62</v>
      </c>
      <c r="B131" s="255"/>
      <c r="C131" s="255"/>
      <c r="D131" s="255"/>
      <c r="E131" s="255"/>
      <c r="F131" s="255"/>
      <c r="G131" s="255"/>
      <c r="H131" s="255"/>
      <c r="I131" s="255"/>
      <c r="J131" s="255"/>
      <c r="K131" s="256"/>
      <c r="L131" s="118">
        <f>SUM(L14:L130)</f>
        <v>0</v>
      </c>
      <c r="M131" s="119">
        <f>SUM(M14:M130)</f>
        <v>0</v>
      </c>
      <c r="N131" s="119">
        <f>SUM(N14:N130)</f>
        <v>0</v>
      </c>
      <c r="O131" s="119">
        <f>SUM(O14:O130)</f>
        <v>0</v>
      </c>
      <c r="P131" s="120">
        <f>SUM(P14:P130)</f>
        <v>0</v>
      </c>
    </row>
    <row r="132" spans="1:17" x14ac:dyDescent="0.2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</row>
    <row r="133" spans="1:17" x14ac:dyDescent="0.2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</row>
    <row r="134" spans="1:17" x14ac:dyDescent="0.2">
      <c r="A134" s="1" t="s">
        <v>14</v>
      </c>
      <c r="B134" s="12"/>
      <c r="C134" s="257">
        <f>'Kops n'!C29:H29</f>
        <v>0</v>
      </c>
      <c r="D134" s="257"/>
      <c r="E134" s="257"/>
      <c r="F134" s="257"/>
      <c r="G134" s="257"/>
      <c r="H134" s="257"/>
      <c r="I134" s="12"/>
      <c r="J134" s="12"/>
      <c r="K134" s="12"/>
      <c r="L134" s="12"/>
      <c r="M134" s="12"/>
      <c r="N134" s="12"/>
      <c r="O134" s="12"/>
      <c r="P134" s="12"/>
    </row>
    <row r="135" spans="1:17" x14ac:dyDescent="0.2">
      <c r="A135" s="12"/>
      <c r="B135" s="12"/>
      <c r="C135" s="183" t="s">
        <v>15</v>
      </c>
      <c r="D135" s="183"/>
      <c r="E135" s="183"/>
      <c r="F135" s="183"/>
      <c r="G135" s="183"/>
      <c r="H135" s="183"/>
      <c r="I135" s="12"/>
      <c r="J135" s="12"/>
      <c r="K135" s="12"/>
      <c r="L135" s="12"/>
      <c r="M135" s="12"/>
      <c r="N135" s="12"/>
      <c r="O135" s="12"/>
      <c r="P135" s="12"/>
    </row>
    <row r="136" spans="1:17" x14ac:dyDescent="0.2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</row>
    <row r="137" spans="1:17" x14ac:dyDescent="0.2">
      <c r="A137" s="202" t="str">
        <f>'Kops n'!A32:D32</f>
        <v>Tāme sastādīta 2024. gada__. ________</v>
      </c>
      <c r="B137" s="203"/>
      <c r="C137" s="203"/>
      <c r="D137" s="203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</row>
    <row r="138" spans="1:17" x14ac:dyDescent="0.2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</row>
    <row r="139" spans="1:17" x14ac:dyDescent="0.2">
      <c r="A139" s="1" t="s">
        <v>41</v>
      </c>
      <c r="B139" s="12"/>
      <c r="C139" s="257"/>
      <c r="D139" s="257"/>
      <c r="E139" s="257"/>
      <c r="F139" s="257"/>
      <c r="G139" s="257"/>
      <c r="H139" s="257"/>
      <c r="I139" s="12"/>
      <c r="J139" s="12"/>
      <c r="K139" s="12"/>
      <c r="L139" s="12"/>
      <c r="M139" s="12"/>
      <c r="N139" s="12"/>
      <c r="O139" s="12"/>
      <c r="P139" s="12"/>
    </row>
    <row r="140" spans="1:17" x14ac:dyDescent="0.2">
      <c r="A140" s="12"/>
      <c r="B140" s="12"/>
      <c r="C140" s="183" t="s">
        <v>15</v>
      </c>
      <c r="D140" s="183"/>
      <c r="E140" s="183"/>
      <c r="F140" s="183"/>
      <c r="G140" s="183"/>
      <c r="H140" s="183"/>
      <c r="I140" s="12"/>
      <c r="J140" s="12"/>
      <c r="K140" s="12"/>
      <c r="L140" s="12"/>
      <c r="M140" s="12"/>
      <c r="N140" s="12"/>
      <c r="O140" s="12"/>
      <c r="P140" s="12"/>
    </row>
    <row r="141" spans="1:17" x14ac:dyDescent="0.2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</row>
    <row r="142" spans="1:17" x14ac:dyDescent="0.2">
      <c r="A142" s="70" t="s">
        <v>16</v>
      </c>
      <c r="B142" s="38"/>
      <c r="C142" s="75"/>
      <c r="D142" s="38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</row>
    <row r="143" spans="1:17" x14ac:dyDescent="0.2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</row>
  </sheetData>
  <mergeCells count="23">
    <mergeCell ref="C2:I2"/>
    <mergeCell ref="C3:I3"/>
    <mergeCell ref="C4:I4"/>
    <mergeCell ref="D5:L5"/>
    <mergeCell ref="D6:L6"/>
    <mergeCell ref="D8:L8"/>
    <mergeCell ref="A9:F9"/>
    <mergeCell ref="J9:M9"/>
    <mergeCell ref="N9:O9"/>
    <mergeCell ref="D7:L7"/>
    <mergeCell ref="C140:H140"/>
    <mergeCell ref="L12:P12"/>
    <mergeCell ref="A131:K131"/>
    <mergeCell ref="C134:H134"/>
    <mergeCell ref="C135:H135"/>
    <mergeCell ref="A137:D137"/>
    <mergeCell ref="C139:H139"/>
    <mergeCell ref="A12:A13"/>
    <mergeCell ref="B12:B13"/>
    <mergeCell ref="C12:C13"/>
    <mergeCell ref="D12:D13"/>
    <mergeCell ref="E12:E13"/>
    <mergeCell ref="F12:K12"/>
  </mergeCells>
  <phoneticPr fontId="11" type="noConversion"/>
  <conditionalFormatting sqref="A128:A130">
    <cfRule type="cellIs" dxfId="141" priority="8" operator="equal">
      <formula>0</formula>
    </cfRule>
  </conditionalFormatting>
  <conditionalFormatting sqref="A65:C65 A66:A71 A76:C76 B77:C82 A77:A84 B83:E84 A85:E85 A86:C86 A87:A92">
    <cfRule type="cellIs" dxfId="138" priority="79" operator="equal">
      <formula>0</formula>
    </cfRule>
  </conditionalFormatting>
  <conditionalFormatting sqref="A14:E64">
    <cfRule type="cellIs" dxfId="137" priority="13" operator="equal">
      <formula>0</formula>
    </cfRule>
  </conditionalFormatting>
  <conditionalFormatting sqref="A72:E75">
    <cfRule type="cellIs" dxfId="136" priority="16" operator="equal">
      <formula>0</formula>
    </cfRule>
  </conditionalFormatting>
  <conditionalFormatting sqref="A93:E127">
    <cfRule type="cellIs" dxfId="135" priority="9" operator="equal">
      <formula>0</formula>
    </cfRule>
  </conditionalFormatting>
  <conditionalFormatting sqref="A9:F9">
    <cfRule type="containsText" dxfId="134" priority="9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131:K131">
    <cfRule type="containsText" dxfId="133" priority="90" operator="containsText" text="Tiešās izmaksas kopā, t. sk. darba devēja sociālais nodoklis __.__% ">
      <formula>NOT(ISERROR(SEARCH("Tiešās izmaksas kopā, t. sk. darba devēja sociālais nodoklis __.__% ",A131)))</formula>
    </cfRule>
  </conditionalFormatting>
  <conditionalFormatting sqref="B66:C68">
    <cfRule type="cellIs" dxfId="132" priority="59" operator="equal">
      <formula>0</formula>
    </cfRule>
  </conditionalFormatting>
  <conditionalFormatting sqref="B87:C88">
    <cfRule type="cellIs" dxfId="131" priority="52" operator="equal">
      <formula>0</formula>
    </cfRule>
  </conditionalFormatting>
  <conditionalFormatting sqref="B69:E71">
    <cfRule type="cellIs" dxfId="130" priority="14" operator="equal">
      <formula>0</formula>
    </cfRule>
  </conditionalFormatting>
  <conditionalFormatting sqref="B89:E92">
    <cfRule type="cellIs" dxfId="129" priority="23" operator="equal">
      <formula>0</formula>
    </cfRule>
  </conditionalFormatting>
  <conditionalFormatting sqref="B128:E129">
    <cfRule type="cellIs" dxfId="128" priority="2" operator="equal">
      <formula>0</formula>
    </cfRule>
  </conditionalFormatting>
  <conditionalFormatting sqref="B130:G130">
    <cfRule type="cellIs" dxfId="127" priority="6" operator="equal">
      <formula>0</formula>
    </cfRule>
  </conditionalFormatting>
  <conditionalFormatting sqref="C134:H134">
    <cfRule type="cellIs" dxfId="126" priority="86" operator="equal">
      <formula>0</formula>
    </cfRule>
  </conditionalFormatting>
  <conditionalFormatting sqref="C139:H139">
    <cfRule type="cellIs" dxfId="125" priority="87" operator="equal">
      <formula>0</formula>
    </cfRule>
  </conditionalFormatting>
  <conditionalFormatting sqref="C2:I2">
    <cfRule type="cellIs" dxfId="124" priority="92" operator="equal">
      <formula>0</formula>
    </cfRule>
  </conditionalFormatting>
  <conditionalFormatting sqref="C4:I4">
    <cfRule type="cellIs" dxfId="123" priority="84" operator="equal">
      <formula>0</formula>
    </cfRule>
  </conditionalFormatting>
  <conditionalFormatting sqref="D1">
    <cfRule type="cellIs" dxfId="122" priority="81" operator="equal">
      <formula>0</formula>
    </cfRule>
  </conditionalFormatting>
  <conditionalFormatting sqref="D65:E68">
    <cfRule type="cellIs" dxfId="121" priority="58" operator="equal">
      <formula>0</formula>
    </cfRule>
  </conditionalFormatting>
  <conditionalFormatting sqref="D76:E82">
    <cfRule type="cellIs" dxfId="120" priority="55" operator="equal">
      <formula>0</formula>
    </cfRule>
  </conditionalFormatting>
  <conditionalFormatting sqref="D86:E88">
    <cfRule type="cellIs" dxfId="119" priority="51" operator="equal">
      <formula>0</formula>
    </cfRule>
  </conditionalFormatting>
  <conditionalFormatting sqref="D5:L8">
    <cfRule type="cellIs" dxfId="118" priority="82" operator="equal">
      <formula>0</formula>
    </cfRule>
  </conditionalFormatting>
  <conditionalFormatting sqref="F14:G129">
    <cfRule type="cellIs" dxfId="117" priority="4" operator="equal">
      <formula>0</formula>
    </cfRule>
  </conditionalFormatting>
  <conditionalFormatting sqref="I14:J130">
    <cfRule type="cellIs" dxfId="116" priority="3" operator="equal">
      <formula>0</formula>
    </cfRule>
  </conditionalFormatting>
  <conditionalFormatting sqref="L131:P131">
    <cfRule type="cellIs" dxfId="115" priority="85" operator="equal">
      <formula>0</formula>
    </cfRule>
  </conditionalFormatting>
  <conditionalFormatting sqref="N9:O9 K14:P130 H14:H130">
    <cfRule type="cellIs" dxfId="114" priority="94" operator="equal">
      <formula>0</formula>
    </cfRule>
  </conditionalFormatting>
  <conditionalFormatting sqref="Q14:Q130">
    <cfRule type="cellIs" dxfId="113" priority="1" operator="equal">
      <formula>0</formula>
    </cfRule>
  </conditionalFormatting>
  <dataValidations count="1">
    <dataValidation type="list" allowBlank="1" showInputMessage="1" showErrorMessage="1" sqref="Q14:Q130" xr:uid="{8F934DF0-F725-44D1-BDC1-4B6716E8775D}">
      <formula1>$Q$9:$Q$12</formula1>
    </dataValidation>
  </dataValidations>
  <pageMargins left="0.7" right="0.7" top="0.75" bottom="0.75" header="0.3" footer="0.3"/>
  <pageSetup scale="8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9" operator="containsText" id="{27FF1C0A-468E-4391-8F41-D61B884348F0}">
            <xm:f>NOT(ISERROR(SEARCH("Tāme sastādīta ____. gada ___. ______________",A137)))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A137</xm:sqref>
        </x14:conditionalFormatting>
        <x14:conditionalFormatting xmlns:xm="http://schemas.microsoft.com/office/excel/2006/main">
          <x14:cfRule type="containsText" priority="88" operator="containsText" id="{A8E9E3DD-E03C-4AE9-8CC9-A84705A86D41}">
            <xm:f>NOT(ISERROR(SEARCH("Sertifikāta Nr. _________________________________",A142)))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A142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5F35A982AAA94C8920B7B6109CEFAA" ma:contentTypeVersion="4" ma:contentTypeDescription="Create a new document." ma:contentTypeScope="" ma:versionID="a14253964fe011cb8dd4c6342f25b80f">
  <xsd:schema xmlns:xsd="http://www.w3.org/2001/XMLSchema" xmlns:xs="http://www.w3.org/2001/XMLSchema" xmlns:p="http://schemas.microsoft.com/office/2006/metadata/properties" xmlns:ns2="123c74fc-5732-4eeb-8864-aaacbc0028ee" xmlns:ns3="4e93ec4e-506a-41d2-9951-55e983c361d3" targetNamespace="http://schemas.microsoft.com/office/2006/metadata/properties" ma:root="true" ma:fieldsID="d0db9e08e89c6ba3cfff38175f8fc317" ns2:_="" ns3:_="">
    <xsd:import namespace="123c74fc-5732-4eeb-8864-aaacbc0028ee"/>
    <xsd:import namespace="4e93ec4e-506a-41d2-9951-55e983c361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3c74fc-5732-4eeb-8864-aaacbc0028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93ec4e-506a-41d2-9951-55e983c361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87CEB1-DE4F-4598-A1A9-ACD3ACC5EEB3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4e93ec4e-506a-41d2-9951-55e983c361d3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123c74fc-5732-4eeb-8864-aaacbc0028e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C3785E3-B574-41FC-8156-FCB954AB9D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3c74fc-5732-4eeb-8864-aaacbc0028ee"/>
    <ds:schemaRef ds:uri="4e93ec4e-506a-41d2-9951-55e983c361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7CA0A2-E566-40A7-8F54-56B9778B53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28</vt:i4>
      </vt:variant>
    </vt:vector>
  </HeadingPairs>
  <TitlesOfParts>
    <vt:vector size="28" baseType="lpstr">
      <vt:lpstr>Kopt a+c+n</vt:lpstr>
      <vt:lpstr>Kopt a </vt:lpstr>
      <vt:lpstr>Kopt c</vt:lpstr>
      <vt:lpstr>Kopt n</vt:lpstr>
      <vt:lpstr>Kops a+c+n</vt:lpstr>
      <vt:lpstr>Kops a</vt:lpstr>
      <vt:lpstr>Kops c</vt:lpstr>
      <vt:lpstr>Kops n</vt:lpstr>
      <vt:lpstr>1a+c+n</vt:lpstr>
      <vt:lpstr>1a</vt:lpstr>
      <vt:lpstr>1c</vt:lpstr>
      <vt:lpstr>1n</vt:lpstr>
      <vt:lpstr>2a+c+n</vt:lpstr>
      <vt:lpstr>2a</vt:lpstr>
      <vt:lpstr>2c</vt:lpstr>
      <vt:lpstr>2n</vt:lpstr>
      <vt:lpstr>3a+c+n</vt:lpstr>
      <vt:lpstr>3a</vt:lpstr>
      <vt:lpstr>3c</vt:lpstr>
      <vt:lpstr>3n</vt:lpstr>
      <vt:lpstr>4a+c+n</vt:lpstr>
      <vt:lpstr>4a</vt:lpstr>
      <vt:lpstr>4c</vt:lpstr>
      <vt:lpstr>4n</vt:lpstr>
      <vt:lpstr>5a+c+n</vt:lpstr>
      <vt:lpstr>5a</vt:lpstr>
      <vt:lpstr>5c</vt:lpstr>
      <vt:lpstr>5n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Sarmīte Veidemane</dc:creator>
  <cp:keywords/>
  <dc:description/>
  <cp:lastModifiedBy>Ilze Bērziņa</cp:lastModifiedBy>
  <cp:revision/>
  <cp:lastPrinted>2023-12-22T07:59:21Z</cp:lastPrinted>
  <dcterms:created xsi:type="dcterms:W3CDTF">2019-03-11T11:42:22Z</dcterms:created>
  <dcterms:modified xsi:type="dcterms:W3CDTF">2024-01-09T13:19:21Z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0x0101006F5F35A982AAA94C8920B7B6109CEFAA</vt:lpwstr>
  </property>
</Properties>
</file>