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Meža 12\Programma 2023-2027\Iepirkums\"/>
    </mc:Choice>
  </mc:AlternateContent>
  <xr:revisionPtr revIDLastSave="0" documentId="13_ncr:1_{47DCBF89-31BF-4E66-A702-2A4E9D51A649}" xr6:coauthVersionLast="47" xr6:coauthVersionMax="47" xr10:uidLastSave="{00000000-0000-0000-0000-000000000000}"/>
  <bookViews>
    <workbookView xWindow="22932" yWindow="-108" windowWidth="15576" windowHeight="12048" tabRatio="924" activeTab="8" xr2:uid="{5D9A5C31-EB66-4807-93B2-F9DF804BDB8A}"/>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 name="12a+c+n" sheetId="14" r:id="rId53"/>
    <sheet name="12a" sheetId="89" r:id="rId54"/>
    <sheet name="12c" sheetId="108" r:id="rId55"/>
    <sheet name="12n" sheetId="90" r:id="rId56"/>
  </sheets>
  <definedNames>
    <definedName name="_xlnm._FilterDatabase" localSheetId="36" hidden="1">'8a+c+n'!$A$12:$Q$27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4" l="1"/>
  <c r="K15" i="14" s="1"/>
  <c r="L15" i="14"/>
  <c r="M15" i="14"/>
  <c r="P15" i="14" s="1"/>
  <c r="N15" i="14"/>
  <c r="O15" i="14"/>
  <c r="H16" i="14"/>
  <c r="K16" i="14" s="1"/>
  <c r="L16" i="14"/>
  <c r="N16" i="14"/>
  <c r="O16" i="14"/>
  <c r="H17" i="14"/>
  <c r="M17" i="14" s="1"/>
  <c r="P17" i="14" s="1"/>
  <c r="K17" i="14"/>
  <c r="L17" i="14"/>
  <c r="N17" i="14"/>
  <c r="O17" i="14"/>
  <c r="H18" i="14"/>
  <c r="K18" i="14"/>
  <c r="L18" i="14"/>
  <c r="M18" i="14"/>
  <c r="N18" i="14"/>
  <c r="O18" i="14"/>
  <c r="P18" i="14"/>
  <c r="H19" i="14"/>
  <c r="K19" i="14" s="1"/>
  <c r="L19" i="14"/>
  <c r="M19" i="14"/>
  <c r="P19" i="14" s="1"/>
  <c r="N19" i="14"/>
  <c r="O19" i="14"/>
  <c r="H20" i="14"/>
  <c r="K20" i="14" s="1"/>
  <c r="L20" i="14"/>
  <c r="N20" i="14"/>
  <c r="O20" i="14"/>
  <c r="H21" i="14"/>
  <c r="M21" i="14" s="1"/>
  <c r="P21" i="14" s="1"/>
  <c r="K21" i="14"/>
  <c r="L21" i="14"/>
  <c r="N21" i="14"/>
  <c r="O21" i="14"/>
  <c r="H22" i="14"/>
  <c r="K22" i="14"/>
  <c r="L22" i="14"/>
  <c r="M22" i="14"/>
  <c r="N22" i="14"/>
  <c r="O22" i="14"/>
  <c r="P22" i="14"/>
  <c r="H23" i="14"/>
  <c r="K23" i="14" s="1"/>
  <c r="L23" i="14"/>
  <c r="M23" i="14"/>
  <c r="P23" i="14" s="1"/>
  <c r="N23" i="14"/>
  <c r="O23" i="14"/>
  <c r="H24" i="14"/>
  <c r="K24" i="14" s="1"/>
  <c r="L24" i="14"/>
  <c r="N24" i="14"/>
  <c r="O24" i="14"/>
  <c r="H25" i="14"/>
  <c r="M25" i="14" s="1"/>
  <c r="P25" i="14" s="1"/>
  <c r="K25" i="14"/>
  <c r="L25" i="14"/>
  <c r="N25" i="14"/>
  <c r="O25" i="14"/>
  <c r="H26" i="14"/>
  <c r="K26" i="14"/>
  <c r="L26" i="14"/>
  <c r="M26" i="14"/>
  <c r="N26" i="14"/>
  <c r="O26" i="14"/>
  <c r="P26" i="14"/>
  <c r="H27" i="14"/>
  <c r="K27" i="14" s="1"/>
  <c r="L27" i="14"/>
  <c r="M27" i="14"/>
  <c r="P27" i="14" s="1"/>
  <c r="N27" i="14"/>
  <c r="O27" i="14"/>
  <c r="H28" i="14"/>
  <c r="K28" i="14" s="1"/>
  <c r="L28" i="14"/>
  <c r="N28" i="14"/>
  <c r="O28" i="14"/>
  <c r="H29" i="14"/>
  <c r="M29" i="14" s="1"/>
  <c r="P29" i="14" s="1"/>
  <c r="K29" i="14"/>
  <c r="L29" i="14"/>
  <c r="N29" i="14"/>
  <c r="O29" i="14"/>
  <c r="H30" i="14"/>
  <c r="K30" i="14"/>
  <c r="L30" i="14"/>
  <c r="M30" i="14"/>
  <c r="N30" i="14"/>
  <c r="O30" i="14"/>
  <c r="P30" i="14"/>
  <c r="H31" i="14"/>
  <c r="K31" i="14" s="1"/>
  <c r="L31" i="14"/>
  <c r="M31" i="14"/>
  <c r="P31" i="14" s="1"/>
  <c r="N31" i="14"/>
  <c r="O31" i="14"/>
  <c r="H32" i="14"/>
  <c r="K32" i="14" s="1"/>
  <c r="L32" i="14"/>
  <c r="N32" i="14"/>
  <c r="O32" i="14"/>
  <c r="H33" i="14"/>
  <c r="M33" i="14" s="1"/>
  <c r="P33" i="14" s="1"/>
  <c r="K33" i="14"/>
  <c r="L33" i="14"/>
  <c r="N33" i="14"/>
  <c r="O33" i="14"/>
  <c r="H34" i="14"/>
  <c r="K34" i="14"/>
  <c r="L34" i="14"/>
  <c r="M34" i="14"/>
  <c r="N34" i="14"/>
  <c r="O34" i="14"/>
  <c r="P34" i="14"/>
  <c r="H35" i="14"/>
  <c r="K35" i="14" s="1"/>
  <c r="L35" i="14"/>
  <c r="M35" i="14"/>
  <c r="P35" i="14" s="1"/>
  <c r="N35" i="14"/>
  <c r="O35" i="14"/>
  <c r="H36" i="14"/>
  <c r="K36" i="14" s="1"/>
  <c r="L36" i="14"/>
  <c r="N36" i="14"/>
  <c r="O36" i="14"/>
  <c r="H37" i="14"/>
  <c r="M37" i="14" s="1"/>
  <c r="P37" i="14" s="1"/>
  <c r="K37" i="14"/>
  <c r="L37" i="14"/>
  <c r="N37" i="14"/>
  <c r="O37" i="14"/>
  <c r="H38" i="14"/>
  <c r="K38" i="14"/>
  <c r="L38" i="14"/>
  <c r="M38" i="14"/>
  <c r="N38" i="14"/>
  <c r="O38" i="14"/>
  <c r="P38" i="14"/>
  <c r="H39" i="14"/>
  <c r="K39" i="14" s="1"/>
  <c r="L39" i="14"/>
  <c r="M39" i="14"/>
  <c r="P39" i="14" s="1"/>
  <c r="N39" i="14"/>
  <c r="O39" i="14"/>
  <c r="H40" i="14"/>
  <c r="K40" i="14" s="1"/>
  <c r="L40" i="14"/>
  <c r="N40" i="14"/>
  <c r="O40" i="14"/>
  <c r="H41" i="14"/>
  <c r="K41" i="14"/>
  <c r="L41" i="14"/>
  <c r="M41" i="14"/>
  <c r="N41" i="14"/>
  <c r="O41" i="14"/>
  <c r="P41" i="14" s="1"/>
  <c r="H42" i="14"/>
  <c r="K42" i="14" s="1"/>
  <c r="L42" i="14"/>
  <c r="M42" i="14"/>
  <c r="N42" i="14"/>
  <c r="O42" i="14"/>
  <c r="P42" i="14"/>
  <c r="H43" i="14"/>
  <c r="K43" i="14" s="1"/>
  <c r="L43" i="14"/>
  <c r="M43" i="14"/>
  <c r="P43" i="14" s="1"/>
  <c r="N43" i="14"/>
  <c r="O43" i="14"/>
  <c r="H44" i="14"/>
  <c r="K44" i="14" s="1"/>
  <c r="L44" i="14"/>
  <c r="N44" i="14"/>
  <c r="O44" i="14"/>
  <c r="H45" i="14"/>
  <c r="M45" i="14" s="1"/>
  <c r="P45" i="14" s="1"/>
  <c r="K45" i="14"/>
  <c r="L45" i="14"/>
  <c r="N45" i="14"/>
  <c r="O45" i="14"/>
  <c r="H46" i="14"/>
  <c r="K46" i="14"/>
  <c r="L46" i="14"/>
  <c r="M46" i="14"/>
  <c r="N46" i="14"/>
  <c r="O46" i="14"/>
  <c r="P46" i="14"/>
  <c r="H47" i="14"/>
  <c r="K47" i="14" s="1"/>
  <c r="L47" i="14"/>
  <c r="M47" i="14"/>
  <c r="P47" i="14" s="1"/>
  <c r="N47" i="14"/>
  <c r="O47" i="14"/>
  <c r="H48" i="14"/>
  <c r="K48" i="14" s="1"/>
  <c r="L48" i="14"/>
  <c r="N48" i="14"/>
  <c r="O48" i="14"/>
  <c r="H49" i="14"/>
  <c r="M49" i="14" s="1"/>
  <c r="P49" i="14" s="1"/>
  <c r="K49" i="14"/>
  <c r="L49" i="14"/>
  <c r="N49" i="14"/>
  <c r="O49" i="14"/>
  <c r="H50" i="14"/>
  <c r="K50" i="14"/>
  <c r="L50" i="14"/>
  <c r="M50" i="14"/>
  <c r="N50" i="14"/>
  <c r="O50" i="14"/>
  <c r="P50" i="14"/>
  <c r="H51" i="14"/>
  <c r="K51" i="14" s="1"/>
  <c r="L51" i="14"/>
  <c r="M51" i="14"/>
  <c r="P51" i="14" s="1"/>
  <c r="N51" i="14"/>
  <c r="O51" i="14"/>
  <c r="H52" i="14"/>
  <c r="K52" i="14" s="1"/>
  <c r="L52" i="14"/>
  <c r="N52" i="14"/>
  <c r="O52" i="14"/>
  <c r="H53" i="14"/>
  <c r="M53" i="14" s="1"/>
  <c r="P53" i="14" s="1"/>
  <c r="K53" i="14"/>
  <c r="L53" i="14"/>
  <c r="N53" i="14"/>
  <c r="O53" i="14"/>
  <c r="H54" i="14"/>
  <c r="K54" i="14"/>
  <c r="L54" i="14"/>
  <c r="M54" i="14"/>
  <c r="N54" i="14"/>
  <c r="O54" i="14"/>
  <c r="P54" i="14"/>
  <c r="H55" i="14"/>
  <c r="K55" i="14" s="1"/>
  <c r="L55" i="14"/>
  <c r="M55" i="14"/>
  <c r="P55" i="14" s="1"/>
  <c r="N55" i="14"/>
  <c r="O55" i="14"/>
  <c r="H56" i="14"/>
  <c r="K56" i="14" s="1"/>
  <c r="L56" i="14"/>
  <c r="N56" i="14"/>
  <c r="O56" i="14"/>
  <c r="H57" i="14"/>
  <c r="M57" i="14" s="1"/>
  <c r="P57" i="14" s="1"/>
  <c r="K57" i="14"/>
  <c r="L57" i="14"/>
  <c r="N57" i="14"/>
  <c r="O57" i="14"/>
  <c r="H58" i="14"/>
  <c r="K58" i="14"/>
  <c r="L58" i="14"/>
  <c r="M58" i="14"/>
  <c r="N58" i="14"/>
  <c r="O58" i="14"/>
  <c r="P58" i="14"/>
  <c r="H59" i="14"/>
  <c r="K59" i="14" s="1"/>
  <c r="L59" i="14"/>
  <c r="M59" i="14"/>
  <c r="P59" i="14" s="1"/>
  <c r="N59" i="14"/>
  <c r="O59" i="14"/>
  <c r="H60" i="14"/>
  <c r="K60" i="14" s="1"/>
  <c r="L60" i="14"/>
  <c r="N60" i="14"/>
  <c r="O60" i="14"/>
  <c r="H61" i="14"/>
  <c r="M61" i="14" s="1"/>
  <c r="P61" i="14" s="1"/>
  <c r="K61" i="14"/>
  <c r="L61" i="14"/>
  <c r="N61" i="14"/>
  <c r="O61" i="14"/>
  <c r="H62" i="14"/>
  <c r="K62" i="14"/>
  <c r="L62" i="14"/>
  <c r="M62" i="14"/>
  <c r="N62" i="14"/>
  <c r="O62" i="14"/>
  <c r="P62" i="14"/>
  <c r="H63" i="14"/>
  <c r="K63" i="14" s="1"/>
  <c r="L63" i="14"/>
  <c r="M63" i="14"/>
  <c r="P63" i="14" s="1"/>
  <c r="N63" i="14"/>
  <c r="O63" i="14"/>
  <c r="H64" i="14"/>
  <c r="K64" i="14" s="1"/>
  <c r="L64" i="14"/>
  <c r="N64" i="14"/>
  <c r="O64" i="14"/>
  <c r="H65" i="14"/>
  <c r="M65" i="14" s="1"/>
  <c r="P65" i="14" s="1"/>
  <c r="K65" i="14"/>
  <c r="L65" i="14"/>
  <c r="N65" i="14"/>
  <c r="O65" i="14"/>
  <c r="H66" i="14"/>
  <c r="K66" i="14"/>
  <c r="L66" i="14"/>
  <c r="M66" i="14"/>
  <c r="N66" i="14"/>
  <c r="O66" i="14"/>
  <c r="P66" i="14"/>
  <c r="H67" i="14"/>
  <c r="K67" i="14" s="1"/>
  <c r="L67" i="14"/>
  <c r="M67" i="14"/>
  <c r="P67" i="14" s="1"/>
  <c r="N67" i="14"/>
  <c r="O67" i="14"/>
  <c r="H68" i="14"/>
  <c r="K68" i="14" s="1"/>
  <c r="L68" i="14"/>
  <c r="N68" i="14"/>
  <c r="O68" i="14"/>
  <c r="H69" i="14"/>
  <c r="M69" i="14" s="1"/>
  <c r="P69" i="14" s="1"/>
  <c r="K69" i="14"/>
  <c r="L69" i="14"/>
  <c r="N69" i="14"/>
  <c r="O69" i="14"/>
  <c r="H70" i="14"/>
  <c r="K70" i="14"/>
  <c r="L70" i="14"/>
  <c r="M70" i="14"/>
  <c r="N70" i="14"/>
  <c r="O70" i="14"/>
  <c r="P70" i="14"/>
  <c r="H71" i="14"/>
  <c r="K71" i="14" s="1"/>
  <c r="L71" i="14"/>
  <c r="M71" i="14"/>
  <c r="P71" i="14" s="1"/>
  <c r="N71" i="14"/>
  <c r="O71" i="14"/>
  <c r="H72" i="14"/>
  <c r="K72" i="14" s="1"/>
  <c r="L72" i="14"/>
  <c r="N72" i="14"/>
  <c r="O72" i="14"/>
  <c r="H73" i="14"/>
  <c r="M73" i="14" s="1"/>
  <c r="P73" i="14" s="1"/>
  <c r="K73" i="14"/>
  <c r="L73" i="14"/>
  <c r="N73" i="14"/>
  <c r="O73" i="14"/>
  <c r="H15" i="10"/>
  <c r="K15" i="10" s="1"/>
  <c r="L15" i="10"/>
  <c r="M15" i="10"/>
  <c r="P15" i="10" s="1"/>
  <c r="N15" i="10"/>
  <c r="O15" i="10"/>
  <c r="H16" i="10"/>
  <c r="K16" i="10" s="1"/>
  <c r="L16" i="10"/>
  <c r="N16" i="10"/>
  <c r="O16" i="10"/>
  <c r="H17" i="10"/>
  <c r="M17" i="10" s="1"/>
  <c r="P17" i="10" s="1"/>
  <c r="K17" i="10"/>
  <c r="L17" i="10"/>
  <c r="N17" i="10"/>
  <c r="O17" i="10"/>
  <c r="H18" i="10"/>
  <c r="K18" i="10"/>
  <c r="L18" i="10"/>
  <c r="M18" i="10"/>
  <c r="N18" i="10"/>
  <c r="O18" i="10"/>
  <c r="P18" i="10"/>
  <c r="H19" i="10"/>
  <c r="K19" i="10" s="1"/>
  <c r="L19" i="10"/>
  <c r="M19" i="10"/>
  <c r="P19" i="10" s="1"/>
  <c r="N19" i="10"/>
  <c r="O19" i="10"/>
  <c r="H20" i="10"/>
  <c r="K20" i="10" s="1"/>
  <c r="L20" i="10"/>
  <c r="N20" i="10"/>
  <c r="O20" i="10"/>
  <c r="H21" i="10"/>
  <c r="M21" i="10" s="1"/>
  <c r="P21" i="10" s="1"/>
  <c r="K21" i="10"/>
  <c r="L21" i="10"/>
  <c r="N21" i="10"/>
  <c r="O21" i="10"/>
  <c r="H22" i="10"/>
  <c r="K22" i="10"/>
  <c r="L22" i="10"/>
  <c r="M22" i="10"/>
  <c r="N22" i="10"/>
  <c r="O22" i="10"/>
  <c r="P22" i="10"/>
  <c r="H23" i="10"/>
  <c r="K23" i="10" s="1"/>
  <c r="L23" i="10"/>
  <c r="M23" i="10"/>
  <c r="P23" i="10" s="1"/>
  <c r="N23" i="10"/>
  <c r="O23" i="10"/>
  <c r="H24" i="10"/>
  <c r="K24" i="10" s="1"/>
  <c r="L24" i="10"/>
  <c r="N24" i="10"/>
  <c r="O24" i="10"/>
  <c r="H25" i="10"/>
  <c r="M25" i="10" s="1"/>
  <c r="P25" i="10" s="1"/>
  <c r="K25" i="10"/>
  <c r="L25" i="10"/>
  <c r="N25" i="10"/>
  <c r="O25" i="10"/>
  <c r="H26" i="10"/>
  <c r="K26" i="10"/>
  <c r="L26" i="10"/>
  <c r="M26" i="10"/>
  <c r="N26" i="10"/>
  <c r="O26" i="10"/>
  <c r="P26" i="10"/>
  <c r="O14" i="10"/>
  <c r="N14" i="10"/>
  <c r="M14" i="10"/>
  <c r="P14" i="10" s="1"/>
  <c r="L14" i="10"/>
  <c r="H14" i="10"/>
  <c r="K14" i="10" s="1"/>
  <c r="H14" i="50"/>
  <c r="K14" i="50" s="1"/>
  <c r="L14" i="50"/>
  <c r="M14" i="50"/>
  <c r="P14" i="50" s="1"/>
  <c r="N14" i="50"/>
  <c r="O14" i="50"/>
  <c r="H15" i="50"/>
  <c r="K15" i="50" s="1"/>
  <c r="L15" i="50"/>
  <c r="N15" i="50"/>
  <c r="O15" i="50"/>
  <c r="H16" i="50"/>
  <c r="M16" i="50" s="1"/>
  <c r="P16" i="50" s="1"/>
  <c r="K16" i="50"/>
  <c r="L16" i="50"/>
  <c r="N16" i="50"/>
  <c r="O16" i="50"/>
  <c r="H17" i="50"/>
  <c r="K17" i="50"/>
  <c r="L17" i="50"/>
  <c r="M17" i="50"/>
  <c r="N17" i="50"/>
  <c r="O17" i="50"/>
  <c r="P17" i="50"/>
  <c r="H18" i="50"/>
  <c r="K18" i="50" s="1"/>
  <c r="L18" i="50"/>
  <c r="M18" i="50"/>
  <c r="P18" i="50" s="1"/>
  <c r="N18" i="50"/>
  <c r="O18" i="50"/>
  <c r="H19" i="50"/>
  <c r="K19" i="50" s="1"/>
  <c r="L19" i="50"/>
  <c r="N19" i="50"/>
  <c r="O19" i="50"/>
  <c r="H20" i="50"/>
  <c r="M20" i="50" s="1"/>
  <c r="P20" i="50" s="1"/>
  <c r="K20" i="50"/>
  <c r="L20" i="50"/>
  <c r="N20" i="50"/>
  <c r="O20" i="50"/>
  <c r="H21" i="50"/>
  <c r="K21" i="50"/>
  <c r="L21" i="50"/>
  <c r="M21" i="50"/>
  <c r="N21" i="50"/>
  <c r="O21" i="50"/>
  <c r="P21" i="50"/>
  <c r="H22" i="50"/>
  <c r="K22" i="50" s="1"/>
  <c r="L22" i="50"/>
  <c r="M22" i="50"/>
  <c r="P22" i="50" s="1"/>
  <c r="N22" i="50"/>
  <c r="O22" i="50"/>
  <c r="H15" i="8"/>
  <c r="K15" i="8" s="1"/>
  <c r="L15" i="8"/>
  <c r="M15" i="8"/>
  <c r="P15" i="8" s="1"/>
  <c r="N15" i="8"/>
  <c r="O15" i="8"/>
  <c r="H16" i="8"/>
  <c r="K16" i="8" s="1"/>
  <c r="L16" i="8"/>
  <c r="N16" i="8"/>
  <c r="O16" i="8"/>
  <c r="H17" i="8"/>
  <c r="M17" i="8" s="1"/>
  <c r="P17" i="8" s="1"/>
  <c r="K17" i="8"/>
  <c r="L17" i="8"/>
  <c r="N17" i="8"/>
  <c r="O17" i="8"/>
  <c r="H18" i="8"/>
  <c r="M18" i="8" s="1"/>
  <c r="P18" i="8" s="1"/>
  <c r="K18" i="8"/>
  <c r="L18" i="8"/>
  <c r="N18" i="8"/>
  <c r="O18" i="8"/>
  <c r="H19" i="8"/>
  <c r="K19" i="8"/>
  <c r="L19" i="8"/>
  <c r="M19" i="8"/>
  <c r="P19" i="8" s="1"/>
  <c r="N19" i="8"/>
  <c r="O19" i="8"/>
  <c r="H20" i="8"/>
  <c r="K20" i="8" s="1"/>
  <c r="L20" i="8"/>
  <c r="N20" i="8"/>
  <c r="O20" i="8"/>
  <c r="H21" i="8"/>
  <c r="K21" i="8"/>
  <c r="L21" i="8"/>
  <c r="M21" i="8"/>
  <c r="P21" i="8" s="1"/>
  <c r="N21" i="8"/>
  <c r="O21" i="8"/>
  <c r="H22" i="8"/>
  <c r="M22" i="8" s="1"/>
  <c r="P22" i="8" s="1"/>
  <c r="L22" i="8"/>
  <c r="N22" i="8"/>
  <c r="O22" i="8"/>
  <c r="H23" i="8"/>
  <c r="K23" i="8"/>
  <c r="L23" i="8"/>
  <c r="M23" i="8"/>
  <c r="P23" i="8" s="1"/>
  <c r="N23" i="8"/>
  <c r="O23" i="8"/>
  <c r="H24" i="8"/>
  <c r="K24" i="8" s="1"/>
  <c r="L24" i="8"/>
  <c r="N24" i="8"/>
  <c r="O24" i="8"/>
  <c r="H25" i="8"/>
  <c r="K25" i="8"/>
  <c r="L25" i="8"/>
  <c r="M25" i="8"/>
  <c r="P25" i="8" s="1"/>
  <c r="N25" i="8"/>
  <c r="O25" i="8"/>
  <c r="H26" i="8"/>
  <c r="M26" i="8" s="1"/>
  <c r="P26" i="8" s="1"/>
  <c r="L26" i="8"/>
  <c r="N26" i="8"/>
  <c r="O26" i="8"/>
  <c r="H27" i="8"/>
  <c r="K27" i="8"/>
  <c r="L27" i="8"/>
  <c r="M27" i="8"/>
  <c r="P27" i="8" s="1"/>
  <c r="N27" i="8"/>
  <c r="O27" i="8"/>
  <c r="H28" i="8"/>
  <c r="K28" i="8" s="1"/>
  <c r="L28" i="8"/>
  <c r="N28" i="8"/>
  <c r="O28" i="8"/>
  <c r="H29" i="8"/>
  <c r="K29" i="8"/>
  <c r="L29" i="8"/>
  <c r="M29" i="8"/>
  <c r="P29" i="8" s="1"/>
  <c r="N29" i="8"/>
  <c r="O29" i="8"/>
  <c r="O14" i="8"/>
  <c r="N14" i="8"/>
  <c r="M14" i="8"/>
  <c r="P14" i="8" s="1"/>
  <c r="L14" i="8"/>
  <c r="H14" i="8"/>
  <c r="K14" i="8" s="1"/>
  <c r="H24" i="44"/>
  <c r="K24" i="44" s="1"/>
  <c r="L24" i="44"/>
  <c r="M24" i="44"/>
  <c r="P24" i="44" s="1"/>
  <c r="N24" i="44"/>
  <c r="O24" i="44"/>
  <c r="H25" i="44"/>
  <c r="K25" i="44" s="1"/>
  <c r="L25" i="44"/>
  <c r="N25" i="44"/>
  <c r="O25" i="44"/>
  <c r="H26" i="44"/>
  <c r="K26" i="44"/>
  <c r="L26" i="44"/>
  <c r="M26" i="44"/>
  <c r="N26" i="44"/>
  <c r="O26" i="44"/>
  <c r="P26" i="44" s="1"/>
  <c r="H27" i="44"/>
  <c r="K27" i="44" s="1"/>
  <c r="L27" i="44"/>
  <c r="M27" i="44"/>
  <c r="N27" i="44"/>
  <c r="O27" i="44"/>
  <c r="P27" i="44"/>
  <c r="H28" i="44"/>
  <c r="K28" i="44" s="1"/>
  <c r="L28" i="44"/>
  <c r="M28" i="44"/>
  <c r="P28" i="44" s="1"/>
  <c r="N28" i="44"/>
  <c r="O28" i="44"/>
  <c r="H29" i="44"/>
  <c r="K29" i="44" s="1"/>
  <c r="L29" i="44"/>
  <c r="N29" i="44"/>
  <c r="O29" i="44"/>
  <c r="H30" i="44"/>
  <c r="M30" i="44" s="1"/>
  <c r="P30" i="44" s="1"/>
  <c r="K30" i="44"/>
  <c r="L30" i="44"/>
  <c r="N30" i="44"/>
  <c r="O30" i="44"/>
  <c r="H31" i="44"/>
  <c r="K31" i="44"/>
  <c r="L31" i="44"/>
  <c r="M31" i="44"/>
  <c r="N31" i="44"/>
  <c r="O31" i="44"/>
  <c r="P31" i="44"/>
  <c r="H32" i="44"/>
  <c r="K32" i="44" s="1"/>
  <c r="L32" i="44"/>
  <c r="M32" i="44"/>
  <c r="P32" i="44" s="1"/>
  <c r="N32" i="44"/>
  <c r="O32" i="44"/>
  <c r="H33" i="44"/>
  <c r="K33" i="44" s="1"/>
  <c r="L33" i="44"/>
  <c r="N33" i="44"/>
  <c r="O33" i="44"/>
  <c r="H34" i="44"/>
  <c r="K34" i="44"/>
  <c r="L34" i="44"/>
  <c r="M34" i="44"/>
  <c r="N34" i="44"/>
  <c r="O34" i="44"/>
  <c r="P34" i="44" s="1"/>
  <c r="H35" i="44"/>
  <c r="K35" i="44" s="1"/>
  <c r="L35" i="44"/>
  <c r="M35" i="44"/>
  <c r="N35" i="44"/>
  <c r="O35" i="44"/>
  <c r="P35" i="44"/>
  <c r="H31" i="5"/>
  <c r="K31" i="5" s="1"/>
  <c r="L31" i="5"/>
  <c r="M31" i="5"/>
  <c r="P31" i="5" s="1"/>
  <c r="N31" i="5"/>
  <c r="O31" i="5"/>
  <c r="H32" i="5"/>
  <c r="K32" i="5" s="1"/>
  <c r="L32" i="5"/>
  <c r="N32" i="5"/>
  <c r="O32" i="5"/>
  <c r="H33" i="5"/>
  <c r="K33" i="5"/>
  <c r="L33" i="5"/>
  <c r="M33" i="5"/>
  <c r="N33" i="5"/>
  <c r="O33" i="5"/>
  <c r="P33" i="5" s="1"/>
  <c r="H34" i="5"/>
  <c r="K34" i="5" s="1"/>
  <c r="L34" i="5"/>
  <c r="M34" i="5"/>
  <c r="N34" i="5"/>
  <c r="O34" i="5"/>
  <c r="P34" i="5"/>
  <c r="H35" i="5"/>
  <c r="K35" i="5" s="1"/>
  <c r="L35" i="5"/>
  <c r="M35" i="5"/>
  <c r="P35" i="5" s="1"/>
  <c r="N35" i="5"/>
  <c r="O35" i="5"/>
  <c r="H36" i="5"/>
  <c r="K36" i="5" s="1"/>
  <c r="L36" i="5"/>
  <c r="N36" i="5"/>
  <c r="O36" i="5"/>
  <c r="H37" i="5"/>
  <c r="K37" i="5"/>
  <c r="L37" i="5"/>
  <c r="M37" i="5"/>
  <c r="N37" i="5"/>
  <c r="O37" i="5"/>
  <c r="P37" i="5" s="1"/>
  <c r="H38" i="5"/>
  <c r="K38" i="5" s="1"/>
  <c r="L38" i="5"/>
  <c r="M38" i="5"/>
  <c r="N38" i="5"/>
  <c r="O38" i="5"/>
  <c r="P38" i="5"/>
  <c r="H39" i="5"/>
  <c r="K39" i="5" s="1"/>
  <c r="L39" i="5"/>
  <c r="M39" i="5"/>
  <c r="P39" i="5" s="1"/>
  <c r="N39" i="5"/>
  <c r="O39" i="5"/>
  <c r="H40" i="5"/>
  <c r="K40" i="5" s="1"/>
  <c r="L40" i="5"/>
  <c r="N40" i="5"/>
  <c r="O40" i="5"/>
  <c r="H41" i="5"/>
  <c r="K41" i="5"/>
  <c r="L41" i="5"/>
  <c r="M41" i="5"/>
  <c r="N41" i="5"/>
  <c r="O41" i="5"/>
  <c r="P41" i="5" s="1"/>
  <c r="H42" i="5"/>
  <c r="K42" i="5" s="1"/>
  <c r="L42" i="5"/>
  <c r="M42" i="5"/>
  <c r="N42" i="5"/>
  <c r="O42" i="5"/>
  <c r="P42" i="5"/>
  <c r="H43" i="5"/>
  <c r="K43" i="5" s="1"/>
  <c r="L43" i="5"/>
  <c r="M43" i="5"/>
  <c r="P43" i="5" s="1"/>
  <c r="N43" i="5"/>
  <c r="O43" i="5"/>
  <c r="H44" i="5"/>
  <c r="K44" i="5" s="1"/>
  <c r="L44" i="5"/>
  <c r="N44" i="5"/>
  <c r="O44" i="5"/>
  <c r="H45" i="5"/>
  <c r="K45" i="5"/>
  <c r="L45" i="5"/>
  <c r="M45" i="5"/>
  <c r="N45" i="5"/>
  <c r="O45" i="5"/>
  <c r="P45" i="5" s="1"/>
  <c r="H46" i="5"/>
  <c r="K46" i="5" s="1"/>
  <c r="L46" i="5"/>
  <c r="M46" i="5"/>
  <c r="N46" i="5"/>
  <c r="O46" i="5"/>
  <c r="P46" i="5"/>
  <c r="H47" i="5"/>
  <c r="K47" i="5" s="1"/>
  <c r="L47" i="5"/>
  <c r="M47" i="5"/>
  <c r="P47" i="5" s="1"/>
  <c r="N47" i="5"/>
  <c r="O47" i="5"/>
  <c r="H48" i="5"/>
  <c r="K48" i="5" s="1"/>
  <c r="L48" i="5"/>
  <c r="N48" i="5"/>
  <c r="O48" i="5"/>
  <c r="H49" i="5"/>
  <c r="K49" i="5"/>
  <c r="L49" i="5"/>
  <c r="M49" i="5"/>
  <c r="N49" i="5"/>
  <c r="O49" i="5"/>
  <c r="P49" i="5" s="1"/>
  <c r="H50" i="5"/>
  <c r="K50" i="5" s="1"/>
  <c r="L50" i="5"/>
  <c r="M50" i="5"/>
  <c r="N50" i="5"/>
  <c r="O50" i="5"/>
  <c r="P50" i="5"/>
  <c r="H51" i="5"/>
  <c r="K51" i="5" s="1"/>
  <c r="L51" i="5"/>
  <c r="M51" i="5"/>
  <c r="P51" i="5" s="1"/>
  <c r="N51" i="5"/>
  <c r="O51" i="5"/>
  <c r="H52" i="5"/>
  <c r="K52" i="5" s="1"/>
  <c r="L52" i="5"/>
  <c r="N52" i="5"/>
  <c r="O52" i="5"/>
  <c r="H53" i="5"/>
  <c r="K53" i="5"/>
  <c r="L53" i="5"/>
  <c r="M53" i="5"/>
  <c r="N53" i="5"/>
  <c r="O53" i="5"/>
  <c r="P53" i="5" s="1"/>
  <c r="H54" i="5"/>
  <c r="K54" i="5" s="1"/>
  <c r="L54" i="5"/>
  <c r="M54" i="5"/>
  <c r="N54" i="5"/>
  <c r="O54" i="5"/>
  <c r="P54" i="5"/>
  <c r="H55" i="5"/>
  <c r="K55" i="5" s="1"/>
  <c r="L55" i="5"/>
  <c r="M55" i="5"/>
  <c r="P55" i="5" s="1"/>
  <c r="N55" i="5"/>
  <c r="O55" i="5"/>
  <c r="H56" i="5"/>
  <c r="K56" i="5" s="1"/>
  <c r="L56" i="5"/>
  <c r="N56" i="5"/>
  <c r="O56" i="5"/>
  <c r="H57" i="5"/>
  <c r="K57" i="5"/>
  <c r="L57" i="5"/>
  <c r="M57" i="5"/>
  <c r="N57" i="5"/>
  <c r="O57" i="5"/>
  <c r="P57" i="5" s="1"/>
  <c r="H58" i="5"/>
  <c r="K58" i="5" s="1"/>
  <c r="L58" i="5"/>
  <c r="M58" i="5"/>
  <c r="N58" i="5"/>
  <c r="O58" i="5"/>
  <c r="P58" i="5"/>
  <c r="H59" i="5"/>
  <c r="K59" i="5" s="1"/>
  <c r="L59" i="5"/>
  <c r="M59" i="5"/>
  <c r="P59" i="5" s="1"/>
  <c r="N59" i="5"/>
  <c r="O59" i="5"/>
  <c r="H60" i="5"/>
  <c r="K60" i="5" s="1"/>
  <c r="L60" i="5"/>
  <c r="N60" i="5"/>
  <c r="O60" i="5"/>
  <c r="H61" i="5"/>
  <c r="K61" i="5"/>
  <c r="L61" i="5"/>
  <c r="M61" i="5"/>
  <c r="N61" i="5"/>
  <c r="O61" i="5"/>
  <c r="P61" i="5" s="1"/>
  <c r="H62" i="5"/>
  <c r="K62" i="5" s="1"/>
  <c r="L62" i="5"/>
  <c r="M62" i="5"/>
  <c r="N62" i="5"/>
  <c r="O62" i="5"/>
  <c r="P62" i="5"/>
  <c r="H63" i="5"/>
  <c r="K63" i="5" s="1"/>
  <c r="L63" i="5"/>
  <c r="M63" i="5"/>
  <c r="P63" i="5" s="1"/>
  <c r="N63" i="5"/>
  <c r="O63" i="5"/>
  <c r="H64" i="5"/>
  <c r="K64" i="5" s="1"/>
  <c r="L64" i="5"/>
  <c r="N64" i="5"/>
  <c r="O64" i="5"/>
  <c r="H65" i="5"/>
  <c r="K65" i="5"/>
  <c r="L65" i="5"/>
  <c r="M65" i="5"/>
  <c r="N65" i="5"/>
  <c r="O65" i="5"/>
  <c r="P65" i="5" s="1"/>
  <c r="H66" i="5"/>
  <c r="K66" i="5" s="1"/>
  <c r="L66" i="5"/>
  <c r="M66" i="5"/>
  <c r="N66" i="5"/>
  <c r="O66" i="5"/>
  <c r="P66" i="5"/>
  <c r="H67" i="5"/>
  <c r="K67" i="5" s="1"/>
  <c r="L67" i="5"/>
  <c r="M67" i="5"/>
  <c r="P67" i="5" s="1"/>
  <c r="N67" i="5"/>
  <c r="O67" i="5"/>
  <c r="H68" i="5"/>
  <c r="K68" i="5" s="1"/>
  <c r="L68" i="5"/>
  <c r="N68" i="5"/>
  <c r="O68" i="5"/>
  <c r="H69" i="5"/>
  <c r="K69" i="5"/>
  <c r="L69" i="5"/>
  <c r="M69" i="5"/>
  <c r="N69" i="5"/>
  <c r="O69" i="5"/>
  <c r="P69" i="5" s="1"/>
  <c r="H70" i="5"/>
  <c r="K70" i="5" s="1"/>
  <c r="L70" i="5"/>
  <c r="M70" i="5"/>
  <c r="N70" i="5"/>
  <c r="O70" i="5"/>
  <c r="P70" i="5"/>
  <c r="H71" i="5"/>
  <c r="K71" i="5" s="1"/>
  <c r="L71" i="5"/>
  <c r="M71" i="5"/>
  <c r="P71" i="5" s="1"/>
  <c r="N71" i="5"/>
  <c r="O71" i="5"/>
  <c r="H72" i="5"/>
  <c r="K72" i="5" s="1"/>
  <c r="L72" i="5"/>
  <c r="N72" i="5"/>
  <c r="O72" i="5"/>
  <c r="H73" i="5"/>
  <c r="K73" i="5"/>
  <c r="L73" i="5"/>
  <c r="M73" i="5"/>
  <c r="N73" i="5"/>
  <c r="O73" i="5"/>
  <c r="P73" i="5" s="1"/>
  <c r="H74" i="5"/>
  <c r="K74" i="5" s="1"/>
  <c r="L74" i="5"/>
  <c r="M74" i="5"/>
  <c r="N74" i="5"/>
  <c r="O74" i="5"/>
  <c r="P74" i="5"/>
  <c r="H75" i="5"/>
  <c r="K75" i="5" s="1"/>
  <c r="L75" i="5"/>
  <c r="M75" i="5"/>
  <c r="P75" i="5" s="1"/>
  <c r="N75" i="5"/>
  <c r="O75" i="5"/>
  <c r="H76" i="5"/>
  <c r="K76" i="5" s="1"/>
  <c r="L76" i="5"/>
  <c r="N76" i="5"/>
  <c r="O76" i="5"/>
  <c r="H77" i="5"/>
  <c r="K77" i="5"/>
  <c r="L77" i="5"/>
  <c r="M77" i="5"/>
  <c r="N77" i="5"/>
  <c r="O77" i="5"/>
  <c r="P77" i="5" s="1"/>
  <c r="H78" i="5"/>
  <c r="K78" i="5" s="1"/>
  <c r="L78" i="5"/>
  <c r="M78" i="5"/>
  <c r="N78" i="5"/>
  <c r="O78" i="5"/>
  <c r="P78" i="5"/>
  <c r="H79" i="5"/>
  <c r="K79" i="5" s="1"/>
  <c r="L79" i="5"/>
  <c r="M79" i="5"/>
  <c r="P79" i="5" s="1"/>
  <c r="N79" i="5"/>
  <c r="O79" i="5"/>
  <c r="H80" i="5"/>
  <c r="K80" i="5" s="1"/>
  <c r="L80" i="5"/>
  <c r="N80" i="5"/>
  <c r="O80" i="5"/>
  <c r="H81" i="5"/>
  <c r="K81" i="5"/>
  <c r="L81" i="5"/>
  <c r="M81" i="5"/>
  <c r="N81" i="5"/>
  <c r="O81" i="5"/>
  <c r="P81" i="5" s="1"/>
  <c r="H82" i="5"/>
  <c r="K82" i="5" s="1"/>
  <c r="L82" i="5"/>
  <c r="M82" i="5"/>
  <c r="N82" i="5"/>
  <c r="O82" i="5"/>
  <c r="P82" i="5"/>
  <c r="H83" i="5"/>
  <c r="K83" i="5" s="1"/>
  <c r="L83" i="5"/>
  <c r="M83" i="5"/>
  <c r="P83" i="5" s="1"/>
  <c r="N83" i="5"/>
  <c r="O83" i="5"/>
  <c r="H84" i="5"/>
  <c r="K84" i="5" s="1"/>
  <c r="L84" i="5"/>
  <c r="N84" i="5"/>
  <c r="O84" i="5"/>
  <c r="H85" i="5"/>
  <c r="K85" i="5"/>
  <c r="L85" i="5"/>
  <c r="M85" i="5"/>
  <c r="N85" i="5"/>
  <c r="O85" i="5"/>
  <c r="P85" i="5" s="1"/>
  <c r="H86" i="5"/>
  <c r="K86" i="5" s="1"/>
  <c r="L86" i="5"/>
  <c r="M86" i="5"/>
  <c r="N86" i="5"/>
  <c r="O86" i="5"/>
  <c r="P86" i="5"/>
  <c r="H87" i="5"/>
  <c r="K87" i="5" s="1"/>
  <c r="L87" i="5"/>
  <c r="M87" i="5"/>
  <c r="P87" i="5" s="1"/>
  <c r="N87" i="5"/>
  <c r="O87" i="5"/>
  <c r="H88" i="5"/>
  <c r="K88" i="5" s="1"/>
  <c r="L88" i="5"/>
  <c r="N88" i="5"/>
  <c r="O88" i="5"/>
  <c r="H89" i="5"/>
  <c r="K89" i="5"/>
  <c r="L89" i="5"/>
  <c r="M89" i="5"/>
  <c r="N89" i="5"/>
  <c r="O89" i="5"/>
  <c r="P89" i="5" s="1"/>
  <c r="H90" i="5"/>
  <c r="K90" i="5" s="1"/>
  <c r="L90" i="5"/>
  <c r="M90" i="5"/>
  <c r="N90" i="5"/>
  <c r="O90" i="5"/>
  <c r="P90" i="5"/>
  <c r="H91" i="5"/>
  <c r="K91" i="5" s="1"/>
  <c r="L91" i="5"/>
  <c r="M91" i="5"/>
  <c r="P91" i="5" s="1"/>
  <c r="N91" i="5"/>
  <c r="O91" i="5"/>
  <c r="H92" i="5"/>
  <c r="K92" i="5" s="1"/>
  <c r="L92" i="5"/>
  <c r="N92" i="5"/>
  <c r="O92" i="5"/>
  <c r="H93" i="5"/>
  <c r="K93" i="5"/>
  <c r="L93" i="5"/>
  <c r="M93" i="5"/>
  <c r="N93" i="5"/>
  <c r="O93" i="5"/>
  <c r="P93" i="5" s="1"/>
  <c r="H94" i="5"/>
  <c r="K94" i="5" s="1"/>
  <c r="L94" i="5"/>
  <c r="M94" i="5"/>
  <c r="N94" i="5"/>
  <c r="O94" i="5"/>
  <c r="P94" i="5"/>
  <c r="H95" i="5"/>
  <c r="K95" i="5" s="1"/>
  <c r="L95" i="5"/>
  <c r="M95" i="5"/>
  <c r="P95" i="5" s="1"/>
  <c r="N95" i="5"/>
  <c r="O95" i="5"/>
  <c r="H96" i="5"/>
  <c r="K96" i="5" s="1"/>
  <c r="L96" i="5"/>
  <c r="N96" i="5"/>
  <c r="O96" i="5"/>
  <c r="H97" i="5"/>
  <c r="M97" i="5" s="1"/>
  <c r="P97" i="5" s="1"/>
  <c r="K97" i="5"/>
  <c r="L97" i="5"/>
  <c r="N97" i="5"/>
  <c r="O97" i="5"/>
  <c r="H98" i="5"/>
  <c r="K98" i="5"/>
  <c r="L98" i="5"/>
  <c r="M98" i="5"/>
  <c r="N98" i="5"/>
  <c r="O98" i="5"/>
  <c r="P98" i="5"/>
  <c r="H99" i="5"/>
  <c r="K99" i="5" s="1"/>
  <c r="L99" i="5"/>
  <c r="M99" i="5"/>
  <c r="P99" i="5" s="1"/>
  <c r="N99" i="5"/>
  <c r="O99" i="5"/>
  <c r="H100" i="5"/>
  <c r="K100" i="5" s="1"/>
  <c r="L100" i="5"/>
  <c r="N100" i="5"/>
  <c r="O100" i="5"/>
  <c r="H101" i="5"/>
  <c r="M101" i="5" s="1"/>
  <c r="P101" i="5" s="1"/>
  <c r="K101" i="5"/>
  <c r="L101" i="5"/>
  <c r="N101" i="5"/>
  <c r="O101" i="5"/>
  <c r="H102" i="5"/>
  <c r="K102" i="5"/>
  <c r="L102" i="5"/>
  <c r="M102" i="5"/>
  <c r="N102" i="5"/>
  <c r="O102" i="5"/>
  <c r="P102" i="5"/>
  <c r="H103" i="5"/>
  <c r="K103" i="5" s="1"/>
  <c r="L103" i="5"/>
  <c r="M103" i="5"/>
  <c r="P103" i="5" s="1"/>
  <c r="N103" i="5"/>
  <c r="O103" i="5"/>
  <c r="H104" i="5"/>
  <c r="K104" i="5" s="1"/>
  <c r="L104" i="5"/>
  <c r="N104" i="5"/>
  <c r="O104" i="5"/>
  <c r="H105" i="5"/>
  <c r="M105" i="5" s="1"/>
  <c r="P105" i="5" s="1"/>
  <c r="K105" i="5"/>
  <c r="L105" i="5"/>
  <c r="N105" i="5"/>
  <c r="O105" i="5"/>
  <c r="H106" i="5"/>
  <c r="K106" i="5"/>
  <c r="L106" i="5"/>
  <c r="M106" i="5"/>
  <c r="N106" i="5"/>
  <c r="O106" i="5"/>
  <c r="P106" i="5"/>
  <c r="H107" i="5"/>
  <c r="K107" i="5" s="1"/>
  <c r="L107" i="5"/>
  <c r="M107" i="5"/>
  <c r="P107" i="5" s="1"/>
  <c r="N107" i="5"/>
  <c r="O107" i="5"/>
  <c r="H108" i="5"/>
  <c r="K108" i="5" s="1"/>
  <c r="L108" i="5"/>
  <c r="N108" i="5"/>
  <c r="O108" i="5"/>
  <c r="H109" i="5"/>
  <c r="M109" i="5" s="1"/>
  <c r="P109" i="5" s="1"/>
  <c r="K109" i="5"/>
  <c r="L109" i="5"/>
  <c r="N109" i="5"/>
  <c r="O109" i="5"/>
  <c r="H110" i="5"/>
  <c r="K110" i="5"/>
  <c r="L110" i="5"/>
  <c r="M110" i="5"/>
  <c r="N110" i="5"/>
  <c r="O110" i="5"/>
  <c r="P110" i="5"/>
  <c r="H111" i="5"/>
  <c r="K111" i="5" s="1"/>
  <c r="L111" i="5"/>
  <c r="M111" i="5"/>
  <c r="P111" i="5" s="1"/>
  <c r="N111" i="5"/>
  <c r="O111" i="5"/>
  <c r="H112" i="5"/>
  <c r="K112" i="5" s="1"/>
  <c r="L112" i="5"/>
  <c r="N112" i="5"/>
  <c r="O112" i="5"/>
  <c r="H113" i="5"/>
  <c r="M113" i="5" s="1"/>
  <c r="P113" i="5" s="1"/>
  <c r="K113" i="5"/>
  <c r="L113" i="5"/>
  <c r="N113" i="5"/>
  <c r="O113" i="5"/>
  <c r="H114" i="5"/>
  <c r="K114" i="5"/>
  <c r="L114" i="5"/>
  <c r="M114" i="5"/>
  <c r="N114" i="5"/>
  <c r="O114" i="5"/>
  <c r="P114" i="5"/>
  <c r="H115" i="5"/>
  <c r="K115" i="5" s="1"/>
  <c r="L115" i="5"/>
  <c r="M115" i="5"/>
  <c r="P115" i="5" s="1"/>
  <c r="N115" i="5"/>
  <c r="O115" i="5"/>
  <c r="H116" i="5"/>
  <c r="K116" i="5" s="1"/>
  <c r="L116" i="5"/>
  <c r="N116" i="5"/>
  <c r="O116" i="5"/>
  <c r="H117" i="5"/>
  <c r="M117" i="5" s="1"/>
  <c r="P117" i="5" s="1"/>
  <c r="K117" i="5"/>
  <c r="L117" i="5"/>
  <c r="N117" i="5"/>
  <c r="O117" i="5"/>
  <c r="H118" i="5"/>
  <c r="K118" i="5"/>
  <c r="L118" i="5"/>
  <c r="M118" i="5"/>
  <c r="N118" i="5"/>
  <c r="O118" i="5"/>
  <c r="P118" i="5"/>
  <c r="H119" i="5"/>
  <c r="K119" i="5" s="1"/>
  <c r="L119" i="5"/>
  <c r="N119" i="5"/>
  <c r="O119" i="5"/>
  <c r="H120" i="5"/>
  <c r="M120" i="5" s="1"/>
  <c r="P120" i="5" s="1"/>
  <c r="K120" i="5"/>
  <c r="L120" i="5"/>
  <c r="N120" i="5"/>
  <c r="O120" i="5"/>
  <c r="H121" i="5"/>
  <c r="M121" i="5" s="1"/>
  <c r="P121" i="5" s="1"/>
  <c r="K121" i="5"/>
  <c r="L121" i="5"/>
  <c r="N121" i="5"/>
  <c r="O121" i="5"/>
  <c r="H122" i="5"/>
  <c r="K122" i="5"/>
  <c r="L122" i="5"/>
  <c r="M122" i="5"/>
  <c r="P122" i="5" s="1"/>
  <c r="N122" i="5"/>
  <c r="O122" i="5"/>
  <c r="H123" i="5"/>
  <c r="K123" i="5" s="1"/>
  <c r="L123" i="5"/>
  <c r="N123" i="5"/>
  <c r="O123" i="5"/>
  <c r="H124" i="5"/>
  <c r="M124" i="5" s="1"/>
  <c r="P124" i="5" s="1"/>
  <c r="K124" i="5"/>
  <c r="L124" i="5"/>
  <c r="N124" i="5"/>
  <c r="O124" i="5"/>
  <c r="H125" i="5"/>
  <c r="M125" i="5" s="1"/>
  <c r="P125" i="5" s="1"/>
  <c r="K125" i="5"/>
  <c r="L125" i="5"/>
  <c r="N125" i="5"/>
  <c r="O125" i="5"/>
  <c r="H126" i="5"/>
  <c r="K126" i="5"/>
  <c r="L126" i="5"/>
  <c r="M126" i="5"/>
  <c r="P126" i="5" s="1"/>
  <c r="N126" i="5"/>
  <c r="O126" i="5"/>
  <c r="H127" i="5"/>
  <c r="K127" i="5" s="1"/>
  <c r="L127" i="5"/>
  <c r="N127" i="5"/>
  <c r="O127" i="5"/>
  <c r="H128" i="5"/>
  <c r="M128" i="5" s="1"/>
  <c r="P128" i="5" s="1"/>
  <c r="K128" i="5"/>
  <c r="L128" i="5"/>
  <c r="N128" i="5"/>
  <c r="O128" i="5"/>
  <c r="H129" i="5"/>
  <c r="M129" i="5" s="1"/>
  <c r="P129" i="5" s="1"/>
  <c r="K129" i="5"/>
  <c r="L129" i="5"/>
  <c r="N129" i="5"/>
  <c r="O129" i="5"/>
  <c r="H130" i="5"/>
  <c r="K130" i="5"/>
  <c r="L130" i="5"/>
  <c r="M130" i="5"/>
  <c r="P130" i="5" s="1"/>
  <c r="N130" i="5"/>
  <c r="O130" i="5"/>
  <c r="H131" i="5"/>
  <c r="K131" i="5" s="1"/>
  <c r="L131" i="5"/>
  <c r="N131" i="5"/>
  <c r="O131" i="5"/>
  <c r="H132" i="5"/>
  <c r="M132" i="5" s="1"/>
  <c r="P132" i="5" s="1"/>
  <c r="K132" i="5"/>
  <c r="L132" i="5"/>
  <c r="N132" i="5"/>
  <c r="O132" i="5"/>
  <c r="H133" i="5"/>
  <c r="M133" i="5" s="1"/>
  <c r="P133" i="5" s="1"/>
  <c r="K133" i="5"/>
  <c r="L133" i="5"/>
  <c r="N133" i="5"/>
  <c r="O133" i="5"/>
  <c r="H134" i="5"/>
  <c r="K134" i="5"/>
  <c r="L134" i="5"/>
  <c r="M134" i="5"/>
  <c r="P134" i="5" s="1"/>
  <c r="N134" i="5"/>
  <c r="O134" i="5"/>
  <c r="H135" i="5"/>
  <c r="K135" i="5" s="1"/>
  <c r="L135" i="5"/>
  <c r="N135" i="5"/>
  <c r="O135" i="5"/>
  <c r="H136" i="5"/>
  <c r="M136" i="5" s="1"/>
  <c r="P136" i="5" s="1"/>
  <c r="K136" i="5"/>
  <c r="L136" i="5"/>
  <c r="N136" i="5"/>
  <c r="O136" i="5"/>
  <c r="H137" i="5"/>
  <c r="K137" i="5"/>
  <c r="L137" i="5"/>
  <c r="M137" i="5"/>
  <c r="N137" i="5"/>
  <c r="O137" i="5"/>
  <c r="P137" i="5"/>
  <c r="H138" i="5"/>
  <c r="K138" i="5" s="1"/>
  <c r="L138" i="5"/>
  <c r="M138" i="5"/>
  <c r="P138" i="5" s="1"/>
  <c r="N138" i="5"/>
  <c r="O138" i="5"/>
  <c r="H139" i="5"/>
  <c r="K139" i="5" s="1"/>
  <c r="L139" i="5"/>
  <c r="N139" i="5"/>
  <c r="O139" i="5"/>
  <c r="H140" i="5"/>
  <c r="M140" i="5" s="1"/>
  <c r="P140" i="5" s="1"/>
  <c r="K140" i="5"/>
  <c r="L140" i="5"/>
  <c r="N140" i="5"/>
  <c r="O140" i="5"/>
  <c r="H141" i="5"/>
  <c r="K141" i="5"/>
  <c r="L141" i="5"/>
  <c r="M141" i="5"/>
  <c r="N141" i="5"/>
  <c r="O141" i="5"/>
  <c r="P141" i="5"/>
  <c r="M72" i="14" l="1"/>
  <c r="P72" i="14" s="1"/>
  <c r="M68" i="14"/>
  <c r="P68" i="14" s="1"/>
  <c r="M64" i="14"/>
  <c r="P64" i="14" s="1"/>
  <c r="M60" i="14"/>
  <c r="P60" i="14" s="1"/>
  <c r="M56" i="14"/>
  <c r="P56" i="14" s="1"/>
  <c r="M52" i="14"/>
  <c r="P52" i="14" s="1"/>
  <c r="M48" i="14"/>
  <c r="P48" i="14" s="1"/>
  <c r="M44" i="14"/>
  <c r="P44" i="14" s="1"/>
  <c r="M40" i="14"/>
  <c r="P40" i="14" s="1"/>
  <c r="M36" i="14"/>
  <c r="P36" i="14" s="1"/>
  <c r="M32" i="14"/>
  <c r="P32" i="14" s="1"/>
  <c r="M28" i="14"/>
  <c r="P28" i="14" s="1"/>
  <c r="M24" i="14"/>
  <c r="P24" i="14" s="1"/>
  <c r="M20" i="14"/>
  <c r="P20" i="14" s="1"/>
  <c r="M16" i="14"/>
  <c r="P16" i="14" s="1"/>
  <c r="M24" i="10"/>
  <c r="P24" i="10" s="1"/>
  <c r="M20" i="10"/>
  <c r="P20" i="10" s="1"/>
  <c r="M16" i="10"/>
  <c r="P16" i="10" s="1"/>
  <c r="M19" i="50"/>
  <c r="P19" i="50" s="1"/>
  <c r="M15" i="50"/>
  <c r="P15" i="50" s="1"/>
  <c r="M28" i="8"/>
  <c r="P28" i="8" s="1"/>
  <c r="K26" i="8"/>
  <c r="M24" i="8"/>
  <c r="P24" i="8" s="1"/>
  <c r="K22" i="8"/>
  <c r="M20" i="8"/>
  <c r="P20" i="8" s="1"/>
  <c r="M16" i="8"/>
  <c r="P16" i="8" s="1"/>
  <c r="M33" i="44"/>
  <c r="P33" i="44" s="1"/>
  <c r="M29" i="44"/>
  <c r="P29" i="44" s="1"/>
  <c r="M25" i="44"/>
  <c r="P25" i="44" s="1"/>
  <c r="M139" i="5"/>
  <c r="P139" i="5" s="1"/>
  <c r="M131" i="5"/>
  <c r="P131" i="5" s="1"/>
  <c r="M123" i="5"/>
  <c r="P123" i="5" s="1"/>
  <c r="M119" i="5"/>
  <c r="P119" i="5" s="1"/>
  <c r="M116" i="5"/>
  <c r="P116" i="5" s="1"/>
  <c r="M112" i="5"/>
  <c r="P112" i="5" s="1"/>
  <c r="M108" i="5"/>
  <c r="P108" i="5" s="1"/>
  <c r="M104" i="5"/>
  <c r="P104" i="5" s="1"/>
  <c r="M100" i="5"/>
  <c r="P100" i="5" s="1"/>
  <c r="M96" i="5"/>
  <c r="P96" i="5" s="1"/>
  <c r="M92" i="5"/>
  <c r="P92" i="5" s="1"/>
  <c r="M88" i="5"/>
  <c r="P88" i="5" s="1"/>
  <c r="M84" i="5"/>
  <c r="P84" i="5" s="1"/>
  <c r="M80" i="5"/>
  <c r="P80" i="5" s="1"/>
  <c r="M76" i="5"/>
  <c r="P76" i="5" s="1"/>
  <c r="M72" i="5"/>
  <c r="P72" i="5" s="1"/>
  <c r="M68" i="5"/>
  <c r="P68" i="5" s="1"/>
  <c r="M64" i="5"/>
  <c r="P64" i="5" s="1"/>
  <c r="M60" i="5"/>
  <c r="P60" i="5" s="1"/>
  <c r="M56" i="5"/>
  <c r="P56" i="5" s="1"/>
  <c r="M52" i="5"/>
  <c r="P52" i="5" s="1"/>
  <c r="M48" i="5"/>
  <c r="P48" i="5" s="1"/>
  <c r="M44" i="5"/>
  <c r="P44" i="5" s="1"/>
  <c r="M40" i="5"/>
  <c r="P40" i="5" s="1"/>
  <c r="M36" i="5"/>
  <c r="P36" i="5" s="1"/>
  <c r="M32" i="5"/>
  <c r="P32" i="5" s="1"/>
  <c r="M135" i="5"/>
  <c r="P135" i="5" s="1"/>
  <c r="M127" i="5"/>
  <c r="P127" i="5" s="1"/>
  <c r="B26" i="47" l="1"/>
  <c r="C26" i="47"/>
  <c r="D26" i="47"/>
  <c r="H26" i="47"/>
  <c r="K26" i="47"/>
  <c r="L26" i="47"/>
  <c r="M26" i="47"/>
  <c r="N26" i="47"/>
  <c r="O26" i="47"/>
  <c r="P26" i="47"/>
  <c r="A26" i="47" s="1"/>
  <c r="B27" i="47"/>
  <c r="C27" i="47"/>
  <c r="D27" i="47"/>
  <c r="O27" i="47"/>
  <c r="B28" i="47"/>
  <c r="C28" i="47"/>
  <c r="D28" i="47"/>
  <c r="H28" i="47"/>
  <c r="K28" i="47"/>
  <c r="L28" i="47"/>
  <c r="M28" i="47"/>
  <c r="N28" i="47"/>
  <c r="O28" i="47"/>
  <c r="P28" i="47"/>
  <c r="A28" i="47" s="1"/>
  <c r="B29" i="47"/>
  <c r="C29" i="47"/>
  <c r="D29" i="47"/>
  <c r="B30" i="47"/>
  <c r="C30" i="47"/>
  <c r="D30" i="47"/>
  <c r="H30" i="47"/>
  <c r="K30" i="47"/>
  <c r="L30" i="47"/>
  <c r="M30" i="47"/>
  <c r="N30" i="47"/>
  <c r="O30" i="47"/>
  <c r="P30" i="47"/>
  <c r="A30" i="47" s="1"/>
  <c r="B31" i="47"/>
  <c r="C31" i="47"/>
  <c r="D31" i="47"/>
  <c r="H31" i="47"/>
  <c r="K31" i="47"/>
  <c r="L31" i="47"/>
  <c r="M31" i="47"/>
  <c r="N31" i="47"/>
  <c r="O31" i="47"/>
  <c r="P31" i="47"/>
  <c r="A31" i="47" s="1"/>
  <c r="N27" i="47"/>
  <c r="L27" i="47"/>
  <c r="K27" i="47"/>
  <c r="M27" i="47" l="1"/>
  <c r="H27" i="47"/>
  <c r="P27" i="47"/>
  <c r="B16" i="100" l="1"/>
  <c r="C16" i="100"/>
  <c r="D16" i="100"/>
  <c r="H16" i="100"/>
  <c r="K16" i="100"/>
  <c r="L16" i="100"/>
  <c r="M16" i="100"/>
  <c r="N16" i="100"/>
  <c r="O16" i="100"/>
  <c r="P16" i="100"/>
  <c r="A16" i="100" s="1"/>
  <c r="B17" i="100"/>
  <c r="C17" i="100"/>
  <c r="D17" i="100"/>
  <c r="H17" i="100"/>
  <c r="K17" i="100"/>
  <c r="L17" i="100"/>
  <c r="M17" i="100"/>
  <c r="N17" i="100"/>
  <c r="O17" i="100"/>
  <c r="P17" i="100"/>
  <c r="A17" i="100" s="1"/>
  <c r="B18" i="100"/>
  <c r="C18" i="100"/>
  <c r="D18" i="100"/>
  <c r="H18" i="100"/>
  <c r="K18" i="100"/>
  <c r="L18" i="100"/>
  <c r="M18" i="100"/>
  <c r="N18" i="100"/>
  <c r="O18" i="100"/>
  <c r="P18" i="100"/>
  <c r="A18" i="100" s="1"/>
  <c r="B19" i="100"/>
  <c r="C19" i="100"/>
  <c r="D19" i="100"/>
  <c r="H19" i="100"/>
  <c r="K19" i="100"/>
  <c r="L19" i="100"/>
  <c r="M19" i="100"/>
  <c r="N19" i="100"/>
  <c r="O19" i="100"/>
  <c r="P19" i="100"/>
  <c r="A19" i="100" s="1"/>
  <c r="B20" i="100"/>
  <c r="C20" i="100"/>
  <c r="D20" i="100"/>
  <c r="H20" i="100"/>
  <c r="K20" i="100"/>
  <c r="L20" i="100"/>
  <c r="M20" i="100"/>
  <c r="N20" i="100"/>
  <c r="O20" i="100"/>
  <c r="P20" i="100"/>
  <c r="A20" i="100" s="1"/>
  <c r="B21" i="100"/>
  <c r="C21" i="100"/>
  <c r="D21" i="100"/>
  <c r="H21" i="100"/>
  <c r="K21" i="100"/>
  <c r="L21" i="100"/>
  <c r="M21" i="100"/>
  <c r="N21" i="100"/>
  <c r="O21" i="100"/>
  <c r="P21" i="100"/>
  <c r="A21" i="100" s="1"/>
  <c r="B22" i="100"/>
  <c r="C22" i="100"/>
  <c r="D22" i="100"/>
  <c r="H22" i="100"/>
  <c r="K22" i="100"/>
  <c r="L22" i="100"/>
  <c r="M22" i="100"/>
  <c r="N22" i="100"/>
  <c r="O22" i="100"/>
  <c r="P22" i="100"/>
  <c r="A22" i="100" s="1"/>
  <c r="B23" i="100"/>
  <c r="C23" i="100"/>
  <c r="D23" i="100"/>
  <c r="H23" i="100"/>
  <c r="K23" i="100"/>
  <c r="L23" i="100"/>
  <c r="M23" i="100"/>
  <c r="N23" i="100"/>
  <c r="O23" i="100"/>
  <c r="P23" i="100"/>
  <c r="A23" i="100" s="1"/>
  <c r="B24" i="100"/>
  <c r="C24" i="100"/>
  <c r="D24" i="100"/>
  <c r="H24" i="100"/>
  <c r="K24" i="100"/>
  <c r="L24" i="100"/>
  <c r="M24" i="100"/>
  <c r="N24" i="100"/>
  <c r="O24" i="100"/>
  <c r="P24" i="100"/>
  <c r="A24" i="100" s="1"/>
  <c r="B25" i="100"/>
  <c r="C25" i="100"/>
  <c r="D25" i="100"/>
  <c r="H25" i="100"/>
  <c r="K25" i="100"/>
  <c r="L25" i="100"/>
  <c r="M25" i="100"/>
  <c r="N25" i="100"/>
  <c r="O25" i="100"/>
  <c r="P25" i="100"/>
  <c r="A25" i="100" s="1"/>
  <c r="B26" i="100"/>
  <c r="C26" i="100"/>
  <c r="D26" i="100"/>
  <c r="H26" i="100"/>
  <c r="K26" i="100"/>
  <c r="L26" i="100"/>
  <c r="M26" i="100"/>
  <c r="N26" i="100"/>
  <c r="O26" i="100"/>
  <c r="P26" i="100"/>
  <c r="A26" i="100" s="1"/>
  <c r="B27" i="100"/>
  <c r="C27" i="100"/>
  <c r="D27" i="100"/>
  <c r="H27" i="100"/>
  <c r="K27" i="100"/>
  <c r="L27" i="100"/>
  <c r="M27" i="100"/>
  <c r="N27" i="100"/>
  <c r="O27" i="100"/>
  <c r="P27" i="100"/>
  <c r="A27" i="100" s="1"/>
  <c r="B28" i="100"/>
  <c r="C28" i="100"/>
  <c r="D28" i="100"/>
  <c r="H28" i="100"/>
  <c r="K28" i="100"/>
  <c r="L28" i="100"/>
  <c r="M28" i="100"/>
  <c r="N28" i="100"/>
  <c r="O28" i="100"/>
  <c r="P28" i="100"/>
  <c r="A28" i="100" s="1"/>
  <c r="B29" i="100"/>
  <c r="C29" i="100"/>
  <c r="D29" i="100"/>
  <c r="H29" i="100"/>
  <c r="K29" i="100"/>
  <c r="L29" i="100"/>
  <c r="M29" i="100"/>
  <c r="N29" i="100"/>
  <c r="O29" i="100"/>
  <c r="P29" i="100"/>
  <c r="A29" i="100" s="1"/>
  <c r="B30" i="100"/>
  <c r="C30" i="100"/>
  <c r="D30" i="100"/>
  <c r="H30" i="100"/>
  <c r="K30" i="100"/>
  <c r="L30" i="100"/>
  <c r="M30" i="100"/>
  <c r="N30" i="100"/>
  <c r="O30" i="100"/>
  <c r="P30" i="100"/>
  <c r="A30" i="100" s="1"/>
  <c r="A31" i="100"/>
  <c r="B31" i="100"/>
  <c r="C31" i="100"/>
  <c r="D31" i="100"/>
  <c r="H31" i="100"/>
  <c r="K31" i="100"/>
  <c r="L31" i="100"/>
  <c r="M31" i="100"/>
  <c r="N31" i="100"/>
  <c r="O31" i="100"/>
  <c r="P31" i="100"/>
  <c r="B32" i="100"/>
  <c r="C32" i="100"/>
  <c r="D32" i="100"/>
  <c r="H32" i="100"/>
  <c r="K32" i="100"/>
  <c r="L32" i="100"/>
  <c r="M32" i="100"/>
  <c r="N32" i="100"/>
  <c r="O32" i="100"/>
  <c r="P32" i="100"/>
  <c r="A32" i="100" s="1"/>
  <c r="B33" i="100"/>
  <c r="C33" i="100"/>
  <c r="D33" i="100"/>
  <c r="H33" i="100"/>
  <c r="K33" i="100"/>
  <c r="L33" i="100"/>
  <c r="M33" i="100"/>
  <c r="N33" i="100"/>
  <c r="O33" i="100"/>
  <c r="P33" i="100"/>
  <c r="A33" i="100" s="1"/>
  <c r="B34" i="100"/>
  <c r="C34" i="100"/>
  <c r="D34" i="100"/>
  <c r="H34" i="100"/>
  <c r="K34" i="100"/>
  <c r="L34" i="100"/>
  <c r="M34" i="100"/>
  <c r="N34" i="100"/>
  <c r="O34" i="100"/>
  <c r="P34" i="100"/>
  <c r="A34" i="100" s="1"/>
  <c r="D35" i="6"/>
  <c r="C35" i="6"/>
  <c r="B3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H25" i="6"/>
  <c r="K25" i="6"/>
  <c r="L25" i="6"/>
  <c r="M25" i="6"/>
  <c r="N25" i="6"/>
  <c r="O25" i="6"/>
  <c r="P25" i="6"/>
  <c r="A25" i="6" s="1"/>
  <c r="B26" i="6"/>
  <c r="C26" i="6"/>
  <c r="D26" i="6"/>
  <c r="B27" i="6"/>
  <c r="C27" i="6"/>
  <c r="D27" i="6"/>
  <c r="B28" i="6"/>
  <c r="C28" i="6"/>
  <c r="D28" i="6"/>
  <c r="L28" i="6"/>
  <c r="B29" i="6"/>
  <c r="C29" i="6"/>
  <c r="D29" i="6"/>
  <c r="B30" i="6"/>
  <c r="C30" i="6"/>
  <c r="D30" i="6"/>
  <c r="H30" i="6"/>
  <c r="K30" i="6"/>
  <c r="L30" i="6"/>
  <c r="M30" i="6"/>
  <c r="N30" i="6"/>
  <c r="O30" i="6"/>
  <c r="P30" i="6"/>
  <c r="A30" i="6" s="1"/>
  <c r="B31" i="6"/>
  <c r="C31" i="6"/>
  <c r="D31" i="6"/>
  <c r="B32" i="6"/>
  <c r="C32" i="6"/>
  <c r="D32" i="6"/>
  <c r="B33" i="6"/>
  <c r="C33" i="6"/>
  <c r="D33" i="6"/>
  <c r="H33" i="6"/>
  <c r="K33" i="6"/>
  <c r="L33" i="6"/>
  <c r="M33" i="6"/>
  <c r="N33" i="6"/>
  <c r="O33" i="6"/>
  <c r="P33" i="6"/>
  <c r="A33" i="6" s="1"/>
  <c r="B34" i="6"/>
  <c r="C34" i="6"/>
  <c r="D34" i="6"/>
  <c r="K28" i="6"/>
  <c r="N28" i="6"/>
  <c r="O28" i="6"/>
  <c r="H28" i="6" l="1"/>
  <c r="O29" i="6"/>
  <c r="N29" i="6"/>
  <c r="L29" i="6"/>
  <c r="P73" i="108"/>
  <c r="M72" i="108"/>
  <c r="L71" i="108"/>
  <c r="M71" i="108"/>
  <c r="L69" i="108"/>
  <c r="L68" i="108"/>
  <c r="O67" i="108"/>
  <c r="O66" i="108"/>
  <c r="P65" i="108"/>
  <c r="M64" i="108"/>
  <c r="O63" i="108"/>
  <c r="O62" i="108"/>
  <c r="M62" i="108"/>
  <c r="L60" i="108"/>
  <c r="L59" i="108"/>
  <c r="O57" i="108"/>
  <c r="P55" i="108"/>
  <c r="N54" i="108"/>
  <c r="M54" i="108"/>
  <c r="O53" i="108"/>
  <c r="N26" i="108"/>
  <c r="N25" i="108"/>
  <c r="O25" i="108"/>
  <c r="O24" i="108"/>
  <c r="M24" i="108"/>
  <c r="M20" i="108"/>
  <c r="M19" i="108"/>
  <c r="K18" i="108"/>
  <c r="M18" i="108"/>
  <c r="L15" i="108"/>
  <c r="M15" i="108"/>
  <c r="O14" i="14"/>
  <c r="N14" i="14"/>
  <c r="L14" i="14"/>
  <c r="H14" i="14"/>
  <c r="M14" i="14" s="1"/>
  <c r="N36" i="13"/>
  <c r="L36" i="13"/>
  <c r="L36" i="107" s="1"/>
  <c r="O36" i="13"/>
  <c r="H36" i="13"/>
  <c r="M36" i="13" s="1"/>
  <c r="O35" i="13"/>
  <c r="N35" i="13"/>
  <c r="N35" i="107" s="1"/>
  <c r="L35" i="13"/>
  <c r="H35" i="13"/>
  <c r="M35" i="13" s="1"/>
  <c r="M35" i="107" s="1"/>
  <c r="N34" i="13"/>
  <c r="L34" i="13"/>
  <c r="O34" i="13"/>
  <c r="H34" i="13"/>
  <c r="M34" i="13" s="1"/>
  <c r="M34" i="107" s="1"/>
  <c r="O33" i="13"/>
  <c r="N33" i="13"/>
  <c r="N33" i="107" s="1"/>
  <c r="L33" i="13"/>
  <c r="H33" i="13"/>
  <c r="M33" i="13" s="1"/>
  <c r="O32" i="13"/>
  <c r="N32" i="13"/>
  <c r="M32" i="13"/>
  <c r="L32" i="13"/>
  <c r="H32" i="13"/>
  <c r="K32" i="13" s="1"/>
  <c r="O31" i="13"/>
  <c r="N31" i="13"/>
  <c r="L31" i="13"/>
  <c r="H31" i="13"/>
  <c r="M31" i="13" s="1"/>
  <c r="N30" i="13"/>
  <c r="N30" i="107" s="1"/>
  <c r="L30" i="13"/>
  <c r="L30" i="107" s="1"/>
  <c r="K30" i="13"/>
  <c r="K30" i="107" s="1"/>
  <c r="H30" i="13"/>
  <c r="M30" i="13" s="1"/>
  <c r="O29" i="13"/>
  <c r="N29" i="13"/>
  <c r="L29" i="13"/>
  <c r="L29" i="107" s="1"/>
  <c r="H29" i="13"/>
  <c r="M29" i="13" s="1"/>
  <c r="N28" i="13"/>
  <c r="N28" i="107" s="1"/>
  <c r="L28" i="13"/>
  <c r="O28" i="13"/>
  <c r="H28" i="13"/>
  <c r="M28" i="13" s="1"/>
  <c r="O27" i="13"/>
  <c r="O27" i="107" s="1"/>
  <c r="N27" i="13"/>
  <c r="M27" i="13"/>
  <c r="M27" i="107" s="1"/>
  <c r="L27" i="13"/>
  <c r="H27" i="13"/>
  <c r="N26" i="13"/>
  <c r="L26" i="13"/>
  <c r="O26" i="13"/>
  <c r="H26" i="13"/>
  <c r="M26" i="13" s="1"/>
  <c r="M26" i="107" s="1"/>
  <c r="N25" i="13"/>
  <c r="L25" i="13"/>
  <c r="O25" i="13"/>
  <c r="O25" i="107" s="1"/>
  <c r="H25" i="13"/>
  <c r="M25" i="13" s="1"/>
  <c r="N24" i="13"/>
  <c r="L24" i="13"/>
  <c r="O24" i="13"/>
  <c r="O24" i="107" s="1"/>
  <c r="H24" i="13"/>
  <c r="K24" i="13" s="1"/>
  <c r="K24" i="107" s="1"/>
  <c r="N23" i="13"/>
  <c r="L23" i="13"/>
  <c r="O23" i="13"/>
  <c r="H23" i="13"/>
  <c r="M23" i="13" s="1"/>
  <c r="P23" i="13" s="1"/>
  <c r="P23" i="107" s="1"/>
  <c r="N22" i="13"/>
  <c r="L22" i="13"/>
  <c r="O22" i="13"/>
  <c r="H22" i="13"/>
  <c r="M22" i="13" s="1"/>
  <c r="N21" i="13"/>
  <c r="L21" i="13"/>
  <c r="O21" i="13"/>
  <c r="O21" i="107" s="1"/>
  <c r="H21" i="13"/>
  <c r="K21" i="13" s="1"/>
  <c r="N20" i="13"/>
  <c r="L20" i="13"/>
  <c r="O20" i="13"/>
  <c r="O20" i="107" s="1"/>
  <c r="H20" i="13"/>
  <c r="M20" i="13" s="1"/>
  <c r="M20" i="107" s="1"/>
  <c r="N19" i="13"/>
  <c r="L19" i="13"/>
  <c r="O19" i="13"/>
  <c r="H19" i="13"/>
  <c r="M19" i="13" s="1"/>
  <c r="M19" i="107" s="1"/>
  <c r="N18" i="13"/>
  <c r="L18" i="13"/>
  <c r="O18" i="13"/>
  <c r="O18" i="107" s="1"/>
  <c r="H18" i="13"/>
  <c r="K18" i="13" s="1"/>
  <c r="K18" i="107" s="1"/>
  <c r="N17" i="13"/>
  <c r="N17" i="107" s="1"/>
  <c r="L17" i="13"/>
  <c r="O17" i="13"/>
  <c r="H17" i="13"/>
  <c r="M17" i="13" s="1"/>
  <c r="M17" i="107" s="1"/>
  <c r="N16" i="13"/>
  <c r="L16" i="13"/>
  <c r="O16" i="13"/>
  <c r="H16" i="13"/>
  <c r="M16" i="13" s="1"/>
  <c r="M16" i="107" s="1"/>
  <c r="N15" i="13"/>
  <c r="L15" i="13"/>
  <c r="O15" i="13"/>
  <c r="O15" i="107" s="1"/>
  <c r="H15" i="13"/>
  <c r="H15" i="107" s="1"/>
  <c r="O14" i="13"/>
  <c r="N14" i="13"/>
  <c r="L14" i="13"/>
  <c r="H14" i="13"/>
  <c r="M14" i="13" s="1"/>
  <c r="O70" i="12"/>
  <c r="N70" i="12"/>
  <c r="L70" i="12"/>
  <c r="H70" i="12"/>
  <c r="M70" i="12" s="1"/>
  <c r="P70" i="12" s="1"/>
  <c r="O69" i="12"/>
  <c r="N69" i="12"/>
  <c r="M69" i="12"/>
  <c r="P69" i="12" s="1"/>
  <c r="L69" i="12"/>
  <c r="H69" i="12"/>
  <c r="K69" i="12" s="1"/>
  <c r="O68" i="12"/>
  <c r="N68" i="12"/>
  <c r="L68" i="12"/>
  <c r="H68" i="12"/>
  <c r="M68" i="12" s="1"/>
  <c r="O67" i="12"/>
  <c r="N67" i="12"/>
  <c r="L67" i="12"/>
  <c r="H67" i="12"/>
  <c r="M67" i="12" s="1"/>
  <c r="O66" i="12"/>
  <c r="N66" i="12"/>
  <c r="L66" i="12"/>
  <c r="H66" i="12"/>
  <c r="M66" i="12" s="1"/>
  <c r="O65" i="12"/>
  <c r="N65" i="12"/>
  <c r="L65" i="12"/>
  <c r="H65" i="12"/>
  <c r="M65" i="12" s="1"/>
  <c r="O64" i="12"/>
  <c r="N64" i="12"/>
  <c r="L64" i="12"/>
  <c r="H64" i="12"/>
  <c r="M64" i="12" s="1"/>
  <c r="O63" i="12"/>
  <c r="N63" i="12"/>
  <c r="L63" i="12"/>
  <c r="H63" i="12"/>
  <c r="M63" i="12" s="1"/>
  <c r="O62" i="12"/>
  <c r="N62" i="12"/>
  <c r="L62" i="12"/>
  <c r="H62" i="12"/>
  <c r="M62" i="12" s="1"/>
  <c r="O61" i="12"/>
  <c r="N61" i="12"/>
  <c r="L61" i="12"/>
  <c r="H61" i="12"/>
  <c r="M61" i="12" s="1"/>
  <c r="O60" i="12"/>
  <c r="N60" i="12"/>
  <c r="M60" i="12"/>
  <c r="P60" i="12" s="1"/>
  <c r="L60" i="12"/>
  <c r="H60" i="12"/>
  <c r="K60" i="12" s="1"/>
  <c r="O59" i="12"/>
  <c r="N59" i="12"/>
  <c r="L59" i="12"/>
  <c r="H59" i="12"/>
  <c r="M59" i="12" s="1"/>
  <c r="O58" i="12"/>
  <c r="N58" i="12"/>
  <c r="L58" i="12"/>
  <c r="H58" i="12"/>
  <c r="M58" i="12" s="1"/>
  <c r="O57" i="12"/>
  <c r="N57" i="12"/>
  <c r="L57" i="12"/>
  <c r="H57" i="12"/>
  <c r="K57" i="12" s="1"/>
  <c r="O56" i="12"/>
  <c r="N56" i="12"/>
  <c r="L56" i="12"/>
  <c r="H56" i="12"/>
  <c r="M56" i="12" s="1"/>
  <c r="O55" i="12"/>
  <c r="N55" i="12"/>
  <c r="L55" i="12"/>
  <c r="H55" i="12"/>
  <c r="M55" i="12" s="1"/>
  <c r="O54" i="12"/>
  <c r="N54" i="12"/>
  <c r="L54" i="12"/>
  <c r="H54" i="12"/>
  <c r="M54" i="12" s="1"/>
  <c r="O53" i="12"/>
  <c r="N53" i="12"/>
  <c r="L53" i="12"/>
  <c r="H53" i="12"/>
  <c r="M53" i="12" s="1"/>
  <c r="O52" i="12"/>
  <c r="N52" i="12"/>
  <c r="L52" i="12"/>
  <c r="H52" i="12"/>
  <c r="M52" i="12" s="1"/>
  <c r="O51" i="12"/>
  <c r="N51" i="12"/>
  <c r="L51" i="12"/>
  <c r="H51" i="12"/>
  <c r="M51" i="12" s="1"/>
  <c r="O50" i="12"/>
  <c r="N50" i="12"/>
  <c r="L50" i="12"/>
  <c r="H50" i="12"/>
  <c r="M50" i="12" s="1"/>
  <c r="O49" i="12"/>
  <c r="N49" i="12"/>
  <c r="L49" i="12"/>
  <c r="H49" i="12"/>
  <c r="M49" i="12" s="1"/>
  <c r="O48" i="12"/>
  <c r="N48" i="12"/>
  <c r="M48" i="12"/>
  <c r="L48" i="12"/>
  <c r="H48" i="12"/>
  <c r="K48" i="12" s="1"/>
  <c r="O47" i="12"/>
  <c r="N47" i="12"/>
  <c r="L47" i="12"/>
  <c r="H47" i="12"/>
  <c r="M47" i="12" s="1"/>
  <c r="O46" i="12"/>
  <c r="N46" i="12"/>
  <c r="L46" i="12"/>
  <c r="H46" i="12"/>
  <c r="M46" i="12" s="1"/>
  <c r="O45" i="12"/>
  <c r="N45" i="12"/>
  <c r="L45" i="12"/>
  <c r="H45" i="12"/>
  <c r="K45" i="12" s="1"/>
  <c r="O44" i="12"/>
  <c r="N44" i="12"/>
  <c r="L44" i="12"/>
  <c r="H44" i="12"/>
  <c r="M44" i="12" s="1"/>
  <c r="O43" i="12"/>
  <c r="N43" i="12"/>
  <c r="L43" i="12"/>
  <c r="H43" i="12"/>
  <c r="M43" i="12" s="1"/>
  <c r="O42" i="12"/>
  <c r="N42" i="12"/>
  <c r="L42" i="12"/>
  <c r="H42" i="12"/>
  <c r="M42" i="12" s="1"/>
  <c r="O41" i="12"/>
  <c r="N41" i="12"/>
  <c r="L41" i="12"/>
  <c r="H41" i="12"/>
  <c r="M41" i="12" s="1"/>
  <c r="O40" i="12"/>
  <c r="N40" i="12"/>
  <c r="M40" i="12"/>
  <c r="L40" i="12"/>
  <c r="H40" i="12"/>
  <c r="K40" i="12" s="1"/>
  <c r="O39" i="12"/>
  <c r="N39" i="12"/>
  <c r="L39" i="12"/>
  <c r="H39" i="12"/>
  <c r="M39" i="12" s="1"/>
  <c r="O38" i="12"/>
  <c r="N38" i="12"/>
  <c r="L38" i="12"/>
  <c r="H38" i="12"/>
  <c r="M38" i="12" s="1"/>
  <c r="O37" i="12"/>
  <c r="N37" i="12"/>
  <c r="L37" i="12"/>
  <c r="H37" i="12"/>
  <c r="M37" i="12" s="1"/>
  <c r="O36" i="12"/>
  <c r="N36" i="12"/>
  <c r="L36" i="12"/>
  <c r="H36" i="12"/>
  <c r="K36" i="12" s="1"/>
  <c r="O35" i="12"/>
  <c r="N35" i="12"/>
  <c r="L35" i="12"/>
  <c r="H35" i="12"/>
  <c r="M35" i="12" s="1"/>
  <c r="P35" i="12" s="1"/>
  <c r="O34" i="12"/>
  <c r="N34" i="12"/>
  <c r="L34" i="12"/>
  <c r="H34" i="12"/>
  <c r="M34" i="12" s="1"/>
  <c r="P34" i="12" s="1"/>
  <c r="O33" i="12"/>
  <c r="N33" i="12"/>
  <c r="M33" i="12"/>
  <c r="P33" i="12" s="1"/>
  <c r="L33" i="12"/>
  <c r="H33" i="12"/>
  <c r="K33" i="12" s="1"/>
  <c r="O32" i="12"/>
  <c r="N32" i="12"/>
  <c r="L32" i="12"/>
  <c r="H32" i="12"/>
  <c r="M32" i="12" s="1"/>
  <c r="O31" i="12"/>
  <c r="N31" i="12"/>
  <c r="L31" i="12"/>
  <c r="H31" i="12"/>
  <c r="M31" i="12" s="1"/>
  <c r="O30" i="12"/>
  <c r="N30" i="12"/>
  <c r="L30" i="12"/>
  <c r="H30" i="12"/>
  <c r="M30" i="12" s="1"/>
  <c r="O29" i="12"/>
  <c r="N29" i="12"/>
  <c r="L29" i="12"/>
  <c r="H29" i="12"/>
  <c r="M29" i="12" s="1"/>
  <c r="O28" i="12"/>
  <c r="N28" i="12"/>
  <c r="L28" i="12"/>
  <c r="H28" i="12"/>
  <c r="M28" i="12" s="1"/>
  <c r="O27" i="12"/>
  <c r="N27" i="12"/>
  <c r="L27" i="12"/>
  <c r="H27" i="12"/>
  <c r="M27" i="12" s="1"/>
  <c r="O26" i="12"/>
  <c r="N26" i="12"/>
  <c r="L26" i="12"/>
  <c r="H26" i="12"/>
  <c r="M26" i="12" s="1"/>
  <c r="O25" i="12"/>
  <c r="N25" i="12"/>
  <c r="L25" i="12"/>
  <c r="H25" i="12"/>
  <c r="M25" i="12" s="1"/>
  <c r="O24" i="12"/>
  <c r="N24" i="12"/>
  <c r="L24" i="12"/>
  <c r="K24" i="12"/>
  <c r="H24" i="12"/>
  <c r="M24" i="12" s="1"/>
  <c r="O23" i="12"/>
  <c r="N23" i="12"/>
  <c r="L23" i="12"/>
  <c r="H23" i="12"/>
  <c r="M23" i="12" s="1"/>
  <c r="O22" i="12"/>
  <c r="N22" i="12"/>
  <c r="L22" i="12"/>
  <c r="H22" i="12"/>
  <c r="M22" i="12" s="1"/>
  <c r="O21" i="12"/>
  <c r="N21" i="12"/>
  <c r="L21" i="12"/>
  <c r="H21" i="12"/>
  <c r="K21" i="12" s="1"/>
  <c r="O20" i="12"/>
  <c r="N20" i="12"/>
  <c r="L20" i="12"/>
  <c r="H20" i="12"/>
  <c r="M20" i="12" s="1"/>
  <c r="O19" i="12"/>
  <c r="N19" i="12"/>
  <c r="L19" i="12"/>
  <c r="H19" i="12"/>
  <c r="M19" i="12" s="1"/>
  <c r="O18" i="12"/>
  <c r="N18" i="12"/>
  <c r="L18" i="12"/>
  <c r="H18" i="12"/>
  <c r="M18" i="12" s="1"/>
  <c r="O17" i="12"/>
  <c r="N17" i="12"/>
  <c r="L17" i="12"/>
  <c r="H17" i="12"/>
  <c r="M17" i="12" s="1"/>
  <c r="O16" i="12"/>
  <c r="N16" i="12"/>
  <c r="L16" i="12"/>
  <c r="H16" i="12"/>
  <c r="M16" i="12" s="1"/>
  <c r="O15" i="12"/>
  <c r="N15" i="12"/>
  <c r="L15" i="12"/>
  <c r="H15" i="12"/>
  <c r="M15" i="12" s="1"/>
  <c r="O14" i="12"/>
  <c r="N14" i="12"/>
  <c r="L14" i="12"/>
  <c r="K14" i="12"/>
  <c r="H14" i="12"/>
  <c r="M14" i="12" s="1"/>
  <c r="P14" i="12" s="1"/>
  <c r="O22" i="11"/>
  <c r="N22" i="11"/>
  <c r="L22" i="11"/>
  <c r="H22" i="11"/>
  <c r="M22" i="11" s="1"/>
  <c r="O21" i="11"/>
  <c r="N21" i="11"/>
  <c r="L21" i="11"/>
  <c r="H21" i="11"/>
  <c r="K21" i="11" s="1"/>
  <c r="K21" i="105" s="1"/>
  <c r="O20" i="11"/>
  <c r="N20" i="11"/>
  <c r="L20" i="11"/>
  <c r="H20" i="11"/>
  <c r="M20" i="11" s="1"/>
  <c r="P20" i="11" s="1"/>
  <c r="O19" i="11"/>
  <c r="N19" i="11"/>
  <c r="L19" i="11"/>
  <c r="H19" i="11"/>
  <c r="M19" i="11" s="1"/>
  <c r="O18" i="11"/>
  <c r="N18" i="11"/>
  <c r="L18" i="11"/>
  <c r="H18" i="11"/>
  <c r="M18" i="11" s="1"/>
  <c r="O17" i="11"/>
  <c r="N17" i="11"/>
  <c r="M17" i="11"/>
  <c r="P17" i="11" s="1"/>
  <c r="L17" i="11"/>
  <c r="K17" i="11"/>
  <c r="H17" i="11"/>
  <c r="O16" i="11"/>
  <c r="N16" i="11"/>
  <c r="M16" i="11"/>
  <c r="L16" i="11"/>
  <c r="H16" i="11"/>
  <c r="K16" i="11" s="1"/>
  <c r="O15" i="11"/>
  <c r="N15" i="11"/>
  <c r="L15" i="11"/>
  <c r="H15" i="11"/>
  <c r="M15" i="11" s="1"/>
  <c r="O14" i="11"/>
  <c r="N14" i="11"/>
  <c r="L14" i="11"/>
  <c r="H14" i="11"/>
  <c r="K14" i="11" s="1"/>
  <c r="H28" i="50"/>
  <c r="M28" i="50" s="1"/>
  <c r="O28" i="50"/>
  <c r="N27" i="50"/>
  <c r="H27" i="50"/>
  <c r="K27" i="50" s="1"/>
  <c r="L27" i="50"/>
  <c r="H26" i="50"/>
  <c r="M26" i="50" s="1"/>
  <c r="O26" i="50"/>
  <c r="H25" i="50"/>
  <c r="M25" i="50" s="1"/>
  <c r="O25" i="50"/>
  <c r="O24" i="50"/>
  <c r="O24" i="103" s="1"/>
  <c r="H24" i="50"/>
  <c r="K24" i="50" s="1"/>
  <c r="L24" i="50"/>
  <c r="H23" i="50"/>
  <c r="O23" i="50"/>
  <c r="O23" i="103" s="1"/>
  <c r="B21" i="50"/>
  <c r="N19" i="103"/>
  <c r="N18" i="103"/>
  <c r="M18" i="103"/>
  <c r="O17" i="103"/>
  <c r="N17" i="103"/>
  <c r="O16" i="103"/>
  <c r="N16" i="103"/>
  <c r="O15" i="103"/>
  <c r="K15" i="103"/>
  <c r="O29" i="47"/>
  <c r="L29" i="47"/>
  <c r="L26" i="102"/>
  <c r="L25" i="102"/>
  <c r="O23" i="102"/>
  <c r="N23" i="102"/>
  <c r="L23" i="102"/>
  <c r="L22" i="102"/>
  <c r="L21" i="102"/>
  <c r="L20" i="102"/>
  <c r="M17" i="102"/>
  <c r="L17" i="102"/>
  <c r="N16" i="102"/>
  <c r="N15" i="102"/>
  <c r="L15" i="102"/>
  <c r="H23" i="7"/>
  <c r="K23" i="7" s="1"/>
  <c r="O23" i="7"/>
  <c r="H22" i="7"/>
  <c r="K22" i="7" s="1"/>
  <c r="L22" i="7"/>
  <c r="H21" i="7"/>
  <c r="O21" i="7"/>
  <c r="O20" i="7"/>
  <c r="N20" i="7"/>
  <c r="L20" i="7"/>
  <c r="H20" i="7"/>
  <c r="K20" i="7" s="1"/>
  <c r="O19" i="7"/>
  <c r="N19" i="7"/>
  <c r="L19" i="7"/>
  <c r="H19" i="7"/>
  <c r="M19" i="7" s="1"/>
  <c r="P19" i="7" s="1"/>
  <c r="O18" i="7"/>
  <c r="N18" i="7"/>
  <c r="L18" i="7"/>
  <c r="H18" i="7"/>
  <c r="M18" i="7" s="1"/>
  <c r="P18" i="7" s="1"/>
  <c r="O17" i="7"/>
  <c r="N17" i="7"/>
  <c r="L17" i="7"/>
  <c r="H17" i="7"/>
  <c r="M17" i="7" s="1"/>
  <c r="P17" i="7" s="1"/>
  <c r="O16" i="7"/>
  <c r="N16" i="7"/>
  <c r="L16" i="7"/>
  <c r="H16" i="7"/>
  <c r="M16" i="7" s="1"/>
  <c r="P16" i="7" s="1"/>
  <c r="O15" i="7"/>
  <c r="N15" i="7"/>
  <c r="M15" i="7"/>
  <c r="L15" i="7"/>
  <c r="K15" i="7"/>
  <c r="H15" i="7"/>
  <c r="O14" i="7"/>
  <c r="N14" i="7"/>
  <c r="L14" i="7"/>
  <c r="H14" i="7"/>
  <c r="M14" i="7" s="1"/>
  <c r="O35" i="6"/>
  <c r="N35" i="6"/>
  <c r="L35" i="6"/>
  <c r="O34" i="6"/>
  <c r="N34" i="6"/>
  <c r="L34" i="6"/>
  <c r="O32" i="6"/>
  <c r="N32" i="6"/>
  <c r="L32" i="6"/>
  <c r="O31" i="6"/>
  <c r="N31" i="6"/>
  <c r="L31" i="6"/>
  <c r="O27" i="6"/>
  <c r="N27" i="6"/>
  <c r="L27" i="6"/>
  <c r="O26" i="6"/>
  <c r="N26" i="6"/>
  <c r="L26" i="6"/>
  <c r="O24" i="6"/>
  <c r="N24" i="6"/>
  <c r="L24" i="6"/>
  <c r="O23" i="44"/>
  <c r="O23" i="6" s="1"/>
  <c r="N23" i="44"/>
  <c r="N23" i="6" s="1"/>
  <c r="L23" i="44"/>
  <c r="L23" i="6" s="1"/>
  <c r="H23" i="44"/>
  <c r="O22" i="44"/>
  <c r="O22" i="6" s="1"/>
  <c r="N22" i="44"/>
  <c r="N22" i="6" s="1"/>
  <c r="L22" i="44"/>
  <c r="L22" i="6" s="1"/>
  <c r="H22" i="44"/>
  <c r="O21" i="44"/>
  <c r="O21" i="6" s="1"/>
  <c r="N21" i="44"/>
  <c r="N21" i="6" s="1"/>
  <c r="L21" i="44"/>
  <c r="L21" i="6" s="1"/>
  <c r="H21" i="44"/>
  <c r="O20" i="44"/>
  <c r="O20" i="6" s="1"/>
  <c r="N20" i="44"/>
  <c r="N20" i="6" s="1"/>
  <c r="L20" i="44"/>
  <c r="L20" i="6" s="1"/>
  <c r="H20" i="44"/>
  <c r="O19" i="44"/>
  <c r="O19" i="6" s="1"/>
  <c r="N19" i="44"/>
  <c r="N19" i="6" s="1"/>
  <c r="L19" i="44"/>
  <c r="L19" i="6" s="1"/>
  <c r="H19" i="44"/>
  <c r="O18" i="44"/>
  <c r="O18" i="6" s="1"/>
  <c r="N18" i="44"/>
  <c r="N18" i="6" s="1"/>
  <c r="L18" i="44"/>
  <c r="L18" i="6" s="1"/>
  <c r="H18" i="44"/>
  <c r="O17" i="44"/>
  <c r="O17" i="6" s="1"/>
  <c r="N17" i="44"/>
  <c r="N17" i="6" s="1"/>
  <c r="L17" i="44"/>
  <c r="L17" i="6" s="1"/>
  <c r="H17" i="44"/>
  <c r="O16" i="44"/>
  <c r="O16" i="6" s="1"/>
  <c r="N16" i="44"/>
  <c r="N16" i="6" s="1"/>
  <c r="L16" i="44"/>
  <c r="L16" i="6" s="1"/>
  <c r="H16" i="44"/>
  <c r="O15" i="44"/>
  <c r="N15" i="44"/>
  <c r="L15" i="44"/>
  <c r="H15" i="44"/>
  <c r="M15" i="44" s="1"/>
  <c r="O14" i="44"/>
  <c r="N14" i="44"/>
  <c r="L14" i="44"/>
  <c r="H14" i="44"/>
  <c r="K14" i="44" s="1"/>
  <c r="O134" i="99"/>
  <c r="N134" i="99"/>
  <c r="M133" i="99"/>
  <c r="L132" i="99"/>
  <c r="N131" i="99"/>
  <c r="N130" i="99"/>
  <c r="N129" i="99"/>
  <c r="L129" i="99"/>
  <c r="M128" i="99"/>
  <c r="N127" i="99"/>
  <c r="O126" i="99"/>
  <c r="M126" i="99"/>
  <c r="N122" i="99"/>
  <c r="L122" i="99"/>
  <c r="M122" i="99"/>
  <c r="N121" i="99"/>
  <c r="N120" i="99"/>
  <c r="K120" i="99"/>
  <c r="N119" i="99"/>
  <c r="L119" i="99"/>
  <c r="K119" i="99"/>
  <c r="N118" i="99"/>
  <c r="O117" i="99"/>
  <c r="L117" i="99"/>
  <c r="O116" i="99"/>
  <c r="N116" i="99"/>
  <c r="M116" i="99"/>
  <c r="O115" i="99"/>
  <c r="L115" i="99"/>
  <c r="M115" i="99"/>
  <c r="N114" i="99"/>
  <c r="O113" i="99"/>
  <c r="M113" i="99"/>
  <c r="O112" i="99"/>
  <c r="N111" i="99"/>
  <c r="L111" i="99"/>
  <c r="L110" i="99"/>
  <c r="K110" i="99"/>
  <c r="N109" i="99"/>
  <c r="M109" i="99"/>
  <c r="O30" i="5"/>
  <c r="N30" i="5"/>
  <c r="L30" i="5"/>
  <c r="H30" i="5"/>
  <c r="M30" i="5" s="1"/>
  <c r="O29" i="5"/>
  <c r="N29" i="5"/>
  <c r="L29" i="5"/>
  <c r="H29" i="5"/>
  <c r="M29" i="5" s="1"/>
  <c r="L28" i="5"/>
  <c r="H28" i="5"/>
  <c r="K28" i="5" s="1"/>
  <c r="O28" i="5"/>
  <c r="O27" i="5"/>
  <c r="N27" i="5"/>
  <c r="L27" i="5"/>
  <c r="H27" i="5"/>
  <c r="K27" i="5" s="1"/>
  <c r="O26" i="5"/>
  <c r="N26" i="5"/>
  <c r="L26" i="5"/>
  <c r="H26" i="5"/>
  <c r="M26" i="5" s="1"/>
  <c r="L25" i="5"/>
  <c r="H25" i="5"/>
  <c r="M25" i="5" s="1"/>
  <c r="N25" i="5"/>
  <c r="H24" i="5"/>
  <c r="K24" i="5" s="1"/>
  <c r="O24" i="5"/>
  <c r="H23" i="5"/>
  <c r="H22" i="5"/>
  <c r="M22" i="5" s="1"/>
  <c r="N22" i="5"/>
  <c r="K21" i="5"/>
  <c r="H21" i="5"/>
  <c r="N20" i="5"/>
  <c r="H20" i="5"/>
  <c r="M20" i="5" s="1"/>
  <c r="L20" i="5"/>
  <c r="O19" i="5"/>
  <c r="N19" i="5"/>
  <c r="L19" i="5"/>
  <c r="H19" i="5"/>
  <c r="M19" i="5" s="1"/>
  <c r="O18" i="5"/>
  <c r="N18" i="5"/>
  <c r="L18" i="5"/>
  <c r="H18" i="5"/>
  <c r="O17" i="5"/>
  <c r="N17" i="5"/>
  <c r="L17" i="5"/>
  <c r="H17" i="5"/>
  <c r="M17" i="5" s="1"/>
  <c r="O16" i="5"/>
  <c r="N16" i="5"/>
  <c r="M16" i="5"/>
  <c r="L16" i="5"/>
  <c r="H16" i="5"/>
  <c r="K16" i="5" s="1"/>
  <c r="O15" i="5"/>
  <c r="N15" i="5"/>
  <c r="L15" i="5"/>
  <c r="H15" i="5"/>
  <c r="M15" i="5" s="1"/>
  <c r="O14" i="5"/>
  <c r="N14" i="5"/>
  <c r="L14" i="5"/>
  <c r="H14" i="5"/>
  <c r="M14" i="5" s="1"/>
  <c r="O25" i="4"/>
  <c r="N25" i="4"/>
  <c r="L25" i="4"/>
  <c r="H25" i="4"/>
  <c r="M25" i="4" s="1"/>
  <c r="O24" i="4"/>
  <c r="N24" i="4"/>
  <c r="L24" i="4"/>
  <c r="H24" i="4"/>
  <c r="K24" i="4" s="1"/>
  <c r="O23" i="4"/>
  <c r="N23" i="4"/>
  <c r="L23" i="4"/>
  <c r="H23" i="4"/>
  <c r="M23" i="4" s="1"/>
  <c r="O22" i="4"/>
  <c r="N22" i="4"/>
  <c r="L22" i="4"/>
  <c r="H22" i="4"/>
  <c r="M22" i="4" s="1"/>
  <c r="O21" i="4"/>
  <c r="N21" i="4"/>
  <c r="L21" i="4"/>
  <c r="H21" i="4"/>
  <c r="M21" i="4" s="1"/>
  <c r="O20" i="4"/>
  <c r="N20" i="4"/>
  <c r="L20" i="4"/>
  <c r="K20" i="4"/>
  <c r="H20" i="4"/>
  <c r="M20" i="4" s="1"/>
  <c r="O19" i="4"/>
  <c r="N19" i="4"/>
  <c r="L19" i="4"/>
  <c r="H19" i="4"/>
  <c r="K19" i="4" s="1"/>
  <c r="O18" i="4"/>
  <c r="N18" i="4"/>
  <c r="L18" i="4"/>
  <c r="H18" i="4"/>
  <c r="M18" i="4" s="1"/>
  <c r="O17" i="4"/>
  <c r="N17" i="4"/>
  <c r="L17" i="4"/>
  <c r="H17" i="4"/>
  <c r="K17" i="4" s="1"/>
  <c r="O16" i="4"/>
  <c r="N16" i="4"/>
  <c r="L16" i="4"/>
  <c r="K16" i="4"/>
  <c r="H16" i="4"/>
  <c r="M16" i="4" s="1"/>
  <c r="O15" i="4"/>
  <c r="N15" i="4"/>
  <c r="M15" i="4"/>
  <c r="L15" i="4"/>
  <c r="H15" i="4"/>
  <c r="K15" i="4" s="1"/>
  <c r="O14" i="4"/>
  <c r="N14" i="4"/>
  <c r="L14" i="4"/>
  <c r="K14" i="4"/>
  <c r="H14" i="4"/>
  <c r="M14" i="4" s="1"/>
  <c r="O25" i="37"/>
  <c r="N25" i="37"/>
  <c r="L25" i="37"/>
  <c r="H25" i="37"/>
  <c r="M25" i="37" s="1"/>
  <c r="O24" i="37"/>
  <c r="N24" i="37"/>
  <c r="L24" i="37"/>
  <c r="H24" i="37"/>
  <c r="K24" i="37" s="1"/>
  <c r="O23" i="37"/>
  <c r="N23" i="37"/>
  <c r="L23" i="37"/>
  <c r="H23" i="37"/>
  <c r="M23" i="37" s="1"/>
  <c r="O22" i="37"/>
  <c r="N22" i="37"/>
  <c r="L22" i="37"/>
  <c r="H22" i="37"/>
  <c r="M22" i="37" s="1"/>
  <c r="O21" i="37"/>
  <c r="N21" i="37"/>
  <c r="L21" i="37"/>
  <c r="H21" i="37"/>
  <c r="M21" i="37" s="1"/>
  <c r="O20" i="37"/>
  <c r="N20" i="37"/>
  <c r="M20" i="37"/>
  <c r="L20" i="37"/>
  <c r="H20" i="37"/>
  <c r="K20" i="37" s="1"/>
  <c r="O19" i="37"/>
  <c r="N19" i="37"/>
  <c r="L19" i="37"/>
  <c r="H19" i="37"/>
  <c r="M19" i="37" s="1"/>
  <c r="O18" i="37"/>
  <c r="N18" i="37"/>
  <c r="L18" i="37"/>
  <c r="H18" i="37"/>
  <c r="M18" i="37" s="1"/>
  <c r="P18" i="37" s="1"/>
  <c r="O17" i="37"/>
  <c r="N17" i="37"/>
  <c r="L17" i="37"/>
  <c r="H17" i="37"/>
  <c r="M17" i="37" s="1"/>
  <c r="P17" i="37" s="1"/>
  <c r="O16" i="37"/>
  <c r="N16" i="37"/>
  <c r="L16" i="37"/>
  <c r="H16" i="37"/>
  <c r="M16" i="37" s="1"/>
  <c r="O15" i="37"/>
  <c r="N15" i="37"/>
  <c r="L15" i="37"/>
  <c r="H15" i="37"/>
  <c r="K15" i="37" s="1"/>
  <c r="O14" i="37"/>
  <c r="N14" i="37"/>
  <c r="L14" i="37"/>
  <c r="H14" i="37"/>
  <c r="M14" i="37" s="1"/>
  <c r="P14" i="37" s="1"/>
  <c r="P25" i="97"/>
  <c r="O25" i="97"/>
  <c r="N25" i="97"/>
  <c r="M25" i="97"/>
  <c r="L25" i="97"/>
  <c r="K25" i="97"/>
  <c r="H25" i="97"/>
  <c r="D25" i="97"/>
  <c r="C25" i="97"/>
  <c r="B25" i="97"/>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G14" i="97"/>
  <c r="D14" i="97"/>
  <c r="C14" i="97"/>
  <c r="B14" i="97"/>
  <c r="P25" i="98"/>
  <c r="O25" i="98"/>
  <c r="N25" i="98"/>
  <c r="M25" i="98"/>
  <c r="L25" i="98"/>
  <c r="K25" i="98"/>
  <c r="H25" i="98"/>
  <c r="D25" i="98"/>
  <c r="C25" i="98"/>
  <c r="B25" i="98"/>
  <c r="O24" i="98"/>
  <c r="N24" i="98"/>
  <c r="L24" i="98"/>
  <c r="K24" i="98"/>
  <c r="H24" i="98"/>
  <c r="D24" i="98"/>
  <c r="C24" i="98"/>
  <c r="B24" i="98"/>
  <c r="P23" i="98"/>
  <c r="O23" i="98"/>
  <c r="N23" i="98"/>
  <c r="M23" i="98"/>
  <c r="L23" i="98"/>
  <c r="K23" i="98"/>
  <c r="H23" i="98"/>
  <c r="D23" i="98"/>
  <c r="C23" i="98"/>
  <c r="B23" i="98"/>
  <c r="P22" i="98"/>
  <c r="O22" i="98"/>
  <c r="N22" i="98"/>
  <c r="M22" i="98"/>
  <c r="L22" i="98"/>
  <c r="K22" i="98"/>
  <c r="H22" i="98"/>
  <c r="D22" i="98"/>
  <c r="C22" i="98"/>
  <c r="B22" i="98"/>
  <c r="P21" i="98"/>
  <c r="O21" i="98"/>
  <c r="N21" i="98"/>
  <c r="M21" i="98"/>
  <c r="L21" i="98"/>
  <c r="K21" i="98"/>
  <c r="H21" i="98"/>
  <c r="D21" i="98"/>
  <c r="C21" i="98"/>
  <c r="B21" i="98"/>
  <c r="P20" i="98"/>
  <c r="O20" i="98"/>
  <c r="N20" i="98"/>
  <c r="M20" i="98"/>
  <c r="L20" i="98"/>
  <c r="K20" i="98"/>
  <c r="H20" i="98"/>
  <c r="D20" i="98"/>
  <c r="C20" i="98"/>
  <c r="B20" i="98"/>
  <c r="P19" i="98"/>
  <c r="O19" i="98"/>
  <c r="N19" i="98"/>
  <c r="M19" i="98"/>
  <c r="L19" i="98"/>
  <c r="K19" i="98"/>
  <c r="H19" i="98"/>
  <c r="D19" i="98"/>
  <c r="C19" i="98"/>
  <c r="B19" i="98"/>
  <c r="P18" i="98"/>
  <c r="O18" i="98"/>
  <c r="N18" i="98"/>
  <c r="M18" i="98"/>
  <c r="L18" i="98"/>
  <c r="K18" i="98"/>
  <c r="H18" i="98"/>
  <c r="D18" i="98"/>
  <c r="C18" i="98"/>
  <c r="B18" i="98"/>
  <c r="P17" i="98"/>
  <c r="O17" i="98"/>
  <c r="N17" i="98"/>
  <c r="M17" i="98"/>
  <c r="L17" i="98"/>
  <c r="K17" i="98"/>
  <c r="H17" i="98"/>
  <c r="D17" i="98"/>
  <c r="C17" i="98"/>
  <c r="B17" i="98"/>
  <c r="P16" i="98"/>
  <c r="A16" i="98" s="1"/>
  <c r="O16" i="98"/>
  <c r="N16" i="98"/>
  <c r="M16" i="98"/>
  <c r="L16" i="98"/>
  <c r="K16" i="98"/>
  <c r="H16" i="98"/>
  <c r="D16" i="98"/>
  <c r="C16" i="98"/>
  <c r="B16" i="98"/>
  <c r="O15" i="98"/>
  <c r="N15" i="98"/>
  <c r="M15" i="98"/>
  <c r="L15" i="98"/>
  <c r="K15" i="98"/>
  <c r="H15" i="98"/>
  <c r="D15" i="98"/>
  <c r="C15" i="98"/>
  <c r="B15" i="98"/>
  <c r="O14" i="98"/>
  <c r="N14" i="98"/>
  <c r="L14" i="98"/>
  <c r="K14" i="98"/>
  <c r="H14" i="98"/>
  <c r="G14" i="98"/>
  <c r="D14" i="98"/>
  <c r="C14" i="98"/>
  <c r="B14" i="98"/>
  <c r="P141" i="99"/>
  <c r="O141" i="99"/>
  <c r="N141" i="99"/>
  <c r="M141" i="99"/>
  <c r="L141" i="99"/>
  <c r="K141" i="99"/>
  <c r="H141" i="99"/>
  <c r="D141" i="99"/>
  <c r="C141" i="99"/>
  <c r="B141" i="99"/>
  <c r="P140" i="99"/>
  <c r="O140" i="99"/>
  <c r="N140" i="99"/>
  <c r="M140" i="99"/>
  <c r="L140" i="99"/>
  <c r="K140" i="99"/>
  <c r="H140" i="99"/>
  <c r="D140" i="99"/>
  <c r="C140" i="99"/>
  <c r="B140" i="99"/>
  <c r="P139" i="99"/>
  <c r="O139" i="99"/>
  <c r="N139" i="99"/>
  <c r="M139" i="99"/>
  <c r="L139" i="99"/>
  <c r="K139" i="99"/>
  <c r="H139" i="99"/>
  <c r="D139" i="99"/>
  <c r="C139" i="99"/>
  <c r="B139" i="99"/>
  <c r="P138" i="99"/>
  <c r="O138" i="99"/>
  <c r="N138" i="99"/>
  <c r="M138" i="99"/>
  <c r="L138" i="99"/>
  <c r="K138" i="99"/>
  <c r="H138" i="99"/>
  <c r="D138" i="99"/>
  <c r="C138" i="99"/>
  <c r="B138" i="99"/>
  <c r="P137" i="99"/>
  <c r="O137" i="99"/>
  <c r="N137" i="99"/>
  <c r="M137" i="99"/>
  <c r="L137" i="99"/>
  <c r="K137" i="99"/>
  <c r="H137" i="99"/>
  <c r="D137" i="99"/>
  <c r="C137" i="99"/>
  <c r="B137" i="99"/>
  <c r="P136" i="99"/>
  <c r="O136" i="99"/>
  <c r="N136" i="99"/>
  <c r="M136" i="99"/>
  <c r="L136" i="99"/>
  <c r="K136" i="99"/>
  <c r="H136" i="99"/>
  <c r="D136" i="99"/>
  <c r="C136" i="99"/>
  <c r="B136" i="99"/>
  <c r="P135" i="99"/>
  <c r="O135" i="99"/>
  <c r="N135" i="99"/>
  <c r="L135" i="99"/>
  <c r="H135" i="99"/>
  <c r="D135" i="99"/>
  <c r="C135" i="99"/>
  <c r="B135" i="99"/>
  <c r="L134" i="99"/>
  <c r="D134" i="99"/>
  <c r="C134" i="99"/>
  <c r="B134" i="99"/>
  <c r="O133" i="99"/>
  <c r="N133" i="99"/>
  <c r="L133" i="99"/>
  <c r="H133" i="99"/>
  <c r="D133" i="99"/>
  <c r="C133" i="99"/>
  <c r="B133" i="99"/>
  <c r="P132" i="99"/>
  <c r="O132" i="99"/>
  <c r="N132" i="99"/>
  <c r="M132" i="99"/>
  <c r="K132" i="99"/>
  <c r="H132" i="99"/>
  <c r="D132" i="99"/>
  <c r="C132" i="99"/>
  <c r="B132" i="99"/>
  <c r="O131" i="99"/>
  <c r="M131" i="99"/>
  <c r="L131" i="99"/>
  <c r="H131" i="99"/>
  <c r="D131" i="99"/>
  <c r="C131" i="99"/>
  <c r="B131" i="99"/>
  <c r="O130" i="99"/>
  <c r="L130" i="99"/>
  <c r="H130" i="99"/>
  <c r="D130" i="99"/>
  <c r="C130" i="99"/>
  <c r="B130" i="99"/>
  <c r="O129" i="99"/>
  <c r="H129" i="99"/>
  <c r="D129" i="99"/>
  <c r="C129" i="99"/>
  <c r="B129" i="99"/>
  <c r="O128" i="99"/>
  <c r="N128" i="99"/>
  <c r="L128" i="99"/>
  <c r="H128" i="99"/>
  <c r="D128" i="99"/>
  <c r="C128" i="99"/>
  <c r="B128" i="99"/>
  <c r="O127" i="99"/>
  <c r="M127" i="99"/>
  <c r="L127" i="99"/>
  <c r="H127" i="99"/>
  <c r="D127" i="99"/>
  <c r="C127" i="99"/>
  <c r="B127" i="99"/>
  <c r="N126" i="99"/>
  <c r="L126" i="99"/>
  <c r="H126" i="99"/>
  <c r="D126" i="99"/>
  <c r="C126" i="99"/>
  <c r="B126" i="99"/>
  <c r="P125" i="99"/>
  <c r="O125" i="99"/>
  <c r="N125" i="99"/>
  <c r="M125" i="99"/>
  <c r="L125" i="99"/>
  <c r="K125" i="99"/>
  <c r="H125" i="99"/>
  <c r="D125" i="99"/>
  <c r="C125" i="99"/>
  <c r="B125" i="99"/>
  <c r="O124" i="99"/>
  <c r="N124" i="99"/>
  <c r="L124" i="99"/>
  <c r="K124" i="99"/>
  <c r="H124" i="99"/>
  <c r="D124" i="99"/>
  <c r="C124" i="99"/>
  <c r="B124" i="99"/>
  <c r="O123" i="99"/>
  <c r="N123" i="99"/>
  <c r="L123" i="99"/>
  <c r="D123" i="99"/>
  <c r="C123" i="99"/>
  <c r="B123" i="99"/>
  <c r="O122" i="99"/>
  <c r="D122" i="99"/>
  <c r="C122" i="99"/>
  <c r="B122" i="99"/>
  <c r="O121" i="99"/>
  <c r="M121" i="99"/>
  <c r="L121" i="99"/>
  <c r="D121" i="99"/>
  <c r="C121" i="99"/>
  <c r="B121" i="99"/>
  <c r="O120" i="99"/>
  <c r="L120" i="99"/>
  <c r="D120" i="99"/>
  <c r="C120" i="99"/>
  <c r="B120" i="99"/>
  <c r="O119" i="99"/>
  <c r="H119" i="99"/>
  <c r="D119" i="99"/>
  <c r="C119" i="99"/>
  <c r="B119" i="99"/>
  <c r="O118" i="99"/>
  <c r="L118" i="99"/>
  <c r="H118" i="99"/>
  <c r="D118" i="99"/>
  <c r="C118" i="99"/>
  <c r="B118" i="99"/>
  <c r="N117" i="99"/>
  <c r="D117" i="99"/>
  <c r="C117" i="99"/>
  <c r="B117" i="99"/>
  <c r="L116" i="99"/>
  <c r="D116" i="99"/>
  <c r="C116" i="99"/>
  <c r="B116" i="99"/>
  <c r="N115" i="99"/>
  <c r="D115" i="99"/>
  <c r="C115" i="99"/>
  <c r="B115" i="99"/>
  <c r="H114" i="99"/>
  <c r="D114" i="99"/>
  <c r="C114" i="99"/>
  <c r="B114" i="99"/>
  <c r="N113" i="99"/>
  <c r="L113" i="99"/>
  <c r="D113" i="99"/>
  <c r="C113" i="99"/>
  <c r="B113" i="99"/>
  <c r="N112" i="99"/>
  <c r="L112" i="99"/>
  <c r="D112" i="99"/>
  <c r="C112" i="99"/>
  <c r="B112" i="99"/>
  <c r="O111" i="99"/>
  <c r="M111" i="99"/>
  <c r="H111" i="99"/>
  <c r="D111" i="99"/>
  <c r="C111" i="99"/>
  <c r="B111" i="99"/>
  <c r="O110" i="99"/>
  <c r="N110" i="99"/>
  <c r="M110" i="99"/>
  <c r="H110" i="99"/>
  <c r="D110" i="99"/>
  <c r="C110" i="99"/>
  <c r="B110" i="99"/>
  <c r="O109" i="99"/>
  <c r="L109" i="99"/>
  <c r="H109" i="99"/>
  <c r="D109" i="99"/>
  <c r="C109" i="99"/>
  <c r="B109" i="99"/>
  <c r="P108" i="99"/>
  <c r="O108" i="99"/>
  <c r="N108" i="99"/>
  <c r="M108" i="99"/>
  <c r="L108" i="99"/>
  <c r="K108" i="99"/>
  <c r="H108" i="99"/>
  <c r="D108" i="99"/>
  <c r="C108" i="99"/>
  <c r="B108" i="99"/>
  <c r="P107" i="99"/>
  <c r="O107" i="99"/>
  <c r="N107" i="99"/>
  <c r="M107" i="99"/>
  <c r="L107" i="99"/>
  <c r="K107" i="99"/>
  <c r="H107" i="99"/>
  <c r="D107" i="99"/>
  <c r="C107" i="99"/>
  <c r="B107" i="99"/>
  <c r="P106" i="99"/>
  <c r="O106" i="99"/>
  <c r="N106" i="99"/>
  <c r="M106" i="99"/>
  <c r="L106" i="99"/>
  <c r="K106" i="99"/>
  <c r="H106" i="99"/>
  <c r="D106" i="99"/>
  <c r="C106" i="99"/>
  <c r="B106" i="99"/>
  <c r="P105" i="99"/>
  <c r="O105" i="99"/>
  <c r="N105" i="99"/>
  <c r="M105" i="99"/>
  <c r="L105" i="99"/>
  <c r="K105" i="99"/>
  <c r="H105" i="99"/>
  <c r="D105" i="99"/>
  <c r="C105" i="99"/>
  <c r="B105" i="99"/>
  <c r="P104" i="99"/>
  <c r="O104" i="99"/>
  <c r="N104" i="99"/>
  <c r="M104" i="99"/>
  <c r="L104" i="99"/>
  <c r="K104" i="99"/>
  <c r="H104" i="99"/>
  <c r="D104" i="99"/>
  <c r="C104" i="99"/>
  <c r="B104" i="99"/>
  <c r="P103" i="99"/>
  <c r="O103" i="99"/>
  <c r="N103" i="99"/>
  <c r="M103" i="99"/>
  <c r="L103" i="99"/>
  <c r="K103" i="99"/>
  <c r="H103" i="99"/>
  <c r="D103" i="99"/>
  <c r="C103" i="99"/>
  <c r="B103" i="99"/>
  <c r="P102" i="99"/>
  <c r="O102" i="99"/>
  <c r="N102" i="99"/>
  <c r="M102" i="99"/>
  <c r="L102" i="99"/>
  <c r="K102" i="99"/>
  <c r="H102" i="99"/>
  <c r="D102" i="99"/>
  <c r="C102" i="99"/>
  <c r="B102" i="99"/>
  <c r="P101" i="99"/>
  <c r="O101" i="99"/>
  <c r="N101" i="99"/>
  <c r="M101" i="99"/>
  <c r="L101" i="99"/>
  <c r="K101" i="99"/>
  <c r="H101" i="99"/>
  <c r="D101" i="99"/>
  <c r="C101" i="99"/>
  <c r="B101" i="99"/>
  <c r="P100" i="99"/>
  <c r="O100" i="99"/>
  <c r="N100" i="99"/>
  <c r="M100" i="99"/>
  <c r="L100" i="99"/>
  <c r="K100" i="99"/>
  <c r="H100" i="99"/>
  <c r="D100" i="99"/>
  <c r="C100" i="99"/>
  <c r="B100" i="99"/>
  <c r="P99" i="99"/>
  <c r="O99" i="99"/>
  <c r="N99" i="99"/>
  <c r="M99" i="99"/>
  <c r="L99" i="99"/>
  <c r="K99" i="99"/>
  <c r="H99" i="99"/>
  <c r="D99" i="99"/>
  <c r="C99" i="99"/>
  <c r="B99" i="99"/>
  <c r="P98" i="99"/>
  <c r="O98" i="99"/>
  <c r="N98" i="99"/>
  <c r="M98" i="99"/>
  <c r="L98" i="99"/>
  <c r="K98" i="99"/>
  <c r="H98" i="99"/>
  <c r="D98" i="99"/>
  <c r="C98" i="99"/>
  <c r="B98" i="99"/>
  <c r="P97" i="99"/>
  <c r="O97" i="99"/>
  <c r="N97" i="99"/>
  <c r="M97" i="99"/>
  <c r="L97" i="99"/>
  <c r="K97" i="99"/>
  <c r="H97" i="99"/>
  <c r="D97" i="99"/>
  <c r="C97" i="99"/>
  <c r="B97" i="99"/>
  <c r="P96" i="99"/>
  <c r="O96" i="99"/>
  <c r="N96" i="99"/>
  <c r="M96" i="99"/>
  <c r="L96" i="99"/>
  <c r="K96" i="99"/>
  <c r="H96" i="99"/>
  <c r="D96" i="99"/>
  <c r="C96" i="99"/>
  <c r="B96" i="99"/>
  <c r="P95" i="99"/>
  <c r="O95" i="99"/>
  <c r="N95" i="99"/>
  <c r="M95" i="99"/>
  <c r="L95" i="99"/>
  <c r="K95" i="99"/>
  <c r="H95" i="99"/>
  <c r="D95" i="99"/>
  <c r="C95" i="99"/>
  <c r="B95" i="99"/>
  <c r="P94" i="99"/>
  <c r="O94" i="99"/>
  <c r="N94" i="99"/>
  <c r="M94" i="99"/>
  <c r="L94" i="99"/>
  <c r="K94" i="99"/>
  <c r="H94" i="99"/>
  <c r="D94" i="99"/>
  <c r="C94" i="99"/>
  <c r="B94" i="99"/>
  <c r="P93" i="99"/>
  <c r="O93" i="99"/>
  <c r="N93" i="99"/>
  <c r="M93" i="99"/>
  <c r="L93" i="99"/>
  <c r="K93" i="99"/>
  <c r="H93" i="99"/>
  <c r="D93" i="99"/>
  <c r="C93" i="99"/>
  <c r="B93" i="99"/>
  <c r="P92" i="99"/>
  <c r="O92" i="99"/>
  <c r="N92" i="99"/>
  <c r="M92" i="99"/>
  <c r="L92" i="99"/>
  <c r="K92" i="99"/>
  <c r="H92" i="99"/>
  <c r="D92" i="99"/>
  <c r="C92" i="99"/>
  <c r="B92" i="99"/>
  <c r="P91" i="99"/>
  <c r="O91" i="99"/>
  <c r="N91" i="99"/>
  <c r="M91" i="99"/>
  <c r="L91" i="99"/>
  <c r="K91" i="99"/>
  <c r="H91" i="99"/>
  <c r="D91" i="99"/>
  <c r="C91" i="99"/>
  <c r="B91" i="99"/>
  <c r="P90" i="99"/>
  <c r="O90" i="99"/>
  <c r="N90" i="99"/>
  <c r="M90" i="99"/>
  <c r="L90" i="99"/>
  <c r="K90" i="99"/>
  <c r="H90" i="99"/>
  <c r="D90" i="99"/>
  <c r="C90" i="99"/>
  <c r="B90" i="99"/>
  <c r="P89" i="99"/>
  <c r="O89" i="99"/>
  <c r="N89" i="99"/>
  <c r="M89" i="99"/>
  <c r="L89" i="99"/>
  <c r="K89" i="99"/>
  <c r="H89" i="99"/>
  <c r="D89" i="99"/>
  <c r="C89" i="99"/>
  <c r="B89" i="99"/>
  <c r="P88" i="99"/>
  <c r="O88" i="99"/>
  <c r="N88" i="99"/>
  <c r="M88" i="99"/>
  <c r="L88" i="99"/>
  <c r="K88" i="99"/>
  <c r="H88" i="99"/>
  <c r="D88" i="99"/>
  <c r="C88" i="99"/>
  <c r="B88" i="99"/>
  <c r="P87" i="99"/>
  <c r="O87" i="99"/>
  <c r="N87" i="99"/>
  <c r="M87" i="99"/>
  <c r="L87" i="99"/>
  <c r="K87" i="99"/>
  <c r="H87" i="99"/>
  <c r="D87" i="99"/>
  <c r="C87" i="99"/>
  <c r="B87" i="99"/>
  <c r="P86" i="99"/>
  <c r="O86" i="99"/>
  <c r="N86" i="99"/>
  <c r="M86" i="99"/>
  <c r="L86" i="99"/>
  <c r="K86" i="99"/>
  <c r="H86" i="99"/>
  <c r="D86" i="99"/>
  <c r="C86" i="99"/>
  <c r="B86" i="99"/>
  <c r="P85" i="99"/>
  <c r="O85" i="99"/>
  <c r="N85" i="99"/>
  <c r="M85" i="99"/>
  <c r="L85" i="99"/>
  <c r="K85" i="99"/>
  <c r="H85" i="99"/>
  <c r="D85" i="99"/>
  <c r="C85" i="99"/>
  <c r="B85" i="99"/>
  <c r="P84" i="99"/>
  <c r="O84" i="99"/>
  <c r="N84" i="99"/>
  <c r="M84" i="99"/>
  <c r="L84" i="99"/>
  <c r="K84" i="99"/>
  <c r="H84" i="99"/>
  <c r="D84" i="99"/>
  <c r="C84" i="99"/>
  <c r="B84" i="99"/>
  <c r="P83" i="99"/>
  <c r="O83" i="99"/>
  <c r="N83" i="99"/>
  <c r="M83" i="99"/>
  <c r="L83" i="99"/>
  <c r="K83" i="99"/>
  <c r="H83" i="99"/>
  <c r="D83" i="99"/>
  <c r="C83" i="99"/>
  <c r="B83" i="99"/>
  <c r="P82" i="99"/>
  <c r="O82" i="99"/>
  <c r="N82" i="99"/>
  <c r="M82" i="99"/>
  <c r="L82" i="99"/>
  <c r="K82" i="99"/>
  <c r="H82" i="99"/>
  <c r="D82" i="99"/>
  <c r="C82" i="99"/>
  <c r="B82" i="99"/>
  <c r="P81" i="99"/>
  <c r="O81" i="99"/>
  <c r="N81" i="99"/>
  <c r="M81" i="99"/>
  <c r="L81" i="99"/>
  <c r="K81" i="99"/>
  <c r="H81" i="99"/>
  <c r="D81" i="99"/>
  <c r="C81" i="99"/>
  <c r="B81" i="99"/>
  <c r="P80" i="99"/>
  <c r="O80" i="99"/>
  <c r="N80" i="99"/>
  <c r="M80" i="99"/>
  <c r="L80" i="99"/>
  <c r="K80" i="99"/>
  <c r="H80" i="99"/>
  <c r="D80" i="99"/>
  <c r="C80" i="99"/>
  <c r="B80" i="99"/>
  <c r="P79" i="99"/>
  <c r="O79" i="99"/>
  <c r="N79" i="99"/>
  <c r="M79" i="99"/>
  <c r="L79" i="99"/>
  <c r="K79" i="99"/>
  <c r="H79" i="99"/>
  <c r="D79" i="99"/>
  <c r="C79" i="99"/>
  <c r="B79" i="99"/>
  <c r="P78" i="99"/>
  <c r="O78" i="99"/>
  <c r="N78" i="99"/>
  <c r="M78" i="99"/>
  <c r="L78" i="99"/>
  <c r="K78" i="99"/>
  <c r="H78" i="99"/>
  <c r="D78" i="99"/>
  <c r="C78" i="99"/>
  <c r="B78" i="99"/>
  <c r="P77" i="99"/>
  <c r="O77" i="99"/>
  <c r="N77" i="99"/>
  <c r="M77" i="99"/>
  <c r="L77" i="99"/>
  <c r="K77" i="99"/>
  <c r="H77" i="99"/>
  <c r="D77" i="99"/>
  <c r="C77" i="99"/>
  <c r="B77" i="99"/>
  <c r="P76" i="99"/>
  <c r="O76" i="99"/>
  <c r="N76" i="99"/>
  <c r="M76" i="99"/>
  <c r="L76" i="99"/>
  <c r="K76" i="99"/>
  <c r="H76" i="99"/>
  <c r="D76" i="99"/>
  <c r="C76" i="99"/>
  <c r="B76" i="99"/>
  <c r="P75" i="99"/>
  <c r="O75" i="99"/>
  <c r="N75" i="99"/>
  <c r="M75" i="99"/>
  <c r="L75" i="99"/>
  <c r="K75" i="99"/>
  <c r="H75" i="99"/>
  <c r="D75" i="99"/>
  <c r="C75" i="99"/>
  <c r="B75" i="99"/>
  <c r="P74" i="99"/>
  <c r="O74" i="99"/>
  <c r="N74" i="99"/>
  <c r="M74" i="99"/>
  <c r="L74" i="99"/>
  <c r="K74" i="99"/>
  <c r="H74" i="99"/>
  <c r="D74" i="99"/>
  <c r="C74" i="99"/>
  <c r="B74" i="99"/>
  <c r="P73" i="99"/>
  <c r="O73" i="99"/>
  <c r="N73" i="99"/>
  <c r="M73" i="99"/>
  <c r="L73" i="99"/>
  <c r="K73" i="99"/>
  <c r="H73" i="99"/>
  <c r="D73" i="99"/>
  <c r="C73" i="99"/>
  <c r="B73" i="99"/>
  <c r="P72" i="99"/>
  <c r="O72" i="99"/>
  <c r="N72" i="99"/>
  <c r="M72" i="99"/>
  <c r="L72" i="99"/>
  <c r="K72" i="99"/>
  <c r="H72" i="99"/>
  <c r="D72" i="99"/>
  <c r="C72" i="99"/>
  <c r="B72" i="99"/>
  <c r="P71" i="99"/>
  <c r="O71" i="99"/>
  <c r="N71" i="99"/>
  <c r="M71" i="99"/>
  <c r="L71" i="99"/>
  <c r="K71" i="99"/>
  <c r="H71" i="99"/>
  <c r="D71" i="99"/>
  <c r="C71" i="99"/>
  <c r="B71" i="99"/>
  <c r="P70" i="99"/>
  <c r="O70" i="99"/>
  <c r="N70" i="99"/>
  <c r="M70" i="99"/>
  <c r="L70" i="99"/>
  <c r="K70" i="99"/>
  <c r="H70" i="99"/>
  <c r="D70" i="99"/>
  <c r="C70" i="99"/>
  <c r="B70" i="99"/>
  <c r="P69" i="99"/>
  <c r="O69" i="99"/>
  <c r="N69" i="99"/>
  <c r="M69" i="99"/>
  <c r="L69" i="99"/>
  <c r="K69" i="99"/>
  <c r="H69" i="99"/>
  <c r="D69" i="99"/>
  <c r="C69" i="99"/>
  <c r="B69" i="99"/>
  <c r="P68" i="99"/>
  <c r="O68" i="99"/>
  <c r="N68" i="99"/>
  <c r="M68" i="99"/>
  <c r="L68" i="99"/>
  <c r="K68" i="99"/>
  <c r="H68" i="99"/>
  <c r="D68" i="99"/>
  <c r="C68" i="99"/>
  <c r="B68" i="99"/>
  <c r="P67" i="99"/>
  <c r="O67" i="99"/>
  <c r="N67" i="99"/>
  <c r="M67" i="99"/>
  <c r="L67" i="99"/>
  <c r="K67" i="99"/>
  <c r="H67" i="99"/>
  <c r="D67" i="99"/>
  <c r="C67" i="99"/>
  <c r="B67" i="99"/>
  <c r="P66" i="99"/>
  <c r="O66" i="99"/>
  <c r="N66" i="99"/>
  <c r="M66" i="99"/>
  <c r="L66" i="99"/>
  <c r="K66" i="99"/>
  <c r="H66" i="99"/>
  <c r="D66" i="99"/>
  <c r="C66" i="99"/>
  <c r="B66" i="99"/>
  <c r="P65" i="99"/>
  <c r="O65" i="99"/>
  <c r="N65" i="99"/>
  <c r="M65" i="99"/>
  <c r="L65" i="99"/>
  <c r="K65" i="99"/>
  <c r="H65" i="99"/>
  <c r="D65" i="99"/>
  <c r="C65" i="99"/>
  <c r="B65" i="99"/>
  <c r="P64" i="99"/>
  <c r="O64" i="99"/>
  <c r="N64" i="99"/>
  <c r="M64" i="99"/>
  <c r="L64" i="99"/>
  <c r="K64" i="99"/>
  <c r="H64" i="99"/>
  <c r="D64" i="99"/>
  <c r="C64" i="99"/>
  <c r="B64" i="99"/>
  <c r="P63" i="99"/>
  <c r="O63" i="99"/>
  <c r="N63" i="99"/>
  <c r="M63" i="99"/>
  <c r="L63" i="99"/>
  <c r="K63" i="99"/>
  <c r="H63" i="99"/>
  <c r="D63" i="99"/>
  <c r="C63" i="99"/>
  <c r="B63" i="99"/>
  <c r="P62" i="99"/>
  <c r="O62" i="99"/>
  <c r="N62" i="99"/>
  <c r="M62" i="99"/>
  <c r="L62" i="99"/>
  <c r="K62" i="99"/>
  <c r="H62" i="99"/>
  <c r="D62" i="99"/>
  <c r="C62" i="99"/>
  <c r="B62" i="99"/>
  <c r="P61" i="99"/>
  <c r="O61" i="99"/>
  <c r="N61" i="99"/>
  <c r="M61" i="99"/>
  <c r="L61" i="99"/>
  <c r="K61" i="99"/>
  <c r="H61" i="99"/>
  <c r="D61" i="99"/>
  <c r="C61" i="99"/>
  <c r="B61" i="99"/>
  <c r="P60" i="99"/>
  <c r="O60" i="99"/>
  <c r="N60" i="99"/>
  <c r="M60" i="99"/>
  <c r="L60" i="99"/>
  <c r="K60" i="99"/>
  <c r="H60" i="99"/>
  <c r="D60" i="99"/>
  <c r="C60" i="99"/>
  <c r="B60" i="99"/>
  <c r="P59" i="99"/>
  <c r="O59" i="99"/>
  <c r="N59" i="99"/>
  <c r="M59" i="99"/>
  <c r="L59" i="99"/>
  <c r="K59" i="99"/>
  <c r="H59" i="99"/>
  <c r="D59" i="99"/>
  <c r="C59" i="99"/>
  <c r="B59" i="99"/>
  <c r="P58" i="99"/>
  <c r="O58" i="99"/>
  <c r="N58" i="99"/>
  <c r="M58" i="99"/>
  <c r="L58" i="99"/>
  <c r="K58" i="99"/>
  <c r="H58" i="99"/>
  <c r="D58" i="99"/>
  <c r="C58" i="99"/>
  <c r="B58" i="99"/>
  <c r="P57" i="99"/>
  <c r="O57" i="99"/>
  <c r="N57" i="99"/>
  <c r="M57" i="99"/>
  <c r="L57" i="99"/>
  <c r="K57" i="99"/>
  <c r="H57" i="99"/>
  <c r="D57" i="99"/>
  <c r="C57" i="99"/>
  <c r="B57" i="99"/>
  <c r="P56" i="99"/>
  <c r="O56" i="99"/>
  <c r="N56" i="99"/>
  <c r="M56" i="99"/>
  <c r="L56" i="99"/>
  <c r="K56" i="99"/>
  <c r="H56" i="99"/>
  <c r="D56" i="99"/>
  <c r="C56" i="99"/>
  <c r="B56" i="99"/>
  <c r="P55" i="99"/>
  <c r="O55" i="99"/>
  <c r="N55" i="99"/>
  <c r="M55" i="99"/>
  <c r="L55" i="99"/>
  <c r="K55" i="99"/>
  <c r="H55" i="99"/>
  <c r="D55" i="99"/>
  <c r="C55" i="99"/>
  <c r="B55" i="99"/>
  <c r="P54" i="99"/>
  <c r="O54" i="99"/>
  <c r="N54" i="99"/>
  <c r="M54" i="99"/>
  <c r="L54" i="99"/>
  <c r="K54" i="99"/>
  <c r="H54" i="99"/>
  <c r="D54" i="99"/>
  <c r="C54" i="99"/>
  <c r="B54" i="99"/>
  <c r="P53" i="99"/>
  <c r="O53" i="99"/>
  <c r="N53" i="99"/>
  <c r="M53" i="99"/>
  <c r="L53" i="99"/>
  <c r="K53" i="99"/>
  <c r="H53" i="99"/>
  <c r="D53" i="99"/>
  <c r="C53" i="99"/>
  <c r="B53" i="99"/>
  <c r="P52" i="99"/>
  <c r="O52" i="99"/>
  <c r="N52" i="99"/>
  <c r="M52" i="99"/>
  <c r="L52" i="99"/>
  <c r="K52" i="99"/>
  <c r="H52" i="99"/>
  <c r="D52" i="99"/>
  <c r="C52" i="99"/>
  <c r="B52" i="99"/>
  <c r="P51" i="99"/>
  <c r="O51" i="99"/>
  <c r="N51" i="99"/>
  <c r="M51" i="99"/>
  <c r="L51" i="99"/>
  <c r="K51" i="99"/>
  <c r="H51" i="99"/>
  <c r="D51" i="99"/>
  <c r="C51" i="99"/>
  <c r="B51" i="99"/>
  <c r="P50" i="99"/>
  <c r="O50" i="99"/>
  <c r="N50" i="99"/>
  <c r="M50" i="99"/>
  <c r="L50" i="99"/>
  <c r="K50" i="99"/>
  <c r="H50" i="99"/>
  <c r="D50" i="99"/>
  <c r="C50" i="99"/>
  <c r="B50" i="99"/>
  <c r="P49" i="99"/>
  <c r="O49" i="99"/>
  <c r="N49" i="99"/>
  <c r="M49" i="99"/>
  <c r="L49" i="99"/>
  <c r="K49" i="99"/>
  <c r="H49" i="99"/>
  <c r="D49" i="99"/>
  <c r="C49" i="99"/>
  <c r="B49" i="99"/>
  <c r="P48" i="99"/>
  <c r="O48" i="99"/>
  <c r="N48" i="99"/>
  <c r="M48" i="99"/>
  <c r="L48" i="99"/>
  <c r="K48" i="99"/>
  <c r="H48" i="99"/>
  <c r="D48" i="99"/>
  <c r="C48" i="99"/>
  <c r="B48" i="99"/>
  <c r="P47" i="99"/>
  <c r="O47" i="99"/>
  <c r="N47" i="99"/>
  <c r="M47" i="99"/>
  <c r="L47" i="99"/>
  <c r="K47" i="99"/>
  <c r="H47" i="99"/>
  <c r="D47" i="99"/>
  <c r="C47" i="99"/>
  <c r="B47" i="99"/>
  <c r="P46" i="99"/>
  <c r="O46" i="99"/>
  <c r="N46" i="99"/>
  <c r="M46" i="99"/>
  <c r="L46" i="99"/>
  <c r="K46" i="99"/>
  <c r="H46" i="99"/>
  <c r="D46" i="99"/>
  <c r="C46" i="99"/>
  <c r="B46" i="99"/>
  <c r="P45" i="99"/>
  <c r="O45" i="99"/>
  <c r="N45" i="99"/>
  <c r="M45" i="99"/>
  <c r="L45" i="99"/>
  <c r="K45" i="99"/>
  <c r="H45" i="99"/>
  <c r="D45" i="99"/>
  <c r="C45" i="99"/>
  <c r="B45" i="99"/>
  <c r="P44" i="99"/>
  <c r="O44" i="99"/>
  <c r="N44" i="99"/>
  <c r="M44" i="99"/>
  <c r="L44" i="99"/>
  <c r="K44" i="99"/>
  <c r="H44" i="99"/>
  <c r="D44" i="99"/>
  <c r="C44" i="99"/>
  <c r="B44" i="99"/>
  <c r="P43" i="99"/>
  <c r="O43" i="99"/>
  <c r="N43" i="99"/>
  <c r="M43" i="99"/>
  <c r="L43" i="99"/>
  <c r="K43" i="99"/>
  <c r="H43" i="99"/>
  <c r="D43" i="99"/>
  <c r="C43" i="99"/>
  <c r="B43" i="99"/>
  <c r="P42" i="99"/>
  <c r="O42" i="99"/>
  <c r="N42" i="99"/>
  <c r="M42" i="99"/>
  <c r="L42" i="99"/>
  <c r="K42" i="99"/>
  <c r="H42" i="99"/>
  <c r="D42" i="99"/>
  <c r="C42" i="99"/>
  <c r="B42" i="99"/>
  <c r="P41" i="99"/>
  <c r="O41" i="99"/>
  <c r="N41" i="99"/>
  <c r="M41" i="99"/>
  <c r="L41" i="99"/>
  <c r="K41" i="99"/>
  <c r="H41" i="99"/>
  <c r="D41" i="99"/>
  <c r="C41" i="99"/>
  <c r="B41" i="99"/>
  <c r="P40" i="99"/>
  <c r="O40" i="99"/>
  <c r="N40" i="99"/>
  <c r="M40" i="99"/>
  <c r="L40" i="99"/>
  <c r="K40" i="99"/>
  <c r="H40" i="99"/>
  <c r="D40" i="99"/>
  <c r="C40" i="99"/>
  <c r="B40" i="99"/>
  <c r="P39" i="99"/>
  <c r="O39" i="99"/>
  <c r="N39" i="99"/>
  <c r="M39" i="99"/>
  <c r="L39" i="99"/>
  <c r="K39" i="99"/>
  <c r="H39" i="99"/>
  <c r="D39" i="99"/>
  <c r="C39" i="99"/>
  <c r="B39" i="99"/>
  <c r="P38" i="99"/>
  <c r="O38" i="99"/>
  <c r="N38" i="99"/>
  <c r="M38" i="99"/>
  <c r="L38" i="99"/>
  <c r="K38" i="99"/>
  <c r="H38" i="99"/>
  <c r="D38" i="99"/>
  <c r="C38" i="99"/>
  <c r="B38" i="99"/>
  <c r="P37" i="99"/>
  <c r="O37" i="99"/>
  <c r="N37" i="99"/>
  <c r="M37" i="99"/>
  <c r="L37" i="99"/>
  <c r="K37" i="99"/>
  <c r="H37" i="99"/>
  <c r="D37" i="99"/>
  <c r="C37" i="99"/>
  <c r="B37" i="99"/>
  <c r="P36" i="99"/>
  <c r="O36" i="99"/>
  <c r="N36" i="99"/>
  <c r="M36" i="99"/>
  <c r="L36" i="99"/>
  <c r="K36" i="99"/>
  <c r="H36" i="99"/>
  <c r="D36" i="99"/>
  <c r="C36" i="99"/>
  <c r="B36" i="99"/>
  <c r="P35" i="99"/>
  <c r="O35" i="99"/>
  <c r="N35" i="99"/>
  <c r="M35" i="99"/>
  <c r="L35" i="99"/>
  <c r="K35" i="99"/>
  <c r="H35" i="99"/>
  <c r="D35" i="99"/>
  <c r="C35" i="99"/>
  <c r="B35" i="99"/>
  <c r="P34" i="99"/>
  <c r="O34" i="99"/>
  <c r="N34" i="99"/>
  <c r="M34" i="99"/>
  <c r="L34" i="99"/>
  <c r="K34" i="99"/>
  <c r="H34" i="99"/>
  <c r="D34" i="99"/>
  <c r="C34" i="99"/>
  <c r="B34" i="99"/>
  <c r="P33" i="99"/>
  <c r="O33" i="99"/>
  <c r="N33" i="99"/>
  <c r="M33" i="99"/>
  <c r="L33" i="99"/>
  <c r="K33" i="99"/>
  <c r="H33" i="99"/>
  <c r="D33" i="99"/>
  <c r="C33" i="99"/>
  <c r="B33" i="99"/>
  <c r="P32" i="99"/>
  <c r="O32" i="99"/>
  <c r="N32" i="99"/>
  <c r="M32" i="99"/>
  <c r="L32" i="99"/>
  <c r="K32" i="99"/>
  <c r="H32" i="99"/>
  <c r="D32" i="99"/>
  <c r="C32" i="99"/>
  <c r="B32" i="99"/>
  <c r="P31" i="99"/>
  <c r="O31" i="99"/>
  <c r="N31" i="99"/>
  <c r="M31" i="99"/>
  <c r="L31" i="99"/>
  <c r="K31" i="99"/>
  <c r="H31" i="99"/>
  <c r="D31" i="99"/>
  <c r="C31" i="99"/>
  <c r="B31" i="99"/>
  <c r="P30" i="99"/>
  <c r="O30" i="99"/>
  <c r="N30" i="99"/>
  <c r="M30" i="99"/>
  <c r="L30" i="99"/>
  <c r="K30" i="99"/>
  <c r="H30" i="99"/>
  <c r="D30" i="99"/>
  <c r="C30" i="99"/>
  <c r="B30" i="99"/>
  <c r="P29" i="99"/>
  <c r="O29" i="99"/>
  <c r="N29" i="99"/>
  <c r="M29" i="99"/>
  <c r="L29" i="99"/>
  <c r="K29" i="99"/>
  <c r="H29" i="99"/>
  <c r="D29" i="99"/>
  <c r="C29" i="99"/>
  <c r="B29" i="99"/>
  <c r="P28" i="99"/>
  <c r="O28" i="99"/>
  <c r="N28" i="99"/>
  <c r="M28" i="99"/>
  <c r="L28" i="99"/>
  <c r="K28" i="99"/>
  <c r="H28" i="99"/>
  <c r="D28" i="99"/>
  <c r="C28" i="99"/>
  <c r="B28" i="99"/>
  <c r="P27" i="99"/>
  <c r="O27" i="99"/>
  <c r="N27" i="99"/>
  <c r="M27" i="99"/>
  <c r="L27" i="99"/>
  <c r="K27" i="99"/>
  <c r="H27" i="99"/>
  <c r="D27" i="99"/>
  <c r="C27" i="99"/>
  <c r="B27" i="99"/>
  <c r="P26" i="99"/>
  <c r="O26" i="99"/>
  <c r="N26" i="99"/>
  <c r="M26" i="99"/>
  <c r="L26" i="99"/>
  <c r="K26" i="99"/>
  <c r="H26" i="99"/>
  <c r="D26" i="99"/>
  <c r="C26" i="99"/>
  <c r="B26" i="99"/>
  <c r="P25" i="99"/>
  <c r="O25" i="99"/>
  <c r="N25" i="99"/>
  <c r="M25" i="99"/>
  <c r="L25" i="99"/>
  <c r="K25" i="99"/>
  <c r="H25" i="99"/>
  <c r="D25" i="99"/>
  <c r="C25" i="99"/>
  <c r="B25" i="99"/>
  <c r="P24" i="99"/>
  <c r="O24" i="99"/>
  <c r="N24" i="99"/>
  <c r="M24" i="99"/>
  <c r="L24" i="99"/>
  <c r="K24" i="99"/>
  <c r="H24" i="99"/>
  <c r="D24" i="99"/>
  <c r="C24" i="99"/>
  <c r="B24" i="99"/>
  <c r="P23" i="99"/>
  <c r="O23" i="99"/>
  <c r="N23" i="99"/>
  <c r="M23" i="99"/>
  <c r="L23" i="99"/>
  <c r="K23" i="99"/>
  <c r="H23" i="99"/>
  <c r="D23" i="99"/>
  <c r="C23" i="99"/>
  <c r="B23" i="99"/>
  <c r="P22" i="99"/>
  <c r="O22" i="99"/>
  <c r="N22" i="99"/>
  <c r="M22" i="99"/>
  <c r="L22" i="99"/>
  <c r="K22" i="99"/>
  <c r="H22" i="99"/>
  <c r="D22" i="99"/>
  <c r="C22" i="99"/>
  <c r="B22" i="99"/>
  <c r="P21" i="99"/>
  <c r="O21" i="99"/>
  <c r="N21" i="99"/>
  <c r="M21" i="99"/>
  <c r="L21" i="99"/>
  <c r="K21" i="99"/>
  <c r="H21" i="99"/>
  <c r="D21" i="99"/>
  <c r="C21" i="99"/>
  <c r="B21" i="99"/>
  <c r="P20" i="99"/>
  <c r="O20" i="99"/>
  <c r="N20" i="99"/>
  <c r="M20" i="99"/>
  <c r="L20" i="99"/>
  <c r="K20" i="99"/>
  <c r="H20" i="99"/>
  <c r="D20" i="99"/>
  <c r="C20" i="99"/>
  <c r="B20" i="99"/>
  <c r="P19" i="99"/>
  <c r="O19" i="99"/>
  <c r="N19" i="99"/>
  <c r="M19" i="99"/>
  <c r="L19" i="99"/>
  <c r="K19" i="99"/>
  <c r="H19" i="99"/>
  <c r="D19" i="99"/>
  <c r="C19" i="99"/>
  <c r="B19" i="99"/>
  <c r="P18" i="99"/>
  <c r="O18" i="99"/>
  <c r="N18" i="99"/>
  <c r="M18" i="99"/>
  <c r="L18" i="99"/>
  <c r="K18" i="99"/>
  <c r="H18" i="99"/>
  <c r="D18" i="99"/>
  <c r="C18" i="99"/>
  <c r="B18" i="99"/>
  <c r="P17" i="99"/>
  <c r="O17" i="99"/>
  <c r="N17" i="99"/>
  <c r="M17" i="99"/>
  <c r="L17" i="99"/>
  <c r="K17" i="99"/>
  <c r="H17" i="99"/>
  <c r="D17" i="99"/>
  <c r="C17" i="99"/>
  <c r="B17" i="99"/>
  <c r="P16" i="99"/>
  <c r="O16" i="99"/>
  <c r="N16" i="99"/>
  <c r="M16" i="99"/>
  <c r="L16" i="99"/>
  <c r="K16" i="99"/>
  <c r="H16" i="99"/>
  <c r="D16" i="99"/>
  <c r="C16" i="99"/>
  <c r="B16" i="99"/>
  <c r="P15" i="99"/>
  <c r="O15" i="99"/>
  <c r="N15" i="99"/>
  <c r="M15" i="99"/>
  <c r="L15" i="99"/>
  <c r="K15" i="99"/>
  <c r="H15" i="99"/>
  <c r="D15" i="99"/>
  <c r="C15" i="99"/>
  <c r="B15" i="99"/>
  <c r="P14" i="99"/>
  <c r="O14" i="99"/>
  <c r="N14" i="99"/>
  <c r="M14" i="99"/>
  <c r="L14" i="99"/>
  <c r="K14" i="99"/>
  <c r="H14" i="99"/>
  <c r="G14" i="99"/>
  <c r="D14" i="99"/>
  <c r="C14" i="99"/>
  <c r="B14" i="99"/>
  <c r="P15" i="100"/>
  <c r="O15" i="100"/>
  <c r="N15" i="100"/>
  <c r="M15" i="100"/>
  <c r="L15" i="100"/>
  <c r="K15" i="100"/>
  <c r="H15" i="100"/>
  <c r="D15" i="100"/>
  <c r="C15" i="100"/>
  <c r="B15" i="100"/>
  <c r="P14" i="100"/>
  <c r="O14" i="100"/>
  <c r="N14" i="100"/>
  <c r="M14" i="100"/>
  <c r="L14" i="100"/>
  <c r="K14" i="100"/>
  <c r="H14" i="100"/>
  <c r="G14" i="100"/>
  <c r="D14" i="100"/>
  <c r="C14" i="100"/>
  <c r="B14" i="100"/>
  <c r="P23" i="101"/>
  <c r="O23" i="101"/>
  <c r="N23" i="101"/>
  <c r="M23" i="101"/>
  <c r="L23" i="101"/>
  <c r="K23" i="101"/>
  <c r="H23" i="101"/>
  <c r="D23" i="101"/>
  <c r="C23" i="101"/>
  <c r="B23" i="101"/>
  <c r="P22" i="101"/>
  <c r="O22" i="101"/>
  <c r="N22" i="101"/>
  <c r="M22" i="101"/>
  <c r="L22" i="101"/>
  <c r="K22" i="101"/>
  <c r="H22" i="101"/>
  <c r="D22" i="101"/>
  <c r="C22" i="101"/>
  <c r="B22" i="101"/>
  <c r="P21" i="101"/>
  <c r="O21" i="101"/>
  <c r="N21" i="101"/>
  <c r="M21" i="101"/>
  <c r="L21" i="101"/>
  <c r="K21" i="101"/>
  <c r="H21" i="101"/>
  <c r="D21" i="101"/>
  <c r="C21" i="101"/>
  <c r="B21" i="101"/>
  <c r="P20" i="101"/>
  <c r="O20" i="101"/>
  <c r="N20" i="101"/>
  <c r="M20" i="101"/>
  <c r="L20" i="101"/>
  <c r="K20" i="101"/>
  <c r="H20" i="101"/>
  <c r="D20" i="101"/>
  <c r="C20" i="101"/>
  <c r="B20" i="101"/>
  <c r="P19" i="101"/>
  <c r="O19" i="101"/>
  <c r="N19" i="101"/>
  <c r="M19" i="101"/>
  <c r="L19" i="101"/>
  <c r="K19" i="101"/>
  <c r="H19" i="101"/>
  <c r="D19" i="101"/>
  <c r="C19" i="101"/>
  <c r="B19" i="101"/>
  <c r="P18" i="101"/>
  <c r="O18" i="101"/>
  <c r="N18" i="101"/>
  <c r="M18" i="101"/>
  <c r="L18" i="101"/>
  <c r="K18" i="101"/>
  <c r="H18" i="101"/>
  <c r="D18" i="101"/>
  <c r="C18" i="101"/>
  <c r="B18" i="101"/>
  <c r="P17" i="101"/>
  <c r="A17" i="101" s="1"/>
  <c r="O17" i="101"/>
  <c r="N17" i="101"/>
  <c r="L17" i="101"/>
  <c r="D17" i="101"/>
  <c r="C17" i="101"/>
  <c r="B17" i="101"/>
  <c r="P16" i="101"/>
  <c r="O16" i="101"/>
  <c r="N16" i="101"/>
  <c r="M16" i="101"/>
  <c r="L16" i="101"/>
  <c r="K16" i="101"/>
  <c r="H16" i="101"/>
  <c r="D16" i="101"/>
  <c r="C16" i="101"/>
  <c r="B16" i="101"/>
  <c r="P15" i="101"/>
  <c r="A15" i="101" s="1"/>
  <c r="O15" i="101"/>
  <c r="N15" i="101"/>
  <c r="M15" i="101"/>
  <c r="L15" i="101"/>
  <c r="K15" i="101"/>
  <c r="H15" i="101"/>
  <c r="D15" i="101"/>
  <c r="C15" i="101"/>
  <c r="B15" i="101"/>
  <c r="P14" i="101"/>
  <c r="O14" i="101"/>
  <c r="N14" i="101"/>
  <c r="M14" i="101"/>
  <c r="L14" i="101"/>
  <c r="K14" i="101"/>
  <c r="H14" i="101"/>
  <c r="G14" i="101"/>
  <c r="D14" i="101"/>
  <c r="C14" i="101"/>
  <c r="B14" i="101"/>
  <c r="O28" i="102"/>
  <c r="M28" i="102"/>
  <c r="L28" i="102"/>
  <c r="H28" i="102"/>
  <c r="D28" i="102"/>
  <c r="C28" i="102"/>
  <c r="B28" i="102"/>
  <c r="P27" i="102"/>
  <c r="O27" i="102"/>
  <c r="N27" i="102"/>
  <c r="M27" i="102"/>
  <c r="L27" i="102"/>
  <c r="K27" i="102"/>
  <c r="H27" i="102"/>
  <c r="D27" i="102"/>
  <c r="C27" i="102"/>
  <c r="B27" i="102"/>
  <c r="O26" i="102"/>
  <c r="N26" i="102"/>
  <c r="K26" i="102"/>
  <c r="H26" i="102"/>
  <c r="D26" i="102"/>
  <c r="C26" i="102"/>
  <c r="B26" i="102"/>
  <c r="O25" i="102"/>
  <c r="N25" i="102"/>
  <c r="M25" i="102"/>
  <c r="H25" i="102"/>
  <c r="D25" i="102"/>
  <c r="C25" i="102"/>
  <c r="B25" i="102"/>
  <c r="P24" i="102"/>
  <c r="O24" i="102"/>
  <c r="N24" i="102"/>
  <c r="M24" i="102"/>
  <c r="L24" i="102"/>
  <c r="K24" i="102"/>
  <c r="H24" i="102"/>
  <c r="D24" i="102"/>
  <c r="C24" i="102"/>
  <c r="B24" i="102"/>
  <c r="M23" i="102"/>
  <c r="H23" i="102"/>
  <c r="D23" i="102"/>
  <c r="C23" i="102"/>
  <c r="B23" i="102"/>
  <c r="O22" i="102"/>
  <c r="N22" i="102"/>
  <c r="M22" i="102"/>
  <c r="H22" i="102"/>
  <c r="D22" i="102"/>
  <c r="C22" i="102"/>
  <c r="B22" i="102"/>
  <c r="O21" i="102"/>
  <c r="N21" i="102"/>
  <c r="H21" i="102"/>
  <c r="D21" i="102"/>
  <c r="C21" i="102"/>
  <c r="B21" i="102"/>
  <c r="O20" i="102"/>
  <c r="N20" i="102"/>
  <c r="H20" i="102"/>
  <c r="D20" i="102"/>
  <c r="C20" i="102"/>
  <c r="B20" i="102"/>
  <c r="O19" i="102"/>
  <c r="N19" i="102"/>
  <c r="L19" i="102"/>
  <c r="K19" i="102"/>
  <c r="H19" i="102"/>
  <c r="D19" i="102"/>
  <c r="C19" i="102"/>
  <c r="B19" i="102"/>
  <c r="P18" i="102"/>
  <c r="O18" i="102"/>
  <c r="N18" i="102"/>
  <c r="M18" i="102"/>
  <c r="L18" i="102"/>
  <c r="K18" i="102"/>
  <c r="H18" i="102"/>
  <c r="D18" i="102"/>
  <c r="C18" i="102"/>
  <c r="B18" i="102"/>
  <c r="O17" i="102"/>
  <c r="N17" i="102"/>
  <c r="K17" i="102"/>
  <c r="H17" i="102"/>
  <c r="D17" i="102"/>
  <c r="C17" i="102"/>
  <c r="B17" i="102"/>
  <c r="O16" i="102"/>
  <c r="M16" i="102"/>
  <c r="L16" i="102"/>
  <c r="H16" i="102"/>
  <c r="D16" i="102"/>
  <c r="C16" i="102"/>
  <c r="B16" i="102"/>
  <c r="O15" i="102"/>
  <c r="M15" i="102"/>
  <c r="H15" i="102"/>
  <c r="D15" i="102"/>
  <c r="C15" i="102"/>
  <c r="B15" i="102"/>
  <c r="P14" i="102"/>
  <c r="O14" i="102"/>
  <c r="N14" i="102"/>
  <c r="M14" i="102"/>
  <c r="L14" i="102"/>
  <c r="K14" i="102"/>
  <c r="H14" i="102"/>
  <c r="G14" i="102"/>
  <c r="D14" i="102"/>
  <c r="C14" i="102"/>
  <c r="B14" i="102"/>
  <c r="P28" i="103"/>
  <c r="O28" i="103"/>
  <c r="N28" i="103"/>
  <c r="M28" i="103"/>
  <c r="L28" i="103"/>
  <c r="K28" i="103"/>
  <c r="H28" i="103"/>
  <c r="D28" i="103"/>
  <c r="C28" i="103"/>
  <c r="B28" i="103"/>
  <c r="P27" i="103"/>
  <c r="O27" i="103"/>
  <c r="N27" i="103"/>
  <c r="M27" i="103"/>
  <c r="L27" i="103"/>
  <c r="K27" i="103"/>
  <c r="H27" i="103"/>
  <c r="D27" i="103"/>
  <c r="C27" i="103"/>
  <c r="B27" i="103"/>
  <c r="P26" i="103"/>
  <c r="O26" i="103"/>
  <c r="N26" i="103"/>
  <c r="M26" i="103"/>
  <c r="L26" i="103"/>
  <c r="K26" i="103"/>
  <c r="H26" i="103"/>
  <c r="D26" i="103"/>
  <c r="C26" i="103"/>
  <c r="B26" i="103"/>
  <c r="O25" i="103"/>
  <c r="M25" i="103"/>
  <c r="H25" i="103"/>
  <c r="D25" i="103"/>
  <c r="C25" i="103"/>
  <c r="B25" i="103"/>
  <c r="L24" i="103"/>
  <c r="K24" i="103"/>
  <c r="H24" i="103"/>
  <c r="D24" i="103"/>
  <c r="C24" i="103"/>
  <c r="B24" i="103"/>
  <c r="H23" i="103"/>
  <c r="D23" i="103"/>
  <c r="C23" i="103"/>
  <c r="B23" i="103"/>
  <c r="P22" i="103"/>
  <c r="O22" i="103"/>
  <c r="N22" i="103"/>
  <c r="M22" i="103"/>
  <c r="L22" i="103"/>
  <c r="K22" i="103"/>
  <c r="H22" i="103"/>
  <c r="D22" i="103"/>
  <c r="C22" i="103"/>
  <c r="B22" i="103"/>
  <c r="P21" i="103"/>
  <c r="O21" i="103"/>
  <c r="N21" i="103"/>
  <c r="M21" i="103"/>
  <c r="L21" i="103"/>
  <c r="K21" i="103"/>
  <c r="H21" i="103"/>
  <c r="D21" i="103"/>
  <c r="C21" i="103"/>
  <c r="B21" i="103"/>
  <c r="P20" i="103"/>
  <c r="O20" i="103"/>
  <c r="N20" i="103"/>
  <c r="M20" i="103"/>
  <c r="L20" i="103"/>
  <c r="K20" i="103"/>
  <c r="H20" i="103"/>
  <c r="D20" i="103"/>
  <c r="C20" i="103"/>
  <c r="B20" i="103"/>
  <c r="O19" i="103"/>
  <c r="M19" i="103"/>
  <c r="L19" i="103"/>
  <c r="H19" i="103"/>
  <c r="D19" i="103"/>
  <c r="C19" i="103"/>
  <c r="B19" i="103"/>
  <c r="O18" i="103"/>
  <c r="L18" i="103"/>
  <c r="K18" i="103"/>
  <c r="H18" i="103"/>
  <c r="D18" i="103"/>
  <c r="C18" i="103"/>
  <c r="B18" i="103"/>
  <c r="M17" i="103"/>
  <c r="L17" i="103"/>
  <c r="H17" i="103"/>
  <c r="D17" i="103"/>
  <c r="C17" i="103"/>
  <c r="B17" i="103"/>
  <c r="M16" i="103"/>
  <c r="L16" i="103"/>
  <c r="H16" i="103"/>
  <c r="D16" i="103"/>
  <c r="C16" i="103"/>
  <c r="B16" i="103"/>
  <c r="L15" i="103"/>
  <c r="D15" i="103"/>
  <c r="C15" i="103"/>
  <c r="B15" i="103"/>
  <c r="P14" i="103"/>
  <c r="O14" i="103"/>
  <c r="N14" i="103"/>
  <c r="M14" i="103"/>
  <c r="L14" i="103"/>
  <c r="K14" i="103"/>
  <c r="H14" i="103"/>
  <c r="G14" i="103"/>
  <c r="D14" i="103"/>
  <c r="C14" i="103"/>
  <c r="B14" i="103"/>
  <c r="P26" i="104"/>
  <c r="O26" i="104"/>
  <c r="N26" i="104"/>
  <c r="M26" i="104"/>
  <c r="L26" i="104"/>
  <c r="K26" i="104"/>
  <c r="H26" i="104"/>
  <c r="D26" i="104"/>
  <c r="C26" i="104"/>
  <c r="B26" i="104"/>
  <c r="P25" i="104"/>
  <c r="O25" i="104"/>
  <c r="N25" i="104"/>
  <c r="M25" i="104"/>
  <c r="L25" i="104"/>
  <c r="K25" i="104"/>
  <c r="H25" i="104"/>
  <c r="D25" i="104"/>
  <c r="C25" i="104"/>
  <c r="B25" i="104"/>
  <c r="P24" i="104"/>
  <c r="O24" i="104"/>
  <c r="N24" i="104"/>
  <c r="M24" i="104"/>
  <c r="L24" i="104"/>
  <c r="K24" i="104"/>
  <c r="H24" i="104"/>
  <c r="D24" i="104"/>
  <c r="C24" i="104"/>
  <c r="B24" i="104"/>
  <c r="P23" i="104"/>
  <c r="O23" i="104"/>
  <c r="N23" i="104"/>
  <c r="M23" i="104"/>
  <c r="L23" i="104"/>
  <c r="K23" i="104"/>
  <c r="H23" i="104"/>
  <c r="D23" i="104"/>
  <c r="C23" i="104"/>
  <c r="B23" i="104"/>
  <c r="P22" i="104"/>
  <c r="O22" i="104"/>
  <c r="N22" i="104"/>
  <c r="M22" i="104"/>
  <c r="L22" i="104"/>
  <c r="K22" i="104"/>
  <c r="H22" i="104"/>
  <c r="D22" i="104"/>
  <c r="C22" i="104"/>
  <c r="B22" i="104"/>
  <c r="P21" i="104"/>
  <c r="O21" i="104"/>
  <c r="N21" i="104"/>
  <c r="M21" i="104"/>
  <c r="L21" i="104"/>
  <c r="K21" i="104"/>
  <c r="H21" i="104"/>
  <c r="D21" i="104"/>
  <c r="C21" i="104"/>
  <c r="B21" i="104"/>
  <c r="P20" i="104"/>
  <c r="O20" i="104"/>
  <c r="N20" i="104"/>
  <c r="M20" i="104"/>
  <c r="L20" i="104"/>
  <c r="K20" i="104"/>
  <c r="H20" i="104"/>
  <c r="D20" i="104"/>
  <c r="C20" i="104"/>
  <c r="B20" i="104"/>
  <c r="P19" i="104"/>
  <c r="O19" i="104"/>
  <c r="N19" i="104"/>
  <c r="M19" i="104"/>
  <c r="L19" i="104"/>
  <c r="K19" i="104"/>
  <c r="H19" i="104"/>
  <c r="D19" i="104"/>
  <c r="C19" i="104"/>
  <c r="B19" i="104"/>
  <c r="P18" i="104"/>
  <c r="O18" i="104"/>
  <c r="N18" i="104"/>
  <c r="M18" i="104"/>
  <c r="L18" i="104"/>
  <c r="K18" i="104"/>
  <c r="H18" i="104"/>
  <c r="D18" i="104"/>
  <c r="C18" i="104"/>
  <c r="B18" i="104"/>
  <c r="P17" i="104"/>
  <c r="O17" i="104"/>
  <c r="N17" i="104"/>
  <c r="M17" i="104"/>
  <c r="L17" i="104"/>
  <c r="K17" i="104"/>
  <c r="H17" i="104"/>
  <c r="D17" i="104"/>
  <c r="C17" i="104"/>
  <c r="B17" i="104"/>
  <c r="P16" i="104"/>
  <c r="O16" i="104"/>
  <c r="N16" i="104"/>
  <c r="M16" i="104"/>
  <c r="L16" i="104"/>
  <c r="K16" i="104"/>
  <c r="H16" i="104"/>
  <c r="D16" i="104"/>
  <c r="C16" i="104"/>
  <c r="B16" i="104"/>
  <c r="P15" i="104"/>
  <c r="O15" i="104"/>
  <c r="N15" i="104"/>
  <c r="M15" i="104"/>
  <c r="L15" i="104"/>
  <c r="K15" i="104"/>
  <c r="H15" i="104"/>
  <c r="D15" i="104"/>
  <c r="C15" i="104"/>
  <c r="B15" i="104"/>
  <c r="P14" i="104"/>
  <c r="O14" i="104"/>
  <c r="N14" i="104"/>
  <c r="M14" i="104"/>
  <c r="L14" i="104"/>
  <c r="K14" i="104"/>
  <c r="H14" i="104"/>
  <c r="G14" i="104"/>
  <c r="D14" i="104"/>
  <c r="C14" i="104"/>
  <c r="B14" i="104"/>
  <c r="P22" i="105"/>
  <c r="O22" i="105"/>
  <c r="N22" i="105"/>
  <c r="M22" i="105"/>
  <c r="L22" i="105"/>
  <c r="K22" i="105"/>
  <c r="H22" i="105"/>
  <c r="D22" i="105"/>
  <c r="C22" i="105"/>
  <c r="B22" i="105"/>
  <c r="O21" i="105"/>
  <c r="N21" i="105"/>
  <c r="L21" i="105"/>
  <c r="H21" i="105"/>
  <c r="D21" i="105"/>
  <c r="C21" i="105"/>
  <c r="B21" i="105"/>
  <c r="P20" i="105"/>
  <c r="O20" i="105"/>
  <c r="N20" i="105"/>
  <c r="M20" i="105"/>
  <c r="L20" i="105"/>
  <c r="K20" i="105"/>
  <c r="H20" i="105"/>
  <c r="D20" i="105"/>
  <c r="C20" i="105"/>
  <c r="B20" i="105"/>
  <c r="P19" i="105"/>
  <c r="O19" i="105"/>
  <c r="N19" i="105"/>
  <c r="M19" i="105"/>
  <c r="L19" i="105"/>
  <c r="K19" i="105"/>
  <c r="H19" i="105"/>
  <c r="D19" i="105"/>
  <c r="C19" i="105"/>
  <c r="B19" i="105"/>
  <c r="P18" i="105"/>
  <c r="O18" i="105"/>
  <c r="N18" i="105"/>
  <c r="M18" i="105"/>
  <c r="L18" i="105"/>
  <c r="K18" i="105"/>
  <c r="H18" i="105"/>
  <c r="D18" i="105"/>
  <c r="C18" i="105"/>
  <c r="B18" i="105"/>
  <c r="P17" i="105"/>
  <c r="O17" i="105"/>
  <c r="N17" i="105"/>
  <c r="M17" i="105"/>
  <c r="L17" i="105"/>
  <c r="K17" i="105"/>
  <c r="H17" i="105"/>
  <c r="D17" i="105"/>
  <c r="C17" i="105"/>
  <c r="B17" i="105"/>
  <c r="P16" i="105"/>
  <c r="O16" i="105"/>
  <c r="N16" i="105"/>
  <c r="M16" i="105"/>
  <c r="L16" i="105"/>
  <c r="K16" i="105"/>
  <c r="H16" i="105"/>
  <c r="D16" i="105"/>
  <c r="C16" i="105"/>
  <c r="B16" i="105"/>
  <c r="P15" i="105"/>
  <c r="O15" i="105"/>
  <c r="N15" i="105"/>
  <c r="M15" i="105"/>
  <c r="L15" i="105"/>
  <c r="K15" i="105"/>
  <c r="H15" i="105"/>
  <c r="D15" i="105"/>
  <c r="C15" i="105"/>
  <c r="B15" i="105"/>
  <c r="P14" i="105"/>
  <c r="O14" i="105"/>
  <c r="N14" i="105"/>
  <c r="M14" i="105"/>
  <c r="L14" i="105"/>
  <c r="K14" i="105"/>
  <c r="H14" i="105"/>
  <c r="G14" i="105"/>
  <c r="D14" i="105"/>
  <c r="C14" i="105"/>
  <c r="B14" i="105"/>
  <c r="P70" i="106"/>
  <c r="O70" i="106"/>
  <c r="N70" i="106"/>
  <c r="M70" i="106"/>
  <c r="L70" i="106"/>
  <c r="K70" i="106"/>
  <c r="H70" i="106"/>
  <c r="D70" i="106"/>
  <c r="C70" i="106"/>
  <c r="B70" i="106"/>
  <c r="P69" i="106"/>
  <c r="O69" i="106"/>
  <c r="N69" i="106"/>
  <c r="M69" i="106"/>
  <c r="L69" i="106"/>
  <c r="K69" i="106"/>
  <c r="H69" i="106"/>
  <c r="D69" i="106"/>
  <c r="C69" i="106"/>
  <c r="B69" i="106"/>
  <c r="P68" i="106"/>
  <c r="O68" i="106"/>
  <c r="N68" i="106"/>
  <c r="M68" i="106"/>
  <c r="L68" i="106"/>
  <c r="K68" i="106"/>
  <c r="H68" i="106"/>
  <c r="D68" i="106"/>
  <c r="C68" i="106"/>
  <c r="B68" i="106"/>
  <c r="P67" i="106"/>
  <c r="O67" i="106"/>
  <c r="N67" i="106"/>
  <c r="M67" i="106"/>
  <c r="L67" i="106"/>
  <c r="K67" i="106"/>
  <c r="H67" i="106"/>
  <c r="D67" i="106"/>
  <c r="C67" i="106"/>
  <c r="B67" i="106"/>
  <c r="P66" i="106"/>
  <c r="O66" i="106"/>
  <c r="N66" i="106"/>
  <c r="M66" i="106"/>
  <c r="L66" i="106"/>
  <c r="K66" i="106"/>
  <c r="H66" i="106"/>
  <c r="D66" i="106"/>
  <c r="C66" i="106"/>
  <c r="B66" i="106"/>
  <c r="P65" i="106"/>
  <c r="O65" i="106"/>
  <c r="N65" i="106"/>
  <c r="M65" i="106"/>
  <c r="L65" i="106"/>
  <c r="K65" i="106"/>
  <c r="H65" i="106"/>
  <c r="D65" i="106"/>
  <c r="C65" i="106"/>
  <c r="B65" i="106"/>
  <c r="P64" i="106"/>
  <c r="O64" i="106"/>
  <c r="N64" i="106"/>
  <c r="M64" i="106"/>
  <c r="L64" i="106"/>
  <c r="K64" i="106"/>
  <c r="H64" i="106"/>
  <c r="D64" i="106"/>
  <c r="C64" i="106"/>
  <c r="B64" i="106"/>
  <c r="P63" i="106"/>
  <c r="O63" i="106"/>
  <c r="N63" i="106"/>
  <c r="M63" i="106"/>
  <c r="L63" i="106"/>
  <c r="K63" i="106"/>
  <c r="H63" i="106"/>
  <c r="D63" i="106"/>
  <c r="C63" i="106"/>
  <c r="B63" i="106"/>
  <c r="P62" i="106"/>
  <c r="O62" i="106"/>
  <c r="N62" i="106"/>
  <c r="M62" i="106"/>
  <c r="L62" i="106"/>
  <c r="K62" i="106"/>
  <c r="H62" i="106"/>
  <c r="D62" i="106"/>
  <c r="C62" i="106"/>
  <c r="B62" i="106"/>
  <c r="P61" i="106"/>
  <c r="O61" i="106"/>
  <c r="N61" i="106"/>
  <c r="M61" i="106"/>
  <c r="L61" i="106"/>
  <c r="K61" i="106"/>
  <c r="H61" i="106"/>
  <c r="D61" i="106"/>
  <c r="C61" i="106"/>
  <c r="B61" i="106"/>
  <c r="P60" i="106"/>
  <c r="O60" i="106"/>
  <c r="N60" i="106"/>
  <c r="M60" i="106"/>
  <c r="L60" i="106"/>
  <c r="K60" i="106"/>
  <c r="H60" i="106"/>
  <c r="D60" i="106"/>
  <c r="C60" i="106"/>
  <c r="B60" i="106"/>
  <c r="P59" i="106"/>
  <c r="O59" i="106"/>
  <c r="N59" i="106"/>
  <c r="M59" i="106"/>
  <c r="L59" i="106"/>
  <c r="K59" i="106"/>
  <c r="H59" i="106"/>
  <c r="D59" i="106"/>
  <c r="C59" i="106"/>
  <c r="B59" i="106"/>
  <c r="P58" i="106"/>
  <c r="O58" i="106"/>
  <c r="N58" i="106"/>
  <c r="M58" i="106"/>
  <c r="L58" i="106"/>
  <c r="K58" i="106"/>
  <c r="H58" i="106"/>
  <c r="D58" i="106"/>
  <c r="C58" i="106"/>
  <c r="B58" i="106"/>
  <c r="P57" i="106"/>
  <c r="O57" i="106"/>
  <c r="N57" i="106"/>
  <c r="M57" i="106"/>
  <c r="L57" i="106"/>
  <c r="K57" i="106"/>
  <c r="H57" i="106"/>
  <c r="D57" i="106"/>
  <c r="C57" i="106"/>
  <c r="B57" i="106"/>
  <c r="P56" i="106"/>
  <c r="O56" i="106"/>
  <c r="N56" i="106"/>
  <c r="M56" i="106"/>
  <c r="L56" i="106"/>
  <c r="K56" i="106"/>
  <c r="H56" i="106"/>
  <c r="D56" i="106"/>
  <c r="C56" i="106"/>
  <c r="B56" i="106"/>
  <c r="P55" i="106"/>
  <c r="O55" i="106"/>
  <c r="N55" i="106"/>
  <c r="M55" i="106"/>
  <c r="L55" i="106"/>
  <c r="K55" i="106"/>
  <c r="H55" i="106"/>
  <c r="D55" i="106"/>
  <c r="C55" i="106"/>
  <c r="B55" i="106"/>
  <c r="P54" i="106"/>
  <c r="O54" i="106"/>
  <c r="N54" i="106"/>
  <c r="M54" i="106"/>
  <c r="L54" i="106"/>
  <c r="K54" i="106"/>
  <c r="H54" i="106"/>
  <c r="D54" i="106"/>
  <c r="C54" i="106"/>
  <c r="B54" i="106"/>
  <c r="P53" i="106"/>
  <c r="O53" i="106"/>
  <c r="N53" i="106"/>
  <c r="M53" i="106"/>
  <c r="L53" i="106"/>
  <c r="K53" i="106"/>
  <c r="H53" i="106"/>
  <c r="D53" i="106"/>
  <c r="C53" i="106"/>
  <c r="B53" i="106"/>
  <c r="P52" i="106"/>
  <c r="O52" i="106"/>
  <c r="N52" i="106"/>
  <c r="M52" i="106"/>
  <c r="L52" i="106"/>
  <c r="K52" i="106"/>
  <c r="H52" i="106"/>
  <c r="D52" i="106"/>
  <c r="C52" i="106"/>
  <c r="B52" i="106"/>
  <c r="P51" i="106"/>
  <c r="O51" i="106"/>
  <c r="N51" i="106"/>
  <c r="M51" i="106"/>
  <c r="L51" i="106"/>
  <c r="K51" i="106"/>
  <c r="H51" i="106"/>
  <c r="D51" i="106"/>
  <c r="C51" i="106"/>
  <c r="B51" i="106"/>
  <c r="P50" i="106"/>
  <c r="O50" i="106"/>
  <c r="N50" i="106"/>
  <c r="M50" i="106"/>
  <c r="L50" i="106"/>
  <c r="K50" i="106"/>
  <c r="H50" i="106"/>
  <c r="D50" i="106"/>
  <c r="C50" i="106"/>
  <c r="B50" i="106"/>
  <c r="P49" i="106"/>
  <c r="O49" i="106"/>
  <c r="N49" i="106"/>
  <c r="M49" i="106"/>
  <c r="L49" i="106"/>
  <c r="K49" i="106"/>
  <c r="H49" i="106"/>
  <c r="D49" i="106"/>
  <c r="C49" i="106"/>
  <c r="B49" i="106"/>
  <c r="P48" i="106"/>
  <c r="O48" i="106"/>
  <c r="N48" i="106"/>
  <c r="M48" i="106"/>
  <c r="L48" i="106"/>
  <c r="K48" i="106"/>
  <c r="H48" i="106"/>
  <c r="D48" i="106"/>
  <c r="C48" i="106"/>
  <c r="B48" i="106"/>
  <c r="P47" i="106"/>
  <c r="O47" i="106"/>
  <c r="N47" i="106"/>
  <c r="M47" i="106"/>
  <c r="L47" i="106"/>
  <c r="K47" i="106"/>
  <c r="H47" i="106"/>
  <c r="D47" i="106"/>
  <c r="C47" i="106"/>
  <c r="B47" i="106"/>
  <c r="P46" i="106"/>
  <c r="O46" i="106"/>
  <c r="N46" i="106"/>
  <c r="M46" i="106"/>
  <c r="L46" i="106"/>
  <c r="K46" i="106"/>
  <c r="H46" i="106"/>
  <c r="D46" i="106"/>
  <c r="C46" i="106"/>
  <c r="B46" i="106"/>
  <c r="P45" i="106"/>
  <c r="O45" i="106"/>
  <c r="N45" i="106"/>
  <c r="M45" i="106"/>
  <c r="L45" i="106"/>
  <c r="K45" i="106"/>
  <c r="H45" i="106"/>
  <c r="D45" i="106"/>
  <c r="C45" i="106"/>
  <c r="B45" i="106"/>
  <c r="P44" i="106"/>
  <c r="O44" i="106"/>
  <c r="N44" i="106"/>
  <c r="M44" i="106"/>
  <c r="L44" i="106"/>
  <c r="K44" i="106"/>
  <c r="H44" i="106"/>
  <c r="D44" i="106"/>
  <c r="C44" i="106"/>
  <c r="B44" i="106"/>
  <c r="P43" i="106"/>
  <c r="O43" i="106"/>
  <c r="N43" i="106"/>
  <c r="M43" i="106"/>
  <c r="L43" i="106"/>
  <c r="K43" i="106"/>
  <c r="H43" i="106"/>
  <c r="D43" i="106"/>
  <c r="C43" i="106"/>
  <c r="B43" i="106"/>
  <c r="P42" i="106"/>
  <c r="O42" i="106"/>
  <c r="N42" i="106"/>
  <c r="M42" i="106"/>
  <c r="L42" i="106"/>
  <c r="K42" i="106"/>
  <c r="H42" i="106"/>
  <c r="D42" i="106"/>
  <c r="C42" i="106"/>
  <c r="B42" i="106"/>
  <c r="P41" i="106"/>
  <c r="O41" i="106"/>
  <c r="N41" i="106"/>
  <c r="M41" i="106"/>
  <c r="L41" i="106"/>
  <c r="K41" i="106"/>
  <c r="H41" i="106"/>
  <c r="D41" i="106"/>
  <c r="C41" i="106"/>
  <c r="B41" i="106"/>
  <c r="P40" i="106"/>
  <c r="O40" i="106"/>
  <c r="N40" i="106"/>
  <c r="M40" i="106"/>
  <c r="L40" i="106"/>
  <c r="K40" i="106"/>
  <c r="H40" i="106"/>
  <c r="D40" i="106"/>
  <c r="C40" i="106"/>
  <c r="B40" i="106"/>
  <c r="P39" i="106"/>
  <c r="O39" i="106"/>
  <c r="N39" i="106"/>
  <c r="M39" i="106"/>
  <c r="L39" i="106"/>
  <c r="K39" i="106"/>
  <c r="H39" i="106"/>
  <c r="D39" i="106"/>
  <c r="C39" i="106"/>
  <c r="B39" i="106"/>
  <c r="P38" i="106"/>
  <c r="O38" i="106"/>
  <c r="N38" i="106"/>
  <c r="M38" i="106"/>
  <c r="L38" i="106"/>
  <c r="K38" i="106"/>
  <c r="H38" i="106"/>
  <c r="D38" i="106"/>
  <c r="C38" i="106"/>
  <c r="B38" i="106"/>
  <c r="P37" i="106"/>
  <c r="O37" i="106"/>
  <c r="N37" i="106"/>
  <c r="M37" i="106"/>
  <c r="L37" i="106"/>
  <c r="K37" i="106"/>
  <c r="H37" i="106"/>
  <c r="D37" i="106"/>
  <c r="C37" i="106"/>
  <c r="B37" i="106"/>
  <c r="P36" i="106"/>
  <c r="O36" i="106"/>
  <c r="N36" i="106"/>
  <c r="M36" i="106"/>
  <c r="L36" i="106"/>
  <c r="K36" i="106"/>
  <c r="H36" i="106"/>
  <c r="D36" i="106"/>
  <c r="C36" i="106"/>
  <c r="B36" i="106"/>
  <c r="P35" i="106"/>
  <c r="O35" i="106"/>
  <c r="N35" i="106"/>
  <c r="M35" i="106"/>
  <c r="L35" i="106"/>
  <c r="K35" i="106"/>
  <c r="H35" i="106"/>
  <c r="D35" i="106"/>
  <c r="C35" i="106"/>
  <c r="B35" i="106"/>
  <c r="P34" i="106"/>
  <c r="O34" i="106"/>
  <c r="N34" i="106"/>
  <c r="M34" i="106"/>
  <c r="L34" i="106"/>
  <c r="K34" i="106"/>
  <c r="H34" i="106"/>
  <c r="D34" i="106"/>
  <c r="C34" i="106"/>
  <c r="B34" i="106"/>
  <c r="P33" i="106"/>
  <c r="O33" i="106"/>
  <c r="N33" i="106"/>
  <c r="M33" i="106"/>
  <c r="L33" i="106"/>
  <c r="K33" i="106"/>
  <c r="H33" i="106"/>
  <c r="D33" i="106"/>
  <c r="C33" i="106"/>
  <c r="B33" i="106"/>
  <c r="P32" i="106"/>
  <c r="O32" i="106"/>
  <c r="N32" i="106"/>
  <c r="M32" i="106"/>
  <c r="L32" i="106"/>
  <c r="K32" i="106"/>
  <c r="H32" i="106"/>
  <c r="D32" i="106"/>
  <c r="C32" i="106"/>
  <c r="B32" i="106"/>
  <c r="P31" i="106"/>
  <c r="O31" i="106"/>
  <c r="N31" i="106"/>
  <c r="M31" i="106"/>
  <c r="L31" i="106"/>
  <c r="K31" i="106"/>
  <c r="H31" i="106"/>
  <c r="D31" i="106"/>
  <c r="C31" i="106"/>
  <c r="B31" i="106"/>
  <c r="P30" i="106"/>
  <c r="O30" i="106"/>
  <c r="N30" i="106"/>
  <c r="M30" i="106"/>
  <c r="L30" i="106"/>
  <c r="K30" i="106"/>
  <c r="H30" i="106"/>
  <c r="D30" i="106"/>
  <c r="C30" i="106"/>
  <c r="B30" i="106"/>
  <c r="P29" i="106"/>
  <c r="O29" i="106"/>
  <c r="N29" i="106"/>
  <c r="M29" i="106"/>
  <c r="L29" i="106"/>
  <c r="K29" i="106"/>
  <c r="H29" i="106"/>
  <c r="D29" i="106"/>
  <c r="C29" i="106"/>
  <c r="B29" i="106"/>
  <c r="P28" i="106"/>
  <c r="O28" i="106"/>
  <c r="N28" i="106"/>
  <c r="M28" i="106"/>
  <c r="L28" i="106"/>
  <c r="K28" i="106"/>
  <c r="H28" i="106"/>
  <c r="D28" i="106"/>
  <c r="C28" i="106"/>
  <c r="B28" i="106"/>
  <c r="P27" i="106"/>
  <c r="O27" i="106"/>
  <c r="N27" i="106"/>
  <c r="M27" i="106"/>
  <c r="L27" i="106"/>
  <c r="K27" i="106"/>
  <c r="H27" i="106"/>
  <c r="D27" i="106"/>
  <c r="C27" i="106"/>
  <c r="B27" i="106"/>
  <c r="P26" i="106"/>
  <c r="O26" i="106"/>
  <c r="N26" i="106"/>
  <c r="M26" i="106"/>
  <c r="L26" i="106"/>
  <c r="K26" i="106"/>
  <c r="H26" i="106"/>
  <c r="D26" i="106"/>
  <c r="C26" i="106"/>
  <c r="B26" i="106"/>
  <c r="P25" i="106"/>
  <c r="O25" i="106"/>
  <c r="N25" i="106"/>
  <c r="M25" i="106"/>
  <c r="L25" i="106"/>
  <c r="K25" i="106"/>
  <c r="H25" i="106"/>
  <c r="D25" i="106"/>
  <c r="C25" i="106"/>
  <c r="B25" i="106"/>
  <c r="P24" i="106"/>
  <c r="O24" i="106"/>
  <c r="N24" i="106"/>
  <c r="M24" i="106"/>
  <c r="L24" i="106"/>
  <c r="K24" i="106"/>
  <c r="H24" i="106"/>
  <c r="D24" i="106"/>
  <c r="C24" i="106"/>
  <c r="B24" i="106"/>
  <c r="P23" i="106"/>
  <c r="O23" i="106"/>
  <c r="N23" i="106"/>
  <c r="M23" i="106"/>
  <c r="L23" i="106"/>
  <c r="K23" i="106"/>
  <c r="H23" i="106"/>
  <c r="D23" i="106"/>
  <c r="C23" i="106"/>
  <c r="B23" i="106"/>
  <c r="P22" i="106"/>
  <c r="O22" i="106"/>
  <c r="N22" i="106"/>
  <c r="M22" i="106"/>
  <c r="L22" i="106"/>
  <c r="K22" i="106"/>
  <c r="H22" i="106"/>
  <c r="D22" i="106"/>
  <c r="C22" i="106"/>
  <c r="B22" i="106"/>
  <c r="P21" i="106"/>
  <c r="O21" i="106"/>
  <c r="N21" i="106"/>
  <c r="M21" i="106"/>
  <c r="L21" i="106"/>
  <c r="K21" i="106"/>
  <c r="H21" i="106"/>
  <c r="D21" i="106"/>
  <c r="C21" i="106"/>
  <c r="B21" i="106"/>
  <c r="P20" i="106"/>
  <c r="O20" i="106"/>
  <c r="N20" i="106"/>
  <c r="M20" i="106"/>
  <c r="L20" i="106"/>
  <c r="K20" i="106"/>
  <c r="H20" i="106"/>
  <c r="D20" i="106"/>
  <c r="C20" i="106"/>
  <c r="B20" i="106"/>
  <c r="P19" i="106"/>
  <c r="O19" i="106"/>
  <c r="N19" i="106"/>
  <c r="M19" i="106"/>
  <c r="L19" i="106"/>
  <c r="K19" i="106"/>
  <c r="H19" i="106"/>
  <c r="D19" i="106"/>
  <c r="C19" i="106"/>
  <c r="B19" i="106"/>
  <c r="P18" i="106"/>
  <c r="O18" i="106"/>
  <c r="N18" i="106"/>
  <c r="M18" i="106"/>
  <c r="L18" i="106"/>
  <c r="K18" i="106"/>
  <c r="H18" i="106"/>
  <c r="D18" i="106"/>
  <c r="C18" i="106"/>
  <c r="B18" i="106"/>
  <c r="P17" i="106"/>
  <c r="A17" i="106" s="1"/>
  <c r="O17" i="106"/>
  <c r="N17" i="106"/>
  <c r="M17" i="106"/>
  <c r="L17" i="106"/>
  <c r="K17" i="106"/>
  <c r="H17" i="106"/>
  <c r="D17" i="106"/>
  <c r="C17" i="106"/>
  <c r="B17" i="106"/>
  <c r="P16" i="106"/>
  <c r="O16" i="106"/>
  <c r="N16" i="106"/>
  <c r="M16" i="106"/>
  <c r="L16" i="106"/>
  <c r="K16" i="106"/>
  <c r="H16" i="106"/>
  <c r="D16" i="106"/>
  <c r="C16" i="106"/>
  <c r="B16" i="106"/>
  <c r="P15" i="106"/>
  <c r="O15" i="106"/>
  <c r="N15" i="106"/>
  <c r="M15" i="106"/>
  <c r="L15" i="106"/>
  <c r="K15" i="106"/>
  <c r="H15" i="106"/>
  <c r="D15" i="106"/>
  <c r="C15" i="106"/>
  <c r="B15" i="106"/>
  <c r="P14" i="106"/>
  <c r="O14" i="106"/>
  <c r="N14" i="106"/>
  <c r="M14" i="106"/>
  <c r="L14" i="106"/>
  <c r="K14" i="106"/>
  <c r="H14" i="106"/>
  <c r="G14" i="106"/>
  <c r="D14" i="106"/>
  <c r="C14" i="106"/>
  <c r="B14" i="106"/>
  <c r="O36" i="107"/>
  <c r="N36" i="107"/>
  <c r="M36" i="107"/>
  <c r="H36" i="107"/>
  <c r="D36" i="107"/>
  <c r="C36" i="107"/>
  <c r="B36" i="107"/>
  <c r="O35" i="107"/>
  <c r="L35" i="107"/>
  <c r="D35" i="107"/>
  <c r="C35" i="107"/>
  <c r="B35" i="107"/>
  <c r="O34" i="107"/>
  <c r="N34" i="107"/>
  <c r="L34" i="107"/>
  <c r="D34" i="107"/>
  <c r="C34" i="107"/>
  <c r="B34" i="107"/>
  <c r="O33" i="107"/>
  <c r="L33" i="107"/>
  <c r="D33" i="107"/>
  <c r="C33" i="107"/>
  <c r="B33" i="107"/>
  <c r="O32" i="107"/>
  <c r="N32" i="107"/>
  <c r="M32" i="107"/>
  <c r="L32" i="107"/>
  <c r="K32" i="107"/>
  <c r="H32" i="107"/>
  <c r="D32" i="107"/>
  <c r="C32" i="107"/>
  <c r="B32" i="107"/>
  <c r="P31" i="107"/>
  <c r="O31" i="107"/>
  <c r="N31" i="107"/>
  <c r="M31" i="107"/>
  <c r="L31" i="107"/>
  <c r="K31" i="107"/>
  <c r="H31" i="107"/>
  <c r="D31" i="107"/>
  <c r="C31" i="107"/>
  <c r="B31" i="107"/>
  <c r="M30" i="107"/>
  <c r="H30" i="107"/>
  <c r="D30" i="107"/>
  <c r="C30" i="107"/>
  <c r="B30" i="107"/>
  <c r="O29" i="107"/>
  <c r="N29" i="107"/>
  <c r="M29" i="107"/>
  <c r="H29" i="107"/>
  <c r="D29" i="107"/>
  <c r="C29" i="107"/>
  <c r="B29" i="107"/>
  <c r="O28" i="107"/>
  <c r="M28" i="107"/>
  <c r="L28" i="107"/>
  <c r="H28" i="107"/>
  <c r="D28" i="107"/>
  <c r="C28" i="107"/>
  <c r="B28" i="107"/>
  <c r="N27" i="107"/>
  <c r="L27" i="107"/>
  <c r="H27" i="107"/>
  <c r="D27" i="107"/>
  <c r="C27" i="107"/>
  <c r="B27" i="107"/>
  <c r="O26" i="107"/>
  <c r="N26" i="107"/>
  <c r="L26" i="107"/>
  <c r="H26" i="107"/>
  <c r="D26" i="107"/>
  <c r="C26" i="107"/>
  <c r="B26" i="107"/>
  <c r="N25" i="107"/>
  <c r="M25" i="107"/>
  <c r="L25" i="107"/>
  <c r="H25" i="107"/>
  <c r="D25" i="107"/>
  <c r="C25" i="107"/>
  <c r="B25" i="107"/>
  <c r="N24" i="107"/>
  <c r="L24" i="107"/>
  <c r="D24" i="107"/>
  <c r="C24" i="107"/>
  <c r="B24" i="107"/>
  <c r="O23" i="107"/>
  <c r="N23" i="107"/>
  <c r="L23" i="107"/>
  <c r="D23" i="107"/>
  <c r="C23" i="107"/>
  <c r="B23" i="107"/>
  <c r="O22" i="107"/>
  <c r="N22" i="107"/>
  <c r="M22" i="107"/>
  <c r="L22" i="107"/>
  <c r="D22" i="107"/>
  <c r="C22" i="107"/>
  <c r="B22" i="107"/>
  <c r="N21" i="107"/>
  <c r="L21" i="107"/>
  <c r="K21" i="107"/>
  <c r="D21" i="107"/>
  <c r="C21" i="107"/>
  <c r="B21" i="107"/>
  <c r="N20" i="107"/>
  <c r="L20" i="107"/>
  <c r="H20" i="107"/>
  <c r="D20" i="107"/>
  <c r="C20" i="107"/>
  <c r="B20" i="107"/>
  <c r="O19" i="107"/>
  <c r="N19" i="107"/>
  <c r="L19" i="107"/>
  <c r="H19" i="107"/>
  <c r="D19" i="107"/>
  <c r="C19" i="107"/>
  <c r="B19" i="107"/>
  <c r="N18" i="107"/>
  <c r="L18" i="107"/>
  <c r="D18" i="107"/>
  <c r="C18" i="107"/>
  <c r="B18" i="107"/>
  <c r="O17" i="107"/>
  <c r="L17" i="107"/>
  <c r="D17" i="107"/>
  <c r="C17" i="107"/>
  <c r="B17" i="107"/>
  <c r="O16" i="107"/>
  <c r="N16" i="107"/>
  <c r="L16" i="107"/>
  <c r="D16" i="107"/>
  <c r="C16" i="107"/>
  <c r="B16" i="107"/>
  <c r="N15" i="107"/>
  <c r="L15" i="107"/>
  <c r="D15" i="107"/>
  <c r="C15" i="107"/>
  <c r="B15" i="107"/>
  <c r="P14" i="107"/>
  <c r="O14" i="107"/>
  <c r="N14" i="107"/>
  <c r="M14" i="107"/>
  <c r="L14" i="107"/>
  <c r="K14" i="107"/>
  <c r="H14" i="107"/>
  <c r="G14" i="107"/>
  <c r="D14" i="107"/>
  <c r="C14" i="107"/>
  <c r="B14" i="107"/>
  <c r="O73" i="108"/>
  <c r="N73" i="108"/>
  <c r="L73" i="108"/>
  <c r="D73" i="108"/>
  <c r="C73" i="108"/>
  <c r="B73" i="108"/>
  <c r="O72" i="108"/>
  <c r="N72" i="108"/>
  <c r="L72" i="108"/>
  <c r="H72" i="108"/>
  <c r="D72" i="108"/>
  <c r="C72" i="108"/>
  <c r="B72" i="108"/>
  <c r="O71" i="108"/>
  <c r="N71" i="108"/>
  <c r="D71" i="108"/>
  <c r="C71" i="108"/>
  <c r="B71" i="108"/>
  <c r="O70" i="108"/>
  <c r="N70" i="108"/>
  <c r="M70" i="108"/>
  <c r="L70" i="108"/>
  <c r="H70" i="108"/>
  <c r="D70" i="108"/>
  <c r="C70" i="108"/>
  <c r="B70" i="108"/>
  <c r="O69" i="108"/>
  <c r="N69" i="108"/>
  <c r="H69" i="108"/>
  <c r="D69" i="108"/>
  <c r="C69" i="108"/>
  <c r="B69" i="108"/>
  <c r="O68" i="108"/>
  <c r="N68" i="108"/>
  <c r="M68" i="108"/>
  <c r="H68" i="108"/>
  <c r="D68" i="108"/>
  <c r="C68" i="108"/>
  <c r="B68" i="108"/>
  <c r="N67" i="108"/>
  <c r="M67" i="108"/>
  <c r="L67" i="108"/>
  <c r="H67" i="108"/>
  <c r="D67" i="108"/>
  <c r="C67" i="108"/>
  <c r="B67" i="108"/>
  <c r="N66" i="108"/>
  <c r="L66" i="108"/>
  <c r="H66" i="108"/>
  <c r="D66" i="108"/>
  <c r="C66" i="108"/>
  <c r="B66" i="108"/>
  <c r="O65" i="108"/>
  <c r="N65" i="108"/>
  <c r="L65" i="108"/>
  <c r="D65" i="108"/>
  <c r="C65" i="108"/>
  <c r="B65" i="108"/>
  <c r="O64" i="108"/>
  <c r="N64" i="108"/>
  <c r="L64" i="108"/>
  <c r="D64" i="108"/>
  <c r="C64" i="108"/>
  <c r="B64" i="108"/>
  <c r="N63" i="108"/>
  <c r="L63" i="108"/>
  <c r="H63" i="108"/>
  <c r="D63" i="108"/>
  <c r="C63" i="108"/>
  <c r="B63" i="108"/>
  <c r="N62" i="108"/>
  <c r="L62" i="108"/>
  <c r="H62" i="108"/>
  <c r="D62" i="108"/>
  <c r="C62" i="108"/>
  <c r="B62" i="108"/>
  <c r="O61" i="108"/>
  <c r="N61" i="108"/>
  <c r="M61" i="108"/>
  <c r="L61" i="108"/>
  <c r="H61" i="108"/>
  <c r="D61" i="108"/>
  <c r="C61" i="108"/>
  <c r="B61" i="108"/>
  <c r="O60" i="108"/>
  <c r="N60" i="108"/>
  <c r="H60" i="108"/>
  <c r="D60" i="108"/>
  <c r="C60" i="108"/>
  <c r="B60" i="108"/>
  <c r="O59" i="108"/>
  <c r="N59" i="108"/>
  <c r="M59" i="108"/>
  <c r="H59" i="108"/>
  <c r="D59" i="108"/>
  <c r="C59" i="108"/>
  <c r="B59" i="108"/>
  <c r="P58" i="108"/>
  <c r="O58" i="108"/>
  <c r="N58" i="108"/>
  <c r="M58" i="108"/>
  <c r="L58" i="108"/>
  <c r="K58" i="108"/>
  <c r="H58" i="108"/>
  <c r="D58" i="108"/>
  <c r="C58" i="108"/>
  <c r="B58" i="108"/>
  <c r="N57" i="108"/>
  <c r="M57" i="108"/>
  <c r="L57" i="108"/>
  <c r="H57" i="108"/>
  <c r="D57" i="108"/>
  <c r="C57" i="108"/>
  <c r="B57" i="108"/>
  <c r="O56" i="108"/>
  <c r="N56" i="108"/>
  <c r="L56" i="108"/>
  <c r="H56" i="108"/>
  <c r="D56" i="108"/>
  <c r="C56" i="108"/>
  <c r="B56" i="108"/>
  <c r="O55" i="108"/>
  <c r="N55" i="108"/>
  <c r="L55" i="108"/>
  <c r="D55" i="108"/>
  <c r="C55" i="108"/>
  <c r="B55" i="108"/>
  <c r="O54" i="108"/>
  <c r="L54" i="108"/>
  <c r="H54" i="108"/>
  <c r="D54" i="108"/>
  <c r="C54" i="108"/>
  <c r="B54" i="108"/>
  <c r="N53" i="108"/>
  <c r="L53" i="108"/>
  <c r="D53" i="108"/>
  <c r="C53" i="108"/>
  <c r="B53" i="108"/>
  <c r="O52" i="108"/>
  <c r="N52" i="108"/>
  <c r="M52" i="108"/>
  <c r="L52" i="108"/>
  <c r="D52" i="108"/>
  <c r="C52" i="108"/>
  <c r="B52" i="108"/>
  <c r="O51" i="108"/>
  <c r="N51" i="108"/>
  <c r="M51" i="108"/>
  <c r="L51" i="108"/>
  <c r="H51" i="108"/>
  <c r="D51" i="108"/>
  <c r="C51" i="108"/>
  <c r="B51" i="108"/>
  <c r="O50" i="108"/>
  <c r="N50" i="108"/>
  <c r="L50" i="108"/>
  <c r="D50" i="108"/>
  <c r="C50" i="108"/>
  <c r="B50" i="108"/>
  <c r="P49" i="108"/>
  <c r="O49" i="108"/>
  <c r="N49" i="108"/>
  <c r="M49" i="108"/>
  <c r="L49" i="108"/>
  <c r="K49" i="108"/>
  <c r="H49" i="108"/>
  <c r="D49" i="108"/>
  <c r="C49" i="108"/>
  <c r="B49" i="108"/>
  <c r="P48" i="108"/>
  <c r="O48" i="108"/>
  <c r="N48" i="108"/>
  <c r="M48" i="108"/>
  <c r="L48" i="108"/>
  <c r="K48" i="108"/>
  <c r="H48" i="108"/>
  <c r="D48" i="108"/>
  <c r="C48" i="108"/>
  <c r="B48" i="108"/>
  <c r="P47" i="108"/>
  <c r="O47" i="108"/>
  <c r="N47" i="108"/>
  <c r="M47" i="108"/>
  <c r="L47" i="108"/>
  <c r="K47" i="108"/>
  <c r="H47" i="108"/>
  <c r="D47" i="108"/>
  <c r="C47" i="108"/>
  <c r="B47" i="108"/>
  <c r="P46" i="108"/>
  <c r="O46" i="108"/>
  <c r="N46" i="108"/>
  <c r="M46" i="108"/>
  <c r="L46" i="108"/>
  <c r="K46" i="108"/>
  <c r="H46" i="108"/>
  <c r="D46" i="108"/>
  <c r="C46" i="108"/>
  <c r="B46" i="108"/>
  <c r="P45" i="108"/>
  <c r="O45" i="108"/>
  <c r="N45" i="108"/>
  <c r="M45" i="108"/>
  <c r="L45" i="108"/>
  <c r="K45" i="108"/>
  <c r="H45" i="108"/>
  <c r="D45" i="108"/>
  <c r="C45" i="108"/>
  <c r="B45" i="108"/>
  <c r="P44" i="108"/>
  <c r="O44" i="108"/>
  <c r="N44" i="108"/>
  <c r="M44" i="108"/>
  <c r="L44" i="108"/>
  <c r="K44" i="108"/>
  <c r="H44" i="108"/>
  <c r="D44" i="108"/>
  <c r="C44" i="108"/>
  <c r="B44" i="108"/>
  <c r="P43" i="108"/>
  <c r="O43" i="108"/>
  <c r="N43" i="108"/>
  <c r="M43" i="108"/>
  <c r="L43" i="108"/>
  <c r="K43" i="108"/>
  <c r="H43" i="108"/>
  <c r="D43" i="108"/>
  <c r="C43" i="108"/>
  <c r="B43" i="108"/>
  <c r="P42" i="108"/>
  <c r="O42" i="108"/>
  <c r="N42" i="108"/>
  <c r="M42" i="108"/>
  <c r="L42" i="108"/>
  <c r="K42" i="108"/>
  <c r="H42" i="108"/>
  <c r="D42" i="108"/>
  <c r="C42" i="108"/>
  <c r="B42" i="108"/>
  <c r="P41" i="108"/>
  <c r="O41" i="108"/>
  <c r="N41" i="108"/>
  <c r="M41" i="108"/>
  <c r="L41" i="108"/>
  <c r="K41" i="108"/>
  <c r="H41" i="108"/>
  <c r="D41" i="108"/>
  <c r="C41" i="108"/>
  <c r="B41" i="108"/>
  <c r="P40" i="108"/>
  <c r="A40" i="108" s="1"/>
  <c r="O40" i="108"/>
  <c r="N40" i="108"/>
  <c r="M40" i="108"/>
  <c r="L40" i="108"/>
  <c r="K40" i="108"/>
  <c r="H40" i="108"/>
  <c r="D40" i="108"/>
  <c r="C40" i="108"/>
  <c r="B40" i="108"/>
  <c r="P39" i="108"/>
  <c r="O39" i="108"/>
  <c r="N39" i="108"/>
  <c r="M39" i="108"/>
  <c r="L39" i="108"/>
  <c r="K39" i="108"/>
  <c r="H39" i="108"/>
  <c r="D39" i="108"/>
  <c r="C39" i="108"/>
  <c r="B39" i="108"/>
  <c r="P38" i="108"/>
  <c r="O38" i="108"/>
  <c r="N38" i="108"/>
  <c r="M38" i="108"/>
  <c r="L38" i="108"/>
  <c r="K38" i="108"/>
  <c r="H38" i="108"/>
  <c r="D38" i="108"/>
  <c r="C38" i="108"/>
  <c r="B38" i="108"/>
  <c r="P37" i="108"/>
  <c r="O37" i="108"/>
  <c r="N37" i="108"/>
  <c r="M37" i="108"/>
  <c r="L37" i="108"/>
  <c r="K37" i="108"/>
  <c r="H37" i="108"/>
  <c r="D37" i="108"/>
  <c r="C37" i="108"/>
  <c r="B37" i="108"/>
  <c r="P36" i="108"/>
  <c r="O36" i="108"/>
  <c r="N36" i="108"/>
  <c r="M36" i="108"/>
  <c r="L36" i="108"/>
  <c r="K36" i="108"/>
  <c r="H36" i="108"/>
  <c r="D36" i="108"/>
  <c r="C36" i="108"/>
  <c r="B36" i="108"/>
  <c r="P35" i="108"/>
  <c r="O35" i="108"/>
  <c r="N35" i="108"/>
  <c r="M35" i="108"/>
  <c r="L35" i="108"/>
  <c r="K35" i="108"/>
  <c r="H35" i="108"/>
  <c r="D35" i="108"/>
  <c r="C35" i="108"/>
  <c r="B35" i="108"/>
  <c r="P34" i="108"/>
  <c r="O34" i="108"/>
  <c r="N34" i="108"/>
  <c r="M34" i="108"/>
  <c r="L34" i="108"/>
  <c r="K34" i="108"/>
  <c r="H34" i="108"/>
  <c r="D34" i="108"/>
  <c r="C34" i="108"/>
  <c r="B34" i="108"/>
  <c r="P33" i="108"/>
  <c r="O33" i="108"/>
  <c r="N33" i="108"/>
  <c r="M33" i="108"/>
  <c r="L33" i="108"/>
  <c r="K33" i="108"/>
  <c r="H33" i="108"/>
  <c r="D33" i="108"/>
  <c r="C33" i="108"/>
  <c r="B33" i="108"/>
  <c r="P32" i="108"/>
  <c r="O32" i="108"/>
  <c r="N32" i="108"/>
  <c r="M32" i="108"/>
  <c r="L32" i="108"/>
  <c r="K32" i="108"/>
  <c r="H32" i="108"/>
  <c r="D32" i="108"/>
  <c r="C32" i="108"/>
  <c r="B32" i="108"/>
  <c r="P31" i="108"/>
  <c r="O31" i="108"/>
  <c r="N31" i="108"/>
  <c r="M31" i="108"/>
  <c r="L31" i="108"/>
  <c r="K31" i="108"/>
  <c r="H31" i="108"/>
  <c r="D31" i="108"/>
  <c r="C31" i="108"/>
  <c r="B31" i="108"/>
  <c r="P30" i="108"/>
  <c r="O30" i="108"/>
  <c r="N30" i="108"/>
  <c r="M30" i="108"/>
  <c r="L30" i="108"/>
  <c r="K30" i="108"/>
  <c r="H30" i="108"/>
  <c r="D30" i="108"/>
  <c r="C30" i="108"/>
  <c r="B30" i="108"/>
  <c r="P29" i="108"/>
  <c r="O29" i="108"/>
  <c r="N29" i="108"/>
  <c r="M29" i="108"/>
  <c r="L29" i="108"/>
  <c r="K29" i="108"/>
  <c r="H29" i="108"/>
  <c r="D29" i="108"/>
  <c r="C29" i="108"/>
  <c r="B29" i="108"/>
  <c r="P28" i="108"/>
  <c r="O28" i="108"/>
  <c r="N28" i="108"/>
  <c r="M28" i="108"/>
  <c r="L28" i="108"/>
  <c r="K28" i="108"/>
  <c r="H28" i="108"/>
  <c r="D28" i="108"/>
  <c r="C28" i="108"/>
  <c r="B28" i="108"/>
  <c r="P27" i="108"/>
  <c r="O27" i="108"/>
  <c r="N27" i="108"/>
  <c r="M27" i="108"/>
  <c r="L27" i="108"/>
  <c r="K27" i="108"/>
  <c r="H27" i="108"/>
  <c r="D27" i="108"/>
  <c r="C27" i="108"/>
  <c r="B27" i="108"/>
  <c r="O26" i="108"/>
  <c r="M26" i="108"/>
  <c r="L26" i="108"/>
  <c r="D26" i="108"/>
  <c r="C26" i="108"/>
  <c r="B26" i="108"/>
  <c r="M25" i="108"/>
  <c r="L25" i="108"/>
  <c r="H25" i="108"/>
  <c r="D25" i="108"/>
  <c r="C25" i="108"/>
  <c r="B25" i="108"/>
  <c r="N24" i="108"/>
  <c r="L24" i="108"/>
  <c r="H24" i="108"/>
  <c r="D24" i="108"/>
  <c r="C24" i="108"/>
  <c r="B24" i="108"/>
  <c r="O23" i="108"/>
  <c r="N23" i="108"/>
  <c r="M23" i="108"/>
  <c r="L23" i="108"/>
  <c r="H23" i="108"/>
  <c r="D23" i="108"/>
  <c r="C23" i="108"/>
  <c r="B23" i="108"/>
  <c r="O22" i="108"/>
  <c r="N22" i="108"/>
  <c r="M22" i="108"/>
  <c r="L22" i="108"/>
  <c r="H22" i="108"/>
  <c r="D22" i="108"/>
  <c r="C22" i="108"/>
  <c r="B22" i="108"/>
  <c r="O21" i="108"/>
  <c r="N21" i="108"/>
  <c r="L21" i="108"/>
  <c r="H21" i="108"/>
  <c r="D21" i="108"/>
  <c r="C21" i="108"/>
  <c r="B21" i="108"/>
  <c r="O20" i="108"/>
  <c r="N20" i="108"/>
  <c r="L20" i="108"/>
  <c r="H20" i="108"/>
  <c r="D20" i="108"/>
  <c r="C20" i="108"/>
  <c r="B20" i="108"/>
  <c r="O19" i="108"/>
  <c r="N19" i="108"/>
  <c r="L19" i="108"/>
  <c r="H19" i="108"/>
  <c r="D19" i="108"/>
  <c r="C19" i="108"/>
  <c r="B19" i="108"/>
  <c r="N18" i="108"/>
  <c r="L18" i="108"/>
  <c r="H18" i="108"/>
  <c r="D18" i="108"/>
  <c r="C18" i="108"/>
  <c r="B18" i="108"/>
  <c r="O17" i="108"/>
  <c r="N17" i="108"/>
  <c r="M17" i="108"/>
  <c r="L17" i="108"/>
  <c r="H17" i="108"/>
  <c r="D17" i="108"/>
  <c r="C17" i="108"/>
  <c r="B17" i="108"/>
  <c r="O16" i="108"/>
  <c r="N16" i="108"/>
  <c r="M16" i="108"/>
  <c r="L16" i="108"/>
  <c r="H16" i="108"/>
  <c r="D16" i="108"/>
  <c r="C16" i="108"/>
  <c r="B16" i="108"/>
  <c r="N15" i="108"/>
  <c r="K15" i="108"/>
  <c r="H15" i="108"/>
  <c r="D15" i="108"/>
  <c r="C15" i="108"/>
  <c r="B15" i="108"/>
  <c r="P14" i="108"/>
  <c r="O14" i="108"/>
  <c r="N14" i="108"/>
  <c r="M14" i="108"/>
  <c r="L14" i="108"/>
  <c r="K14" i="108"/>
  <c r="H14" i="108"/>
  <c r="G14" i="108"/>
  <c r="D14" i="108"/>
  <c r="C14" i="108"/>
  <c r="B14" i="108"/>
  <c r="Q9" i="4"/>
  <c r="Q9" i="5"/>
  <c r="Q9" i="44"/>
  <c r="Q9" i="7"/>
  <c r="Q9" i="8"/>
  <c r="Q9" i="50"/>
  <c r="Q9" i="10"/>
  <c r="Q9" i="11"/>
  <c r="Q9" i="12"/>
  <c r="Q9" i="13"/>
  <c r="Q9" i="14"/>
  <c r="Q9" i="37"/>
  <c r="A36" i="118"/>
  <c r="B34" i="118"/>
  <c r="B31" i="118"/>
  <c r="B19" i="118"/>
  <c r="A19" i="118"/>
  <c r="C67" i="117"/>
  <c r="C41" i="117"/>
  <c r="C45" i="107" s="1"/>
  <c r="C36" i="117"/>
  <c r="C32" i="103" s="1"/>
  <c r="D30" i="117"/>
  <c r="D29" i="117"/>
  <c r="D28" i="117"/>
  <c r="D9" i="117"/>
  <c r="D8" i="117"/>
  <c r="D7" i="117"/>
  <c r="D6" i="117"/>
  <c r="P10" i="108"/>
  <c r="C2" i="108"/>
  <c r="C26" i="117" s="1"/>
  <c r="C49" i="2" s="1"/>
  <c r="D1" i="108"/>
  <c r="A14" i="107"/>
  <c r="P10" i="107"/>
  <c r="C2" i="107"/>
  <c r="C25" i="117" s="1"/>
  <c r="C46" i="2" s="1"/>
  <c r="D1" i="107"/>
  <c r="P10" i="106"/>
  <c r="C2" i="106"/>
  <c r="C24" i="117" s="1"/>
  <c r="C43" i="2" s="1"/>
  <c r="D1" i="106"/>
  <c r="A16" i="105"/>
  <c r="P10" i="105"/>
  <c r="C2" i="105"/>
  <c r="C23" i="117" s="1"/>
  <c r="C40" i="2" s="1"/>
  <c r="D1" i="105"/>
  <c r="A15" i="104"/>
  <c r="P10" i="104"/>
  <c r="C2" i="104"/>
  <c r="C22" i="117" s="1"/>
  <c r="C37" i="2" s="1"/>
  <c r="D1" i="104"/>
  <c r="P10" i="103"/>
  <c r="C2" i="103"/>
  <c r="C21" i="117" s="1"/>
  <c r="C34" i="2" s="1"/>
  <c r="D1" i="103"/>
  <c r="P10" i="102"/>
  <c r="C2" i="102"/>
  <c r="C20" i="117" s="1"/>
  <c r="C31" i="2" s="1"/>
  <c r="D1" i="102"/>
  <c r="P10" i="101"/>
  <c r="C2" i="101"/>
  <c r="C19" i="117" s="1"/>
  <c r="C28" i="2" s="1"/>
  <c r="D1" i="101"/>
  <c r="P10" i="100"/>
  <c r="C2" i="100"/>
  <c r="C18" i="117" s="1"/>
  <c r="C25" i="2" s="1"/>
  <c r="D1" i="100"/>
  <c r="P10" i="99"/>
  <c r="C2" i="99"/>
  <c r="C17" i="117" s="1"/>
  <c r="C22" i="2" s="1"/>
  <c r="D1" i="99"/>
  <c r="A17" i="98"/>
  <c r="P10" i="98"/>
  <c r="C2" i="98"/>
  <c r="C16" i="117" s="1"/>
  <c r="C19" i="2" s="1"/>
  <c r="D1" i="98"/>
  <c r="P10" i="97"/>
  <c r="C2" i="97"/>
  <c r="C15" i="117" s="1"/>
  <c r="C16" i="2" s="1"/>
  <c r="D1" i="97"/>
  <c r="P26" i="108" l="1"/>
  <c r="P50" i="108"/>
  <c r="M50" i="108"/>
  <c r="H50" i="108"/>
  <c r="M55" i="108"/>
  <c r="M65" i="108"/>
  <c r="H71" i="108"/>
  <c r="M73" i="108"/>
  <c r="K50" i="108"/>
  <c r="H26" i="108"/>
  <c r="H52" i="108"/>
  <c r="H53" i="108"/>
  <c r="K66" i="108"/>
  <c r="H55" i="108"/>
  <c r="H65" i="108"/>
  <c r="H73" i="108"/>
  <c r="P28" i="13"/>
  <c r="P28" i="107" s="1"/>
  <c r="P31" i="13"/>
  <c r="P33" i="13"/>
  <c r="P33" i="107" s="1"/>
  <c r="P32" i="13"/>
  <c r="P32" i="107" s="1"/>
  <c r="H18" i="107"/>
  <c r="H24" i="107"/>
  <c r="M33" i="107"/>
  <c r="H22" i="107"/>
  <c r="H16" i="107"/>
  <c r="H17" i="107"/>
  <c r="H21" i="107"/>
  <c r="M23" i="107"/>
  <c r="H34" i="107"/>
  <c r="H35" i="107"/>
  <c r="M24" i="13"/>
  <c r="M24" i="107" s="1"/>
  <c r="P41" i="12"/>
  <c r="P42" i="12"/>
  <c r="P44" i="12"/>
  <c r="P46" i="12"/>
  <c r="P16" i="12"/>
  <c r="P17" i="12"/>
  <c r="P18" i="12"/>
  <c r="P19" i="12"/>
  <c r="P20" i="12"/>
  <c r="P24" i="12"/>
  <c r="P40" i="12"/>
  <c r="P49" i="12"/>
  <c r="P50" i="12"/>
  <c r="P52" i="12"/>
  <c r="P53" i="12"/>
  <c r="P54" i="12"/>
  <c r="P55" i="12"/>
  <c r="P58" i="12"/>
  <c r="P59" i="12"/>
  <c r="P26" i="12"/>
  <c r="P27" i="12"/>
  <c r="P28" i="12"/>
  <c r="P31" i="12"/>
  <c r="P48" i="12"/>
  <c r="P62" i="12"/>
  <c r="P64" i="12"/>
  <c r="P65" i="12"/>
  <c r="P67" i="12"/>
  <c r="K38" i="12"/>
  <c r="K52" i="12"/>
  <c r="P16" i="11"/>
  <c r="P16" i="103"/>
  <c r="P19" i="103"/>
  <c r="H15" i="103"/>
  <c r="N28" i="102"/>
  <c r="N29" i="47"/>
  <c r="P25" i="102"/>
  <c r="M29" i="47"/>
  <c r="H29" i="47"/>
  <c r="P15" i="7"/>
  <c r="P14" i="7"/>
  <c r="M17" i="101"/>
  <c r="H17" i="101"/>
  <c r="H29" i="6"/>
  <c r="P28" i="6"/>
  <c r="M28" i="6"/>
  <c r="M16" i="44"/>
  <c r="M16" i="6" s="1"/>
  <c r="H16" i="6"/>
  <c r="M17" i="44"/>
  <c r="M17" i="6" s="1"/>
  <c r="H17" i="6"/>
  <c r="M18" i="44"/>
  <c r="M18" i="6" s="1"/>
  <c r="H18" i="6"/>
  <c r="M19" i="44"/>
  <c r="M19" i="6" s="1"/>
  <c r="H19" i="6"/>
  <c r="M20" i="44"/>
  <c r="M20" i="6" s="1"/>
  <c r="H20" i="6"/>
  <c r="M21" i="44"/>
  <c r="M21" i="6" s="1"/>
  <c r="H21" i="6"/>
  <c r="M22" i="44"/>
  <c r="M22" i="6" s="1"/>
  <c r="H22" i="6"/>
  <c r="M23" i="44"/>
  <c r="M23" i="6" s="1"/>
  <c r="H23" i="6"/>
  <c r="M24" i="6"/>
  <c r="H24" i="6"/>
  <c r="K26" i="6"/>
  <c r="H26" i="6"/>
  <c r="M27" i="6"/>
  <c r="H27" i="6"/>
  <c r="M31" i="6"/>
  <c r="H31" i="6"/>
  <c r="M32" i="6"/>
  <c r="H32" i="6"/>
  <c r="M34" i="6"/>
  <c r="H34" i="6"/>
  <c r="M35" i="6"/>
  <c r="H35" i="6"/>
  <c r="P16" i="5"/>
  <c r="P26" i="5"/>
  <c r="P129" i="99"/>
  <c r="P117" i="99"/>
  <c r="M117" i="99"/>
  <c r="H113" i="99"/>
  <c r="H115" i="99"/>
  <c r="K113" i="99"/>
  <c r="K117" i="99"/>
  <c r="H117" i="99"/>
  <c r="M120" i="99"/>
  <c r="H116" i="99"/>
  <c r="H120" i="99"/>
  <c r="H121" i="99"/>
  <c r="H122" i="99"/>
  <c r="K15" i="5"/>
  <c r="K118" i="99"/>
  <c r="P15" i="4"/>
  <c r="P15" i="98" s="1"/>
  <c r="P20" i="4"/>
  <c r="P21" i="4"/>
  <c r="P22" i="4"/>
  <c r="P23" i="4"/>
  <c r="P25" i="4"/>
  <c r="M17" i="4"/>
  <c r="P17" i="4" s="1"/>
  <c r="P25" i="37"/>
  <c r="P22" i="37"/>
  <c r="K22" i="37"/>
  <c r="M15" i="37"/>
  <c r="P15" i="37" s="1"/>
  <c r="P26" i="37" s="1"/>
  <c r="K19" i="37"/>
  <c r="P21" i="102"/>
  <c r="M21" i="102"/>
  <c r="K21" i="102"/>
  <c r="P19" i="37"/>
  <c r="K24" i="6"/>
  <c r="P24" i="6"/>
  <c r="M14" i="44"/>
  <c r="P18" i="44"/>
  <c r="P18" i="6" s="1"/>
  <c r="P21" i="44"/>
  <c r="P21" i="6" s="1"/>
  <c r="P34" i="6"/>
  <c r="K16" i="44"/>
  <c r="K16" i="6" s="1"/>
  <c r="K29" i="6"/>
  <c r="P14" i="44"/>
  <c r="P17" i="44"/>
  <c r="P17" i="6" s="1"/>
  <c r="P20" i="44"/>
  <c r="P20" i="6" s="1"/>
  <c r="P15" i="44"/>
  <c r="P17" i="102"/>
  <c r="P16" i="102"/>
  <c r="A16" i="102" s="1"/>
  <c r="P19" i="44"/>
  <c r="P19" i="6" s="1"/>
  <c r="P22" i="44"/>
  <c r="P22" i="6" s="1"/>
  <c r="P27" i="6"/>
  <c r="P35" i="6"/>
  <c r="P123" i="99"/>
  <c r="P19" i="5"/>
  <c r="P121" i="99"/>
  <c r="M135" i="99"/>
  <c r="M129" i="99"/>
  <c r="P134" i="99"/>
  <c r="P17" i="5"/>
  <c r="P29" i="5"/>
  <c r="P16" i="44"/>
  <c r="P16" i="6" s="1"/>
  <c r="M21" i="7"/>
  <c r="P69" i="108"/>
  <c r="M69" i="108"/>
  <c r="P60" i="108"/>
  <c r="M60" i="108"/>
  <c r="K69" i="108"/>
  <c r="H64" i="108"/>
  <c r="K60" i="108"/>
  <c r="K56" i="108"/>
  <c r="P53" i="108"/>
  <c r="M53" i="108"/>
  <c r="P56" i="108"/>
  <c r="M56" i="108"/>
  <c r="P63" i="108"/>
  <c r="M63" i="108"/>
  <c r="P21" i="108"/>
  <c r="M21" i="108"/>
  <c r="M74" i="108" s="1"/>
  <c r="F26" i="117" s="1"/>
  <c r="F49" i="2" s="1"/>
  <c r="P66" i="108"/>
  <c r="M66" i="108"/>
  <c r="P57" i="108"/>
  <c r="P67" i="108"/>
  <c r="O15" i="108"/>
  <c r="K21" i="108"/>
  <c r="K53" i="108"/>
  <c r="K63" i="108"/>
  <c r="K72" i="108"/>
  <c r="P51" i="108"/>
  <c r="P61" i="108"/>
  <c r="P70" i="108"/>
  <c r="O18" i="108"/>
  <c r="O74" i="108" s="1"/>
  <c r="H26" i="117" s="1"/>
  <c r="H49" i="2" s="1"/>
  <c r="K24" i="108"/>
  <c r="P59" i="108"/>
  <c r="P68" i="108"/>
  <c r="P14" i="14"/>
  <c r="P19" i="108"/>
  <c r="P24" i="108"/>
  <c r="P54" i="108"/>
  <c r="P64" i="108"/>
  <c r="P52" i="108"/>
  <c r="P62" i="108"/>
  <c r="K15" i="13"/>
  <c r="K15" i="107" s="1"/>
  <c r="P20" i="13"/>
  <c r="P20" i="107" s="1"/>
  <c r="P25" i="13"/>
  <c r="P25" i="107" s="1"/>
  <c r="P35" i="13"/>
  <c r="P35" i="107" s="1"/>
  <c r="M15" i="13"/>
  <c r="O30" i="13"/>
  <c r="O30" i="107" s="1"/>
  <c r="P36" i="13"/>
  <c r="P36" i="107" s="1"/>
  <c r="M18" i="13"/>
  <c r="P34" i="13"/>
  <c r="P34" i="107" s="1"/>
  <c r="P29" i="13"/>
  <c r="P29" i="107" s="1"/>
  <c r="H23" i="107"/>
  <c r="M21" i="13"/>
  <c r="K29" i="13"/>
  <c r="K29" i="107" s="1"/>
  <c r="P14" i="13"/>
  <c r="K27" i="13"/>
  <c r="K27" i="107" s="1"/>
  <c r="P24" i="13"/>
  <c r="P24" i="107" s="1"/>
  <c r="K35" i="13"/>
  <c r="K35" i="107" s="1"/>
  <c r="P17" i="13"/>
  <c r="P17" i="107" s="1"/>
  <c r="P22" i="13"/>
  <c r="P22" i="107" s="1"/>
  <c r="H33" i="107"/>
  <c r="P27" i="13"/>
  <c r="P27" i="107" s="1"/>
  <c r="P30" i="13"/>
  <c r="P30" i="107" s="1"/>
  <c r="M21" i="12"/>
  <c r="P21" i="12" s="1"/>
  <c r="K28" i="12"/>
  <c r="P38" i="12"/>
  <c r="P51" i="12"/>
  <c r="K59" i="12"/>
  <c r="K16" i="12"/>
  <c r="K26" i="12"/>
  <c r="M36" i="12"/>
  <c r="P36" i="12" s="1"/>
  <c r="K64" i="12"/>
  <c r="P22" i="12"/>
  <c r="P39" i="12"/>
  <c r="P47" i="12"/>
  <c r="K62" i="12"/>
  <c r="K22" i="12"/>
  <c r="K39" i="12"/>
  <c r="K47" i="12"/>
  <c r="M57" i="12"/>
  <c r="P57" i="12" s="1"/>
  <c r="P29" i="12"/>
  <c r="P32" i="12"/>
  <c r="P37" i="12"/>
  <c r="P68" i="12"/>
  <c r="P15" i="12"/>
  <c r="K27" i="12"/>
  <c r="K35" i="12"/>
  <c r="K50" i="12"/>
  <c r="K15" i="12"/>
  <c r="P23" i="12"/>
  <c r="P25" i="12"/>
  <c r="M45" i="12"/>
  <c r="P45" i="12" s="1"/>
  <c r="P63" i="12"/>
  <c r="K23" i="12"/>
  <c r="P30" i="12"/>
  <c r="P43" i="12"/>
  <c r="P56" i="12"/>
  <c r="P61" i="12"/>
  <c r="P66" i="12"/>
  <c r="P18" i="11"/>
  <c r="M21" i="11"/>
  <c r="M14" i="11"/>
  <c r="P14" i="11" s="1"/>
  <c r="P19" i="11"/>
  <c r="K19" i="11"/>
  <c r="P22" i="11"/>
  <c r="P15" i="11"/>
  <c r="P18" i="103"/>
  <c r="K19" i="103"/>
  <c r="P17" i="103"/>
  <c r="M23" i="50"/>
  <c r="M23" i="103" s="1"/>
  <c r="M27" i="50"/>
  <c r="O27" i="50"/>
  <c r="M24" i="50"/>
  <c r="N15" i="103"/>
  <c r="N24" i="50"/>
  <c r="N24" i="103" s="1"/>
  <c r="P20" i="102"/>
  <c r="M20" i="102"/>
  <c r="K20" i="102"/>
  <c r="P22" i="102"/>
  <c r="P23" i="102"/>
  <c r="P15" i="102"/>
  <c r="A15" i="102" s="1"/>
  <c r="K23" i="102"/>
  <c r="K14" i="7"/>
  <c r="K19" i="7"/>
  <c r="M22" i="7"/>
  <c r="N22" i="7"/>
  <c r="M20" i="7"/>
  <c r="P20" i="7" s="1"/>
  <c r="K19" i="44"/>
  <c r="K19" i="6" s="1"/>
  <c r="K21" i="44"/>
  <c r="K21" i="6" s="1"/>
  <c r="P23" i="44"/>
  <c r="P23" i="6" s="1"/>
  <c r="K27" i="6"/>
  <c r="K23" i="44"/>
  <c r="K23" i="6" s="1"/>
  <c r="K32" i="6"/>
  <c r="K34" i="6"/>
  <c r="P32" i="6"/>
  <c r="K20" i="44"/>
  <c r="K20" i="6" s="1"/>
  <c r="K22" i="44"/>
  <c r="K22" i="6" s="1"/>
  <c r="K35" i="6"/>
  <c r="P31" i="6"/>
  <c r="P119" i="99"/>
  <c r="M119" i="99"/>
  <c r="P112" i="99"/>
  <c r="M112" i="99"/>
  <c r="P130" i="99"/>
  <c r="M130" i="99"/>
  <c r="M118" i="99"/>
  <c r="P118" i="99"/>
  <c r="H112" i="99"/>
  <c r="K17" i="5"/>
  <c r="L22" i="5"/>
  <c r="K26" i="5"/>
  <c r="M28" i="5"/>
  <c r="K112" i="99"/>
  <c r="P127" i="99"/>
  <c r="P15" i="5"/>
  <c r="O22" i="5"/>
  <c r="P22" i="5" s="1"/>
  <c r="N28" i="5"/>
  <c r="L114" i="99"/>
  <c r="H123" i="99"/>
  <c r="O114" i="99"/>
  <c r="K130" i="99"/>
  <c r="H134" i="99"/>
  <c r="K115" i="99"/>
  <c r="M123" i="99"/>
  <c r="O20" i="5"/>
  <c r="P20" i="5" s="1"/>
  <c r="K128" i="99"/>
  <c r="M18" i="5"/>
  <c r="P18" i="5" s="1"/>
  <c r="N24" i="5"/>
  <c r="M27" i="5"/>
  <c r="P27" i="5" s="1"/>
  <c r="P110" i="99"/>
  <c r="M134" i="99"/>
  <c r="P30" i="5"/>
  <c r="P111" i="99"/>
  <c r="P122" i="99"/>
  <c r="P133" i="99"/>
  <c r="P115" i="99"/>
  <c r="P126" i="99"/>
  <c r="P131" i="99"/>
  <c r="P14" i="5"/>
  <c r="P109" i="99"/>
  <c r="P113" i="99"/>
  <c r="P116" i="99"/>
  <c r="P128" i="99"/>
  <c r="K131" i="99"/>
  <c r="O25" i="5"/>
  <c r="P25" i="5" s="1"/>
  <c r="P14" i="4"/>
  <c r="M14" i="98"/>
  <c r="M19" i="4"/>
  <c r="P19" i="4" s="1"/>
  <c r="M24" i="4"/>
  <c r="K22" i="4"/>
  <c r="P18" i="4"/>
  <c r="P16" i="4"/>
  <c r="K17" i="37"/>
  <c r="P23" i="37"/>
  <c r="P16" i="37"/>
  <c r="P20" i="37"/>
  <c r="K23" i="37"/>
  <c r="P21" i="37"/>
  <c r="P23" i="108"/>
  <c r="P16" i="108"/>
  <c r="P72" i="108"/>
  <c r="P17" i="108"/>
  <c r="P22" i="108"/>
  <c r="P71" i="108"/>
  <c r="P20" i="108"/>
  <c r="P25" i="108"/>
  <c r="K14" i="14"/>
  <c r="K17" i="108"/>
  <c r="K20" i="108"/>
  <c r="K23" i="108"/>
  <c r="K26" i="108"/>
  <c r="K52" i="108"/>
  <c r="K55" i="108"/>
  <c r="K59" i="108"/>
  <c r="K62" i="108"/>
  <c r="K65" i="108"/>
  <c r="K68" i="108"/>
  <c r="K71" i="108"/>
  <c r="K73" i="108"/>
  <c r="K16" i="108"/>
  <c r="K19" i="108"/>
  <c r="K22" i="108"/>
  <c r="K25" i="108"/>
  <c r="K51" i="108"/>
  <c r="K54" i="108"/>
  <c r="K57" i="108"/>
  <c r="K61" i="108"/>
  <c r="K64" i="108"/>
  <c r="K67" i="108"/>
  <c r="K70" i="108"/>
  <c r="P19" i="13"/>
  <c r="P19" i="107" s="1"/>
  <c r="P26" i="13"/>
  <c r="P26" i="107" s="1"/>
  <c r="P16" i="13"/>
  <c r="P16" i="107" s="1"/>
  <c r="K14" i="13"/>
  <c r="K17" i="13"/>
  <c r="K17" i="107" s="1"/>
  <c r="K20" i="13"/>
  <c r="K20" i="107" s="1"/>
  <c r="K23" i="13"/>
  <c r="K23" i="107" s="1"/>
  <c r="K26" i="13"/>
  <c r="K26" i="107" s="1"/>
  <c r="K34" i="13"/>
  <c r="K34" i="107" s="1"/>
  <c r="K31" i="13"/>
  <c r="K16" i="13"/>
  <c r="K16" i="107" s="1"/>
  <c r="K19" i="13"/>
  <c r="K19" i="107" s="1"/>
  <c r="K22" i="13"/>
  <c r="K22" i="107" s="1"/>
  <c r="K25" i="13"/>
  <c r="K25" i="107" s="1"/>
  <c r="K28" i="13"/>
  <c r="K28" i="107" s="1"/>
  <c r="K33" i="13"/>
  <c r="K33" i="107" s="1"/>
  <c r="K36" i="13"/>
  <c r="K36" i="107" s="1"/>
  <c r="K18" i="12"/>
  <c r="K30" i="12"/>
  <c r="K42" i="12"/>
  <c r="K54" i="12"/>
  <c r="K66" i="12"/>
  <c r="K25" i="12"/>
  <c r="K37" i="12"/>
  <c r="K49" i="12"/>
  <c r="K61" i="12"/>
  <c r="K20" i="12"/>
  <c r="K32" i="12"/>
  <c r="K44" i="12"/>
  <c r="K56" i="12"/>
  <c r="K68" i="12"/>
  <c r="K51" i="12"/>
  <c r="K63" i="12"/>
  <c r="K34" i="12"/>
  <c r="K46" i="12"/>
  <c r="K58" i="12"/>
  <c r="K70" i="12"/>
  <c r="K17" i="12"/>
  <c r="K29" i="12"/>
  <c r="K41" i="12"/>
  <c r="K53" i="12"/>
  <c r="K65" i="12"/>
  <c r="K19" i="12"/>
  <c r="K31" i="12"/>
  <c r="K43" i="12"/>
  <c r="K55" i="12"/>
  <c r="K67" i="12"/>
  <c r="K18" i="11"/>
  <c r="K20" i="11"/>
  <c r="K15" i="11"/>
  <c r="K22" i="11"/>
  <c r="K17" i="103"/>
  <c r="K23" i="50"/>
  <c r="K23" i="103" s="1"/>
  <c r="K26" i="50"/>
  <c r="L23" i="50"/>
  <c r="L23" i="103" s="1"/>
  <c r="L26" i="50"/>
  <c r="K16" i="103"/>
  <c r="N23" i="50"/>
  <c r="N26" i="50"/>
  <c r="P26" i="50" s="1"/>
  <c r="K25" i="50"/>
  <c r="K25" i="103" s="1"/>
  <c r="K28" i="50"/>
  <c r="L25" i="50"/>
  <c r="L25" i="103" s="1"/>
  <c r="L28" i="50"/>
  <c r="N25" i="50"/>
  <c r="N28" i="50"/>
  <c r="P28" i="50" s="1"/>
  <c r="K22" i="102"/>
  <c r="K16" i="102"/>
  <c r="K25" i="102"/>
  <c r="K15" i="102"/>
  <c r="K16" i="7"/>
  <c r="K21" i="7"/>
  <c r="O22" i="7"/>
  <c r="L21" i="7"/>
  <c r="K18" i="7"/>
  <c r="N21" i="7"/>
  <c r="L23" i="7"/>
  <c r="M23" i="7"/>
  <c r="K17" i="7"/>
  <c r="K17" i="101" s="1"/>
  <c r="N23" i="7"/>
  <c r="K18" i="44"/>
  <c r="K18" i="6" s="1"/>
  <c r="K31" i="6"/>
  <c r="K15" i="44"/>
  <c r="K17" i="44"/>
  <c r="K17" i="6" s="1"/>
  <c r="K14" i="5"/>
  <c r="K19" i="5"/>
  <c r="K22" i="5"/>
  <c r="K25" i="5"/>
  <c r="K30" i="5"/>
  <c r="K109" i="99"/>
  <c r="K114" i="99"/>
  <c r="K127" i="99"/>
  <c r="K121" i="99"/>
  <c r="K134" i="99"/>
  <c r="K111" i="99"/>
  <c r="K116" i="99"/>
  <c r="K129" i="99"/>
  <c r="K123" i="99"/>
  <c r="K18" i="5"/>
  <c r="L21" i="5"/>
  <c r="L24" i="5"/>
  <c r="K29" i="5"/>
  <c r="K126" i="99"/>
  <c r="M21" i="5"/>
  <c r="M23" i="5"/>
  <c r="M24" i="5"/>
  <c r="K133" i="99"/>
  <c r="K20" i="5"/>
  <c r="K23" i="5"/>
  <c r="K122" i="99"/>
  <c r="K135" i="99"/>
  <c r="K21" i="4"/>
  <c r="K23" i="4"/>
  <c r="K18" i="4"/>
  <c r="K25" i="4"/>
  <c r="K14" i="37"/>
  <c r="M24" i="37"/>
  <c r="P24" i="37" s="1"/>
  <c r="K21" i="37"/>
  <c r="K16" i="37"/>
  <c r="K18" i="37"/>
  <c r="K25" i="37"/>
  <c r="C150" i="99"/>
  <c r="C79" i="106"/>
  <c r="C32" i="102"/>
  <c r="C34" i="97"/>
  <c r="C31" i="105"/>
  <c r="C27" i="101"/>
  <c r="C35" i="104"/>
  <c r="C38" i="100"/>
  <c r="C37" i="103"/>
  <c r="C29" i="98"/>
  <c r="C37" i="102"/>
  <c r="C32" i="101"/>
  <c r="C43" i="100"/>
  <c r="C77" i="108"/>
  <c r="C34" i="98"/>
  <c r="C40" i="107"/>
  <c r="C145" i="99"/>
  <c r="C74" i="106"/>
  <c r="C29" i="97"/>
  <c r="C26" i="105"/>
  <c r="C82" i="108"/>
  <c r="C30" i="104"/>
  <c r="A21" i="101"/>
  <c r="A25" i="98"/>
  <c r="A15" i="105"/>
  <c r="A31" i="108"/>
  <c r="A18" i="102"/>
  <c r="A20" i="105"/>
  <c r="A17" i="104"/>
  <c r="A22" i="106"/>
  <c r="A52" i="106"/>
  <c r="A23" i="98"/>
  <c r="A18" i="101"/>
  <c r="A57" i="106"/>
  <c r="A27" i="102"/>
  <c r="A17" i="105"/>
  <c r="A22" i="103"/>
  <c r="A14" i="104"/>
  <c r="A20" i="98"/>
  <c r="A38" i="108"/>
  <c r="A14" i="100"/>
  <c r="O26" i="97"/>
  <c r="H15" i="117" s="1"/>
  <c r="H16" i="2" s="1"/>
  <c r="A19" i="98"/>
  <c r="A18" i="98"/>
  <c r="A21" i="98"/>
  <c r="A22" i="98"/>
  <c r="A15" i="100"/>
  <c r="N35" i="100"/>
  <c r="G18" i="117" s="1"/>
  <c r="G25" i="2" s="1"/>
  <c r="A19" i="101"/>
  <c r="A16" i="101"/>
  <c r="P24" i="101"/>
  <c r="A24" i="102"/>
  <c r="A23" i="101"/>
  <c r="A20" i="101"/>
  <c r="A22" i="101"/>
  <c r="L29" i="102"/>
  <c r="I20" i="117" s="1"/>
  <c r="I31" i="2" s="1"/>
  <c r="A21" i="104"/>
  <c r="N29" i="102"/>
  <c r="G20" i="117" s="1"/>
  <c r="G31" i="2" s="1"/>
  <c r="O29" i="102"/>
  <c r="H20" i="117" s="1"/>
  <c r="H31" i="2" s="1"/>
  <c r="A25" i="104"/>
  <c r="A18" i="104"/>
  <c r="A14" i="103"/>
  <c r="A19" i="105"/>
  <c r="A21" i="103"/>
  <c r="P27" i="104"/>
  <c r="A16" i="104"/>
  <c r="A23" i="104"/>
  <c r="A20" i="103"/>
  <c r="A28" i="103"/>
  <c r="A24" i="104"/>
  <c r="L23" i="105"/>
  <c r="I23" i="117" s="1"/>
  <c r="I40" i="2" s="1"/>
  <c r="A63" i="106"/>
  <c r="A22" i="104"/>
  <c r="L29" i="103"/>
  <c r="I21" i="117" s="1"/>
  <c r="I34" i="2" s="1"/>
  <c r="A27" i="103"/>
  <c r="A22" i="105"/>
  <c r="O29" i="103"/>
  <c r="H21" i="117" s="1"/>
  <c r="H34" i="2" s="1"/>
  <c r="A19" i="104"/>
  <c r="A26" i="103"/>
  <c r="A20" i="104"/>
  <c r="A26" i="104"/>
  <c r="A33" i="106"/>
  <c r="A39" i="106"/>
  <c r="A18" i="105"/>
  <c r="N23" i="105"/>
  <c r="G23" i="117" s="1"/>
  <c r="G40" i="2" s="1"/>
  <c r="A32" i="106"/>
  <c r="O23" i="105"/>
  <c r="H23" i="117" s="1"/>
  <c r="H40" i="2" s="1"/>
  <c r="A25" i="106"/>
  <c r="A23" i="106"/>
  <c r="A36" i="106"/>
  <c r="A56" i="106"/>
  <c r="A49" i="106"/>
  <c r="A41" i="106"/>
  <c r="A47" i="106"/>
  <c r="A60" i="106"/>
  <c r="A28" i="106"/>
  <c r="A15" i="106"/>
  <c r="A20" i="106"/>
  <c r="A16" i="106"/>
  <c r="A46" i="106"/>
  <c r="A65" i="106"/>
  <c r="A34" i="106"/>
  <c r="A58" i="106"/>
  <c r="A31" i="106"/>
  <c r="A55" i="106"/>
  <c r="A24" i="106"/>
  <c r="A30" i="106"/>
  <c r="A40" i="106"/>
  <c r="A48" i="106"/>
  <c r="A54" i="106"/>
  <c r="A64" i="106"/>
  <c r="A38" i="106"/>
  <c r="A62" i="106"/>
  <c r="A29" i="106"/>
  <c r="A53" i="106"/>
  <c r="A31" i="107"/>
  <c r="A70" i="106"/>
  <c r="A19" i="106"/>
  <c r="A21" i="106"/>
  <c r="A43" i="106"/>
  <c r="A45" i="106"/>
  <c r="A67" i="106"/>
  <c r="A69" i="106"/>
  <c r="A27" i="106"/>
  <c r="A35" i="106"/>
  <c r="A37" i="106"/>
  <c r="A44" i="106"/>
  <c r="A51" i="106"/>
  <c r="A59" i="106"/>
  <c r="A61" i="106"/>
  <c r="A68" i="106"/>
  <c r="A18" i="106"/>
  <c r="A42" i="106"/>
  <c r="A66" i="106"/>
  <c r="A26" i="106"/>
  <c r="A50" i="106"/>
  <c r="A44" i="108"/>
  <c r="A27" i="108"/>
  <c r="A28" i="108"/>
  <c r="A39" i="108"/>
  <c r="A32" i="108"/>
  <c r="A42" i="108"/>
  <c r="A33" i="108"/>
  <c r="N37" i="107"/>
  <c r="G25" i="117" s="1"/>
  <c r="G46" i="2" s="1"/>
  <c r="A30" i="108"/>
  <c r="A29" i="108"/>
  <c r="A35" i="108"/>
  <c r="A41" i="108"/>
  <c r="A47" i="108"/>
  <c r="A48" i="108"/>
  <c r="A46" i="108"/>
  <c r="A37" i="108"/>
  <c r="A45" i="108"/>
  <c r="A36" i="108"/>
  <c r="A43" i="108"/>
  <c r="A58" i="108"/>
  <c r="A34" i="108"/>
  <c r="A49" i="108"/>
  <c r="L26" i="97"/>
  <c r="I15" i="117" s="1"/>
  <c r="I16" i="2" s="1"/>
  <c r="L26" i="98"/>
  <c r="I16" i="117" s="1"/>
  <c r="I19" i="2" s="1"/>
  <c r="M26" i="97"/>
  <c r="F15" i="117" s="1"/>
  <c r="F16" i="2" s="1"/>
  <c r="N26" i="97"/>
  <c r="G15" i="117" s="1"/>
  <c r="G16" i="2" s="1"/>
  <c r="N26" i="98"/>
  <c r="G16" i="117" s="1"/>
  <c r="G19" i="2" s="1"/>
  <c r="O26" i="98"/>
  <c r="H16" i="117" s="1"/>
  <c r="H19" i="2" s="1"/>
  <c r="A14" i="97"/>
  <c r="M35" i="100"/>
  <c r="F18" i="117" s="1"/>
  <c r="F25" i="2" s="1"/>
  <c r="O35" i="100"/>
  <c r="H18" i="117" s="1"/>
  <c r="H25" i="2" s="1"/>
  <c r="P35" i="100"/>
  <c r="L142" i="99"/>
  <c r="I17" i="117" s="1"/>
  <c r="I22" i="2" s="1"/>
  <c r="N142" i="99"/>
  <c r="G17" i="117" s="1"/>
  <c r="G22" i="2" s="1"/>
  <c r="O142" i="99"/>
  <c r="H17" i="117" s="1"/>
  <c r="H22" i="2" s="1"/>
  <c r="L35" i="100"/>
  <c r="I18" i="117" s="1"/>
  <c r="I25" i="2" s="1"/>
  <c r="L24" i="101"/>
  <c r="I19" i="117" s="1"/>
  <c r="I28" i="2" s="1"/>
  <c r="M24" i="101"/>
  <c r="F19" i="117" s="1"/>
  <c r="F28" i="2" s="1"/>
  <c r="N24" i="101"/>
  <c r="G19" i="117" s="1"/>
  <c r="G28" i="2" s="1"/>
  <c r="O24" i="101"/>
  <c r="H19" i="117" s="1"/>
  <c r="H28" i="2" s="1"/>
  <c r="A14" i="101"/>
  <c r="A14" i="102"/>
  <c r="L27" i="104"/>
  <c r="I22" i="117" s="1"/>
  <c r="I37" i="2" s="1"/>
  <c r="M27" i="104"/>
  <c r="F22" i="117" s="1"/>
  <c r="F37" i="2" s="1"/>
  <c r="N27" i="104"/>
  <c r="G22" i="117" s="1"/>
  <c r="G37" i="2" s="1"/>
  <c r="O27" i="104"/>
  <c r="H22" i="117" s="1"/>
  <c r="H37" i="2" s="1"/>
  <c r="L71" i="106"/>
  <c r="I24" i="117" s="1"/>
  <c r="I43" i="2" s="1"/>
  <c r="O37" i="107"/>
  <c r="H25" i="117" s="1"/>
  <c r="H46" i="2" s="1"/>
  <c r="M71" i="106"/>
  <c r="F24" i="117" s="1"/>
  <c r="F43" i="2" s="1"/>
  <c r="A14" i="105"/>
  <c r="N71" i="106"/>
  <c r="G24" i="117" s="1"/>
  <c r="G43" i="2" s="1"/>
  <c r="O71" i="106"/>
  <c r="H24" i="117" s="1"/>
  <c r="H43" i="2" s="1"/>
  <c r="P71" i="106"/>
  <c r="A14" i="108"/>
  <c r="A14" i="106"/>
  <c r="L37" i="107"/>
  <c r="I25" i="117" s="1"/>
  <c r="I46" i="2" s="1"/>
  <c r="L74" i="108"/>
  <c r="I26" i="117" s="1"/>
  <c r="I49" i="2" s="1"/>
  <c r="N74" i="108"/>
  <c r="G26" i="117" s="1"/>
  <c r="G49" i="2" s="1"/>
  <c r="P71" i="12" l="1"/>
  <c r="P21" i="11"/>
  <c r="P21" i="105" s="1"/>
  <c r="M21" i="105"/>
  <c r="M23" i="105" s="1"/>
  <c r="F23" i="117" s="1"/>
  <c r="F40" i="2" s="1"/>
  <c r="P27" i="10"/>
  <c r="P27" i="50"/>
  <c r="P28" i="102"/>
  <c r="P29" i="47"/>
  <c r="A17" i="102"/>
  <c r="K28" i="102"/>
  <c r="K29" i="47"/>
  <c r="P21" i="7"/>
  <c r="P26" i="6"/>
  <c r="M26" i="6"/>
  <c r="P29" i="6"/>
  <c r="M29" i="6"/>
  <c r="P24" i="5"/>
  <c r="P120" i="99"/>
  <c r="P14" i="98"/>
  <c r="A14" i="98" s="1"/>
  <c r="P24" i="4"/>
  <c r="P24" i="98" s="1"/>
  <c r="A24" i="98" s="1"/>
  <c r="M24" i="98"/>
  <c r="M26" i="98" s="1"/>
  <c r="F16" i="117" s="1"/>
  <c r="F19" i="2" s="1"/>
  <c r="P22" i="7"/>
  <c r="P18" i="108"/>
  <c r="P21" i="13"/>
  <c r="P21" i="107" s="1"/>
  <c r="M21" i="107"/>
  <c r="P18" i="13"/>
  <c r="P18" i="107" s="1"/>
  <c r="M18" i="107"/>
  <c r="P15" i="13"/>
  <c r="M15" i="107"/>
  <c r="M37" i="107" s="1"/>
  <c r="F25" i="117" s="1"/>
  <c r="F46" i="2" s="1"/>
  <c r="P23" i="50"/>
  <c r="P23" i="103" s="1"/>
  <c r="N23" i="103"/>
  <c r="P24" i="50"/>
  <c r="P24" i="103" s="1"/>
  <c r="M24" i="103"/>
  <c r="M15" i="103"/>
  <c r="P25" i="50"/>
  <c r="P25" i="103" s="1"/>
  <c r="N25" i="103"/>
  <c r="P26" i="102"/>
  <c r="M26" i="102"/>
  <c r="P19" i="102"/>
  <c r="M19" i="102"/>
  <c r="O21" i="5"/>
  <c r="N21" i="5"/>
  <c r="P28" i="5"/>
  <c r="P114" i="99"/>
  <c r="M114" i="99"/>
  <c r="P124" i="99"/>
  <c r="M124" i="99"/>
  <c r="A15" i="98"/>
  <c r="P23" i="7"/>
  <c r="L23" i="5"/>
  <c r="N23" i="5"/>
  <c r="O23" i="5"/>
  <c r="N9" i="104"/>
  <c r="E22" i="117"/>
  <c r="H27" i="117"/>
  <c r="N9" i="101"/>
  <c r="E19" i="117"/>
  <c r="N9" i="100"/>
  <c r="E18" i="117"/>
  <c r="I27" i="117"/>
  <c r="D11" i="117" s="1"/>
  <c r="N9" i="106"/>
  <c r="E24" i="117"/>
  <c r="B24" i="38"/>
  <c r="C24" i="38"/>
  <c r="D24" i="38"/>
  <c r="H24" i="38"/>
  <c r="B25" i="38"/>
  <c r="C25" i="38"/>
  <c r="D25" i="38"/>
  <c r="H25" i="38"/>
  <c r="C69" i="2"/>
  <c r="C44" i="117" s="1"/>
  <c r="P15" i="108" l="1"/>
  <c r="A65" i="108" s="1"/>
  <c r="P74" i="14"/>
  <c r="P15" i="107"/>
  <c r="A17" i="107" s="1"/>
  <c r="P37" i="13"/>
  <c r="P23" i="11"/>
  <c r="A21" i="105"/>
  <c r="P23" i="105"/>
  <c r="M29" i="103"/>
  <c r="F21" i="117" s="1"/>
  <c r="F34" i="2" s="1"/>
  <c r="P15" i="103"/>
  <c r="P29" i="50"/>
  <c r="P24" i="7"/>
  <c r="P36" i="44"/>
  <c r="P21" i="5"/>
  <c r="P26" i="4"/>
  <c r="P26" i="98"/>
  <c r="P30" i="8"/>
  <c r="M142" i="99"/>
  <c r="F17" i="117" s="1"/>
  <c r="F22" i="2" s="1"/>
  <c r="A23" i="108"/>
  <c r="A55" i="108"/>
  <c r="A67" i="108"/>
  <c r="A59" i="108"/>
  <c r="A19" i="108"/>
  <c r="A51" i="108"/>
  <c r="A53" i="108"/>
  <c r="A25" i="108"/>
  <c r="A64" i="108"/>
  <c r="A24" i="108"/>
  <c r="A63" i="108"/>
  <c r="A61" i="108"/>
  <c r="A20" i="108"/>
  <c r="A24" i="107"/>
  <c r="A23" i="107"/>
  <c r="A22" i="107"/>
  <c r="A16" i="107"/>
  <c r="P37" i="107"/>
  <c r="A21" i="107"/>
  <c r="A16" i="103"/>
  <c r="A18" i="103"/>
  <c r="A24" i="103"/>
  <c r="N29" i="103"/>
  <c r="G21" i="117" s="1"/>
  <c r="A23" i="103"/>
  <c r="M29" i="102"/>
  <c r="F20" i="117" s="1"/>
  <c r="F31" i="2" s="1"/>
  <c r="A22" i="102"/>
  <c r="A20" i="102"/>
  <c r="A25" i="102"/>
  <c r="A28" i="102"/>
  <c r="A21" i="102"/>
  <c r="P29" i="102"/>
  <c r="A19" i="102"/>
  <c r="A26" i="102"/>
  <c r="A23" i="102"/>
  <c r="P23" i="5"/>
  <c r="A24" i="117"/>
  <c r="B24" i="117" s="1"/>
  <c r="B43" i="2" s="1"/>
  <c r="E43" i="2"/>
  <c r="A43" i="2" s="1"/>
  <c r="A22" i="117"/>
  <c r="B22" i="117" s="1"/>
  <c r="B37" i="2" s="1"/>
  <c r="E37" i="2"/>
  <c r="A37" i="2" s="1"/>
  <c r="E25" i="2"/>
  <c r="E28" i="2"/>
  <c r="C37" i="98"/>
  <c r="C46" i="100"/>
  <c r="C35" i="101"/>
  <c r="C40" i="102"/>
  <c r="C40" i="103"/>
  <c r="C38" i="104"/>
  <c r="C34" i="105"/>
  <c r="C37" i="97"/>
  <c r="C82" i="106"/>
  <c r="C153" i="99"/>
  <c r="C48" i="107"/>
  <c r="C85" i="108"/>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C2" i="89"/>
  <c r="D1" i="89"/>
  <c r="C2" i="90"/>
  <c r="D1" i="90"/>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14"/>
  <c r="P10" i="89"/>
  <c r="P10" i="90"/>
  <c r="P10" i="37"/>
  <c r="C44" i="36"/>
  <c r="C44" i="34"/>
  <c r="C41" i="36"/>
  <c r="C34" i="38" s="1"/>
  <c r="C41" i="34"/>
  <c r="C36" i="36"/>
  <c r="C29" i="38" s="1"/>
  <c r="C36" i="34"/>
  <c r="A64" i="2"/>
  <c r="C67" i="34"/>
  <c r="C67" i="36"/>
  <c r="A72" i="108" l="1"/>
  <c r="A57" i="108"/>
  <c r="A17" i="108"/>
  <c r="A54" i="108"/>
  <c r="A73" i="108"/>
  <c r="A16" i="108"/>
  <c r="A70" i="108"/>
  <c r="A15" i="108"/>
  <c r="P74" i="108"/>
  <c r="E26" i="117" s="1"/>
  <c r="E49" i="2" s="1"/>
  <c r="A21" i="108"/>
  <c r="A71" i="108"/>
  <c r="A62" i="108"/>
  <c r="A52" i="108"/>
  <c r="A69" i="108"/>
  <c r="A18" i="108"/>
  <c r="A56" i="108"/>
  <c r="A68" i="108"/>
  <c r="A60" i="108"/>
  <c r="A66" i="108"/>
  <c r="A22" i="108"/>
  <c r="A50" i="108"/>
  <c r="A26" i="108"/>
  <c r="A26" i="107"/>
  <c r="A28" i="107"/>
  <c r="A20" i="107"/>
  <c r="A30" i="107"/>
  <c r="A33" i="107"/>
  <c r="A15" i="107"/>
  <c r="A34" i="107"/>
  <c r="A27" i="107"/>
  <c r="A19" i="107"/>
  <c r="A25" i="107"/>
  <c r="A18" i="107"/>
  <c r="A32" i="107"/>
  <c r="A36" i="107"/>
  <c r="A29" i="107"/>
  <c r="A35" i="107"/>
  <c r="E23" i="117"/>
  <c r="E40" i="2" s="1"/>
  <c r="N9" i="105"/>
  <c r="A17" i="103"/>
  <c r="A19" i="103"/>
  <c r="P29" i="103"/>
  <c r="E21" i="117" s="1"/>
  <c r="E34" i="2" s="1"/>
  <c r="A15" i="103"/>
  <c r="A25" i="103"/>
  <c r="E16" i="117"/>
  <c r="E19" i="2" s="1"/>
  <c r="N9" i="98"/>
  <c r="F27" i="117"/>
  <c r="N9" i="108"/>
  <c r="N9" i="107"/>
  <c r="E25" i="117"/>
  <c r="E46" i="2" s="1"/>
  <c r="G34" i="2"/>
  <c r="G27" i="117"/>
  <c r="N9" i="103"/>
  <c r="N9" i="102"/>
  <c r="E20" i="117"/>
  <c r="E31" i="2" s="1"/>
  <c r="A39" i="34"/>
  <c r="A39" i="117"/>
  <c r="C15" i="34"/>
  <c r="C15" i="2" s="1"/>
  <c r="C37" i="39"/>
  <c r="C153" i="5"/>
  <c r="C40" i="50"/>
  <c r="C85" i="14"/>
  <c r="C41" i="8"/>
  <c r="C47" i="44"/>
  <c r="C38" i="10"/>
  <c r="C37" i="4"/>
  <c r="C35" i="7"/>
  <c r="C34" i="11"/>
  <c r="C82" i="12"/>
  <c r="C37" i="37"/>
  <c r="C45" i="43"/>
  <c r="C38" i="52"/>
  <c r="C153" i="41"/>
  <c r="C85" i="90"/>
  <c r="C40" i="9"/>
  <c r="C48" i="91"/>
  <c r="C85" i="89"/>
  <c r="C48" i="13"/>
  <c r="C34" i="96"/>
  <c r="C38" i="51"/>
  <c r="C35" i="46"/>
  <c r="C47" i="6"/>
  <c r="C37" i="38"/>
  <c r="C82" i="94"/>
  <c r="C34" i="95"/>
  <c r="C40" i="48"/>
  <c r="C35" i="45"/>
  <c r="C37" i="40"/>
  <c r="C37" i="3"/>
  <c r="C48" i="92"/>
  <c r="C82" i="93"/>
  <c r="C40" i="49"/>
  <c r="C43" i="47"/>
  <c r="C153" i="42"/>
  <c r="C82" i="14"/>
  <c r="C37" i="48"/>
  <c r="C34" i="3"/>
  <c r="C79" i="94"/>
  <c r="C32" i="45"/>
  <c r="C31" i="95"/>
  <c r="C44" i="44"/>
  <c r="C35" i="10"/>
  <c r="C34" i="40"/>
  <c r="C45" i="92"/>
  <c r="C79" i="93"/>
  <c r="C31" i="11"/>
  <c r="C37" i="49"/>
  <c r="C40" i="47"/>
  <c r="C32" i="7"/>
  <c r="C150" i="42"/>
  <c r="C34" i="39"/>
  <c r="C82" i="90"/>
  <c r="C45" i="91"/>
  <c r="C79" i="12"/>
  <c r="C35" i="52"/>
  <c r="C37" i="9"/>
  <c r="C38" i="8"/>
  <c r="C42" i="43"/>
  <c r="C150" i="41"/>
  <c r="C34" i="4"/>
  <c r="C34" i="37"/>
  <c r="C82" i="89"/>
  <c r="C45" i="13"/>
  <c r="C31" i="96"/>
  <c r="C35" i="51"/>
  <c r="C37" i="50"/>
  <c r="C32" i="46"/>
  <c r="C44" i="6"/>
  <c r="C150" i="5"/>
  <c r="C77" i="14"/>
  <c r="C74" i="94"/>
  <c r="C26" i="95"/>
  <c r="C30" i="10"/>
  <c r="C32" i="48"/>
  <c r="C27" i="45"/>
  <c r="C39" i="44"/>
  <c r="C29" i="40"/>
  <c r="C29" i="3"/>
  <c r="C40" i="92"/>
  <c r="C74" i="93"/>
  <c r="C26" i="11"/>
  <c r="C32" i="49"/>
  <c r="C35" i="47"/>
  <c r="C27" i="7"/>
  <c r="C145" i="42"/>
  <c r="C29" i="39"/>
  <c r="C77" i="90"/>
  <c r="C40" i="91"/>
  <c r="C74" i="12"/>
  <c r="C30" i="52"/>
  <c r="C32" i="9"/>
  <c r="C33" i="8"/>
  <c r="C37" i="43"/>
  <c r="C145" i="41"/>
  <c r="C29" i="4"/>
  <c r="C29" i="37"/>
  <c r="C77" i="89"/>
  <c r="C40" i="13"/>
  <c r="C26" i="96"/>
  <c r="C30" i="51"/>
  <c r="C32" i="50"/>
  <c r="C27" i="46"/>
  <c r="C39" i="6"/>
  <c r="C145" i="5"/>
  <c r="B15" i="51"/>
  <c r="C15" i="51"/>
  <c r="D15" i="51"/>
  <c r="B26" i="51"/>
  <c r="C26" i="51"/>
  <c r="D26" i="51"/>
  <c r="B22" i="51"/>
  <c r="C22" i="51"/>
  <c r="D22" i="51"/>
  <c r="B18" i="51"/>
  <c r="C18" i="51"/>
  <c r="D18" i="51"/>
  <c r="C25" i="51"/>
  <c r="D25" i="51"/>
  <c r="B25" i="51"/>
  <c r="C21" i="51"/>
  <c r="D21" i="51"/>
  <c r="B21" i="51"/>
  <c r="C17" i="51"/>
  <c r="D17" i="51"/>
  <c r="B17" i="51"/>
  <c r="D24" i="51"/>
  <c r="B24" i="51"/>
  <c r="C24" i="51"/>
  <c r="D20" i="51"/>
  <c r="B20" i="51"/>
  <c r="C20" i="51"/>
  <c r="D16" i="51"/>
  <c r="B16" i="51"/>
  <c r="C16" i="51"/>
  <c r="B23" i="51"/>
  <c r="C23" i="51"/>
  <c r="D23" i="51"/>
  <c r="B19" i="51"/>
  <c r="C19" i="51"/>
  <c r="D19" i="51"/>
  <c r="D14" i="51"/>
  <c r="G14" i="51"/>
  <c r="C14" i="51"/>
  <c r="B14" i="51"/>
  <c r="D15" i="9"/>
  <c r="C15" i="9"/>
  <c r="B15" i="9"/>
  <c r="H14" i="38"/>
  <c r="D14" i="38"/>
  <c r="G14" i="38"/>
  <c r="C14" i="38"/>
  <c r="D14" i="40"/>
  <c r="B14" i="38"/>
  <c r="G14" i="40"/>
  <c r="C14" i="40"/>
  <c r="D14" i="42"/>
  <c r="B14" i="40"/>
  <c r="G14" i="42"/>
  <c r="D14" i="43"/>
  <c r="B14" i="42"/>
  <c r="C14" i="42"/>
  <c r="G14" i="43"/>
  <c r="C14" i="43"/>
  <c r="B14" i="43"/>
  <c r="D14" i="46"/>
  <c r="G14" i="46"/>
  <c r="C14" i="46"/>
  <c r="B14" i="46"/>
  <c r="D14" i="48"/>
  <c r="G14" i="48"/>
  <c r="C14" i="48"/>
  <c r="D14" i="49"/>
  <c r="B14" i="48"/>
  <c r="G14" i="49"/>
  <c r="C14" i="49"/>
  <c r="B14" i="49"/>
  <c r="G14" i="52"/>
  <c r="C14" i="52"/>
  <c r="D14" i="96"/>
  <c r="B14" i="52"/>
  <c r="D14" i="52"/>
  <c r="G14" i="96"/>
  <c r="C14" i="96"/>
  <c r="D14" i="94"/>
  <c r="B14" i="96"/>
  <c r="G14" i="94"/>
  <c r="C14" i="94"/>
  <c r="D14" i="92"/>
  <c r="B14" i="94"/>
  <c r="G14" i="92"/>
  <c r="C14" i="92"/>
  <c r="B14" i="92"/>
  <c r="D14" i="90"/>
  <c r="G14" i="90"/>
  <c r="C14" i="90"/>
  <c r="B14" i="90"/>
  <c r="L14" i="38"/>
  <c r="L25" i="38"/>
  <c r="N24" i="38"/>
  <c r="N14" i="38"/>
  <c r="L24" i="38"/>
  <c r="N25" i="38"/>
  <c r="O24" i="38"/>
  <c r="M24" i="38"/>
  <c r="O14" i="38"/>
  <c r="M14" i="38"/>
  <c r="O25" i="38"/>
  <c r="M25" i="38"/>
  <c r="A39" i="36"/>
  <c r="A19" i="33"/>
  <c r="A19" i="35"/>
  <c r="B31" i="35"/>
  <c r="B19" i="35"/>
  <c r="A36" i="35"/>
  <c r="B34" i="35"/>
  <c r="B19" i="33"/>
  <c r="B34" i="33"/>
  <c r="B31" i="33"/>
  <c r="A36" i="33"/>
  <c r="P142" i="5" l="1"/>
  <c r="A30" i="101"/>
  <c r="A35" i="103"/>
  <c r="A35" i="102"/>
  <c r="A33" i="104"/>
  <c r="A29" i="105"/>
  <c r="A148" i="99"/>
  <c r="A32" i="98"/>
  <c r="A32" i="97"/>
  <c r="A43" i="107"/>
  <c r="A77" i="106"/>
  <c r="A80" i="108"/>
  <c r="A41" i="100"/>
  <c r="A32" i="4"/>
  <c r="A148" i="41"/>
  <c r="A40" i="43"/>
  <c r="A36" i="8"/>
  <c r="A35" i="9"/>
  <c r="A33" i="52"/>
  <c r="A77" i="12"/>
  <c r="A43" i="91"/>
  <c r="A80" i="90"/>
  <c r="A32" i="39"/>
  <c r="A148" i="42"/>
  <c r="A30" i="7"/>
  <c r="A38" i="47"/>
  <c r="A35" i="49"/>
  <c r="A29" i="11"/>
  <c r="A77" i="93"/>
  <c r="A43" i="92"/>
  <c r="A32" i="3"/>
  <c r="A32" i="40"/>
  <c r="A42" i="44"/>
  <c r="A30" i="45"/>
  <c r="A35" i="48"/>
  <c r="A33" i="10"/>
  <c r="A29" i="95"/>
  <c r="A77" i="94"/>
  <c r="A80" i="14"/>
  <c r="A32" i="38"/>
  <c r="A148" i="5"/>
  <c r="A42" i="6"/>
  <c r="A30" i="46"/>
  <c r="A35" i="50"/>
  <c r="A33" i="51"/>
  <c r="A29" i="96"/>
  <c r="A43" i="13"/>
  <c r="A80" i="89"/>
  <c r="A32" i="37"/>
  <c r="L26" i="37"/>
  <c r="N26" i="37"/>
  <c r="P25" i="38"/>
  <c r="M26" i="37"/>
  <c r="P14" i="38"/>
  <c r="A14" i="38" s="1"/>
  <c r="K24" i="38"/>
  <c r="O26" i="37"/>
  <c r="K25" i="38"/>
  <c r="K14" i="38"/>
  <c r="P24" i="38"/>
  <c r="C19" i="36"/>
  <c r="A16" i="97" l="1"/>
  <c r="A25" i="97"/>
  <c r="A19" i="97"/>
  <c r="A22" i="97"/>
  <c r="A20" i="97"/>
  <c r="A23" i="97"/>
  <c r="A21" i="97"/>
  <c r="A17" i="97"/>
  <c r="A24" i="97"/>
  <c r="A18" i="97"/>
  <c r="A15" i="97"/>
  <c r="P26" i="97"/>
  <c r="N9" i="37"/>
  <c r="B15" i="91"/>
  <c r="C15" i="91"/>
  <c r="D15" i="91"/>
  <c r="B16" i="91"/>
  <c r="C16" i="91"/>
  <c r="D16" i="91"/>
  <c r="B17" i="91"/>
  <c r="C17" i="91"/>
  <c r="D17" i="91"/>
  <c r="B18" i="91"/>
  <c r="C18" i="91"/>
  <c r="D18" i="91"/>
  <c r="B19" i="91"/>
  <c r="C19" i="91"/>
  <c r="D19" i="91"/>
  <c r="B20" i="91"/>
  <c r="C20" i="91"/>
  <c r="D20" i="91"/>
  <c r="B21" i="91"/>
  <c r="C21" i="91"/>
  <c r="D21" i="91"/>
  <c r="B22" i="91"/>
  <c r="C22" i="91"/>
  <c r="D22" i="91"/>
  <c r="B23" i="91"/>
  <c r="C23" i="91"/>
  <c r="D23" i="91"/>
  <c r="B24" i="91"/>
  <c r="C24" i="91"/>
  <c r="D24" i="91"/>
  <c r="B25" i="91"/>
  <c r="C25" i="91"/>
  <c r="D25" i="91"/>
  <c r="B26" i="91"/>
  <c r="C26" i="91"/>
  <c r="D26" i="91"/>
  <c r="B27" i="91"/>
  <c r="C27" i="91"/>
  <c r="D27" i="91"/>
  <c r="B28" i="91"/>
  <c r="C28" i="91"/>
  <c r="D28" i="91"/>
  <c r="B29" i="91"/>
  <c r="C29" i="91"/>
  <c r="D29" i="91"/>
  <c r="B30" i="91"/>
  <c r="C30" i="91"/>
  <c r="D30" i="91"/>
  <c r="B31" i="91"/>
  <c r="C31" i="91"/>
  <c r="D31" i="91"/>
  <c r="B32" i="91"/>
  <c r="C32" i="91"/>
  <c r="D32" i="91"/>
  <c r="B33" i="91"/>
  <c r="C33" i="91"/>
  <c r="D33" i="91"/>
  <c r="B34" i="91"/>
  <c r="C34" i="91"/>
  <c r="D34" i="91"/>
  <c r="B35" i="91"/>
  <c r="C35" i="91"/>
  <c r="D35" i="91"/>
  <c r="B36" i="91"/>
  <c r="C36" i="91"/>
  <c r="D36" i="91"/>
  <c r="B14" i="91"/>
  <c r="C14" i="91"/>
  <c r="D14" i="91"/>
  <c r="G14" i="91"/>
  <c r="B15" i="89"/>
  <c r="C15" i="89"/>
  <c r="D15" i="89"/>
  <c r="B16" i="89"/>
  <c r="C16" i="89"/>
  <c r="D16" i="89"/>
  <c r="B17" i="89"/>
  <c r="C17" i="89"/>
  <c r="D17" i="89"/>
  <c r="B18" i="89"/>
  <c r="C18" i="89"/>
  <c r="D18" i="89"/>
  <c r="B19" i="89"/>
  <c r="C19" i="89"/>
  <c r="D19" i="89"/>
  <c r="B20" i="89"/>
  <c r="C20" i="89"/>
  <c r="D20" i="89"/>
  <c r="B21" i="89"/>
  <c r="C21" i="89"/>
  <c r="D21" i="89"/>
  <c r="B22" i="89"/>
  <c r="C22" i="89"/>
  <c r="D22" i="89"/>
  <c r="B23" i="89"/>
  <c r="C23" i="89"/>
  <c r="D23" i="89"/>
  <c r="B24" i="89"/>
  <c r="C24" i="89"/>
  <c r="D24" i="89"/>
  <c r="B25" i="89"/>
  <c r="C25" i="89"/>
  <c r="D25" i="89"/>
  <c r="B26" i="89"/>
  <c r="C26" i="89"/>
  <c r="D26" i="89"/>
  <c r="B27" i="89"/>
  <c r="C27" i="89"/>
  <c r="D27" i="89"/>
  <c r="B28" i="89"/>
  <c r="C28" i="89"/>
  <c r="D28" i="89"/>
  <c r="B29" i="89"/>
  <c r="C29" i="89"/>
  <c r="D29" i="89"/>
  <c r="B30" i="89"/>
  <c r="C30" i="89"/>
  <c r="D30" i="89"/>
  <c r="B31" i="89"/>
  <c r="C31" i="89"/>
  <c r="D31" i="89"/>
  <c r="B32" i="89"/>
  <c r="C32" i="89"/>
  <c r="D32" i="89"/>
  <c r="B33" i="89"/>
  <c r="C33" i="89"/>
  <c r="D33" i="89"/>
  <c r="B34" i="89"/>
  <c r="C34" i="89"/>
  <c r="D34" i="89"/>
  <c r="B35" i="89"/>
  <c r="C35" i="89"/>
  <c r="D35" i="89"/>
  <c r="B36" i="89"/>
  <c r="C36" i="89"/>
  <c r="D36" i="89"/>
  <c r="B37" i="89"/>
  <c r="C37" i="89"/>
  <c r="D37" i="89"/>
  <c r="B38" i="89"/>
  <c r="C38" i="89"/>
  <c r="D38" i="89"/>
  <c r="B39" i="89"/>
  <c r="C39" i="89"/>
  <c r="D39" i="89"/>
  <c r="B40" i="89"/>
  <c r="C40" i="89"/>
  <c r="D40" i="89"/>
  <c r="B41" i="89"/>
  <c r="C41" i="89"/>
  <c r="D41" i="89"/>
  <c r="B42" i="89"/>
  <c r="C42" i="89"/>
  <c r="D42" i="89"/>
  <c r="B43" i="89"/>
  <c r="C43" i="89"/>
  <c r="D43" i="89"/>
  <c r="B44" i="89"/>
  <c r="C44" i="89"/>
  <c r="D44" i="89"/>
  <c r="B45" i="89"/>
  <c r="C45" i="89"/>
  <c r="D45" i="89"/>
  <c r="B46" i="89"/>
  <c r="C46" i="89"/>
  <c r="D46" i="89"/>
  <c r="B47" i="89"/>
  <c r="C47" i="89"/>
  <c r="D47" i="89"/>
  <c r="B48" i="89"/>
  <c r="C48" i="89"/>
  <c r="D48" i="89"/>
  <c r="B49" i="89"/>
  <c r="C49" i="89"/>
  <c r="D49" i="89"/>
  <c r="B50" i="89"/>
  <c r="C50" i="89"/>
  <c r="D50" i="89"/>
  <c r="B51" i="89"/>
  <c r="C51" i="89"/>
  <c r="D51" i="89"/>
  <c r="B52" i="89"/>
  <c r="C52" i="89"/>
  <c r="D52" i="89"/>
  <c r="B53" i="89"/>
  <c r="C53" i="89"/>
  <c r="D53" i="89"/>
  <c r="B54" i="89"/>
  <c r="C54" i="89"/>
  <c r="D54" i="89"/>
  <c r="B55" i="89"/>
  <c r="C55" i="89"/>
  <c r="D55" i="89"/>
  <c r="B56" i="89"/>
  <c r="C56" i="89"/>
  <c r="D56" i="89"/>
  <c r="B57" i="89"/>
  <c r="C57" i="89"/>
  <c r="D57" i="89"/>
  <c r="B58" i="89"/>
  <c r="C58" i="89"/>
  <c r="D58" i="89"/>
  <c r="B59" i="89"/>
  <c r="C59" i="89"/>
  <c r="D59" i="89"/>
  <c r="B60" i="89"/>
  <c r="C60" i="89"/>
  <c r="D60" i="89"/>
  <c r="B61" i="89"/>
  <c r="C61" i="89"/>
  <c r="D61" i="89"/>
  <c r="B62" i="89"/>
  <c r="C62" i="89"/>
  <c r="D62" i="89"/>
  <c r="B63" i="89"/>
  <c r="C63" i="89"/>
  <c r="D63" i="89"/>
  <c r="B64" i="89"/>
  <c r="C64" i="89"/>
  <c r="D64" i="89"/>
  <c r="B65" i="89"/>
  <c r="C65" i="89"/>
  <c r="D65" i="89"/>
  <c r="B66" i="89"/>
  <c r="C66" i="89"/>
  <c r="D66" i="89"/>
  <c r="B67" i="89"/>
  <c r="C67" i="89"/>
  <c r="D67" i="89"/>
  <c r="B68" i="89"/>
  <c r="C68" i="89"/>
  <c r="D68" i="89"/>
  <c r="B69" i="89"/>
  <c r="C69" i="89"/>
  <c r="D69" i="89"/>
  <c r="B70" i="89"/>
  <c r="C70" i="89"/>
  <c r="D70" i="89"/>
  <c r="H70" i="89"/>
  <c r="B71" i="89"/>
  <c r="C71" i="89"/>
  <c r="D71" i="89"/>
  <c r="H71" i="89"/>
  <c r="B72" i="89"/>
  <c r="C72" i="89"/>
  <c r="D72" i="89"/>
  <c r="H72" i="89"/>
  <c r="B73" i="89"/>
  <c r="C73" i="89"/>
  <c r="D73" i="89"/>
  <c r="H73" i="89"/>
  <c r="B14" i="89"/>
  <c r="C14" i="89"/>
  <c r="D14" i="89"/>
  <c r="G14" i="89"/>
  <c r="B15" i="93"/>
  <c r="C15" i="93"/>
  <c r="D15" i="93"/>
  <c r="B16" i="93"/>
  <c r="C16" i="93"/>
  <c r="D16" i="93"/>
  <c r="B17" i="93"/>
  <c r="C17" i="93"/>
  <c r="D17" i="93"/>
  <c r="B18" i="93"/>
  <c r="C18" i="93"/>
  <c r="D18" i="93"/>
  <c r="B19" i="93"/>
  <c r="C19" i="93"/>
  <c r="D19" i="93"/>
  <c r="B20" i="93"/>
  <c r="C20" i="93"/>
  <c r="D20" i="93"/>
  <c r="B21" i="93"/>
  <c r="C21" i="93"/>
  <c r="D21" i="93"/>
  <c r="B22" i="93"/>
  <c r="C22" i="93"/>
  <c r="D22" i="93"/>
  <c r="B23" i="93"/>
  <c r="C23" i="93"/>
  <c r="D23" i="93"/>
  <c r="B24" i="93"/>
  <c r="C24" i="93"/>
  <c r="D24" i="93"/>
  <c r="B25" i="93"/>
  <c r="C25" i="93"/>
  <c r="D25" i="93"/>
  <c r="B26" i="93"/>
  <c r="C26" i="93"/>
  <c r="D26" i="93"/>
  <c r="B27" i="93"/>
  <c r="C27" i="93"/>
  <c r="D27" i="93"/>
  <c r="B28" i="93"/>
  <c r="C28" i="93"/>
  <c r="D28" i="93"/>
  <c r="B29" i="93"/>
  <c r="C29" i="93"/>
  <c r="D29" i="93"/>
  <c r="B30" i="93"/>
  <c r="C30" i="93"/>
  <c r="D30" i="93"/>
  <c r="B31" i="93"/>
  <c r="C31" i="93"/>
  <c r="D31" i="93"/>
  <c r="B32" i="93"/>
  <c r="C32" i="93"/>
  <c r="D32" i="93"/>
  <c r="B33" i="93"/>
  <c r="C33" i="93"/>
  <c r="D33" i="93"/>
  <c r="B34" i="93"/>
  <c r="C34" i="93"/>
  <c r="D34" i="93"/>
  <c r="B35" i="93"/>
  <c r="C35" i="93"/>
  <c r="D35" i="93"/>
  <c r="B36" i="93"/>
  <c r="C36" i="93"/>
  <c r="D36" i="93"/>
  <c r="B37" i="93"/>
  <c r="C37" i="93"/>
  <c r="D37" i="93"/>
  <c r="B38" i="93"/>
  <c r="C38" i="93"/>
  <c r="D38" i="93"/>
  <c r="B39" i="93"/>
  <c r="C39" i="93"/>
  <c r="D39" i="93"/>
  <c r="B40" i="93"/>
  <c r="C40" i="93"/>
  <c r="D40" i="93"/>
  <c r="B41" i="93"/>
  <c r="C41" i="93"/>
  <c r="D41" i="93"/>
  <c r="B42" i="93"/>
  <c r="C42" i="93"/>
  <c r="D42" i="93"/>
  <c r="B43" i="93"/>
  <c r="C43" i="93"/>
  <c r="D43" i="93"/>
  <c r="B44" i="93"/>
  <c r="C44" i="93"/>
  <c r="D44" i="93"/>
  <c r="B45" i="93"/>
  <c r="C45" i="93"/>
  <c r="D45" i="93"/>
  <c r="B46" i="93"/>
  <c r="C46" i="93"/>
  <c r="D46" i="93"/>
  <c r="B47" i="93"/>
  <c r="C47" i="93"/>
  <c r="D47" i="93"/>
  <c r="B48" i="93"/>
  <c r="C48" i="93"/>
  <c r="D48" i="93"/>
  <c r="B49" i="93"/>
  <c r="C49" i="93"/>
  <c r="D49" i="93"/>
  <c r="B50" i="93"/>
  <c r="C50" i="93"/>
  <c r="D50" i="93"/>
  <c r="B51" i="93"/>
  <c r="C51" i="93"/>
  <c r="D51" i="93"/>
  <c r="B52" i="93"/>
  <c r="C52" i="93"/>
  <c r="D52" i="93"/>
  <c r="B53" i="93"/>
  <c r="C53" i="93"/>
  <c r="D53" i="93"/>
  <c r="B54" i="93"/>
  <c r="C54" i="93"/>
  <c r="D54" i="93"/>
  <c r="B55" i="93"/>
  <c r="C55" i="93"/>
  <c r="D55" i="93"/>
  <c r="B56" i="93"/>
  <c r="C56" i="93"/>
  <c r="D56" i="93"/>
  <c r="B57" i="93"/>
  <c r="C57" i="93"/>
  <c r="D57" i="93"/>
  <c r="B58" i="93"/>
  <c r="C58" i="93"/>
  <c r="D58" i="93"/>
  <c r="B59" i="93"/>
  <c r="C59" i="93"/>
  <c r="D59" i="93"/>
  <c r="B60" i="93"/>
  <c r="C60" i="93"/>
  <c r="D60" i="93"/>
  <c r="B61" i="93"/>
  <c r="C61" i="93"/>
  <c r="D61" i="93"/>
  <c r="B62" i="93"/>
  <c r="C62" i="93"/>
  <c r="D62" i="93"/>
  <c r="B63" i="93"/>
  <c r="C63" i="93"/>
  <c r="D63" i="93"/>
  <c r="B64" i="93"/>
  <c r="C64" i="93"/>
  <c r="D64" i="93"/>
  <c r="B65" i="93"/>
  <c r="C65" i="93"/>
  <c r="D65" i="93"/>
  <c r="B66" i="93"/>
  <c r="C66" i="93"/>
  <c r="D66" i="93"/>
  <c r="B67" i="93"/>
  <c r="C67" i="93"/>
  <c r="D67" i="93"/>
  <c r="B68" i="93"/>
  <c r="C68" i="93"/>
  <c r="D68" i="93"/>
  <c r="B69" i="93"/>
  <c r="C69" i="93"/>
  <c r="D69" i="93"/>
  <c r="B70" i="93"/>
  <c r="C70" i="93"/>
  <c r="D70" i="93"/>
  <c r="H70" i="93"/>
  <c r="B14" i="93"/>
  <c r="C14" i="93"/>
  <c r="D14" i="93"/>
  <c r="G14" i="93"/>
  <c r="B15" i="95"/>
  <c r="C15" i="95"/>
  <c r="D15" i="95"/>
  <c r="B16" i="95"/>
  <c r="C16" i="95"/>
  <c r="D16" i="95"/>
  <c r="B17" i="95"/>
  <c r="C17" i="95"/>
  <c r="D17" i="95"/>
  <c r="B18" i="95"/>
  <c r="C18" i="95"/>
  <c r="D18" i="95"/>
  <c r="B19" i="95"/>
  <c r="C19" i="95"/>
  <c r="D19" i="95"/>
  <c r="B20" i="95"/>
  <c r="C20" i="95"/>
  <c r="D20" i="95"/>
  <c r="B21" i="95"/>
  <c r="C21" i="95"/>
  <c r="D21" i="95"/>
  <c r="B22" i="95"/>
  <c r="C22" i="95"/>
  <c r="D22" i="95"/>
  <c r="B14" i="95"/>
  <c r="C14" i="95"/>
  <c r="D14" i="95"/>
  <c r="G14" i="95"/>
  <c r="B16" i="9"/>
  <c r="C16" i="9"/>
  <c r="D16" i="9"/>
  <c r="B17" i="9"/>
  <c r="C17" i="9"/>
  <c r="D17" i="9"/>
  <c r="B18" i="9"/>
  <c r="C18" i="9"/>
  <c r="D18" i="9"/>
  <c r="B19" i="9"/>
  <c r="C19" i="9"/>
  <c r="D19" i="9"/>
  <c r="B20" i="9"/>
  <c r="C20" i="9"/>
  <c r="D20" i="9"/>
  <c r="B21" i="9"/>
  <c r="C21" i="9"/>
  <c r="D21" i="9"/>
  <c r="B22" i="9"/>
  <c r="C22" i="9"/>
  <c r="D22" i="9"/>
  <c r="B23" i="9"/>
  <c r="C23" i="9"/>
  <c r="D23" i="9"/>
  <c r="B24" i="9"/>
  <c r="C24" i="9"/>
  <c r="D24" i="9"/>
  <c r="B25" i="9"/>
  <c r="C25" i="9"/>
  <c r="D25" i="9"/>
  <c r="B26" i="9"/>
  <c r="C26" i="9"/>
  <c r="D26" i="9"/>
  <c r="B27" i="9"/>
  <c r="C27" i="9"/>
  <c r="D27" i="9"/>
  <c r="B28" i="9"/>
  <c r="C28" i="9"/>
  <c r="D28" i="9"/>
  <c r="B14" i="9"/>
  <c r="C14" i="9"/>
  <c r="D14" i="9"/>
  <c r="G14" i="9"/>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14" i="47"/>
  <c r="C14" i="47"/>
  <c r="D14" i="47"/>
  <c r="G14" i="47"/>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14" i="45"/>
  <c r="C14" i="45"/>
  <c r="D14" i="45"/>
  <c r="G14" i="45"/>
  <c r="B15" i="6"/>
  <c r="C15" i="6"/>
  <c r="D15" i="6"/>
  <c r="B14" i="6"/>
  <c r="C14" i="6"/>
  <c r="D14" i="6"/>
  <c r="G14" i="6"/>
  <c r="C26" i="36"/>
  <c r="C50" i="2" s="1"/>
  <c r="C25" i="36"/>
  <c r="C47" i="2" s="1"/>
  <c r="C24" i="36"/>
  <c r="C44" i="2" s="1"/>
  <c r="C23" i="36"/>
  <c r="C41" i="2" s="1"/>
  <c r="C22" i="36"/>
  <c r="C38" i="2" s="1"/>
  <c r="C21" i="36"/>
  <c r="C35" i="2" s="1"/>
  <c r="C20" i="36"/>
  <c r="C32" i="2" s="1"/>
  <c r="C18" i="36"/>
  <c r="C26" i="2" s="1"/>
  <c r="C17" i="36"/>
  <c r="C23" i="2" s="1"/>
  <c r="C16" i="36"/>
  <c r="C20" i="2" s="1"/>
  <c r="C15" i="36"/>
  <c r="C17" i="2" s="1"/>
  <c r="C26" i="34"/>
  <c r="C48" i="2" s="1"/>
  <c r="C25" i="34"/>
  <c r="C45" i="2" s="1"/>
  <c r="C24" i="34"/>
  <c r="C42" i="2" s="1"/>
  <c r="C23" i="34"/>
  <c r="C39" i="2" s="1"/>
  <c r="C22" i="34"/>
  <c r="C36" i="2" s="1"/>
  <c r="C21" i="34"/>
  <c r="C33" i="2" s="1"/>
  <c r="C20" i="34"/>
  <c r="C30" i="2" s="1"/>
  <c r="C19" i="34"/>
  <c r="C27" i="2" s="1"/>
  <c r="C18" i="34"/>
  <c r="C24" i="2" s="1"/>
  <c r="C17" i="34"/>
  <c r="C21" i="2" s="1"/>
  <c r="C18" i="2"/>
  <c r="C29" i="2"/>
  <c r="D29" i="36"/>
  <c r="D30" i="36"/>
  <c r="D29" i="34"/>
  <c r="D30" i="34"/>
  <c r="D28" i="36"/>
  <c r="D28" i="34"/>
  <c r="H28" i="49"/>
  <c r="H24" i="9"/>
  <c r="H22" i="9"/>
  <c r="H20" i="49"/>
  <c r="H31" i="43"/>
  <c r="H25" i="43"/>
  <c r="H24" i="43"/>
  <c r="H20" i="43"/>
  <c r="B97" i="41"/>
  <c r="C97" i="41"/>
  <c r="D97" i="41"/>
  <c r="H97" i="41"/>
  <c r="B98" i="41"/>
  <c r="C98" i="41"/>
  <c r="D98" i="41"/>
  <c r="H98" i="41"/>
  <c r="B99" i="41"/>
  <c r="C99" i="41"/>
  <c r="D99" i="41"/>
  <c r="H99" i="41"/>
  <c r="B100" i="41"/>
  <c r="C100" i="41"/>
  <c r="D100" i="41"/>
  <c r="H100" i="41"/>
  <c r="B101" i="41"/>
  <c r="C101" i="41"/>
  <c r="D101" i="41"/>
  <c r="H101" i="41"/>
  <c r="B102" i="41"/>
  <c r="C102" i="41"/>
  <c r="D102" i="41"/>
  <c r="H102" i="41"/>
  <c r="B103" i="41"/>
  <c r="C103" i="41"/>
  <c r="D103" i="41"/>
  <c r="H103" i="41"/>
  <c r="B104" i="41"/>
  <c r="C104" i="41"/>
  <c r="D104" i="41"/>
  <c r="H104" i="41"/>
  <c r="B105" i="41"/>
  <c r="C105" i="41"/>
  <c r="D105" i="41"/>
  <c r="H105" i="41"/>
  <c r="B106" i="41"/>
  <c r="C106" i="41"/>
  <c r="D106" i="41"/>
  <c r="H106" i="41"/>
  <c r="B107" i="41"/>
  <c r="C107" i="41"/>
  <c r="D107" i="41"/>
  <c r="H107" i="41"/>
  <c r="B108" i="41"/>
  <c r="C108" i="41"/>
  <c r="D108" i="41"/>
  <c r="H108" i="41"/>
  <c r="B109" i="41"/>
  <c r="C109" i="41"/>
  <c r="D109" i="41"/>
  <c r="H109" i="41"/>
  <c r="B110" i="41"/>
  <c r="C110" i="41"/>
  <c r="D110" i="41"/>
  <c r="H110" i="41"/>
  <c r="B111" i="41"/>
  <c r="C111" i="41"/>
  <c r="D111" i="41"/>
  <c r="H111" i="41"/>
  <c r="B112" i="41"/>
  <c r="C112" i="41"/>
  <c r="D112" i="41"/>
  <c r="H112" i="41"/>
  <c r="B113" i="41"/>
  <c r="C113" i="41"/>
  <c r="D113" i="41"/>
  <c r="H113" i="41"/>
  <c r="B114" i="41"/>
  <c r="C114" i="41"/>
  <c r="D114" i="41"/>
  <c r="H114" i="41"/>
  <c r="B115" i="41"/>
  <c r="C115" i="41"/>
  <c r="D115" i="41"/>
  <c r="H115" i="41"/>
  <c r="B116" i="41"/>
  <c r="C116" i="41"/>
  <c r="D116" i="41"/>
  <c r="H116" i="41"/>
  <c r="B117" i="41"/>
  <c r="C117" i="41"/>
  <c r="D117" i="41"/>
  <c r="H117" i="41"/>
  <c r="B118" i="41"/>
  <c r="C118" i="41"/>
  <c r="D118" i="41"/>
  <c r="H118" i="41"/>
  <c r="B119" i="41"/>
  <c r="C119" i="41"/>
  <c r="D119" i="41"/>
  <c r="H119" i="41"/>
  <c r="B120" i="41"/>
  <c r="C120" i="41"/>
  <c r="D120" i="41"/>
  <c r="H120" i="41"/>
  <c r="B121" i="41"/>
  <c r="C121" i="41"/>
  <c r="D121" i="41"/>
  <c r="H121" i="41"/>
  <c r="B122" i="41"/>
  <c r="C122" i="41"/>
  <c r="D122" i="41"/>
  <c r="H122" i="41"/>
  <c r="B123" i="41"/>
  <c r="C123" i="41"/>
  <c r="D123" i="41"/>
  <c r="H123" i="41"/>
  <c r="B124" i="41"/>
  <c r="C124" i="41"/>
  <c r="D124" i="41"/>
  <c r="H124" i="41"/>
  <c r="B125" i="41"/>
  <c r="C125" i="41"/>
  <c r="D125" i="41"/>
  <c r="H125" i="41"/>
  <c r="B126" i="41"/>
  <c r="C126" i="41"/>
  <c r="D126" i="41"/>
  <c r="H126" i="41"/>
  <c r="B127" i="41"/>
  <c r="C127" i="41"/>
  <c r="D127" i="41"/>
  <c r="H127" i="41"/>
  <c r="B128" i="41"/>
  <c r="C128" i="41"/>
  <c r="D128" i="41"/>
  <c r="H128" i="41"/>
  <c r="B129" i="41"/>
  <c r="C129" i="41"/>
  <c r="D129" i="41"/>
  <c r="H129" i="41"/>
  <c r="B130" i="41"/>
  <c r="C130" i="41"/>
  <c r="D130" i="41"/>
  <c r="H130" i="41"/>
  <c r="B131" i="41"/>
  <c r="C131" i="41"/>
  <c r="D131" i="41"/>
  <c r="H131" i="41"/>
  <c r="B132" i="41"/>
  <c r="C132" i="41"/>
  <c r="D132" i="41"/>
  <c r="H132" i="41"/>
  <c r="B133" i="41"/>
  <c r="C133" i="41"/>
  <c r="D133" i="41"/>
  <c r="H133" i="41"/>
  <c r="B134" i="41"/>
  <c r="C134" i="41"/>
  <c r="D134" i="41"/>
  <c r="H134" i="41"/>
  <c r="B135" i="41"/>
  <c r="C135" i="41"/>
  <c r="D135" i="41"/>
  <c r="H135" i="41"/>
  <c r="B136" i="41"/>
  <c r="C136" i="41"/>
  <c r="D136" i="41"/>
  <c r="H136" i="41"/>
  <c r="B137" i="41"/>
  <c r="C137" i="41"/>
  <c r="D137" i="41"/>
  <c r="H137" i="41"/>
  <c r="B138" i="41"/>
  <c r="C138" i="41"/>
  <c r="D138" i="41"/>
  <c r="H138" i="41"/>
  <c r="B139" i="41"/>
  <c r="C139" i="41"/>
  <c r="D139" i="41"/>
  <c r="H139" i="41"/>
  <c r="B140" i="41"/>
  <c r="C140" i="41"/>
  <c r="D140" i="41"/>
  <c r="H140" i="41"/>
  <c r="B141" i="41"/>
  <c r="C141" i="41"/>
  <c r="D141" i="41"/>
  <c r="H141" i="41"/>
  <c r="B15" i="41"/>
  <c r="C15" i="41"/>
  <c r="D15" i="41"/>
  <c r="B16" i="41"/>
  <c r="C16" i="41"/>
  <c r="D16" i="41"/>
  <c r="B17" i="41"/>
  <c r="C17" i="41"/>
  <c r="D17" i="41"/>
  <c r="B18" i="41"/>
  <c r="C18" i="41"/>
  <c r="D18" i="41"/>
  <c r="B19" i="41"/>
  <c r="C19" i="41"/>
  <c r="D19" i="4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B31" i="41"/>
  <c r="C31" i="41"/>
  <c r="D31" i="41"/>
  <c r="B32" i="41"/>
  <c r="C32" i="41"/>
  <c r="D32" i="41"/>
  <c r="B33" i="41"/>
  <c r="C33" i="41"/>
  <c r="D33" i="41"/>
  <c r="B34" i="41"/>
  <c r="C34" i="41"/>
  <c r="D34" i="41"/>
  <c r="B35" i="41"/>
  <c r="C35" i="41"/>
  <c r="D35" i="41"/>
  <c r="B36" i="41"/>
  <c r="C36" i="41"/>
  <c r="D36" i="41"/>
  <c r="B37" i="41"/>
  <c r="C37" i="41"/>
  <c r="D37" i="41"/>
  <c r="B38" i="41"/>
  <c r="C38" i="41"/>
  <c r="D38" i="41"/>
  <c r="B39" i="41"/>
  <c r="C39" i="41"/>
  <c r="D39" i="41"/>
  <c r="B40" i="41"/>
  <c r="C40" i="41"/>
  <c r="D40" i="41"/>
  <c r="B41" i="41"/>
  <c r="C41" i="41"/>
  <c r="D41" i="41"/>
  <c r="B42" i="41"/>
  <c r="C42" i="41"/>
  <c r="D42" i="41"/>
  <c r="B43" i="41"/>
  <c r="C43" i="41"/>
  <c r="D43" i="41"/>
  <c r="B44" i="41"/>
  <c r="C44" i="41"/>
  <c r="D44" i="41"/>
  <c r="B45" i="41"/>
  <c r="C45" i="41"/>
  <c r="D45" i="41"/>
  <c r="B46" i="41"/>
  <c r="C46" i="41"/>
  <c r="D46" i="41"/>
  <c r="B47" i="41"/>
  <c r="C47" i="41"/>
  <c r="D47" i="41"/>
  <c r="B48" i="41"/>
  <c r="C48" i="41"/>
  <c r="D48" i="41"/>
  <c r="B49" i="41"/>
  <c r="C49" i="41"/>
  <c r="D49" i="41"/>
  <c r="B50" i="41"/>
  <c r="C50" i="41"/>
  <c r="D50" i="41"/>
  <c r="B51" i="41"/>
  <c r="C51" i="41"/>
  <c r="D51" i="41"/>
  <c r="B52" i="41"/>
  <c r="C52" i="41"/>
  <c r="D52" i="41"/>
  <c r="B53" i="41"/>
  <c r="C53" i="41"/>
  <c r="D53" i="41"/>
  <c r="B54" i="41"/>
  <c r="C54" i="41"/>
  <c r="D54" i="41"/>
  <c r="B55" i="41"/>
  <c r="C55" i="41"/>
  <c r="D55" i="41"/>
  <c r="B56" i="41"/>
  <c r="C56" i="41"/>
  <c r="D56" i="41"/>
  <c r="B57" i="41"/>
  <c r="C57" i="41"/>
  <c r="D57" i="41"/>
  <c r="B58" i="41"/>
  <c r="C58" i="41"/>
  <c r="D58" i="41"/>
  <c r="B59" i="41"/>
  <c r="C59" i="41"/>
  <c r="D59" i="41"/>
  <c r="B60" i="41"/>
  <c r="C60" i="41"/>
  <c r="D60" i="41"/>
  <c r="B61" i="41"/>
  <c r="C61" i="41"/>
  <c r="D61" i="41"/>
  <c r="B62" i="41"/>
  <c r="C62" i="41"/>
  <c r="D62" i="41"/>
  <c r="B63" i="41"/>
  <c r="C63" i="41"/>
  <c r="D63" i="41"/>
  <c r="B64" i="41"/>
  <c r="C64" i="41"/>
  <c r="D64" i="41"/>
  <c r="B65" i="41"/>
  <c r="C65" i="41"/>
  <c r="D65" i="41"/>
  <c r="B66" i="41"/>
  <c r="C66" i="41"/>
  <c r="D66" i="41"/>
  <c r="B67" i="41"/>
  <c r="C67" i="41"/>
  <c r="D67" i="41"/>
  <c r="B68" i="41"/>
  <c r="C68" i="41"/>
  <c r="D68" i="41"/>
  <c r="B69" i="41"/>
  <c r="C69" i="41"/>
  <c r="D69" i="41"/>
  <c r="B70" i="41"/>
  <c r="C70" i="41"/>
  <c r="D70" i="41"/>
  <c r="H70" i="41"/>
  <c r="B71" i="41"/>
  <c r="C71" i="41"/>
  <c r="D71" i="41"/>
  <c r="H71" i="41"/>
  <c r="B72" i="41"/>
  <c r="C72" i="41"/>
  <c r="D72" i="41"/>
  <c r="H72" i="41"/>
  <c r="B73" i="41"/>
  <c r="C73" i="41"/>
  <c r="D73" i="41"/>
  <c r="H73" i="41"/>
  <c r="B74" i="41"/>
  <c r="C74" i="41"/>
  <c r="D74" i="41"/>
  <c r="H74" i="41"/>
  <c r="B75" i="41"/>
  <c r="C75" i="41"/>
  <c r="D75" i="41"/>
  <c r="H75" i="41"/>
  <c r="B76" i="41"/>
  <c r="C76" i="41"/>
  <c r="D76" i="41"/>
  <c r="H76" i="41"/>
  <c r="B77" i="41"/>
  <c r="C77" i="41"/>
  <c r="D77" i="41"/>
  <c r="H77" i="41"/>
  <c r="B78" i="41"/>
  <c r="C78" i="41"/>
  <c r="D78" i="41"/>
  <c r="H78" i="41"/>
  <c r="B79" i="41"/>
  <c r="C79" i="41"/>
  <c r="D79" i="41"/>
  <c r="H79" i="41"/>
  <c r="B80" i="41"/>
  <c r="C80" i="41"/>
  <c r="D80" i="41"/>
  <c r="H80" i="41"/>
  <c r="B81" i="41"/>
  <c r="C81" i="41"/>
  <c r="D81" i="41"/>
  <c r="H81" i="41"/>
  <c r="B82" i="41"/>
  <c r="C82" i="41"/>
  <c r="D82" i="41"/>
  <c r="H82" i="41"/>
  <c r="B83" i="41"/>
  <c r="C83" i="41"/>
  <c r="D83" i="41"/>
  <c r="H83" i="41"/>
  <c r="B84" i="41"/>
  <c r="C84" i="41"/>
  <c r="D84" i="41"/>
  <c r="H84" i="41"/>
  <c r="B85" i="41"/>
  <c r="C85" i="41"/>
  <c r="D85" i="41"/>
  <c r="H85" i="41"/>
  <c r="B86" i="41"/>
  <c r="C86" i="41"/>
  <c r="D86" i="41"/>
  <c r="H86" i="41"/>
  <c r="B87" i="41"/>
  <c r="C87" i="41"/>
  <c r="D87" i="41"/>
  <c r="H87" i="41"/>
  <c r="B88" i="41"/>
  <c r="C88" i="41"/>
  <c r="D88" i="41"/>
  <c r="H88" i="41"/>
  <c r="B89" i="41"/>
  <c r="C89" i="41"/>
  <c r="D89" i="41"/>
  <c r="H89" i="41"/>
  <c r="B90" i="41"/>
  <c r="C90" i="41"/>
  <c r="D90" i="41"/>
  <c r="H90" i="41"/>
  <c r="B91" i="41"/>
  <c r="C91" i="41"/>
  <c r="D91" i="41"/>
  <c r="H91" i="41"/>
  <c r="B92" i="41"/>
  <c r="C92" i="41"/>
  <c r="D92" i="41"/>
  <c r="H92" i="41"/>
  <c r="B93" i="41"/>
  <c r="C93" i="41"/>
  <c r="D93" i="41"/>
  <c r="H93" i="41"/>
  <c r="B94" i="41"/>
  <c r="C94" i="41"/>
  <c r="D94" i="41"/>
  <c r="H94" i="41"/>
  <c r="B95" i="41"/>
  <c r="C95" i="41"/>
  <c r="D95" i="41"/>
  <c r="H95" i="41"/>
  <c r="B96" i="41"/>
  <c r="C96" i="41"/>
  <c r="D96" i="41"/>
  <c r="H96" i="41"/>
  <c r="B14" i="41"/>
  <c r="C14" i="41"/>
  <c r="D14" i="41"/>
  <c r="G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31" i="42"/>
  <c r="C31" i="42"/>
  <c r="D31" i="42"/>
  <c r="B32" i="42"/>
  <c r="C32" i="42"/>
  <c r="D32" i="42"/>
  <c r="B33" i="42"/>
  <c r="C33" i="42"/>
  <c r="D33" i="42"/>
  <c r="B34" i="42"/>
  <c r="C34" i="42"/>
  <c r="D34" i="42"/>
  <c r="B35" i="42"/>
  <c r="C35" i="42"/>
  <c r="D35" i="42"/>
  <c r="B36" i="42"/>
  <c r="C36" i="42"/>
  <c r="D36" i="42"/>
  <c r="B37" i="42"/>
  <c r="C37" i="42"/>
  <c r="D37" i="42"/>
  <c r="B38" i="42"/>
  <c r="C38" i="42"/>
  <c r="D38" i="42"/>
  <c r="B39" i="42"/>
  <c r="C39" i="42"/>
  <c r="D39" i="42"/>
  <c r="B40" i="42"/>
  <c r="C40" i="42"/>
  <c r="D40" i="42"/>
  <c r="B41" i="42"/>
  <c r="C41" i="42"/>
  <c r="D41" i="42"/>
  <c r="B42" i="42"/>
  <c r="C42" i="42"/>
  <c r="D42" i="42"/>
  <c r="B43" i="42"/>
  <c r="C43" i="42"/>
  <c r="D43" i="42"/>
  <c r="B44" i="42"/>
  <c r="C44" i="42"/>
  <c r="D44" i="42"/>
  <c r="B45" i="42"/>
  <c r="C45" i="42"/>
  <c r="D45" i="42"/>
  <c r="B46" i="42"/>
  <c r="C46" i="42"/>
  <c r="D46" i="42"/>
  <c r="B47" i="42"/>
  <c r="C47" i="42"/>
  <c r="D47" i="42"/>
  <c r="B48" i="42"/>
  <c r="C48" i="42"/>
  <c r="D48" i="42"/>
  <c r="B49" i="42"/>
  <c r="C49" i="42"/>
  <c r="D49" i="42"/>
  <c r="B50" i="42"/>
  <c r="C50" i="42"/>
  <c r="D50" i="42"/>
  <c r="B51" i="42"/>
  <c r="C51" i="42"/>
  <c r="D51" i="42"/>
  <c r="B52" i="42"/>
  <c r="C52" i="42"/>
  <c r="D52" i="42"/>
  <c r="B53" i="42"/>
  <c r="C53" i="42"/>
  <c r="D53" i="42"/>
  <c r="B54" i="42"/>
  <c r="C54" i="42"/>
  <c r="D54" i="42"/>
  <c r="B55" i="42"/>
  <c r="C55" i="42"/>
  <c r="D55" i="42"/>
  <c r="B56" i="42"/>
  <c r="C56" i="42"/>
  <c r="D56" i="42"/>
  <c r="B57" i="42"/>
  <c r="C57" i="42"/>
  <c r="D57" i="42"/>
  <c r="B58" i="42"/>
  <c r="C58" i="42"/>
  <c r="D58" i="42"/>
  <c r="B59" i="42"/>
  <c r="C59" i="42"/>
  <c r="D59" i="42"/>
  <c r="B60" i="42"/>
  <c r="C60" i="42"/>
  <c r="D60" i="42"/>
  <c r="B61" i="42"/>
  <c r="C61" i="42"/>
  <c r="D61" i="42"/>
  <c r="B62" i="42"/>
  <c r="C62" i="42"/>
  <c r="D62" i="42"/>
  <c r="B63" i="42"/>
  <c r="C63" i="42"/>
  <c r="D63" i="42"/>
  <c r="B64" i="42"/>
  <c r="C64" i="42"/>
  <c r="D64" i="42"/>
  <c r="B65" i="42"/>
  <c r="C65" i="42"/>
  <c r="D65" i="42"/>
  <c r="B66" i="42"/>
  <c r="C66" i="42"/>
  <c r="D66" i="42"/>
  <c r="B67" i="42"/>
  <c r="C67" i="42"/>
  <c r="D67" i="42"/>
  <c r="B68" i="42"/>
  <c r="C68" i="42"/>
  <c r="D68" i="42"/>
  <c r="B69" i="42"/>
  <c r="C69" i="42"/>
  <c r="D69" i="42"/>
  <c r="B70" i="42"/>
  <c r="C70" i="42"/>
  <c r="D70" i="42"/>
  <c r="H70" i="42"/>
  <c r="B71" i="42"/>
  <c r="C71" i="42"/>
  <c r="D71" i="42"/>
  <c r="H71" i="42"/>
  <c r="B72" i="42"/>
  <c r="C72" i="42"/>
  <c r="D72" i="42"/>
  <c r="H72" i="42"/>
  <c r="B73" i="42"/>
  <c r="C73" i="42"/>
  <c r="D73" i="42"/>
  <c r="H73" i="42"/>
  <c r="B74" i="42"/>
  <c r="C74" i="42"/>
  <c r="D74" i="42"/>
  <c r="H74" i="42"/>
  <c r="B75" i="42"/>
  <c r="C75" i="42"/>
  <c r="D75" i="42"/>
  <c r="H75" i="42"/>
  <c r="B76" i="42"/>
  <c r="C76" i="42"/>
  <c r="D76" i="42"/>
  <c r="H76" i="42"/>
  <c r="B77" i="42"/>
  <c r="C77" i="42"/>
  <c r="D77" i="42"/>
  <c r="H77" i="42"/>
  <c r="B78" i="42"/>
  <c r="C78" i="42"/>
  <c r="D78" i="42"/>
  <c r="H78" i="42"/>
  <c r="B79" i="42"/>
  <c r="C79" i="42"/>
  <c r="D79" i="42"/>
  <c r="H79" i="42"/>
  <c r="B80" i="42"/>
  <c r="C80" i="42"/>
  <c r="D80" i="42"/>
  <c r="H80" i="42"/>
  <c r="B81" i="42"/>
  <c r="C81" i="42"/>
  <c r="D81" i="42"/>
  <c r="H81" i="42"/>
  <c r="B82" i="42"/>
  <c r="C82" i="42"/>
  <c r="D82" i="42"/>
  <c r="H82" i="42"/>
  <c r="B83" i="42"/>
  <c r="C83" i="42"/>
  <c r="D83" i="42"/>
  <c r="H83" i="42"/>
  <c r="B84" i="42"/>
  <c r="C84" i="42"/>
  <c r="D84" i="42"/>
  <c r="H84" i="42"/>
  <c r="B85" i="42"/>
  <c r="C85" i="42"/>
  <c r="D85" i="42"/>
  <c r="H85" i="42"/>
  <c r="B86" i="42"/>
  <c r="C86" i="42"/>
  <c r="D86" i="42"/>
  <c r="H86" i="42"/>
  <c r="B87" i="42"/>
  <c r="C87" i="42"/>
  <c r="D87" i="42"/>
  <c r="H87" i="42"/>
  <c r="B88" i="42"/>
  <c r="C88" i="42"/>
  <c r="D88" i="42"/>
  <c r="H88" i="42"/>
  <c r="B89" i="42"/>
  <c r="C89" i="42"/>
  <c r="D89" i="42"/>
  <c r="H89" i="42"/>
  <c r="B90" i="42"/>
  <c r="C90" i="42"/>
  <c r="D90" i="42"/>
  <c r="H90" i="42"/>
  <c r="B91" i="42"/>
  <c r="C91" i="42"/>
  <c r="D91" i="42"/>
  <c r="H91" i="42"/>
  <c r="B92" i="42"/>
  <c r="C92" i="42"/>
  <c r="D92" i="42"/>
  <c r="H92" i="42"/>
  <c r="B93" i="42"/>
  <c r="C93" i="42"/>
  <c r="D93" i="42"/>
  <c r="H93" i="42"/>
  <c r="B94" i="42"/>
  <c r="C94" i="42"/>
  <c r="D94" i="42"/>
  <c r="H94" i="42"/>
  <c r="B95" i="42"/>
  <c r="C95" i="42"/>
  <c r="D95" i="42"/>
  <c r="H95" i="42"/>
  <c r="B96" i="42"/>
  <c r="C96" i="42"/>
  <c r="D96" i="42"/>
  <c r="H96" i="42"/>
  <c r="B97" i="42"/>
  <c r="C97" i="42"/>
  <c r="D97" i="42"/>
  <c r="H97" i="42"/>
  <c r="B98" i="42"/>
  <c r="C98" i="42"/>
  <c r="D98" i="42"/>
  <c r="H98" i="42"/>
  <c r="B99" i="42"/>
  <c r="C99" i="42"/>
  <c r="D99" i="42"/>
  <c r="H99" i="42"/>
  <c r="B100" i="42"/>
  <c r="C100" i="42"/>
  <c r="D100" i="42"/>
  <c r="H100" i="42"/>
  <c r="B101" i="42"/>
  <c r="C101" i="42"/>
  <c r="D101" i="42"/>
  <c r="H101" i="42"/>
  <c r="B102" i="42"/>
  <c r="C102" i="42"/>
  <c r="D102" i="42"/>
  <c r="H102" i="42"/>
  <c r="B103" i="42"/>
  <c r="C103" i="42"/>
  <c r="D103" i="42"/>
  <c r="H103" i="42"/>
  <c r="B104" i="42"/>
  <c r="C104" i="42"/>
  <c r="D104" i="42"/>
  <c r="H104" i="42"/>
  <c r="B105" i="42"/>
  <c r="C105" i="42"/>
  <c r="D105" i="42"/>
  <c r="H105" i="42"/>
  <c r="B106" i="42"/>
  <c r="C106" i="42"/>
  <c r="D106" i="42"/>
  <c r="H106" i="42"/>
  <c r="B107" i="42"/>
  <c r="C107" i="42"/>
  <c r="D107" i="42"/>
  <c r="H107" i="42"/>
  <c r="B108" i="42"/>
  <c r="C108" i="42"/>
  <c r="D108" i="42"/>
  <c r="H108" i="42"/>
  <c r="B109" i="42"/>
  <c r="C109" i="42"/>
  <c r="D109" i="42"/>
  <c r="H109" i="42"/>
  <c r="B110" i="42"/>
  <c r="C110" i="42"/>
  <c r="D110" i="42"/>
  <c r="H110" i="42"/>
  <c r="B111" i="42"/>
  <c r="C111" i="42"/>
  <c r="D111" i="42"/>
  <c r="H111" i="42"/>
  <c r="B112" i="42"/>
  <c r="C112" i="42"/>
  <c r="D112" i="42"/>
  <c r="H112" i="42"/>
  <c r="B113" i="42"/>
  <c r="C113" i="42"/>
  <c r="D113" i="42"/>
  <c r="H113" i="42"/>
  <c r="B114" i="42"/>
  <c r="C114" i="42"/>
  <c r="D114" i="42"/>
  <c r="H114" i="42"/>
  <c r="B115" i="42"/>
  <c r="C115" i="42"/>
  <c r="D115" i="42"/>
  <c r="H115" i="42"/>
  <c r="B116" i="42"/>
  <c r="C116" i="42"/>
  <c r="D116" i="42"/>
  <c r="H116" i="42"/>
  <c r="B117" i="42"/>
  <c r="C117" i="42"/>
  <c r="D117" i="42"/>
  <c r="H117" i="42"/>
  <c r="B118" i="42"/>
  <c r="C118" i="42"/>
  <c r="D118" i="42"/>
  <c r="H118" i="42"/>
  <c r="B119" i="42"/>
  <c r="C119" i="42"/>
  <c r="D119" i="42"/>
  <c r="H119" i="42"/>
  <c r="B120" i="42"/>
  <c r="C120" i="42"/>
  <c r="D120" i="42"/>
  <c r="H120" i="42"/>
  <c r="B121" i="42"/>
  <c r="C121" i="42"/>
  <c r="D121" i="42"/>
  <c r="H121" i="42"/>
  <c r="B122" i="42"/>
  <c r="C122" i="42"/>
  <c r="D122" i="42"/>
  <c r="H122" i="42"/>
  <c r="B123" i="42"/>
  <c r="C123" i="42"/>
  <c r="D123" i="42"/>
  <c r="H123" i="42"/>
  <c r="B124" i="42"/>
  <c r="C124" i="42"/>
  <c r="D124" i="42"/>
  <c r="H124" i="42"/>
  <c r="B125" i="42"/>
  <c r="C125" i="42"/>
  <c r="D125" i="42"/>
  <c r="H125" i="42"/>
  <c r="B126" i="42"/>
  <c r="C126" i="42"/>
  <c r="D126" i="42"/>
  <c r="H126" i="42"/>
  <c r="B127" i="42"/>
  <c r="C127" i="42"/>
  <c r="D127" i="42"/>
  <c r="H127" i="42"/>
  <c r="B128" i="42"/>
  <c r="C128" i="42"/>
  <c r="D128" i="42"/>
  <c r="H128" i="42"/>
  <c r="B129" i="42"/>
  <c r="C129" i="42"/>
  <c r="D129" i="42"/>
  <c r="H129" i="42"/>
  <c r="B130" i="42"/>
  <c r="C130" i="42"/>
  <c r="D130" i="42"/>
  <c r="H130" i="42"/>
  <c r="B131" i="42"/>
  <c r="C131" i="42"/>
  <c r="D131" i="42"/>
  <c r="H131" i="42"/>
  <c r="B132" i="42"/>
  <c r="C132" i="42"/>
  <c r="D132" i="42"/>
  <c r="H132" i="42"/>
  <c r="B133" i="42"/>
  <c r="C133" i="42"/>
  <c r="D133" i="42"/>
  <c r="H133" i="42"/>
  <c r="B134" i="42"/>
  <c r="C134" i="42"/>
  <c r="D134" i="42"/>
  <c r="H134" i="42"/>
  <c r="B135" i="42"/>
  <c r="C135" i="42"/>
  <c r="D135" i="42"/>
  <c r="H135" i="42"/>
  <c r="B136" i="42"/>
  <c r="C136" i="42"/>
  <c r="D136" i="42"/>
  <c r="H136" i="42"/>
  <c r="B137" i="42"/>
  <c r="C137" i="42"/>
  <c r="D137" i="42"/>
  <c r="H137" i="42"/>
  <c r="B138" i="42"/>
  <c r="C138" i="42"/>
  <c r="D138" i="42"/>
  <c r="H138" i="42"/>
  <c r="B139" i="42"/>
  <c r="C139" i="42"/>
  <c r="D139" i="42"/>
  <c r="H139" i="42"/>
  <c r="B140" i="42"/>
  <c r="C140" i="42"/>
  <c r="D140" i="42"/>
  <c r="H140" i="42"/>
  <c r="B141" i="42"/>
  <c r="C141" i="42"/>
  <c r="D141" i="42"/>
  <c r="H141"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26" i="43"/>
  <c r="C26" i="43"/>
  <c r="D26" i="43"/>
  <c r="B27" i="43"/>
  <c r="C27" i="43"/>
  <c r="D27" i="43"/>
  <c r="B28" i="43"/>
  <c r="C28" i="43"/>
  <c r="D28" i="43"/>
  <c r="B29" i="43"/>
  <c r="C29" i="43"/>
  <c r="D29" i="43"/>
  <c r="B30" i="43"/>
  <c r="C30" i="43"/>
  <c r="D30" i="43"/>
  <c r="B31" i="43"/>
  <c r="C31" i="43"/>
  <c r="D31" i="43"/>
  <c r="B32" i="43"/>
  <c r="C32" i="43"/>
  <c r="D32" i="43"/>
  <c r="B33" i="43"/>
  <c r="C33" i="43"/>
  <c r="D33" i="43"/>
  <c r="B15" i="43"/>
  <c r="C15" i="43"/>
  <c r="D15" i="43"/>
  <c r="B16" i="46"/>
  <c r="C16" i="46"/>
  <c r="D16" i="46"/>
  <c r="B17" i="46"/>
  <c r="C17" i="46"/>
  <c r="D17" i="46"/>
  <c r="B18" i="46"/>
  <c r="C18" i="46"/>
  <c r="D18" i="46"/>
  <c r="B19" i="46"/>
  <c r="C19" i="46"/>
  <c r="D19" i="46"/>
  <c r="B20" i="46"/>
  <c r="C20" i="46"/>
  <c r="D20" i="46"/>
  <c r="B21" i="46"/>
  <c r="C21" i="46"/>
  <c r="D21" i="46"/>
  <c r="B22" i="46"/>
  <c r="C22" i="46"/>
  <c r="D22" i="46"/>
  <c r="B23" i="46"/>
  <c r="C23" i="46"/>
  <c r="D23" i="46"/>
  <c r="B15" i="46"/>
  <c r="C15" i="46"/>
  <c r="D15" i="46"/>
  <c r="B16" i="48"/>
  <c r="C16" i="48"/>
  <c r="D16" i="48"/>
  <c r="B17" i="48"/>
  <c r="C17" i="48"/>
  <c r="D17" i="48"/>
  <c r="B18" i="48"/>
  <c r="C18" i="48"/>
  <c r="D18" i="48"/>
  <c r="B19" i="48"/>
  <c r="C19" i="48"/>
  <c r="D19" i="48"/>
  <c r="B20" i="48"/>
  <c r="C20" i="48"/>
  <c r="D20" i="48"/>
  <c r="B21" i="48"/>
  <c r="C21" i="48"/>
  <c r="D21" i="48"/>
  <c r="B22" i="48"/>
  <c r="C22" i="48"/>
  <c r="D22" i="48"/>
  <c r="B23" i="48"/>
  <c r="C23" i="48"/>
  <c r="D23" i="48"/>
  <c r="B24" i="48"/>
  <c r="C24" i="48"/>
  <c r="D24" i="48"/>
  <c r="B25" i="48"/>
  <c r="C25" i="48"/>
  <c r="D25" i="48"/>
  <c r="B26" i="48"/>
  <c r="C26" i="48"/>
  <c r="D26" i="48"/>
  <c r="B27" i="48"/>
  <c r="C27" i="48"/>
  <c r="D27" i="48"/>
  <c r="B28" i="48"/>
  <c r="C28" i="48"/>
  <c r="D28" i="48"/>
  <c r="B15" i="48"/>
  <c r="C15" i="48"/>
  <c r="D15" i="48"/>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15" i="49"/>
  <c r="C15" i="49"/>
  <c r="D15" i="49"/>
  <c r="B16" i="52"/>
  <c r="C16" i="52"/>
  <c r="D16" i="52"/>
  <c r="B17" i="52"/>
  <c r="C17" i="52"/>
  <c r="D17" i="52"/>
  <c r="B18" i="52"/>
  <c r="C18" i="52"/>
  <c r="D18" i="52"/>
  <c r="B19" i="52"/>
  <c r="C19" i="52"/>
  <c r="D19" i="52"/>
  <c r="B20" i="52"/>
  <c r="C20" i="52"/>
  <c r="D20" i="52"/>
  <c r="B21" i="52"/>
  <c r="C21" i="52"/>
  <c r="D21" i="52"/>
  <c r="B22" i="52"/>
  <c r="C22" i="52"/>
  <c r="D22" i="52"/>
  <c r="B23" i="52"/>
  <c r="C23" i="52"/>
  <c r="D23" i="52"/>
  <c r="B24" i="52"/>
  <c r="C24" i="52"/>
  <c r="D24" i="52"/>
  <c r="B25" i="52"/>
  <c r="C25" i="52"/>
  <c r="D25" i="52"/>
  <c r="B26" i="52"/>
  <c r="C26" i="52"/>
  <c r="D26" i="52"/>
  <c r="B15" i="52"/>
  <c r="C15" i="52"/>
  <c r="D15" i="52"/>
  <c r="B16" i="96"/>
  <c r="C16" i="96"/>
  <c r="D16" i="96"/>
  <c r="B17" i="96"/>
  <c r="C17" i="96"/>
  <c r="D17" i="96"/>
  <c r="B18" i="96"/>
  <c r="C18" i="96"/>
  <c r="D18" i="96"/>
  <c r="B19" i="96"/>
  <c r="C19" i="96"/>
  <c r="D19" i="96"/>
  <c r="B20" i="96"/>
  <c r="C20" i="96"/>
  <c r="D20" i="96"/>
  <c r="B21" i="96"/>
  <c r="C21" i="96"/>
  <c r="D21" i="96"/>
  <c r="B22" i="96"/>
  <c r="C22" i="96"/>
  <c r="D22" i="96"/>
  <c r="B15" i="96"/>
  <c r="C15" i="96"/>
  <c r="D15" i="96"/>
  <c r="B16" i="94"/>
  <c r="C16" i="94"/>
  <c r="D16" i="94"/>
  <c r="B17" i="94"/>
  <c r="C17" i="94"/>
  <c r="D17" i="94"/>
  <c r="B18" i="94"/>
  <c r="C18" i="94"/>
  <c r="D18" i="94"/>
  <c r="B19" i="94"/>
  <c r="C19" i="94"/>
  <c r="D19" i="94"/>
  <c r="B20" i="94"/>
  <c r="C20" i="94"/>
  <c r="D20" i="94"/>
  <c r="B21" i="94"/>
  <c r="C21" i="94"/>
  <c r="D21" i="94"/>
  <c r="B22" i="94"/>
  <c r="C22" i="94"/>
  <c r="D22" i="94"/>
  <c r="B23" i="94"/>
  <c r="C23" i="94"/>
  <c r="D23" i="94"/>
  <c r="B24" i="94"/>
  <c r="C24" i="94"/>
  <c r="D24" i="94"/>
  <c r="B25" i="94"/>
  <c r="C25" i="94"/>
  <c r="D25" i="94"/>
  <c r="B26" i="94"/>
  <c r="C26" i="94"/>
  <c r="D26" i="94"/>
  <c r="B27" i="94"/>
  <c r="C27" i="94"/>
  <c r="D27" i="94"/>
  <c r="B28" i="94"/>
  <c r="C28" i="94"/>
  <c r="D28" i="94"/>
  <c r="B29" i="94"/>
  <c r="C29" i="94"/>
  <c r="D29" i="94"/>
  <c r="B30" i="94"/>
  <c r="C30" i="94"/>
  <c r="D30" i="94"/>
  <c r="B31" i="94"/>
  <c r="C31" i="94"/>
  <c r="D31" i="94"/>
  <c r="B32" i="94"/>
  <c r="C32" i="94"/>
  <c r="D32" i="94"/>
  <c r="B33" i="94"/>
  <c r="C33" i="94"/>
  <c r="D33" i="94"/>
  <c r="B34" i="94"/>
  <c r="C34" i="94"/>
  <c r="D34" i="94"/>
  <c r="B35" i="94"/>
  <c r="C35" i="94"/>
  <c r="D35" i="94"/>
  <c r="B36" i="94"/>
  <c r="C36" i="94"/>
  <c r="D36" i="94"/>
  <c r="B37" i="94"/>
  <c r="C37" i="94"/>
  <c r="D37" i="94"/>
  <c r="B38" i="94"/>
  <c r="C38" i="94"/>
  <c r="D38" i="94"/>
  <c r="B39" i="94"/>
  <c r="C39" i="94"/>
  <c r="D39" i="94"/>
  <c r="B40" i="94"/>
  <c r="C40" i="94"/>
  <c r="D40" i="94"/>
  <c r="B41" i="94"/>
  <c r="C41" i="94"/>
  <c r="D41" i="94"/>
  <c r="B42" i="94"/>
  <c r="C42" i="94"/>
  <c r="D42" i="94"/>
  <c r="B43" i="94"/>
  <c r="C43" i="94"/>
  <c r="D43" i="94"/>
  <c r="B44" i="94"/>
  <c r="C44" i="94"/>
  <c r="D44" i="94"/>
  <c r="B45" i="94"/>
  <c r="C45" i="94"/>
  <c r="D45" i="94"/>
  <c r="B46" i="94"/>
  <c r="C46" i="94"/>
  <c r="D46" i="94"/>
  <c r="B47" i="94"/>
  <c r="C47" i="94"/>
  <c r="D47" i="94"/>
  <c r="B48" i="94"/>
  <c r="C48" i="94"/>
  <c r="D48" i="94"/>
  <c r="B49" i="94"/>
  <c r="C49" i="94"/>
  <c r="D49" i="94"/>
  <c r="B50" i="94"/>
  <c r="C50" i="94"/>
  <c r="D50" i="94"/>
  <c r="B51" i="94"/>
  <c r="C51" i="94"/>
  <c r="D51" i="94"/>
  <c r="B52" i="94"/>
  <c r="C52" i="94"/>
  <c r="D52" i="94"/>
  <c r="B53" i="94"/>
  <c r="C53" i="94"/>
  <c r="D53" i="94"/>
  <c r="B54" i="94"/>
  <c r="C54" i="94"/>
  <c r="D54" i="94"/>
  <c r="B55" i="94"/>
  <c r="C55" i="94"/>
  <c r="D55" i="94"/>
  <c r="B56" i="94"/>
  <c r="C56" i="94"/>
  <c r="D56" i="94"/>
  <c r="B57" i="94"/>
  <c r="C57" i="94"/>
  <c r="D57" i="94"/>
  <c r="B58" i="94"/>
  <c r="C58" i="94"/>
  <c r="D58" i="94"/>
  <c r="B59" i="94"/>
  <c r="C59" i="94"/>
  <c r="D59" i="94"/>
  <c r="B60" i="94"/>
  <c r="C60" i="94"/>
  <c r="D60" i="94"/>
  <c r="B61" i="94"/>
  <c r="C61" i="94"/>
  <c r="D61" i="94"/>
  <c r="B62" i="94"/>
  <c r="C62" i="94"/>
  <c r="D62" i="94"/>
  <c r="B63" i="94"/>
  <c r="C63" i="94"/>
  <c r="D63" i="94"/>
  <c r="B64" i="94"/>
  <c r="C64" i="94"/>
  <c r="D64" i="94"/>
  <c r="B65" i="94"/>
  <c r="C65" i="94"/>
  <c r="D65" i="94"/>
  <c r="B66" i="94"/>
  <c r="C66" i="94"/>
  <c r="D66" i="94"/>
  <c r="B67" i="94"/>
  <c r="C67" i="94"/>
  <c r="D67" i="94"/>
  <c r="B68" i="94"/>
  <c r="C68" i="94"/>
  <c r="D68" i="94"/>
  <c r="B69" i="94"/>
  <c r="C69" i="94"/>
  <c r="D69" i="94"/>
  <c r="B70" i="94"/>
  <c r="C70" i="94"/>
  <c r="D70" i="94"/>
  <c r="H70" i="94"/>
  <c r="B15" i="94"/>
  <c r="C15" i="94"/>
  <c r="D15" i="94"/>
  <c r="B16" i="92"/>
  <c r="C16" i="92"/>
  <c r="D16" i="92"/>
  <c r="B17" i="92"/>
  <c r="C17" i="92"/>
  <c r="D17" i="92"/>
  <c r="B18" i="92"/>
  <c r="C18" i="92"/>
  <c r="D18" i="92"/>
  <c r="B19" i="92"/>
  <c r="C19" i="92"/>
  <c r="D19" i="92"/>
  <c r="B20" i="92"/>
  <c r="C20" i="92"/>
  <c r="D20" i="92"/>
  <c r="B21" i="92"/>
  <c r="C21" i="92"/>
  <c r="D21" i="92"/>
  <c r="B22" i="92"/>
  <c r="C22" i="92"/>
  <c r="D22" i="92"/>
  <c r="B23" i="92"/>
  <c r="C23" i="92"/>
  <c r="D23" i="92"/>
  <c r="B24" i="92"/>
  <c r="C24" i="92"/>
  <c r="D24" i="92"/>
  <c r="B25" i="92"/>
  <c r="C25" i="92"/>
  <c r="D25" i="92"/>
  <c r="B26" i="92"/>
  <c r="C26" i="92"/>
  <c r="D26" i="92"/>
  <c r="B27" i="92"/>
  <c r="C27" i="92"/>
  <c r="D27" i="92"/>
  <c r="B28" i="92"/>
  <c r="C28" i="92"/>
  <c r="D28" i="92"/>
  <c r="B29" i="92"/>
  <c r="C29" i="92"/>
  <c r="D29" i="92"/>
  <c r="B30" i="92"/>
  <c r="C30" i="92"/>
  <c r="D30" i="92"/>
  <c r="B31" i="92"/>
  <c r="C31" i="92"/>
  <c r="D31" i="92"/>
  <c r="B32" i="92"/>
  <c r="C32" i="92"/>
  <c r="D32" i="92"/>
  <c r="B33" i="92"/>
  <c r="C33" i="92"/>
  <c r="D33" i="92"/>
  <c r="B34" i="92"/>
  <c r="C34" i="92"/>
  <c r="D34" i="92"/>
  <c r="B35" i="92"/>
  <c r="C35" i="92"/>
  <c r="D35" i="92"/>
  <c r="B36" i="92"/>
  <c r="C36" i="92"/>
  <c r="D36" i="92"/>
  <c r="B15" i="92"/>
  <c r="C15" i="92"/>
  <c r="D15" i="92"/>
  <c r="B16" i="90"/>
  <c r="C16" i="90"/>
  <c r="D16" i="90"/>
  <c r="B17" i="90"/>
  <c r="C17" i="90"/>
  <c r="D17" i="90"/>
  <c r="B18" i="90"/>
  <c r="C18" i="90"/>
  <c r="D18" i="90"/>
  <c r="B19" i="90"/>
  <c r="C19" i="90"/>
  <c r="D19" i="90"/>
  <c r="B20" i="90"/>
  <c r="C20" i="90"/>
  <c r="D20" i="90"/>
  <c r="B21" i="90"/>
  <c r="C21" i="90"/>
  <c r="D21" i="90"/>
  <c r="B22" i="90"/>
  <c r="C22" i="90"/>
  <c r="D22" i="90"/>
  <c r="B23" i="90"/>
  <c r="C23" i="90"/>
  <c r="D23" i="90"/>
  <c r="B24" i="90"/>
  <c r="C24" i="90"/>
  <c r="D24" i="90"/>
  <c r="B25" i="90"/>
  <c r="C25" i="90"/>
  <c r="D25" i="90"/>
  <c r="B26" i="90"/>
  <c r="C26" i="90"/>
  <c r="D26" i="90"/>
  <c r="B27" i="90"/>
  <c r="C27" i="90"/>
  <c r="D27" i="90"/>
  <c r="B28" i="90"/>
  <c r="C28" i="90"/>
  <c r="D28" i="90"/>
  <c r="B29" i="90"/>
  <c r="C29" i="90"/>
  <c r="D29" i="90"/>
  <c r="B30" i="90"/>
  <c r="C30" i="90"/>
  <c r="D30" i="90"/>
  <c r="B31" i="90"/>
  <c r="C31" i="90"/>
  <c r="D31" i="90"/>
  <c r="B32" i="90"/>
  <c r="C32" i="90"/>
  <c r="D32" i="90"/>
  <c r="B33" i="90"/>
  <c r="C33" i="90"/>
  <c r="D33" i="90"/>
  <c r="B34" i="90"/>
  <c r="C34" i="90"/>
  <c r="D34" i="90"/>
  <c r="B35" i="90"/>
  <c r="C35" i="90"/>
  <c r="D35" i="90"/>
  <c r="B36" i="90"/>
  <c r="C36" i="90"/>
  <c r="D36" i="90"/>
  <c r="B37" i="90"/>
  <c r="C37" i="90"/>
  <c r="D37" i="90"/>
  <c r="B38" i="90"/>
  <c r="C38" i="90"/>
  <c r="D38" i="90"/>
  <c r="B39" i="90"/>
  <c r="C39" i="90"/>
  <c r="D39" i="90"/>
  <c r="B40" i="90"/>
  <c r="C40" i="90"/>
  <c r="D40" i="90"/>
  <c r="B41" i="90"/>
  <c r="C41" i="90"/>
  <c r="D41" i="90"/>
  <c r="B42" i="90"/>
  <c r="C42" i="90"/>
  <c r="D42" i="90"/>
  <c r="B43" i="90"/>
  <c r="C43" i="90"/>
  <c r="D43" i="90"/>
  <c r="B44" i="90"/>
  <c r="C44" i="90"/>
  <c r="D44" i="90"/>
  <c r="B45" i="90"/>
  <c r="C45" i="90"/>
  <c r="D45" i="90"/>
  <c r="B46" i="90"/>
  <c r="C46" i="90"/>
  <c r="D46" i="90"/>
  <c r="B47" i="90"/>
  <c r="C47" i="90"/>
  <c r="D47" i="90"/>
  <c r="B48" i="90"/>
  <c r="C48" i="90"/>
  <c r="D48" i="90"/>
  <c r="B49" i="90"/>
  <c r="C49" i="90"/>
  <c r="D49" i="90"/>
  <c r="B50" i="90"/>
  <c r="C50" i="90"/>
  <c r="D50" i="90"/>
  <c r="B51" i="90"/>
  <c r="C51" i="90"/>
  <c r="D51" i="90"/>
  <c r="B52" i="90"/>
  <c r="C52" i="90"/>
  <c r="D52" i="90"/>
  <c r="B53" i="90"/>
  <c r="C53" i="90"/>
  <c r="D53" i="90"/>
  <c r="B54" i="90"/>
  <c r="C54" i="90"/>
  <c r="D54" i="90"/>
  <c r="B55" i="90"/>
  <c r="C55" i="90"/>
  <c r="D55" i="90"/>
  <c r="B56" i="90"/>
  <c r="C56" i="90"/>
  <c r="D56" i="90"/>
  <c r="B57" i="90"/>
  <c r="C57" i="90"/>
  <c r="D57" i="90"/>
  <c r="B58" i="90"/>
  <c r="C58" i="90"/>
  <c r="D58" i="90"/>
  <c r="B59" i="90"/>
  <c r="C59" i="90"/>
  <c r="D59" i="90"/>
  <c r="B60" i="90"/>
  <c r="C60" i="90"/>
  <c r="D60" i="90"/>
  <c r="B61" i="90"/>
  <c r="C61" i="90"/>
  <c r="D61" i="90"/>
  <c r="B62" i="90"/>
  <c r="C62" i="90"/>
  <c r="D62" i="90"/>
  <c r="B63" i="90"/>
  <c r="C63" i="90"/>
  <c r="D63" i="90"/>
  <c r="B64" i="90"/>
  <c r="C64" i="90"/>
  <c r="D64" i="90"/>
  <c r="B65" i="90"/>
  <c r="C65" i="90"/>
  <c r="D65" i="90"/>
  <c r="B66" i="90"/>
  <c r="C66" i="90"/>
  <c r="D66" i="90"/>
  <c r="B67" i="90"/>
  <c r="C67" i="90"/>
  <c r="D67" i="90"/>
  <c r="B68" i="90"/>
  <c r="C68" i="90"/>
  <c r="D68" i="90"/>
  <c r="B69" i="90"/>
  <c r="C69" i="90"/>
  <c r="D69" i="90"/>
  <c r="B70" i="90"/>
  <c r="C70" i="90"/>
  <c r="D70" i="90"/>
  <c r="H70" i="90"/>
  <c r="B71" i="90"/>
  <c r="C71" i="90"/>
  <c r="D71" i="90"/>
  <c r="H71" i="90"/>
  <c r="B72" i="90"/>
  <c r="C72" i="90"/>
  <c r="D72" i="90"/>
  <c r="H72" i="90"/>
  <c r="B73" i="90"/>
  <c r="C73" i="90"/>
  <c r="D73" i="90"/>
  <c r="H73" i="90"/>
  <c r="B15" i="90"/>
  <c r="C15" i="90"/>
  <c r="D15" i="90"/>
  <c r="B16" i="40"/>
  <c r="C16" i="40"/>
  <c r="D16" i="40"/>
  <c r="B17" i="40"/>
  <c r="C17" i="40"/>
  <c r="D17" i="40"/>
  <c r="B18" i="40"/>
  <c r="C18" i="40"/>
  <c r="D18" i="40"/>
  <c r="B19" i="40"/>
  <c r="C19" i="40"/>
  <c r="D19" i="40"/>
  <c r="B20" i="40"/>
  <c r="C20" i="40"/>
  <c r="D20" i="40"/>
  <c r="B21" i="40"/>
  <c r="C21" i="40"/>
  <c r="D21" i="40"/>
  <c r="B22" i="40"/>
  <c r="C22" i="40"/>
  <c r="D22" i="40"/>
  <c r="B23" i="40"/>
  <c r="C23" i="40"/>
  <c r="D23" i="40"/>
  <c r="B24" i="40"/>
  <c r="C24" i="40"/>
  <c r="D24" i="40"/>
  <c r="B25" i="40"/>
  <c r="C25" i="40"/>
  <c r="D25" i="40"/>
  <c r="B15" i="40"/>
  <c r="C15" i="40"/>
  <c r="D15" i="40"/>
  <c r="B15" i="39"/>
  <c r="C15" i="39"/>
  <c r="D15" i="39"/>
  <c r="B16" i="39"/>
  <c r="C16" i="39"/>
  <c r="D16" i="39"/>
  <c r="B17" i="39"/>
  <c r="C17" i="39"/>
  <c r="D17" i="39"/>
  <c r="B18" i="39"/>
  <c r="C18" i="39"/>
  <c r="D18" i="39"/>
  <c r="B19" i="39"/>
  <c r="C19" i="39"/>
  <c r="D19" i="39"/>
  <c r="B20" i="39"/>
  <c r="C20" i="39"/>
  <c r="D20" i="39"/>
  <c r="B21" i="39"/>
  <c r="C21" i="39"/>
  <c r="D21" i="39"/>
  <c r="B22" i="39"/>
  <c r="C22" i="39"/>
  <c r="D22" i="39"/>
  <c r="B23" i="39"/>
  <c r="C23" i="39"/>
  <c r="D23" i="39"/>
  <c r="B24" i="39"/>
  <c r="C24" i="39"/>
  <c r="D24" i="39"/>
  <c r="B25" i="39"/>
  <c r="C25" i="39"/>
  <c r="D25" i="39"/>
  <c r="B14" i="39"/>
  <c r="C14" i="39"/>
  <c r="D14" i="39"/>
  <c r="G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25" i="3"/>
  <c r="C25" i="3"/>
  <c r="D25" i="3"/>
  <c r="H25" i="3"/>
  <c r="K25" i="3"/>
  <c r="L25" i="3"/>
  <c r="M25" i="3"/>
  <c r="N25" i="3"/>
  <c r="O25" i="3"/>
  <c r="P25" i="3"/>
  <c r="B14" i="3"/>
  <c r="C14" i="3"/>
  <c r="D14" i="3"/>
  <c r="G14" i="3"/>
  <c r="H23" i="40"/>
  <c r="H56" i="42"/>
  <c r="H68" i="42"/>
  <c r="H19" i="96"/>
  <c r="B14" i="33"/>
  <c r="B15" i="33"/>
  <c r="B16" i="33"/>
  <c r="B13" i="33"/>
  <c r="D9" i="36"/>
  <c r="D8" i="36"/>
  <c r="D7" i="36"/>
  <c r="D6" i="36"/>
  <c r="D9" i="34"/>
  <c r="D8" i="34"/>
  <c r="D7" i="34"/>
  <c r="D6" i="34"/>
  <c r="D9" i="2"/>
  <c r="D8" i="2"/>
  <c r="D7" i="2"/>
  <c r="D6" i="2"/>
  <c r="D5" i="40" s="1"/>
  <c r="O89" i="42"/>
  <c r="O78" i="42"/>
  <c r="O108" i="42"/>
  <c r="O113" i="41"/>
  <c r="M72" i="42"/>
  <c r="M101" i="41"/>
  <c r="M76" i="41"/>
  <c r="M92" i="42"/>
  <c r="M116" i="42"/>
  <c r="M80" i="41"/>
  <c r="M96" i="42"/>
  <c r="M105" i="42"/>
  <c r="M84" i="41"/>
  <c r="M121" i="41"/>
  <c r="M106" i="42"/>
  <c r="M70" i="90"/>
  <c r="M71" i="41"/>
  <c r="M75" i="41"/>
  <c r="M79" i="42"/>
  <c r="M87" i="41"/>
  <c r="M91" i="42"/>
  <c r="M95" i="41"/>
  <c r="M103" i="42"/>
  <c r="M107" i="41"/>
  <c r="M111" i="42"/>
  <c r="M119" i="42"/>
  <c r="M123" i="42"/>
  <c r="M127" i="42"/>
  <c r="M131" i="41"/>
  <c r="M135" i="41"/>
  <c r="M139" i="41"/>
  <c r="M73" i="90"/>
  <c r="O70" i="93"/>
  <c r="O140" i="41"/>
  <c r="O132" i="42"/>
  <c r="N9" i="97" l="1"/>
  <c r="E15" i="117"/>
  <c r="B16" i="35"/>
  <c r="B16" i="118"/>
  <c r="B15" i="35"/>
  <c r="B15" i="118"/>
  <c r="B14" i="35"/>
  <c r="B14" i="118"/>
  <c r="B13" i="35"/>
  <c r="B13" i="118"/>
  <c r="D6" i="105"/>
  <c r="D6" i="97"/>
  <c r="D6" i="106"/>
  <c r="D6" i="100"/>
  <c r="D6" i="99"/>
  <c r="D6" i="98"/>
  <c r="D6" i="108"/>
  <c r="D6" i="107"/>
  <c r="D6" i="101"/>
  <c r="D6" i="102"/>
  <c r="D6" i="104"/>
  <c r="D6" i="103"/>
  <c r="D7" i="97"/>
  <c r="D7" i="106"/>
  <c r="D7" i="100"/>
  <c r="D7" i="99"/>
  <c r="D7" i="98"/>
  <c r="D7" i="108"/>
  <c r="D7" i="107"/>
  <c r="D7" i="101"/>
  <c r="D7" i="102"/>
  <c r="D7" i="104"/>
  <c r="D7" i="103"/>
  <c r="D7" i="105"/>
  <c r="D8" i="106"/>
  <c r="D8" i="100"/>
  <c r="D8" i="99"/>
  <c r="D8" i="98"/>
  <c r="D8" i="108"/>
  <c r="D8" i="107"/>
  <c r="D8" i="101"/>
  <c r="D8" i="102"/>
  <c r="D8" i="104"/>
  <c r="D8" i="103"/>
  <c r="D8" i="105"/>
  <c r="D8" i="97"/>
  <c r="D5" i="5"/>
  <c r="D5" i="14"/>
  <c r="D5" i="38"/>
  <c r="D5" i="37"/>
  <c r="D5" i="105"/>
  <c r="D5" i="97"/>
  <c r="D5" i="106"/>
  <c r="D5" i="100"/>
  <c r="D5" i="99"/>
  <c r="D5" i="98"/>
  <c r="D5" i="108"/>
  <c r="D5" i="107"/>
  <c r="D5" i="101"/>
  <c r="D5" i="102"/>
  <c r="D5" i="104"/>
  <c r="D5" i="103"/>
  <c r="D7" i="43"/>
  <c r="D8" i="52"/>
  <c r="D8" i="9"/>
  <c r="D7" i="11"/>
  <c r="D5" i="9"/>
  <c r="D7" i="44"/>
  <c r="D7" i="96"/>
  <c r="K94" i="41"/>
  <c r="K94" i="42"/>
  <c r="P94" i="41"/>
  <c r="P94" i="42"/>
  <c r="N94" i="41"/>
  <c r="N94" i="42"/>
  <c r="O94" i="41"/>
  <c r="O94" i="42"/>
  <c r="M94" i="41"/>
  <c r="M94" i="42"/>
  <c r="L94" i="41"/>
  <c r="L94" i="42"/>
  <c r="O124" i="42"/>
  <c r="O124" i="41"/>
  <c r="K124" i="42"/>
  <c r="K124" i="41"/>
  <c r="K96" i="41"/>
  <c r="K96" i="42"/>
  <c r="M124" i="42"/>
  <c r="M124" i="41"/>
  <c r="O96" i="41"/>
  <c r="O96" i="42"/>
  <c r="L96" i="41"/>
  <c r="L96" i="42"/>
  <c r="L124" i="42"/>
  <c r="L124" i="41"/>
  <c r="N124" i="42"/>
  <c r="N124" i="41"/>
  <c r="N96" i="41"/>
  <c r="N96" i="42"/>
  <c r="M128" i="41"/>
  <c r="M128" i="42"/>
  <c r="L121" i="42"/>
  <c r="L121" i="41"/>
  <c r="K121" i="42"/>
  <c r="K121" i="41"/>
  <c r="O80" i="42"/>
  <c r="O80" i="41"/>
  <c r="L128" i="41"/>
  <c r="L128" i="42"/>
  <c r="L80" i="42"/>
  <c r="L80" i="41"/>
  <c r="N128" i="41"/>
  <c r="N128" i="42"/>
  <c r="N80" i="42"/>
  <c r="N80" i="41"/>
  <c r="K128" i="41"/>
  <c r="K128" i="42"/>
  <c r="K80" i="42"/>
  <c r="K80" i="41"/>
  <c r="O128" i="41"/>
  <c r="O128" i="42"/>
  <c r="O121" i="42"/>
  <c r="O121" i="41"/>
  <c r="N121" i="42"/>
  <c r="N121" i="41"/>
  <c r="P70" i="42"/>
  <c r="P70" i="41"/>
  <c r="P141" i="41"/>
  <c r="P141" i="42"/>
  <c r="P88" i="41"/>
  <c r="P88" i="42"/>
  <c r="K141" i="41"/>
  <c r="K141" i="42"/>
  <c r="L70" i="94"/>
  <c r="L70" i="93"/>
  <c r="K91" i="41"/>
  <c r="K91" i="42"/>
  <c r="K127" i="41"/>
  <c r="K127" i="42"/>
  <c r="K70" i="42"/>
  <c r="K70" i="41"/>
  <c r="P133" i="41"/>
  <c r="P133" i="42"/>
  <c r="K133" i="41"/>
  <c r="K133" i="42"/>
  <c r="N70" i="94"/>
  <c r="N70" i="93"/>
  <c r="K70" i="94"/>
  <c r="K70" i="93"/>
  <c r="K71" i="42"/>
  <c r="K71" i="41"/>
  <c r="M70" i="94"/>
  <c r="M70" i="93"/>
  <c r="K88" i="41"/>
  <c r="K88" i="42"/>
  <c r="O127" i="41"/>
  <c r="O127" i="42"/>
  <c r="O133" i="41"/>
  <c r="O133" i="42"/>
  <c r="O91" i="41"/>
  <c r="O91" i="42"/>
  <c r="L71" i="42"/>
  <c r="L71" i="41"/>
  <c r="M88" i="41"/>
  <c r="M88" i="42"/>
  <c r="L133" i="41"/>
  <c r="L133" i="42"/>
  <c r="N71" i="42"/>
  <c r="N71" i="41"/>
  <c r="O141" i="41"/>
  <c r="O141" i="42"/>
  <c r="O71" i="42"/>
  <c r="O71" i="41"/>
  <c r="M70" i="42"/>
  <c r="M70" i="41"/>
  <c r="L88" i="41"/>
  <c r="L88" i="42"/>
  <c r="N133" i="41"/>
  <c r="N133" i="42"/>
  <c r="N91" i="41"/>
  <c r="N91" i="42"/>
  <c r="M141" i="41"/>
  <c r="M141" i="42"/>
  <c r="L70" i="42"/>
  <c r="L70" i="41"/>
  <c r="L141" i="41"/>
  <c r="L141" i="42"/>
  <c r="N127" i="41"/>
  <c r="N127" i="42"/>
  <c r="O70" i="42"/>
  <c r="O70" i="41"/>
  <c r="N70" i="42"/>
  <c r="N70" i="41"/>
  <c r="O88" i="41"/>
  <c r="O88" i="42"/>
  <c r="L91" i="41"/>
  <c r="L91" i="42"/>
  <c r="L127" i="41"/>
  <c r="L127" i="42"/>
  <c r="M133" i="41"/>
  <c r="M133" i="42"/>
  <c r="N141" i="41"/>
  <c r="N141" i="42"/>
  <c r="N88" i="41"/>
  <c r="N88" i="42"/>
  <c r="K140" i="42"/>
  <c r="K140" i="41"/>
  <c r="P114" i="42"/>
  <c r="P114" i="41"/>
  <c r="O114" i="42"/>
  <c r="O114" i="41"/>
  <c r="N90" i="41"/>
  <c r="N90" i="42"/>
  <c r="N73" i="41"/>
  <c r="N73" i="42"/>
  <c r="P136" i="42"/>
  <c r="P136" i="41"/>
  <c r="P90" i="41"/>
  <c r="P90" i="42"/>
  <c r="M73" i="41"/>
  <c r="M73" i="42"/>
  <c r="M114" i="42"/>
  <c r="M114" i="41"/>
  <c r="N136" i="42"/>
  <c r="N136" i="41"/>
  <c r="K114" i="42"/>
  <c r="K114" i="41"/>
  <c r="K136" i="42"/>
  <c r="K136" i="41"/>
  <c r="P73" i="41"/>
  <c r="P73" i="42"/>
  <c r="K73" i="41"/>
  <c r="K73" i="42"/>
  <c r="O136" i="42"/>
  <c r="O136" i="41"/>
  <c r="O90" i="41"/>
  <c r="O90" i="42"/>
  <c r="O73" i="41"/>
  <c r="O73" i="42"/>
  <c r="L73" i="41"/>
  <c r="L73" i="42"/>
  <c r="M90" i="41"/>
  <c r="M90" i="42"/>
  <c r="L114" i="42"/>
  <c r="L114" i="41"/>
  <c r="M136" i="42"/>
  <c r="M136" i="41"/>
  <c r="M140" i="42"/>
  <c r="M140" i="41"/>
  <c r="N140" i="42"/>
  <c r="N140" i="41"/>
  <c r="K90" i="41"/>
  <c r="K90" i="42"/>
  <c r="L90" i="41"/>
  <c r="L90" i="42"/>
  <c r="N114" i="42"/>
  <c r="N114" i="41"/>
  <c r="L136" i="42"/>
  <c r="L136" i="41"/>
  <c r="L140" i="42"/>
  <c r="L140" i="41"/>
  <c r="K130" i="41"/>
  <c r="K130" i="42"/>
  <c r="K135" i="42"/>
  <c r="K135" i="41"/>
  <c r="K86" i="42"/>
  <c r="K86" i="41"/>
  <c r="K87" i="42"/>
  <c r="K87" i="41"/>
  <c r="K99" i="41"/>
  <c r="K99" i="42"/>
  <c r="K115" i="41"/>
  <c r="K115" i="42"/>
  <c r="K78" i="41"/>
  <c r="K78" i="42"/>
  <c r="P86" i="42"/>
  <c r="P86" i="41"/>
  <c r="K105" i="41"/>
  <c r="K105" i="42"/>
  <c r="M134" i="42"/>
  <c r="M134" i="41"/>
  <c r="O86" i="42"/>
  <c r="O86" i="41"/>
  <c r="O82" i="41"/>
  <c r="O82" i="42"/>
  <c r="N70" i="89"/>
  <c r="N70" i="90"/>
  <c r="M78" i="41"/>
  <c r="M78" i="42"/>
  <c r="L82" i="41"/>
  <c r="L82" i="42"/>
  <c r="L84" i="42"/>
  <c r="L84" i="41"/>
  <c r="L86" i="42"/>
  <c r="L86" i="41"/>
  <c r="O101" i="42"/>
  <c r="O101" i="41"/>
  <c r="L105" i="41"/>
  <c r="L105" i="42"/>
  <c r="L112" i="41"/>
  <c r="L112" i="42"/>
  <c r="L119" i="41"/>
  <c r="L119" i="42"/>
  <c r="N130" i="41"/>
  <c r="N130" i="42"/>
  <c r="K82" i="41"/>
  <c r="K82" i="42"/>
  <c r="M115" i="41"/>
  <c r="M115" i="42"/>
  <c r="M99" i="41"/>
  <c r="M99" i="42"/>
  <c r="P104" i="42"/>
  <c r="P104" i="41"/>
  <c r="P134" i="42"/>
  <c r="P134" i="41"/>
  <c r="O70" i="89"/>
  <c r="O70" i="90"/>
  <c r="O130" i="41"/>
  <c r="O130" i="42"/>
  <c r="O100" i="41"/>
  <c r="O100" i="42"/>
  <c r="O135" i="42"/>
  <c r="O135" i="41"/>
  <c r="O81" i="42"/>
  <c r="O81" i="41"/>
  <c r="O115" i="41"/>
  <c r="O115" i="42"/>
  <c r="O123" i="41"/>
  <c r="O123" i="42"/>
  <c r="L78" i="41"/>
  <c r="L78" i="42"/>
  <c r="N82" i="41"/>
  <c r="N82" i="42"/>
  <c r="N86" i="42"/>
  <c r="N86" i="41"/>
  <c r="L99" i="41"/>
  <c r="L99" i="42"/>
  <c r="L101" i="42"/>
  <c r="L101" i="41"/>
  <c r="L134" i="42"/>
  <c r="L134" i="41"/>
  <c r="K100" i="41"/>
  <c r="K100" i="42"/>
  <c r="K134" i="42"/>
  <c r="K134" i="41"/>
  <c r="K119" i="41"/>
  <c r="K119" i="42"/>
  <c r="K104" i="42"/>
  <c r="K104" i="41"/>
  <c r="P100" i="41"/>
  <c r="P100" i="42"/>
  <c r="P82" i="41"/>
  <c r="P82" i="42"/>
  <c r="P130" i="41"/>
  <c r="P130" i="42"/>
  <c r="K112" i="41"/>
  <c r="K112" i="42"/>
  <c r="K84" i="42"/>
  <c r="K84" i="41"/>
  <c r="K101" i="42"/>
  <c r="K101" i="41"/>
  <c r="O99" i="41"/>
  <c r="O99" i="42"/>
  <c r="O104" i="42"/>
  <c r="O104" i="41"/>
  <c r="O87" i="42"/>
  <c r="O87" i="41"/>
  <c r="N78" i="41"/>
  <c r="N78" i="42"/>
  <c r="L81" i="42"/>
  <c r="L81" i="41"/>
  <c r="L87" i="42"/>
  <c r="L87" i="41"/>
  <c r="M100" i="41"/>
  <c r="M100" i="42"/>
  <c r="L104" i="42"/>
  <c r="L104" i="41"/>
  <c r="L115" i="41"/>
  <c r="L115" i="42"/>
  <c r="M130" i="41"/>
  <c r="M130" i="42"/>
  <c r="N134" i="42"/>
  <c r="N134" i="41"/>
  <c r="K123" i="41"/>
  <c r="K123" i="42"/>
  <c r="K70" i="89"/>
  <c r="K70" i="90"/>
  <c r="P112" i="41"/>
  <c r="P112" i="42"/>
  <c r="O112" i="41"/>
  <c r="O112" i="42"/>
  <c r="O119" i="41"/>
  <c r="O119" i="42"/>
  <c r="O134" i="42"/>
  <c r="O134" i="41"/>
  <c r="M104" i="42"/>
  <c r="M104" i="41"/>
  <c r="L70" i="89"/>
  <c r="L70" i="90"/>
  <c r="M82" i="41"/>
  <c r="M82" i="42"/>
  <c r="O84" i="42"/>
  <c r="O84" i="41"/>
  <c r="M86" i="42"/>
  <c r="M86" i="41"/>
  <c r="L100" i="41"/>
  <c r="L100" i="42"/>
  <c r="O105" i="41"/>
  <c r="O105" i="42"/>
  <c r="M112" i="41"/>
  <c r="M112" i="42"/>
  <c r="L123" i="41"/>
  <c r="L123" i="42"/>
  <c r="L130" i="41"/>
  <c r="L130" i="42"/>
  <c r="L135" i="42"/>
  <c r="L135" i="41"/>
  <c r="N115" i="41"/>
  <c r="N115" i="42"/>
  <c r="N104" i="42"/>
  <c r="N104" i="41"/>
  <c r="N99" i="41"/>
  <c r="N99" i="42"/>
  <c r="N135" i="42"/>
  <c r="N135" i="41"/>
  <c r="N119" i="41"/>
  <c r="N119" i="42"/>
  <c r="N87" i="42"/>
  <c r="N87" i="41"/>
  <c r="N81" i="42"/>
  <c r="N81" i="41"/>
  <c r="N123" i="41"/>
  <c r="N123" i="42"/>
  <c r="N112" i="41"/>
  <c r="N112" i="42"/>
  <c r="N101" i="42"/>
  <c r="N101" i="41"/>
  <c r="N105" i="41"/>
  <c r="N105" i="42"/>
  <c r="N100" i="41"/>
  <c r="N100" i="42"/>
  <c r="N84" i="42"/>
  <c r="N84" i="41"/>
  <c r="K111" i="41"/>
  <c r="K111" i="42"/>
  <c r="K75" i="42"/>
  <c r="K75" i="41"/>
  <c r="K102" i="41"/>
  <c r="K102" i="42"/>
  <c r="K122" i="41"/>
  <c r="K122" i="42"/>
  <c r="K118" i="41"/>
  <c r="K118" i="42"/>
  <c r="P120" i="41"/>
  <c r="P120" i="42"/>
  <c r="P97" i="42"/>
  <c r="P97" i="41"/>
  <c r="P138" i="41"/>
  <c r="P138" i="42"/>
  <c r="P122" i="41"/>
  <c r="P122" i="42"/>
  <c r="K93" i="42"/>
  <c r="K93" i="41"/>
  <c r="K129" i="42"/>
  <c r="K129" i="41"/>
  <c r="M110" i="41"/>
  <c r="M110" i="42"/>
  <c r="K116" i="41"/>
  <c r="K116" i="42"/>
  <c r="K76" i="42"/>
  <c r="K76" i="41"/>
  <c r="M71" i="89"/>
  <c r="M71" i="90"/>
  <c r="N71" i="89"/>
  <c r="N71" i="90"/>
  <c r="O72" i="90"/>
  <c r="O72" i="89"/>
  <c r="O122" i="41"/>
  <c r="O122" i="42"/>
  <c r="O111" i="41"/>
  <c r="O111" i="42"/>
  <c r="O109" i="42"/>
  <c r="O109" i="41"/>
  <c r="O106" i="41"/>
  <c r="O106" i="42"/>
  <c r="M117" i="41"/>
  <c r="M117" i="42"/>
  <c r="O103" i="41"/>
  <c r="O103" i="42"/>
  <c r="O75" i="42"/>
  <c r="O75" i="41"/>
  <c r="N73" i="89"/>
  <c r="N73" i="90"/>
  <c r="L72" i="90"/>
  <c r="L72" i="89"/>
  <c r="L75" i="42"/>
  <c r="L75" i="41"/>
  <c r="O92" i="41"/>
  <c r="O92" i="42"/>
  <c r="M97" i="42"/>
  <c r="M97" i="41"/>
  <c r="N98" i="42"/>
  <c r="N98" i="41"/>
  <c r="N102" i="41"/>
  <c r="N102" i="42"/>
  <c r="M108" i="41"/>
  <c r="M108" i="42"/>
  <c r="L110" i="41"/>
  <c r="L110" i="42"/>
  <c r="L116" i="41"/>
  <c r="L116" i="42"/>
  <c r="M122" i="41"/>
  <c r="M122" i="42"/>
  <c r="M126" i="42"/>
  <c r="M126" i="41"/>
  <c r="M138" i="41"/>
  <c r="M138" i="42"/>
  <c r="K73" i="89"/>
  <c r="K73" i="90"/>
  <c r="K79" i="41"/>
  <c r="K79" i="42"/>
  <c r="K83" i="41"/>
  <c r="K83" i="42"/>
  <c r="K138" i="41"/>
  <c r="K138" i="42"/>
  <c r="K95" i="42"/>
  <c r="K95" i="41"/>
  <c r="K109" i="42"/>
  <c r="K109" i="41"/>
  <c r="K120" i="41"/>
  <c r="K120" i="42"/>
  <c r="K71" i="89"/>
  <c r="K71" i="90"/>
  <c r="M83" i="41"/>
  <c r="M83" i="42"/>
  <c r="P85" i="41"/>
  <c r="P85" i="42"/>
  <c r="P118" i="41"/>
  <c r="P118" i="42"/>
  <c r="K72" i="90"/>
  <c r="K72" i="89"/>
  <c r="K117" i="41"/>
  <c r="K117" i="42"/>
  <c r="K89" i="41"/>
  <c r="K89" i="42"/>
  <c r="K110" i="41"/>
  <c r="K110" i="42"/>
  <c r="O71" i="89"/>
  <c r="O71" i="90"/>
  <c r="M72" i="90"/>
  <c r="M72" i="89"/>
  <c r="O138" i="41"/>
  <c r="O138" i="42"/>
  <c r="M118" i="41"/>
  <c r="M118" i="42"/>
  <c r="O85" i="41"/>
  <c r="O85" i="42"/>
  <c r="O120" i="41"/>
  <c r="O120" i="42"/>
  <c r="M109" i="42"/>
  <c r="M109" i="41"/>
  <c r="O98" i="42"/>
  <c r="O98" i="41"/>
  <c r="O126" i="42"/>
  <c r="O126" i="41"/>
  <c r="O139" i="42"/>
  <c r="O139" i="41"/>
  <c r="O73" i="89"/>
  <c r="O73" i="90"/>
  <c r="O72" i="41"/>
  <c r="O72" i="42"/>
  <c r="M74" i="42"/>
  <c r="M74" i="41"/>
  <c r="O76" i="42"/>
  <c r="O76" i="41"/>
  <c r="M85" i="41"/>
  <c r="M85" i="42"/>
  <c r="L92" i="41"/>
  <c r="L92" i="42"/>
  <c r="L95" i="42"/>
  <c r="L95" i="41"/>
  <c r="L97" i="42"/>
  <c r="L97" i="41"/>
  <c r="L103" i="41"/>
  <c r="L103" i="42"/>
  <c r="L106" i="41"/>
  <c r="L106" i="42"/>
  <c r="L108" i="41"/>
  <c r="L108" i="42"/>
  <c r="N110" i="41"/>
  <c r="N110" i="42"/>
  <c r="M113" i="42"/>
  <c r="M113" i="41"/>
  <c r="L117" i="41"/>
  <c r="L117" i="42"/>
  <c r="L120" i="41"/>
  <c r="L120" i="42"/>
  <c r="L122" i="41"/>
  <c r="L122" i="42"/>
  <c r="O125" i="41"/>
  <c r="O125" i="42"/>
  <c r="L126" i="42"/>
  <c r="L126" i="41"/>
  <c r="L129" i="42"/>
  <c r="L129" i="41"/>
  <c r="L131" i="42"/>
  <c r="L131" i="41"/>
  <c r="L138" i="41"/>
  <c r="L138" i="42"/>
  <c r="K132" i="41"/>
  <c r="K132" i="42"/>
  <c r="K113" i="42"/>
  <c r="K113" i="41"/>
  <c r="K139" i="42"/>
  <c r="K139" i="41"/>
  <c r="K106" i="41"/>
  <c r="K106" i="42"/>
  <c r="K107" i="42"/>
  <c r="K107" i="41"/>
  <c r="K126" i="42"/>
  <c r="K126" i="41"/>
  <c r="K131" i="42"/>
  <c r="K131" i="41"/>
  <c r="K103" i="41"/>
  <c r="K103" i="42"/>
  <c r="K98" i="42"/>
  <c r="K98" i="41"/>
  <c r="P93" i="42"/>
  <c r="P93" i="41"/>
  <c r="P98" i="42"/>
  <c r="P98" i="41"/>
  <c r="P137" i="42"/>
  <c r="P137" i="41"/>
  <c r="K85" i="41"/>
  <c r="K85" i="42"/>
  <c r="K92" i="41"/>
  <c r="K92" i="42"/>
  <c r="K72" i="41"/>
  <c r="K72" i="42"/>
  <c r="L71" i="89"/>
  <c r="L71" i="90"/>
  <c r="O137" i="42"/>
  <c r="O137" i="41"/>
  <c r="O129" i="42"/>
  <c r="O129" i="41"/>
  <c r="O83" i="41"/>
  <c r="O83" i="42"/>
  <c r="M120" i="41"/>
  <c r="M120" i="42"/>
  <c r="O97" i="42"/>
  <c r="O97" i="41"/>
  <c r="O79" i="41"/>
  <c r="O79" i="42"/>
  <c r="O118" i="41"/>
  <c r="O118" i="42"/>
  <c r="O93" i="42"/>
  <c r="O93" i="41"/>
  <c r="O77" i="41"/>
  <c r="O77" i="42"/>
  <c r="M132" i="41"/>
  <c r="M132" i="42"/>
  <c r="L73" i="89"/>
  <c r="L73" i="90"/>
  <c r="N72" i="90"/>
  <c r="N72" i="89"/>
  <c r="L72" i="41"/>
  <c r="L72" i="42"/>
  <c r="L74" i="42"/>
  <c r="L74" i="41"/>
  <c r="L76" i="42"/>
  <c r="L76" i="41"/>
  <c r="L83" i="41"/>
  <c r="L83" i="42"/>
  <c r="L85" i="41"/>
  <c r="L85" i="42"/>
  <c r="M89" i="41"/>
  <c r="M89" i="42"/>
  <c r="L93" i="42"/>
  <c r="L93" i="41"/>
  <c r="M98" i="42"/>
  <c r="M98" i="41"/>
  <c r="M102" i="41"/>
  <c r="M102" i="42"/>
  <c r="N106" i="41"/>
  <c r="N106" i="42"/>
  <c r="L109" i="42"/>
  <c r="L109" i="41"/>
  <c r="L111" i="41"/>
  <c r="L111" i="42"/>
  <c r="L113" i="42"/>
  <c r="L113" i="41"/>
  <c r="L118" i="41"/>
  <c r="L118" i="42"/>
  <c r="N122" i="41"/>
  <c r="N122" i="42"/>
  <c r="K125" i="41"/>
  <c r="K125" i="42"/>
  <c r="N126" i="42"/>
  <c r="N126" i="41"/>
  <c r="L132" i="41"/>
  <c r="L132" i="42"/>
  <c r="K137" i="42"/>
  <c r="K137" i="41"/>
  <c r="N138" i="41"/>
  <c r="N138" i="42"/>
  <c r="K74" i="42"/>
  <c r="K74" i="41"/>
  <c r="P77" i="41"/>
  <c r="P77" i="42"/>
  <c r="P126" i="42"/>
  <c r="P126" i="41"/>
  <c r="K97" i="42"/>
  <c r="K97" i="41"/>
  <c r="K77" i="41"/>
  <c r="K77" i="42"/>
  <c r="K108" i="41"/>
  <c r="K108" i="42"/>
  <c r="M125" i="41"/>
  <c r="M125" i="42"/>
  <c r="M137" i="42"/>
  <c r="M137" i="41"/>
  <c r="M129" i="42"/>
  <c r="M129" i="41"/>
  <c r="O107" i="42"/>
  <c r="O107" i="41"/>
  <c r="O95" i="42"/>
  <c r="O95" i="41"/>
  <c r="O117" i="41"/>
  <c r="O117" i="42"/>
  <c r="M93" i="42"/>
  <c r="M93" i="41"/>
  <c r="M77" i="41"/>
  <c r="M77" i="42"/>
  <c r="O131" i="42"/>
  <c r="O131" i="41"/>
  <c r="O102" i="41"/>
  <c r="O102" i="42"/>
  <c r="O74" i="42"/>
  <c r="O74" i="41"/>
  <c r="N74" i="42"/>
  <c r="N74" i="41"/>
  <c r="L77" i="41"/>
  <c r="L77" i="42"/>
  <c r="L79" i="41"/>
  <c r="L79" i="42"/>
  <c r="L89" i="41"/>
  <c r="L89" i="42"/>
  <c r="L98" i="42"/>
  <c r="L98" i="41"/>
  <c r="L102" i="41"/>
  <c r="L102" i="42"/>
  <c r="L107" i="42"/>
  <c r="L107" i="41"/>
  <c r="O110" i="41"/>
  <c r="O110" i="42"/>
  <c r="O116" i="41"/>
  <c r="O116" i="42"/>
  <c r="N118" i="41"/>
  <c r="N118" i="42"/>
  <c r="L125" i="41"/>
  <c r="L125" i="42"/>
  <c r="L137" i="42"/>
  <c r="L137" i="41"/>
  <c r="L139" i="42"/>
  <c r="L139" i="41"/>
  <c r="N137" i="42"/>
  <c r="N137" i="41"/>
  <c r="N132" i="41"/>
  <c r="N132" i="42"/>
  <c r="N116" i="41"/>
  <c r="N116" i="42"/>
  <c r="N111" i="41"/>
  <c r="N111" i="42"/>
  <c r="N95" i="42"/>
  <c r="N95" i="41"/>
  <c r="N89" i="41"/>
  <c r="N89" i="42"/>
  <c r="N79" i="41"/>
  <c r="N79" i="42"/>
  <c r="N131" i="42"/>
  <c r="N131" i="41"/>
  <c r="N125" i="41"/>
  <c r="N125" i="42"/>
  <c r="N120" i="41"/>
  <c r="N120" i="42"/>
  <c r="N109" i="42"/>
  <c r="N109" i="41"/>
  <c r="N93" i="42"/>
  <c r="N93" i="41"/>
  <c r="N83" i="41"/>
  <c r="N83" i="42"/>
  <c r="N77" i="41"/>
  <c r="N77" i="42"/>
  <c r="N72" i="41"/>
  <c r="N72" i="42"/>
  <c r="N129" i="42"/>
  <c r="N129" i="41"/>
  <c r="N113" i="42"/>
  <c r="N113" i="41"/>
  <c r="N108" i="41"/>
  <c r="N108" i="42"/>
  <c r="N103" i="41"/>
  <c r="N103" i="42"/>
  <c r="N97" i="42"/>
  <c r="N97" i="41"/>
  <c r="N92" i="41"/>
  <c r="N92" i="42"/>
  <c r="N76" i="42"/>
  <c r="N76" i="41"/>
  <c r="N139" i="42"/>
  <c r="N139" i="41"/>
  <c r="N117" i="41"/>
  <c r="N117" i="42"/>
  <c r="N107" i="42"/>
  <c r="N107" i="41"/>
  <c r="N85" i="41"/>
  <c r="N85" i="42"/>
  <c r="N75" i="42"/>
  <c r="N75" i="41"/>
  <c r="O70" i="94"/>
  <c r="M135" i="42"/>
  <c r="M119" i="41"/>
  <c r="M103" i="41"/>
  <c r="M87" i="42"/>
  <c r="M71" i="42"/>
  <c r="M106" i="41"/>
  <c r="O132" i="41"/>
  <c r="M131" i="42"/>
  <c r="M105" i="41"/>
  <c r="M80" i="42"/>
  <c r="M116" i="41"/>
  <c r="M76" i="42"/>
  <c r="O78" i="41"/>
  <c r="O89" i="41"/>
  <c r="M127" i="41"/>
  <c r="M111" i="41"/>
  <c r="M95" i="42"/>
  <c r="M79" i="41"/>
  <c r="M70" i="89"/>
  <c r="O113" i="42"/>
  <c r="O108" i="41"/>
  <c r="O140" i="42"/>
  <c r="M73" i="89"/>
  <c r="M139" i="42"/>
  <c r="M123" i="41"/>
  <c r="M107" i="42"/>
  <c r="M91" i="41"/>
  <c r="M75" i="42"/>
  <c r="M121" i="42"/>
  <c r="M84" i="42"/>
  <c r="M96" i="41"/>
  <c r="M92" i="41"/>
  <c r="M101" i="42"/>
  <c r="M72" i="41"/>
  <c r="N15" i="95"/>
  <c r="D5" i="46"/>
  <c r="D8" i="91"/>
  <c r="D7" i="10"/>
  <c r="D7" i="37"/>
  <c r="D8" i="37"/>
  <c r="D8" i="5"/>
  <c r="D8" i="41"/>
  <c r="D8" i="12"/>
  <c r="D5" i="94"/>
  <c r="D8" i="42"/>
  <c r="D8" i="90"/>
  <c r="D6" i="41"/>
  <c r="D6" i="37"/>
  <c r="H30" i="43"/>
  <c r="M81" i="41"/>
  <c r="H18" i="51"/>
  <c r="H14" i="40"/>
  <c r="H19" i="43"/>
  <c r="H26" i="49"/>
  <c r="H21" i="43"/>
  <c r="H22" i="49"/>
  <c r="H17" i="40"/>
  <c r="H17" i="39"/>
  <c r="H24" i="41"/>
  <c r="H20" i="42"/>
  <c r="H28" i="43"/>
  <c r="H64" i="42"/>
  <c r="H28" i="42"/>
  <c r="H16" i="43"/>
  <c r="H16" i="51"/>
  <c r="H17" i="51"/>
  <c r="H27" i="9"/>
  <c r="H66" i="94"/>
  <c r="L16" i="51"/>
  <c r="H33" i="43"/>
  <c r="H26" i="43"/>
  <c r="H18" i="43"/>
  <c r="L15" i="51"/>
  <c r="M19" i="51"/>
  <c r="L23" i="51"/>
  <c r="H18" i="49"/>
  <c r="N24" i="51"/>
  <c r="N26" i="51"/>
  <c r="L19" i="51"/>
  <c r="H27" i="42"/>
  <c r="H33" i="89"/>
  <c r="H53" i="89"/>
  <c r="H47" i="41"/>
  <c r="H53" i="41"/>
  <c r="H33" i="41"/>
  <c r="H57" i="94"/>
  <c r="L25" i="51"/>
  <c r="H37" i="94"/>
  <c r="H41" i="41"/>
  <c r="N25" i="51"/>
  <c r="L14" i="51"/>
  <c r="N21" i="51"/>
  <c r="L18" i="51"/>
  <c r="H69" i="90"/>
  <c r="L15" i="9"/>
  <c r="D8" i="8"/>
  <c r="D8" i="14"/>
  <c r="D8" i="3"/>
  <c r="D8" i="38"/>
  <c r="D8" i="95"/>
  <c r="D8" i="45"/>
  <c r="D8" i="44"/>
  <c r="D8" i="94"/>
  <c r="D8" i="48"/>
  <c r="D8" i="4"/>
  <c r="D8" i="11"/>
  <c r="D8" i="39"/>
  <c r="D8" i="89"/>
  <c r="D8" i="51"/>
  <c r="D8" i="6"/>
  <c r="D8" i="50"/>
  <c r="D8" i="96"/>
  <c r="D8" i="43"/>
  <c r="D8" i="7"/>
  <c r="D8" i="13"/>
  <c r="D8" i="10"/>
  <c r="D8" i="93"/>
  <c r="D8" i="47"/>
  <c r="D8" i="40"/>
  <c r="D8" i="92"/>
  <c r="D8" i="49"/>
  <c r="H58" i="94"/>
  <c r="H42" i="94"/>
  <c r="H35" i="41"/>
  <c r="H63" i="41"/>
  <c r="D6" i="11"/>
  <c r="D7" i="89"/>
  <c r="D6" i="40"/>
  <c r="D7" i="39"/>
  <c r="D7" i="9"/>
  <c r="D6" i="46"/>
  <c r="H68" i="41"/>
  <c r="H23" i="92"/>
  <c r="H35" i="92"/>
  <c r="H27" i="91"/>
  <c r="H18" i="90"/>
  <c r="H19" i="92"/>
  <c r="H46" i="42"/>
  <c r="H56" i="41"/>
  <c r="H19" i="95"/>
  <c r="H62" i="42"/>
  <c r="H39" i="94"/>
  <c r="H36" i="41"/>
  <c r="H19" i="94"/>
  <c r="H51" i="94"/>
  <c r="D8" i="46"/>
  <c r="D7" i="7"/>
  <c r="D7" i="38"/>
  <c r="D7" i="51"/>
  <c r="D7" i="41"/>
  <c r="D7" i="94"/>
  <c r="D7" i="46"/>
  <c r="D7" i="4"/>
  <c r="D7" i="12"/>
  <c r="D7" i="3"/>
  <c r="D7" i="91"/>
  <c r="D7" i="45"/>
  <c r="D7" i="50"/>
  <c r="D7" i="52"/>
  <c r="D7" i="5"/>
  <c r="D7" i="13"/>
  <c r="D7" i="95"/>
  <c r="D7" i="6"/>
  <c r="D7" i="42"/>
  <c r="D7" i="90"/>
  <c r="D7" i="48"/>
  <c r="D6" i="12"/>
  <c r="D6" i="90"/>
  <c r="D6" i="10"/>
  <c r="D6" i="95"/>
  <c r="D6" i="94"/>
  <c r="D6" i="38"/>
  <c r="D6" i="9"/>
  <c r="D6" i="4"/>
  <c r="D6" i="42"/>
  <c r="D6" i="48"/>
  <c r="H21" i="96"/>
  <c r="H19" i="46"/>
  <c r="N15" i="9"/>
  <c r="H16" i="9"/>
  <c r="N14" i="51"/>
  <c r="N16" i="51"/>
  <c r="N18" i="51"/>
  <c r="L20" i="51"/>
  <c r="N20" i="51"/>
  <c r="H21" i="51"/>
  <c r="N22" i="51"/>
  <c r="L24" i="51"/>
  <c r="H25" i="51"/>
  <c r="H21" i="49"/>
  <c r="H25" i="9"/>
  <c r="N15" i="51"/>
  <c r="N17" i="51"/>
  <c r="L17" i="51"/>
  <c r="N19" i="51"/>
  <c r="N23" i="51"/>
  <c r="L26" i="51"/>
  <c r="H26" i="51"/>
  <c r="H46" i="94"/>
  <c r="L21" i="51"/>
  <c r="L22" i="51"/>
  <c r="H26" i="92"/>
  <c r="L22" i="42"/>
  <c r="L14" i="40"/>
  <c r="H36" i="89"/>
  <c r="H24" i="89"/>
  <c r="H62" i="94"/>
  <c r="H30" i="94"/>
  <c r="H22" i="94"/>
  <c r="H60" i="94"/>
  <c r="H54" i="90"/>
  <c r="H68" i="94"/>
  <c r="H56" i="94"/>
  <c r="H16" i="93"/>
  <c r="H26" i="48"/>
  <c r="H22" i="48"/>
  <c r="H23" i="46"/>
  <c r="H27" i="49"/>
  <c r="H64" i="90"/>
  <c r="H40" i="90"/>
  <c r="H28" i="90"/>
  <c r="H33" i="92"/>
  <c r="H29" i="92"/>
  <c r="H21" i="92"/>
  <c r="H17" i="91"/>
  <c r="H38" i="94"/>
  <c r="H26" i="94"/>
  <c r="H18" i="94"/>
  <c r="H28" i="48"/>
  <c r="H24" i="47"/>
  <c r="H20" i="48"/>
  <c r="H16" i="47"/>
  <c r="H21" i="46"/>
  <c r="H17" i="45"/>
  <c r="N55" i="42"/>
  <c r="N43" i="42"/>
  <c r="N31" i="42"/>
  <c r="D5" i="50"/>
  <c r="D5" i="6"/>
  <c r="D5" i="51"/>
  <c r="D5" i="89"/>
  <c r="D5" i="39"/>
  <c r="D5" i="49"/>
  <c r="D5" i="92"/>
  <c r="D5" i="3"/>
  <c r="D5" i="13"/>
  <c r="D5" i="7"/>
  <c r="D5" i="8"/>
  <c r="D5" i="96"/>
  <c r="D5" i="43"/>
  <c r="D5" i="91"/>
  <c r="D5" i="47"/>
  <c r="D5" i="44"/>
  <c r="D6" i="6"/>
  <c r="D6" i="51"/>
  <c r="D6" i="89"/>
  <c r="D6" i="39"/>
  <c r="D6" i="49"/>
  <c r="D6" i="92"/>
  <c r="D6" i="3"/>
  <c r="D6" i="13"/>
  <c r="D6" i="7"/>
  <c r="D6" i="5"/>
  <c r="D6" i="14"/>
  <c r="D5" i="11"/>
  <c r="D5" i="52"/>
  <c r="D5" i="93"/>
  <c r="D5" i="45"/>
  <c r="D6" i="44"/>
  <c r="D6" i="96"/>
  <c r="D6" i="43"/>
  <c r="D6" i="91"/>
  <c r="D6" i="47"/>
  <c r="D7" i="49"/>
  <c r="D7" i="92"/>
  <c r="D7" i="40"/>
  <c r="D7" i="47"/>
  <c r="D7" i="93"/>
  <c r="D7" i="14"/>
  <c r="D7" i="8"/>
  <c r="D6" i="8"/>
  <c r="D5" i="4"/>
  <c r="D5" i="12"/>
  <c r="D5" i="42"/>
  <c r="D5" i="90"/>
  <c r="D5" i="48"/>
  <c r="D5" i="10"/>
  <c r="D5" i="95"/>
  <c r="D5" i="41"/>
  <c r="D6" i="50"/>
  <c r="D6" i="52"/>
  <c r="D6" i="93"/>
  <c r="D6" i="45"/>
  <c r="N59" i="42"/>
  <c r="H19" i="3"/>
  <c r="H67" i="94"/>
  <c r="H47" i="94"/>
  <c r="H23" i="94"/>
  <c r="H27" i="89"/>
  <c r="H32" i="92"/>
  <c r="H47" i="90"/>
  <c r="N41" i="42"/>
  <c r="N57" i="42"/>
  <c r="N53" i="42"/>
  <c r="N37" i="42"/>
  <c r="H14" i="90"/>
  <c r="H67" i="90"/>
  <c r="H59" i="90"/>
  <c r="H55" i="90"/>
  <c r="H51" i="90"/>
  <c r="H43" i="90"/>
  <c r="H35" i="90"/>
  <c r="H31" i="90"/>
  <c r="H19" i="90"/>
  <c r="H24" i="91"/>
  <c r="H16" i="91"/>
  <c r="H22" i="96"/>
  <c r="H23" i="48"/>
  <c r="H19" i="48"/>
  <c r="H16" i="45"/>
  <c r="N21" i="3"/>
  <c r="N47" i="42"/>
  <c r="M14" i="3"/>
  <c r="L17" i="38"/>
  <c r="H42" i="90"/>
  <c r="H38" i="90"/>
  <c r="H34" i="90"/>
  <c r="H26" i="90"/>
  <c r="H52" i="94"/>
  <c r="H48" i="94"/>
  <c r="H40" i="94"/>
  <c r="H36" i="93"/>
  <c r="H17" i="95"/>
  <c r="N69" i="42"/>
  <c r="H24" i="49"/>
  <c r="H62" i="90"/>
  <c r="H68" i="90"/>
  <c r="H60" i="90"/>
  <c r="H56" i="90"/>
  <c r="H52" i="90"/>
  <c r="H48" i="90"/>
  <c r="L21" i="90"/>
  <c r="H21" i="90"/>
  <c r="H34" i="92"/>
  <c r="H30" i="92"/>
  <c r="H22" i="92"/>
  <c r="H18" i="92"/>
  <c r="H59" i="94"/>
  <c r="H43" i="94"/>
  <c r="H27" i="93"/>
  <c r="H20" i="96"/>
  <c r="H17" i="47"/>
  <c r="H22" i="46"/>
  <c r="H18" i="46"/>
  <c r="N60" i="42"/>
  <c r="N44" i="42"/>
  <c r="N28" i="42"/>
  <c r="H14" i="92"/>
  <c r="M20" i="3"/>
  <c r="L20" i="3"/>
  <c r="H16" i="38"/>
  <c r="N39" i="42"/>
  <c r="N23" i="42"/>
  <c r="H23" i="39"/>
  <c r="N20" i="3"/>
  <c r="N22" i="3"/>
  <c r="L19" i="3"/>
  <c r="L16" i="38"/>
  <c r="N18" i="3"/>
  <c r="L22" i="3"/>
  <c r="H20" i="9"/>
  <c r="N25" i="39"/>
  <c r="N21" i="40"/>
  <c r="H36" i="91"/>
  <c r="H28" i="92"/>
  <c r="H20" i="92"/>
  <c r="H18" i="96"/>
  <c r="H20" i="46"/>
  <c r="H18" i="3"/>
  <c r="M18" i="3"/>
  <c r="L14" i="3"/>
  <c r="H23" i="90"/>
  <c r="H39" i="90"/>
  <c r="H66" i="90"/>
  <c r="H58" i="90"/>
  <c r="H50" i="90"/>
  <c r="H28" i="9"/>
  <c r="H26" i="9"/>
  <c r="L21" i="3"/>
  <c r="N16" i="38"/>
  <c r="M22" i="49"/>
  <c r="A16" i="117" l="1"/>
  <c r="B16" i="117" s="1"/>
  <c r="B19" i="2" s="1"/>
  <c r="E16" i="2"/>
  <c r="A15" i="117"/>
  <c r="B15" i="117" s="1"/>
  <c r="B16" i="2" s="1"/>
  <c r="P96" i="41"/>
  <c r="P96" i="42"/>
  <c r="P124" i="42"/>
  <c r="P124" i="41"/>
  <c r="P128" i="41"/>
  <c r="P128" i="42"/>
  <c r="P80" i="42"/>
  <c r="P80" i="41"/>
  <c r="P121" i="42"/>
  <c r="P121" i="41"/>
  <c r="P91" i="41"/>
  <c r="P91" i="42"/>
  <c r="P71" i="42"/>
  <c r="P71" i="41"/>
  <c r="P127" i="41"/>
  <c r="P127" i="42"/>
  <c r="P70" i="94"/>
  <c r="P70" i="93"/>
  <c r="P140" i="42"/>
  <c r="P140" i="41"/>
  <c r="N15" i="96"/>
  <c r="K81" i="42"/>
  <c r="K81" i="41"/>
  <c r="P115" i="41"/>
  <c r="P115" i="42"/>
  <c r="P78" i="41"/>
  <c r="P78" i="42"/>
  <c r="P101" i="42"/>
  <c r="P101" i="41"/>
  <c r="P87" i="42"/>
  <c r="P87" i="41"/>
  <c r="P119" i="41"/>
  <c r="P119" i="42"/>
  <c r="P70" i="89"/>
  <c r="P70" i="90"/>
  <c r="P105" i="41"/>
  <c r="P105" i="42"/>
  <c r="P99" i="41"/>
  <c r="P99" i="42"/>
  <c r="P84" i="42"/>
  <c r="P84" i="41"/>
  <c r="P123" i="41"/>
  <c r="P123" i="42"/>
  <c r="P135" i="42"/>
  <c r="P135" i="41"/>
  <c r="P110" i="41"/>
  <c r="P110" i="42"/>
  <c r="P117" i="41"/>
  <c r="P117" i="42"/>
  <c r="P74" i="42"/>
  <c r="P74" i="41"/>
  <c r="P72" i="90"/>
  <c r="P72" i="89"/>
  <c r="P125" i="41"/>
  <c r="P125" i="42"/>
  <c r="P72" i="41"/>
  <c r="P72" i="42"/>
  <c r="P92" i="41"/>
  <c r="P92" i="42"/>
  <c r="P73" i="89"/>
  <c r="P73" i="90"/>
  <c r="P106" i="41"/>
  <c r="P106" i="42"/>
  <c r="P103" i="41"/>
  <c r="P103" i="42"/>
  <c r="P102" i="41"/>
  <c r="P102" i="42"/>
  <c r="P109" i="42"/>
  <c r="P109" i="41"/>
  <c r="P95" i="42"/>
  <c r="P95" i="41"/>
  <c r="P89" i="41"/>
  <c r="P89" i="42"/>
  <c r="P116" i="41"/>
  <c r="P116" i="42"/>
  <c r="P131" i="42"/>
  <c r="P131" i="41"/>
  <c r="P132" i="41"/>
  <c r="P132" i="42"/>
  <c r="P71" i="89"/>
  <c r="P71" i="90"/>
  <c r="P129" i="42"/>
  <c r="P129" i="41"/>
  <c r="P75" i="42"/>
  <c r="P75" i="41"/>
  <c r="P107" i="42"/>
  <c r="P107" i="41"/>
  <c r="P139" i="42"/>
  <c r="P139" i="41"/>
  <c r="P83" i="41"/>
  <c r="P83" i="42"/>
  <c r="P108" i="41"/>
  <c r="P108" i="42"/>
  <c r="P113" i="42"/>
  <c r="P113" i="41"/>
  <c r="P79" i="41"/>
  <c r="P79" i="42"/>
  <c r="P111" i="41"/>
  <c r="P111" i="42"/>
  <c r="P76" i="42"/>
  <c r="P76" i="41"/>
  <c r="M81" i="42"/>
  <c r="H15" i="94"/>
  <c r="M15" i="51"/>
  <c r="H15" i="48"/>
  <c r="H15" i="9"/>
  <c r="H15" i="46"/>
  <c r="H24" i="42"/>
  <c r="H15" i="39"/>
  <c r="M27" i="9"/>
  <c r="M28" i="43"/>
  <c r="M24" i="42"/>
  <c r="H18" i="52"/>
  <c r="M64" i="42"/>
  <c r="H20" i="41"/>
  <c r="H14" i="39"/>
  <c r="O14" i="43"/>
  <c r="H28" i="41"/>
  <c r="M28" i="42"/>
  <c r="M18" i="52"/>
  <c r="M26" i="49"/>
  <c r="K28" i="49"/>
  <c r="H25" i="42"/>
  <c r="O28" i="49"/>
  <c r="M14" i="39"/>
  <c r="H19" i="41"/>
  <c r="M32" i="43"/>
  <c r="M20" i="51"/>
  <c r="K14" i="6"/>
  <c r="H18" i="9"/>
  <c r="H64" i="41"/>
  <c r="M26" i="43"/>
  <c r="H61" i="41"/>
  <c r="O24" i="51"/>
  <c r="O27" i="9"/>
  <c r="M17" i="51"/>
  <c r="H66" i="93"/>
  <c r="M66" i="93"/>
  <c r="M20" i="42"/>
  <c r="M16" i="51"/>
  <c r="H15" i="52"/>
  <c r="H15" i="51"/>
  <c r="H24" i="52"/>
  <c r="H24" i="51"/>
  <c r="H23" i="51"/>
  <c r="M18" i="51"/>
  <c r="H14" i="52"/>
  <c r="H14" i="51"/>
  <c r="H19" i="52"/>
  <c r="H19" i="51"/>
  <c r="H20" i="52"/>
  <c r="H20" i="51"/>
  <c r="H22" i="52"/>
  <c r="H22" i="51"/>
  <c r="H15" i="49"/>
  <c r="H29" i="41"/>
  <c r="N14" i="39"/>
  <c r="N14" i="40"/>
  <c r="H14" i="46"/>
  <c r="M14" i="42"/>
  <c r="H14" i="42"/>
  <c r="N14" i="45"/>
  <c r="N14" i="46"/>
  <c r="N14" i="41"/>
  <c r="N14" i="42"/>
  <c r="L14" i="41"/>
  <c r="L14" i="42"/>
  <c r="L14" i="45"/>
  <c r="L14" i="46"/>
  <c r="L14" i="52"/>
  <c r="L14" i="6"/>
  <c r="L14" i="43"/>
  <c r="N14" i="6"/>
  <c r="N14" i="43"/>
  <c r="N14" i="52"/>
  <c r="M14" i="6"/>
  <c r="M14" i="43"/>
  <c r="H14" i="6"/>
  <c r="H14" i="43"/>
  <c r="L14" i="9"/>
  <c r="L14" i="49"/>
  <c r="N14" i="9"/>
  <c r="N14" i="49"/>
  <c r="N14" i="47"/>
  <c r="N14" i="48"/>
  <c r="M14" i="9"/>
  <c r="M14" i="49"/>
  <c r="H14" i="48"/>
  <c r="L14" i="47"/>
  <c r="L14" i="48"/>
  <c r="H14" i="9"/>
  <c r="H14" i="49"/>
  <c r="L14" i="95"/>
  <c r="L14" i="96"/>
  <c r="H14" i="96"/>
  <c r="N14" i="95"/>
  <c r="N14" i="96"/>
  <c r="L14" i="89"/>
  <c r="L14" i="90"/>
  <c r="N14" i="89"/>
  <c r="N14" i="90"/>
  <c r="N14" i="93"/>
  <c r="N14" i="94"/>
  <c r="H14" i="93"/>
  <c r="H14" i="94"/>
  <c r="L14" i="93"/>
  <c r="L14" i="94"/>
  <c r="N14" i="91"/>
  <c r="N14" i="92"/>
  <c r="L14" i="91"/>
  <c r="L14" i="92"/>
  <c r="H22" i="41"/>
  <c r="M15" i="92"/>
  <c r="M18" i="49"/>
  <c r="M22" i="39"/>
  <c r="M22" i="51"/>
  <c r="O19" i="95"/>
  <c r="M15" i="9"/>
  <c r="H29" i="89"/>
  <c r="H46" i="41"/>
  <c r="L18" i="39"/>
  <c r="L18" i="40"/>
  <c r="H35" i="42"/>
  <c r="L35" i="41"/>
  <c r="L35" i="42"/>
  <c r="N35" i="41"/>
  <c r="N35" i="42"/>
  <c r="M18" i="39"/>
  <c r="M18" i="40"/>
  <c r="H18" i="39"/>
  <c r="H18" i="40"/>
  <c r="N18" i="39"/>
  <c r="N18" i="40"/>
  <c r="N68" i="41"/>
  <c r="N68" i="42"/>
  <c r="N21" i="43"/>
  <c r="L21" i="43"/>
  <c r="L68" i="41"/>
  <c r="L68" i="42"/>
  <c r="M68" i="41"/>
  <c r="M68" i="42"/>
  <c r="M21" i="43"/>
  <c r="O24" i="43"/>
  <c r="L24" i="43"/>
  <c r="M24" i="43"/>
  <c r="N56" i="41"/>
  <c r="N56" i="42"/>
  <c r="M56" i="41"/>
  <c r="M56" i="42"/>
  <c r="L56" i="41"/>
  <c r="L56" i="42"/>
  <c r="N24" i="43"/>
  <c r="H40" i="42"/>
  <c r="N40" i="41"/>
  <c r="N40" i="42"/>
  <c r="L40" i="41"/>
  <c r="L40" i="42"/>
  <c r="H19" i="39"/>
  <c r="H19" i="40"/>
  <c r="L62" i="41"/>
  <c r="L62" i="42"/>
  <c r="L66" i="41"/>
  <c r="L66" i="42"/>
  <c r="N24" i="48"/>
  <c r="N24" i="47"/>
  <c r="N19" i="39"/>
  <c r="N19" i="40"/>
  <c r="L24" i="52"/>
  <c r="N25" i="49"/>
  <c r="N25" i="9"/>
  <c r="L19" i="39"/>
  <c r="L19" i="40"/>
  <c r="H66" i="41"/>
  <c r="H66" i="42"/>
  <c r="N66" i="41"/>
  <c r="N66" i="42"/>
  <c r="L27" i="42"/>
  <c r="L27" i="41"/>
  <c r="L24" i="48"/>
  <c r="L24" i="47"/>
  <c r="K24" i="51"/>
  <c r="N24" i="52"/>
  <c r="N27" i="42"/>
  <c r="N27" i="41"/>
  <c r="L25" i="49"/>
  <c r="L25" i="9"/>
  <c r="N62" i="41"/>
  <c r="N62" i="42"/>
  <c r="H27" i="41"/>
  <c r="N16" i="42"/>
  <c r="N16" i="41"/>
  <c r="L21" i="39"/>
  <c r="L21" i="40"/>
  <c r="L30" i="41"/>
  <c r="L30" i="42"/>
  <c r="L46" i="41"/>
  <c r="L46" i="42"/>
  <c r="N22" i="39"/>
  <c r="N22" i="40"/>
  <c r="N23" i="3"/>
  <c r="N23" i="38"/>
  <c r="M23" i="38"/>
  <c r="H23" i="38"/>
  <c r="N33" i="41"/>
  <c r="N33" i="42"/>
  <c r="N61" i="41"/>
  <c r="N61" i="42"/>
  <c r="N67" i="41"/>
  <c r="N67" i="42"/>
  <c r="N46" i="41"/>
  <c r="N46" i="42"/>
  <c r="L24" i="40"/>
  <c r="L24" i="39"/>
  <c r="L33" i="41"/>
  <c r="L33" i="42"/>
  <c r="H52" i="42"/>
  <c r="L36" i="42"/>
  <c r="L36" i="41"/>
  <c r="H20" i="40"/>
  <c r="L25" i="43"/>
  <c r="N23" i="47"/>
  <c r="N23" i="48"/>
  <c r="N25" i="43"/>
  <c r="H67" i="42"/>
  <c r="N26" i="43"/>
  <c r="N52" i="41"/>
  <c r="N52" i="42"/>
  <c r="H25" i="39"/>
  <c r="L52" i="41"/>
  <c r="L52" i="42"/>
  <c r="H30" i="42"/>
  <c r="L26" i="43"/>
  <c r="L23" i="47"/>
  <c r="L23" i="48"/>
  <c r="H61" i="42"/>
  <c r="H33" i="42"/>
  <c r="H39" i="41"/>
  <c r="H39" i="42"/>
  <c r="N24" i="40"/>
  <c r="N24" i="39"/>
  <c r="N30" i="41"/>
  <c r="N30" i="42"/>
  <c r="H16" i="41"/>
  <c r="L61" i="41"/>
  <c r="L61" i="42"/>
  <c r="L53" i="41"/>
  <c r="L53" i="42"/>
  <c r="L20" i="39"/>
  <c r="L20" i="40"/>
  <c r="N20" i="39"/>
  <c r="N20" i="40"/>
  <c r="M25" i="43"/>
  <c r="H53" i="42"/>
  <c r="L23" i="3"/>
  <c r="L23" i="38"/>
  <c r="N36" i="42"/>
  <c r="N36" i="41"/>
  <c r="H21" i="40"/>
  <c r="L16" i="42"/>
  <c r="L16" i="41"/>
  <c r="L39" i="41"/>
  <c r="L39" i="42"/>
  <c r="L67" i="41"/>
  <c r="L67" i="42"/>
  <c r="L25" i="40"/>
  <c r="L25" i="39"/>
  <c r="H24" i="40"/>
  <c r="H24" i="39"/>
  <c r="L22" i="39"/>
  <c r="L22" i="40"/>
  <c r="H22" i="39"/>
  <c r="H22" i="40"/>
  <c r="N25" i="42"/>
  <c r="N25" i="41"/>
  <c r="N65" i="41"/>
  <c r="N65" i="42"/>
  <c r="N19" i="41"/>
  <c r="N19" i="42"/>
  <c r="L30" i="43"/>
  <c r="L18" i="43"/>
  <c r="L24" i="42"/>
  <c r="L24" i="41"/>
  <c r="H60" i="42"/>
  <c r="H48" i="42"/>
  <c r="H54" i="41"/>
  <c r="H54" i="42"/>
  <c r="H43" i="42"/>
  <c r="L67" i="89"/>
  <c r="L67" i="90"/>
  <c r="H65" i="41"/>
  <c r="H65" i="42"/>
  <c r="H19" i="42"/>
  <c r="N17" i="46"/>
  <c r="N17" i="45"/>
  <c r="H32" i="43"/>
  <c r="N23" i="39"/>
  <c r="N23" i="40"/>
  <c r="N29" i="41"/>
  <c r="N29" i="42"/>
  <c r="M17" i="40"/>
  <c r="M17" i="39"/>
  <c r="N20" i="41"/>
  <c r="N20" i="42"/>
  <c r="N48" i="41"/>
  <c r="N48" i="42"/>
  <c r="M16" i="40"/>
  <c r="M16" i="39"/>
  <c r="L23" i="39"/>
  <c r="L23" i="40"/>
  <c r="H50" i="41"/>
  <c r="H50" i="42"/>
  <c r="N17" i="40"/>
  <c r="N17" i="39"/>
  <c r="N42" i="41"/>
  <c r="N42" i="42"/>
  <c r="N50" i="41"/>
  <c r="N50" i="42"/>
  <c r="N58" i="41"/>
  <c r="N58" i="42"/>
  <c r="L29" i="43"/>
  <c r="N18" i="43"/>
  <c r="L25" i="42"/>
  <c r="L25" i="41"/>
  <c r="N16" i="40"/>
  <c r="N16" i="39"/>
  <c r="H31" i="42"/>
  <c r="L55" i="41"/>
  <c r="L55" i="42"/>
  <c r="L42" i="41"/>
  <c r="L42" i="42"/>
  <c r="H29" i="42"/>
  <c r="L17" i="46"/>
  <c r="L17" i="45"/>
  <c r="L19" i="9"/>
  <c r="L19" i="49"/>
  <c r="M29" i="43"/>
  <c r="O30" i="43"/>
  <c r="N29" i="43"/>
  <c r="M19" i="41"/>
  <c r="M19" i="42"/>
  <c r="L17" i="40"/>
  <c r="L17" i="39"/>
  <c r="L20" i="41"/>
  <c r="L20" i="42"/>
  <c r="H69" i="41"/>
  <c r="H69" i="42"/>
  <c r="L65" i="41"/>
  <c r="L65" i="42"/>
  <c r="L50" i="41"/>
  <c r="L50" i="42"/>
  <c r="L48" i="41"/>
  <c r="L48" i="42"/>
  <c r="L19" i="41"/>
  <c r="L19" i="42"/>
  <c r="N30" i="43"/>
  <c r="L32" i="43"/>
  <c r="L21" i="45"/>
  <c r="L21" i="46"/>
  <c r="N21" i="45"/>
  <c r="N21" i="46"/>
  <c r="M18" i="43"/>
  <c r="M30" i="43"/>
  <c r="N24" i="42"/>
  <c r="N24" i="41"/>
  <c r="H42" i="41"/>
  <c r="H42" i="42"/>
  <c r="H58" i="41"/>
  <c r="H58" i="42"/>
  <c r="L54" i="41"/>
  <c r="L54" i="42"/>
  <c r="N32" i="43"/>
  <c r="L69" i="41"/>
  <c r="L69" i="42"/>
  <c r="N54" i="41"/>
  <c r="N54" i="42"/>
  <c r="L16" i="40"/>
  <c r="L16" i="39"/>
  <c r="L60" i="41"/>
  <c r="L60" i="42"/>
  <c r="L31" i="41"/>
  <c r="L31" i="42"/>
  <c r="L43" i="41"/>
  <c r="L43" i="42"/>
  <c r="L58" i="41"/>
  <c r="L58" i="42"/>
  <c r="L29" i="41"/>
  <c r="L29" i="42"/>
  <c r="M23" i="39"/>
  <c r="M23" i="40"/>
  <c r="H55" i="42"/>
  <c r="H29" i="43"/>
  <c r="N67" i="89"/>
  <c r="N67" i="90"/>
  <c r="H25" i="41"/>
  <c r="H16" i="40"/>
  <c r="H16" i="39"/>
  <c r="N19" i="9"/>
  <c r="N19" i="49"/>
  <c r="H19" i="9"/>
  <c r="H19" i="49"/>
  <c r="N51" i="41"/>
  <c r="N51" i="42"/>
  <c r="N32" i="41"/>
  <c r="N32" i="42"/>
  <c r="N64" i="41"/>
  <c r="N64" i="42"/>
  <c r="M26" i="42"/>
  <c r="H26" i="42"/>
  <c r="L38" i="41"/>
  <c r="L38" i="42"/>
  <c r="N33" i="43"/>
  <c r="L17" i="42"/>
  <c r="L17" i="41"/>
  <c r="L45" i="41"/>
  <c r="L45" i="42"/>
  <c r="L49" i="41"/>
  <c r="L49" i="42"/>
  <c r="L18" i="41"/>
  <c r="L18" i="42"/>
  <c r="L47" i="41"/>
  <c r="L47" i="42"/>
  <c r="H32" i="42"/>
  <c r="N22" i="45"/>
  <c r="N22" i="46"/>
  <c r="M64" i="41"/>
  <c r="H63" i="42"/>
  <c r="L23" i="41"/>
  <c r="L23" i="42"/>
  <c r="L63" i="41"/>
  <c r="L63" i="42"/>
  <c r="N19" i="45"/>
  <c r="N19" i="46"/>
  <c r="H59" i="42"/>
  <c r="N17" i="42"/>
  <c r="N17" i="41"/>
  <c r="L27" i="43"/>
  <c r="N22" i="41"/>
  <c r="N22" i="42"/>
  <c r="L21" i="41"/>
  <c r="L21" i="42"/>
  <c r="N63" i="41"/>
  <c r="N63" i="42"/>
  <c r="L26" i="41"/>
  <c r="L26" i="42"/>
  <c r="H49" i="41"/>
  <c r="H49" i="42"/>
  <c r="H17" i="41"/>
  <c r="M28" i="41"/>
  <c r="L37" i="41"/>
  <c r="L37" i="42"/>
  <c r="L32" i="41"/>
  <c r="L32" i="42"/>
  <c r="H51" i="42"/>
  <c r="H21" i="41"/>
  <c r="H21" i="42"/>
  <c r="H47" i="42"/>
  <c r="N27" i="43"/>
  <c r="N21" i="41"/>
  <c r="N21" i="42"/>
  <c r="N45" i="41"/>
  <c r="N45" i="42"/>
  <c r="N49" i="41"/>
  <c r="N49" i="42"/>
  <c r="H18" i="41"/>
  <c r="H18" i="42"/>
  <c r="H34" i="41"/>
  <c r="H34" i="42"/>
  <c r="N18" i="41"/>
  <c r="N18" i="42"/>
  <c r="N26" i="41"/>
  <c r="N26" i="42"/>
  <c r="N34" i="41"/>
  <c r="N34" i="42"/>
  <c r="H27" i="43"/>
  <c r="L41" i="41"/>
  <c r="L41" i="42"/>
  <c r="L57" i="41"/>
  <c r="L57" i="42"/>
  <c r="N38" i="41"/>
  <c r="N38" i="42"/>
  <c r="L34" i="41"/>
  <c r="L34" i="42"/>
  <c r="H45" i="41"/>
  <c r="H45" i="42"/>
  <c r="L51" i="41"/>
  <c r="L51" i="42"/>
  <c r="H38" i="41"/>
  <c r="H38" i="42"/>
  <c r="L19" i="45"/>
  <c r="L19" i="46"/>
  <c r="M44" i="41"/>
  <c r="M44" i="42"/>
  <c r="H41" i="42"/>
  <c r="L33" i="43"/>
  <c r="L44" i="41"/>
  <c r="L44" i="42"/>
  <c r="L64" i="41"/>
  <c r="L64" i="42"/>
  <c r="M57" i="41"/>
  <c r="M57" i="42"/>
  <c r="L28" i="41"/>
  <c r="L28" i="42"/>
  <c r="H22" i="42"/>
  <c r="H37" i="42"/>
  <c r="L22" i="45"/>
  <c r="L22" i="46"/>
  <c r="H23" i="42"/>
  <c r="L59" i="41"/>
  <c r="L59" i="42"/>
  <c r="H57" i="41"/>
  <c r="H57" i="42"/>
  <c r="H44" i="41"/>
  <c r="H44" i="42"/>
  <c r="M31" i="43"/>
  <c r="L31" i="43"/>
  <c r="M20" i="43"/>
  <c r="H25" i="40"/>
  <c r="N28" i="43"/>
  <c r="N20" i="52"/>
  <c r="N17" i="49"/>
  <c r="N17" i="9"/>
  <c r="N17" i="43"/>
  <c r="H22" i="43"/>
  <c r="H41" i="89"/>
  <c r="L38" i="93"/>
  <c r="L38" i="94"/>
  <c r="L22" i="43"/>
  <c r="H17" i="52"/>
  <c r="K20" i="51"/>
  <c r="N23" i="43"/>
  <c r="N22" i="43"/>
  <c r="K17" i="43"/>
  <c r="L20" i="52"/>
  <c r="H23" i="43"/>
  <c r="N28" i="48"/>
  <c r="L17" i="49"/>
  <c r="L17" i="9"/>
  <c r="L28" i="48"/>
  <c r="L28" i="89"/>
  <c r="L28" i="90"/>
  <c r="N19" i="43"/>
  <c r="L17" i="43"/>
  <c r="M17" i="43"/>
  <c r="H17" i="49"/>
  <c r="H17" i="9"/>
  <c r="L20" i="43"/>
  <c r="N31" i="43"/>
  <c r="M17" i="49"/>
  <c r="M17" i="9"/>
  <c r="K16" i="43"/>
  <c r="M38" i="42"/>
  <c r="L16" i="43"/>
  <c r="L23" i="43"/>
  <c r="M16" i="43"/>
  <c r="L28" i="43"/>
  <c r="L19" i="43"/>
  <c r="N38" i="93"/>
  <c r="N38" i="94"/>
  <c r="N28" i="89"/>
  <c r="N28" i="90"/>
  <c r="N20" i="43"/>
  <c r="H17" i="43"/>
  <c r="N16" i="52"/>
  <c r="N32" i="93"/>
  <c r="N32" i="94"/>
  <c r="L19" i="47"/>
  <c r="L19" i="48"/>
  <c r="L18" i="47"/>
  <c r="L18" i="48"/>
  <c r="L20" i="45"/>
  <c r="L20" i="46"/>
  <c r="L25" i="48"/>
  <c r="L25" i="47"/>
  <c r="N20" i="45"/>
  <c r="N20" i="46"/>
  <c r="L16" i="52"/>
  <c r="N26" i="9"/>
  <c r="N26" i="49"/>
  <c r="H32" i="94"/>
  <c r="H27" i="48"/>
  <c r="L18" i="45"/>
  <c r="L18" i="46"/>
  <c r="N19" i="47"/>
  <c r="N19" i="48"/>
  <c r="L27" i="48"/>
  <c r="N21" i="47"/>
  <c r="N21" i="48"/>
  <c r="N18" i="47"/>
  <c r="N18" i="48"/>
  <c r="H18" i="48"/>
  <c r="H25" i="47"/>
  <c r="H21" i="48"/>
  <c r="N18" i="45"/>
  <c r="N18" i="46"/>
  <c r="L32" i="93"/>
  <c r="L32" i="94"/>
  <c r="N16" i="46"/>
  <c r="N16" i="45"/>
  <c r="N27" i="48"/>
  <c r="N25" i="52"/>
  <c r="L25" i="52"/>
  <c r="L31" i="93"/>
  <c r="L31" i="94"/>
  <c r="N31" i="93"/>
  <c r="N31" i="94"/>
  <c r="L21" i="47"/>
  <c r="L21" i="48"/>
  <c r="M25" i="51"/>
  <c r="H31" i="94"/>
  <c r="L16" i="48"/>
  <c r="L16" i="47"/>
  <c r="N16" i="48"/>
  <c r="N16" i="47"/>
  <c r="L26" i="9"/>
  <c r="L26" i="49"/>
  <c r="L23" i="45"/>
  <c r="L23" i="46"/>
  <c r="N23" i="45"/>
  <c r="N23" i="46"/>
  <c r="N25" i="48"/>
  <c r="N25" i="47"/>
  <c r="L16" i="46"/>
  <c r="L16" i="45"/>
  <c r="H16" i="52"/>
  <c r="H26" i="52"/>
  <c r="L17" i="52"/>
  <c r="N17" i="48"/>
  <c r="N17" i="47"/>
  <c r="N26" i="52"/>
  <c r="N22" i="9"/>
  <c r="N22" i="49"/>
  <c r="N26" i="48"/>
  <c r="N22" i="47"/>
  <c r="N22" i="48"/>
  <c r="L22" i="47"/>
  <c r="L22" i="48"/>
  <c r="L17" i="48"/>
  <c r="L17" i="47"/>
  <c r="N17" i="52"/>
  <c r="H67" i="41"/>
  <c r="L26" i="52"/>
  <c r="L19" i="91"/>
  <c r="L19" i="92"/>
  <c r="L58" i="93"/>
  <c r="L58" i="94"/>
  <c r="L20" i="47"/>
  <c r="L20" i="48"/>
  <c r="N58" i="93"/>
  <c r="N58" i="94"/>
  <c r="L22" i="9"/>
  <c r="L22" i="49"/>
  <c r="N20" i="47"/>
  <c r="N20" i="48"/>
  <c r="N19" i="91"/>
  <c r="N19" i="92"/>
  <c r="L26" i="48"/>
  <c r="M19" i="95"/>
  <c r="M19" i="96"/>
  <c r="N29" i="93"/>
  <c r="N29" i="94"/>
  <c r="L19" i="52"/>
  <c r="M20" i="9"/>
  <c r="M20" i="49"/>
  <c r="N18" i="9"/>
  <c r="N18" i="49"/>
  <c r="L21" i="9"/>
  <c r="L21" i="49"/>
  <c r="N23" i="52"/>
  <c r="L28" i="9"/>
  <c r="L28" i="49"/>
  <c r="N16" i="49"/>
  <c r="N16" i="9"/>
  <c r="N21" i="9"/>
  <c r="N21" i="49"/>
  <c r="L29" i="93"/>
  <c r="L29" i="94"/>
  <c r="N24" i="49"/>
  <c r="N24" i="9"/>
  <c r="L17" i="96"/>
  <c r="L17" i="95"/>
  <c r="M23" i="51"/>
  <c r="H23" i="52"/>
  <c r="N23" i="9"/>
  <c r="N23" i="49"/>
  <c r="L23" i="52"/>
  <c r="M28" i="9"/>
  <c r="M28" i="49"/>
  <c r="M24" i="49"/>
  <c r="M24" i="9"/>
  <c r="L24" i="49"/>
  <c r="L24" i="9"/>
  <c r="L20" i="9"/>
  <c r="L20" i="49"/>
  <c r="L16" i="49"/>
  <c r="L16" i="9"/>
  <c r="K19" i="95"/>
  <c r="K19" i="96"/>
  <c r="L27" i="49"/>
  <c r="L27" i="9"/>
  <c r="H23" i="9"/>
  <c r="H23" i="49"/>
  <c r="N17" i="96"/>
  <c r="N17" i="95"/>
  <c r="N27" i="49"/>
  <c r="N27" i="9"/>
  <c r="M19" i="52"/>
  <c r="N19" i="52"/>
  <c r="N20" i="9"/>
  <c r="N20" i="49"/>
  <c r="L23" i="9"/>
  <c r="L23" i="49"/>
  <c r="N19" i="95"/>
  <c r="N19" i="96"/>
  <c r="N28" i="9"/>
  <c r="N28" i="49"/>
  <c r="L18" i="9"/>
  <c r="L18" i="49"/>
  <c r="L19" i="95"/>
  <c r="L19" i="96"/>
  <c r="H29" i="93"/>
  <c r="H29" i="94"/>
  <c r="L22" i="52"/>
  <c r="L21" i="52"/>
  <c r="N22" i="52"/>
  <c r="N25" i="94"/>
  <c r="N25" i="93"/>
  <c r="L41" i="93"/>
  <c r="L41" i="94"/>
  <c r="N65" i="93"/>
  <c r="N65" i="94"/>
  <c r="M41" i="93"/>
  <c r="M41" i="94"/>
  <c r="L18" i="52"/>
  <c r="N20" i="95"/>
  <c r="N20" i="96"/>
  <c r="L51" i="89"/>
  <c r="L51" i="90"/>
  <c r="L20" i="95"/>
  <c r="L20" i="96"/>
  <c r="L29" i="91"/>
  <c r="L29" i="92"/>
  <c r="L25" i="94"/>
  <c r="L25" i="93"/>
  <c r="L21" i="93"/>
  <c r="L21" i="94"/>
  <c r="N18" i="95"/>
  <c r="N18" i="96"/>
  <c r="N21" i="52"/>
  <c r="H41" i="93"/>
  <c r="H41" i="94"/>
  <c r="L27" i="94"/>
  <c r="L27" i="93"/>
  <c r="N43" i="93"/>
  <c r="N43" i="94"/>
  <c r="H24" i="93"/>
  <c r="N24" i="94"/>
  <c r="N24" i="93"/>
  <c r="N69" i="89"/>
  <c r="N69" i="90"/>
  <c r="L18" i="95"/>
  <c r="L18" i="96"/>
  <c r="L65" i="89"/>
  <c r="L65" i="90"/>
  <c r="L69" i="89"/>
  <c r="L69" i="90"/>
  <c r="N65" i="89"/>
  <c r="N65" i="90"/>
  <c r="N27" i="94"/>
  <c r="N27" i="93"/>
  <c r="M21" i="51"/>
  <c r="H21" i="52"/>
  <c r="N18" i="52"/>
  <c r="N21" i="93"/>
  <c r="N21" i="94"/>
  <c r="L24" i="94"/>
  <c r="L24" i="93"/>
  <c r="N41" i="93"/>
  <c r="N41" i="94"/>
  <c r="L65" i="93"/>
  <c r="L65" i="94"/>
  <c r="N51" i="89"/>
  <c r="N51" i="90"/>
  <c r="H65" i="93"/>
  <c r="H65" i="94"/>
  <c r="H21" i="93"/>
  <c r="H21" i="94"/>
  <c r="H25" i="94"/>
  <c r="H25" i="93"/>
  <c r="L43" i="93"/>
  <c r="L43" i="94"/>
  <c r="N29" i="91"/>
  <c r="N29" i="92"/>
  <c r="H65" i="90"/>
  <c r="H54" i="93"/>
  <c r="H54" i="94"/>
  <c r="L40" i="93"/>
  <c r="L40" i="94"/>
  <c r="L20" i="93"/>
  <c r="L20" i="94"/>
  <c r="H63" i="94"/>
  <c r="L45" i="93"/>
  <c r="L45" i="94"/>
  <c r="L34" i="93"/>
  <c r="L34" i="94"/>
  <c r="L26" i="91"/>
  <c r="L26" i="92"/>
  <c r="N32" i="91"/>
  <c r="N32" i="92"/>
  <c r="N21" i="95"/>
  <c r="N21" i="96"/>
  <c r="L54" i="93"/>
  <c r="L54" i="94"/>
  <c r="L63" i="93"/>
  <c r="L63" i="94"/>
  <c r="N67" i="93"/>
  <c r="N67" i="94"/>
  <c r="N63" i="93"/>
  <c r="N63" i="94"/>
  <c r="N16" i="90"/>
  <c r="N16" i="89"/>
  <c r="N26" i="91"/>
  <c r="N26" i="92"/>
  <c r="N40" i="93"/>
  <c r="N40" i="94"/>
  <c r="N24" i="90"/>
  <c r="N24" i="89"/>
  <c r="L24" i="90"/>
  <c r="L24" i="89"/>
  <c r="N18" i="93"/>
  <c r="N18" i="94"/>
  <c r="N16" i="96"/>
  <c r="N16" i="95"/>
  <c r="M34" i="93"/>
  <c r="M34" i="94"/>
  <c r="L32" i="91"/>
  <c r="L32" i="92"/>
  <c r="L28" i="91"/>
  <c r="L28" i="92"/>
  <c r="L22" i="93"/>
  <c r="L22" i="94"/>
  <c r="H45" i="93"/>
  <c r="H45" i="94"/>
  <c r="L23" i="93"/>
  <c r="L23" i="94"/>
  <c r="N23" i="93"/>
  <c r="N23" i="94"/>
  <c r="L33" i="91"/>
  <c r="L33" i="92"/>
  <c r="N33" i="91"/>
  <c r="N33" i="92"/>
  <c r="H16" i="90"/>
  <c r="H16" i="89"/>
  <c r="H16" i="95"/>
  <c r="L56" i="93"/>
  <c r="L56" i="94"/>
  <c r="N57" i="93"/>
  <c r="N57" i="94"/>
  <c r="H31" i="91"/>
  <c r="H31" i="92"/>
  <c r="L22" i="95"/>
  <c r="L22" i="96"/>
  <c r="L31" i="91"/>
  <c r="L31" i="92"/>
  <c r="N42" i="93"/>
  <c r="N42" i="94"/>
  <c r="N62" i="93"/>
  <c r="N62" i="94"/>
  <c r="N28" i="91"/>
  <c r="N28" i="92"/>
  <c r="N43" i="89"/>
  <c r="N43" i="90"/>
  <c r="L21" i="95"/>
  <c r="L21" i="96"/>
  <c r="N54" i="93"/>
  <c r="N54" i="94"/>
  <c r="L18" i="93"/>
  <c r="L18" i="94"/>
  <c r="L62" i="93"/>
  <c r="L62" i="94"/>
  <c r="N47" i="93"/>
  <c r="N47" i="94"/>
  <c r="L47" i="93"/>
  <c r="L47" i="94"/>
  <c r="L67" i="93"/>
  <c r="L67" i="94"/>
  <c r="H34" i="93"/>
  <c r="H34" i="94"/>
  <c r="H20" i="94"/>
  <c r="H28" i="94"/>
  <c r="L28" i="93"/>
  <c r="L28" i="94"/>
  <c r="L16" i="90"/>
  <c r="L16" i="89"/>
  <c r="L57" i="93"/>
  <c r="L57" i="94"/>
  <c r="N22" i="95"/>
  <c r="N22" i="96"/>
  <c r="N28" i="93"/>
  <c r="N28" i="94"/>
  <c r="N56" i="93"/>
  <c r="N56" i="94"/>
  <c r="L42" i="93"/>
  <c r="L42" i="94"/>
  <c r="N20" i="93"/>
  <c r="N20" i="94"/>
  <c r="N22" i="93"/>
  <c r="N22" i="94"/>
  <c r="L16" i="96"/>
  <c r="L16" i="95"/>
  <c r="L43" i="89"/>
  <c r="L43" i="90"/>
  <c r="N45" i="93"/>
  <c r="N45" i="94"/>
  <c r="N34" i="93"/>
  <c r="N34" i="94"/>
  <c r="N31" i="91"/>
  <c r="N31" i="92"/>
  <c r="L60" i="93"/>
  <c r="L60" i="94"/>
  <c r="L36" i="94"/>
  <c r="L36" i="93"/>
  <c r="L48" i="93"/>
  <c r="L48" i="94"/>
  <c r="N64" i="93"/>
  <c r="N64" i="94"/>
  <c r="N22" i="89"/>
  <c r="N22" i="90"/>
  <c r="L61" i="93"/>
  <c r="L61" i="94"/>
  <c r="L53" i="93"/>
  <c r="L53" i="94"/>
  <c r="L57" i="89"/>
  <c r="L57" i="90"/>
  <c r="N30" i="93"/>
  <c r="N30" i="94"/>
  <c r="N66" i="93"/>
  <c r="N66" i="94"/>
  <c r="L30" i="93"/>
  <c r="L30" i="94"/>
  <c r="L39" i="93"/>
  <c r="L39" i="94"/>
  <c r="N39" i="93"/>
  <c r="N39" i="94"/>
  <c r="H44" i="94"/>
  <c r="H64" i="94"/>
  <c r="H55" i="94"/>
  <c r="N36" i="94"/>
  <c r="N36" i="93"/>
  <c r="N69" i="93"/>
  <c r="N69" i="94"/>
  <c r="L23" i="91"/>
  <c r="L23" i="92"/>
  <c r="L37" i="93"/>
  <c r="L37" i="94"/>
  <c r="N61" i="89"/>
  <c r="N61" i="90"/>
  <c r="N46" i="93"/>
  <c r="N46" i="94"/>
  <c r="N20" i="91"/>
  <c r="N20" i="92"/>
  <c r="H17" i="94"/>
  <c r="H17" i="93"/>
  <c r="H61" i="93"/>
  <c r="H61" i="94"/>
  <c r="N35" i="93"/>
  <c r="N35" i="94"/>
  <c r="N17" i="92"/>
  <c r="N17" i="91"/>
  <c r="N51" i="93"/>
  <c r="N51" i="94"/>
  <c r="L35" i="93"/>
  <c r="L35" i="94"/>
  <c r="L44" i="93"/>
  <c r="L44" i="94"/>
  <c r="M50" i="93"/>
  <c r="M50" i="94"/>
  <c r="N52" i="93"/>
  <c r="N52" i="94"/>
  <c r="L68" i="93"/>
  <c r="L68" i="94"/>
  <c r="N26" i="89"/>
  <c r="N26" i="90"/>
  <c r="N18" i="91"/>
  <c r="N18" i="92"/>
  <c r="N53" i="93"/>
  <c r="N53" i="94"/>
  <c r="N49" i="93"/>
  <c r="N49" i="94"/>
  <c r="L52" i="93"/>
  <c r="L52" i="94"/>
  <c r="N17" i="94"/>
  <c r="N17" i="93"/>
  <c r="N16" i="94"/>
  <c r="N16" i="93"/>
  <c r="N60" i="93"/>
  <c r="N60" i="94"/>
  <c r="L50" i="93"/>
  <c r="L50" i="94"/>
  <c r="N44" i="93"/>
  <c r="N44" i="94"/>
  <c r="L18" i="91"/>
  <c r="L18" i="92"/>
  <c r="L33" i="93"/>
  <c r="L33" i="94"/>
  <c r="H33" i="93"/>
  <c r="H33" i="94"/>
  <c r="H53" i="94"/>
  <c r="L20" i="91"/>
  <c r="L20" i="92"/>
  <c r="L45" i="89"/>
  <c r="L45" i="90"/>
  <c r="L55" i="93"/>
  <c r="L55" i="94"/>
  <c r="L59" i="93"/>
  <c r="L59" i="94"/>
  <c r="N55" i="93"/>
  <c r="N55" i="94"/>
  <c r="L61" i="89"/>
  <c r="L61" i="90"/>
  <c r="H57" i="89"/>
  <c r="H57" i="90"/>
  <c r="H61" i="90"/>
  <c r="N59" i="93"/>
  <c r="N59" i="94"/>
  <c r="N19" i="93"/>
  <c r="N19" i="94"/>
  <c r="H50" i="93"/>
  <c r="H50" i="94"/>
  <c r="L16" i="94"/>
  <c r="L16" i="93"/>
  <c r="M61" i="93"/>
  <c r="M61" i="94"/>
  <c r="N48" i="93"/>
  <c r="N48" i="94"/>
  <c r="N68" i="93"/>
  <c r="N68" i="94"/>
  <c r="L22" i="89"/>
  <c r="L22" i="90"/>
  <c r="H35" i="94"/>
  <c r="L64" i="93"/>
  <c r="L64" i="94"/>
  <c r="H22" i="90"/>
  <c r="N37" i="93"/>
  <c r="N37" i="94"/>
  <c r="N33" i="93"/>
  <c r="N33" i="94"/>
  <c r="L69" i="93"/>
  <c r="L69" i="94"/>
  <c r="L26" i="89"/>
  <c r="L26" i="90"/>
  <c r="N61" i="93"/>
  <c r="N61" i="94"/>
  <c r="L17" i="94"/>
  <c r="L17" i="93"/>
  <c r="L66" i="93"/>
  <c r="L66" i="94"/>
  <c r="N45" i="89"/>
  <c r="N45" i="90"/>
  <c r="N57" i="89"/>
  <c r="N57" i="90"/>
  <c r="L49" i="93"/>
  <c r="L49" i="94"/>
  <c r="H69" i="94"/>
  <c r="N26" i="93"/>
  <c r="N26" i="94"/>
  <c r="N50" i="93"/>
  <c r="N50" i="94"/>
  <c r="H49" i="93"/>
  <c r="H49" i="94"/>
  <c r="L46" i="93"/>
  <c r="L46" i="94"/>
  <c r="L26" i="93"/>
  <c r="L26" i="94"/>
  <c r="N23" i="91"/>
  <c r="N23" i="92"/>
  <c r="L51" i="93"/>
  <c r="L51" i="94"/>
  <c r="L19" i="93"/>
  <c r="L19" i="94"/>
  <c r="L17" i="92"/>
  <c r="L17" i="91"/>
  <c r="H45" i="90"/>
  <c r="H20" i="89"/>
  <c r="H20" i="90"/>
  <c r="H44" i="89"/>
  <c r="H44" i="90"/>
  <c r="L36" i="90"/>
  <c r="L36" i="89"/>
  <c r="L27" i="92"/>
  <c r="L27" i="91"/>
  <c r="L54" i="89"/>
  <c r="L54" i="90"/>
  <c r="N36" i="92"/>
  <c r="N36" i="91"/>
  <c r="L34" i="91"/>
  <c r="L34" i="92"/>
  <c r="N17" i="90"/>
  <c r="N17" i="89"/>
  <c r="N37" i="89"/>
  <c r="N37" i="90"/>
  <c r="L56" i="89"/>
  <c r="L56" i="90"/>
  <c r="N23" i="89"/>
  <c r="N23" i="90"/>
  <c r="N55" i="89"/>
  <c r="N55" i="90"/>
  <c r="L23" i="89"/>
  <c r="L23" i="90"/>
  <c r="N27" i="92"/>
  <c r="N27" i="91"/>
  <c r="L36" i="92"/>
  <c r="L36" i="91"/>
  <c r="L53" i="89"/>
  <c r="L53" i="90"/>
  <c r="L17" i="90"/>
  <c r="L17" i="89"/>
  <c r="H53" i="90"/>
  <c r="N21" i="91"/>
  <c r="N21" i="92"/>
  <c r="H46" i="90"/>
  <c r="H25" i="91"/>
  <c r="L30" i="89"/>
  <c r="L30" i="90"/>
  <c r="L50" i="89"/>
  <c r="L50" i="90"/>
  <c r="L66" i="89"/>
  <c r="L66" i="90"/>
  <c r="L35" i="91"/>
  <c r="L35" i="92"/>
  <c r="N20" i="89"/>
  <c r="N20" i="90"/>
  <c r="N44" i="89"/>
  <c r="N44" i="90"/>
  <c r="L64" i="89"/>
  <c r="L64" i="90"/>
  <c r="N24" i="92"/>
  <c r="N24" i="91"/>
  <c r="L24" i="92"/>
  <c r="L24" i="91"/>
  <c r="N16" i="92"/>
  <c r="N16" i="91"/>
  <c r="H37" i="90"/>
  <c r="L25" i="92"/>
  <c r="L25" i="91"/>
  <c r="N25" i="92"/>
  <c r="N25" i="91"/>
  <c r="L21" i="91"/>
  <c r="L21" i="92"/>
  <c r="N34" i="91"/>
  <c r="N34" i="92"/>
  <c r="N22" i="91"/>
  <c r="N22" i="92"/>
  <c r="L20" i="89"/>
  <c r="L20" i="90"/>
  <c r="L44" i="89"/>
  <c r="L44" i="90"/>
  <c r="N50" i="89"/>
  <c r="N50" i="90"/>
  <c r="N30" i="89"/>
  <c r="N30" i="90"/>
  <c r="L37" i="89"/>
  <c r="L37" i="90"/>
  <c r="H17" i="89"/>
  <c r="O30" i="90"/>
  <c r="H30" i="90"/>
  <c r="L22" i="91"/>
  <c r="L22" i="92"/>
  <c r="N35" i="91"/>
  <c r="N35" i="92"/>
  <c r="N56" i="89"/>
  <c r="N56" i="90"/>
  <c r="N46" i="89"/>
  <c r="N46" i="90"/>
  <c r="N54" i="89"/>
  <c r="N54" i="90"/>
  <c r="L30" i="91"/>
  <c r="L30" i="92"/>
  <c r="N30" i="91"/>
  <c r="N30" i="92"/>
  <c r="L46" i="89"/>
  <c r="L46" i="90"/>
  <c r="N66" i="89"/>
  <c r="N66" i="90"/>
  <c r="N36" i="90"/>
  <c r="N36" i="89"/>
  <c r="N64" i="89"/>
  <c r="N64" i="90"/>
  <c r="L55" i="89"/>
  <c r="L55" i="90"/>
  <c r="L16" i="92"/>
  <c r="L16" i="91"/>
  <c r="N53" i="89"/>
  <c r="N53" i="90"/>
  <c r="H32" i="90"/>
  <c r="N40" i="89"/>
  <c r="N40" i="90"/>
  <c r="L18" i="89"/>
  <c r="L18" i="90"/>
  <c r="N38" i="89"/>
  <c r="N38" i="90"/>
  <c r="N25" i="90"/>
  <c r="N25" i="89"/>
  <c r="L49" i="89"/>
  <c r="L49" i="90"/>
  <c r="N42" i="89"/>
  <c r="N42" i="90"/>
  <c r="N58" i="89"/>
  <c r="N58" i="90"/>
  <c r="L35" i="89"/>
  <c r="L35" i="90"/>
  <c r="N48" i="89"/>
  <c r="N48" i="90"/>
  <c r="H41" i="90"/>
  <c r="L42" i="89"/>
  <c r="L42" i="90"/>
  <c r="L58" i="89"/>
  <c r="L58" i="90"/>
  <c r="L34" i="89"/>
  <c r="L34" i="90"/>
  <c r="L62" i="89"/>
  <c r="L62" i="90"/>
  <c r="N32" i="89"/>
  <c r="N32" i="90"/>
  <c r="N60" i="89"/>
  <c r="N60" i="90"/>
  <c r="L32" i="89"/>
  <c r="L32" i="90"/>
  <c r="N68" i="89"/>
  <c r="N68" i="90"/>
  <c r="N19" i="89"/>
  <c r="N19" i="90"/>
  <c r="N31" i="89"/>
  <c r="N31" i="90"/>
  <c r="N63" i="89"/>
  <c r="N63" i="90"/>
  <c r="L39" i="89"/>
  <c r="L39" i="90"/>
  <c r="M29" i="89"/>
  <c r="M29" i="90"/>
  <c r="N33" i="89"/>
  <c r="N33" i="90"/>
  <c r="H25" i="89"/>
  <c r="H63" i="90"/>
  <c r="L68" i="89"/>
  <c r="L68" i="90"/>
  <c r="N18" i="89"/>
  <c r="N18" i="90"/>
  <c r="L38" i="89"/>
  <c r="L38" i="90"/>
  <c r="N21" i="89"/>
  <c r="N21" i="90"/>
  <c r="N29" i="89"/>
  <c r="N29" i="90"/>
  <c r="N41" i="89"/>
  <c r="N41" i="90"/>
  <c r="N49" i="89"/>
  <c r="N49" i="90"/>
  <c r="L33" i="89"/>
  <c r="L33" i="90"/>
  <c r="L25" i="90"/>
  <c r="L25" i="89"/>
  <c r="L19" i="89"/>
  <c r="L19" i="90"/>
  <c r="N27" i="90"/>
  <c r="N27" i="89"/>
  <c r="N39" i="89"/>
  <c r="N39" i="90"/>
  <c r="N59" i="89"/>
  <c r="N59" i="90"/>
  <c r="L47" i="89"/>
  <c r="L47" i="90"/>
  <c r="L31" i="89"/>
  <c r="L31" i="90"/>
  <c r="L29" i="89"/>
  <c r="L29" i="90"/>
  <c r="H49" i="90"/>
  <c r="H29" i="90"/>
  <c r="L52" i="89"/>
  <c r="L52" i="90"/>
  <c r="N34" i="89"/>
  <c r="N34" i="90"/>
  <c r="N62" i="89"/>
  <c r="N62" i="90"/>
  <c r="N52" i="89"/>
  <c r="N52" i="90"/>
  <c r="L48" i="89"/>
  <c r="L48" i="90"/>
  <c r="L41" i="89"/>
  <c r="L41" i="90"/>
  <c r="L27" i="90"/>
  <c r="L27" i="89"/>
  <c r="N35" i="89"/>
  <c r="N35" i="90"/>
  <c r="N47" i="89"/>
  <c r="N47" i="90"/>
  <c r="L59" i="89"/>
  <c r="L59" i="90"/>
  <c r="L63" i="89"/>
  <c r="L63" i="90"/>
  <c r="L40" i="89"/>
  <c r="L40" i="90"/>
  <c r="L60" i="89"/>
  <c r="L60" i="90"/>
  <c r="H33" i="90"/>
  <c r="M14" i="48"/>
  <c r="H49" i="89"/>
  <c r="H43" i="41"/>
  <c r="H59" i="41"/>
  <c r="H51" i="41"/>
  <c r="H20" i="39"/>
  <c r="H30" i="41"/>
  <c r="L15" i="52"/>
  <c r="N15" i="89"/>
  <c r="N15" i="90"/>
  <c r="H15" i="90"/>
  <c r="L15" i="89"/>
  <c r="L15" i="90"/>
  <c r="N15" i="93"/>
  <c r="N15" i="94"/>
  <c r="L15" i="93"/>
  <c r="L15" i="94"/>
  <c r="H15" i="95"/>
  <c r="H15" i="96"/>
  <c r="N15" i="52"/>
  <c r="L15" i="95"/>
  <c r="L15" i="96"/>
  <c r="M15" i="52"/>
  <c r="H15" i="42"/>
  <c r="M15" i="39"/>
  <c r="M15" i="40"/>
  <c r="N15" i="47"/>
  <c r="N15" i="48"/>
  <c r="L15" i="41"/>
  <c r="L15" i="42"/>
  <c r="L15" i="47"/>
  <c r="L15" i="48"/>
  <c r="H15" i="40"/>
  <c r="N15" i="39"/>
  <c r="N15" i="40"/>
  <c r="N15" i="41"/>
  <c r="N15" i="42"/>
  <c r="N15" i="6"/>
  <c r="N36" i="6" s="1"/>
  <c r="N15" i="43"/>
  <c r="L15" i="6"/>
  <c r="L36" i="6" s="1"/>
  <c r="L15" i="43"/>
  <c r="H15" i="43"/>
  <c r="L15" i="39"/>
  <c r="L15" i="40"/>
  <c r="N15" i="49"/>
  <c r="M15" i="91"/>
  <c r="L15" i="49"/>
  <c r="N15" i="91"/>
  <c r="N15" i="92"/>
  <c r="L15" i="91"/>
  <c r="L15" i="92"/>
  <c r="N15" i="3"/>
  <c r="N15" i="38"/>
  <c r="L15" i="3"/>
  <c r="L15" i="38"/>
  <c r="N15" i="45"/>
  <c r="N15" i="46"/>
  <c r="H15" i="3"/>
  <c r="H15" i="38"/>
  <c r="L15" i="45"/>
  <c r="L15" i="46"/>
  <c r="H15" i="91"/>
  <c r="H15" i="92"/>
  <c r="H61" i="89"/>
  <c r="O25" i="43"/>
  <c r="H16" i="96"/>
  <c r="H65" i="89"/>
  <c r="H14" i="41"/>
  <c r="H37" i="89"/>
  <c r="H25" i="90"/>
  <c r="H45" i="89"/>
  <c r="H17" i="90"/>
  <c r="H14" i="95"/>
  <c r="H55" i="41"/>
  <c r="H14" i="47"/>
  <c r="M17" i="93"/>
  <c r="H57" i="93"/>
  <c r="H32" i="41"/>
  <c r="H21" i="39"/>
  <c r="H37" i="93"/>
  <c r="H53" i="93"/>
  <c r="K18" i="3"/>
  <c r="H69" i="93"/>
  <c r="H69" i="89"/>
  <c r="H58" i="93"/>
  <c r="H42" i="93"/>
  <c r="H25" i="48"/>
  <c r="H31" i="41"/>
  <c r="L37" i="13"/>
  <c r="L24" i="7"/>
  <c r="M54" i="42"/>
  <c r="H23" i="41"/>
  <c r="H17" i="42"/>
  <c r="N24" i="7"/>
  <c r="H19" i="91"/>
  <c r="H35" i="91"/>
  <c r="N23" i="11"/>
  <c r="H62" i="41"/>
  <c r="H23" i="91"/>
  <c r="H18" i="89"/>
  <c r="M18" i="90"/>
  <c r="H22" i="89"/>
  <c r="H27" i="92"/>
  <c r="M27" i="43"/>
  <c r="H15" i="6"/>
  <c r="H15" i="41"/>
  <c r="N36" i="44"/>
  <c r="N16" i="43"/>
  <c r="H52" i="41"/>
  <c r="H40" i="41"/>
  <c r="N30" i="8"/>
  <c r="N37" i="13"/>
  <c r="L71" i="12"/>
  <c r="H15" i="89"/>
  <c r="L30" i="8"/>
  <c r="L27" i="10"/>
  <c r="L29" i="50"/>
  <c r="L23" i="11"/>
  <c r="N74" i="14"/>
  <c r="N71" i="12"/>
  <c r="H35" i="93"/>
  <c r="H63" i="93"/>
  <c r="H37" i="41"/>
  <c r="M19" i="3"/>
  <c r="H48" i="41"/>
  <c r="H31" i="93"/>
  <c r="H39" i="93"/>
  <c r="H20" i="93"/>
  <c r="L36" i="44"/>
  <c r="O31" i="43"/>
  <c r="M26" i="51"/>
  <c r="H32" i="89"/>
  <c r="O19" i="3"/>
  <c r="H16" i="94"/>
  <c r="H36" i="42"/>
  <c r="H16" i="42"/>
  <c r="H60" i="41"/>
  <c r="H32" i="93"/>
  <c r="H64" i="93"/>
  <c r="H63" i="89"/>
  <c r="H44" i="93"/>
  <c r="H14" i="45"/>
  <c r="H18" i="47"/>
  <c r="H46" i="89"/>
  <c r="M58" i="42"/>
  <c r="N27" i="10"/>
  <c r="N29" i="50"/>
  <c r="M42" i="42"/>
  <c r="H55" i="93"/>
  <c r="H19" i="93"/>
  <c r="M19" i="94"/>
  <c r="M51" i="94"/>
  <c r="H51" i="93"/>
  <c r="H19" i="45"/>
  <c r="M19" i="46"/>
  <c r="H21" i="95"/>
  <c r="M21" i="96"/>
  <c r="H25" i="52"/>
  <c r="H16" i="49"/>
  <c r="M16" i="9"/>
  <c r="H30" i="89"/>
  <c r="H21" i="47"/>
  <c r="M14" i="51"/>
  <c r="H46" i="93"/>
  <c r="M46" i="94"/>
  <c r="H25" i="49"/>
  <c r="M25" i="9"/>
  <c r="H21" i="9"/>
  <c r="M21" i="49"/>
  <c r="O65" i="42"/>
  <c r="H26" i="91"/>
  <c r="H26" i="41"/>
  <c r="H22" i="93"/>
  <c r="M22" i="94"/>
  <c r="H30" i="93"/>
  <c r="M30" i="94"/>
  <c r="H62" i="93"/>
  <c r="M62" i="94"/>
  <c r="H25" i="92"/>
  <c r="H24" i="90"/>
  <c r="M24" i="89"/>
  <c r="H36" i="90"/>
  <c r="M36" i="89"/>
  <c r="L14" i="39"/>
  <c r="L26" i="4"/>
  <c r="L22" i="41"/>
  <c r="L142" i="5"/>
  <c r="H60" i="93"/>
  <c r="M60" i="94"/>
  <c r="M23" i="46"/>
  <c r="H23" i="45"/>
  <c r="H22" i="47"/>
  <c r="M22" i="48"/>
  <c r="H28" i="93"/>
  <c r="H56" i="93"/>
  <c r="M56" i="94"/>
  <c r="H68" i="93"/>
  <c r="M68" i="94"/>
  <c r="H54" i="89"/>
  <c r="M54" i="90"/>
  <c r="M26" i="48"/>
  <c r="H24" i="94"/>
  <c r="N55" i="41"/>
  <c r="H21" i="45"/>
  <c r="M21" i="46"/>
  <c r="H20" i="47"/>
  <c r="M20" i="48"/>
  <c r="M28" i="48"/>
  <c r="H26" i="93"/>
  <c r="M26" i="94"/>
  <c r="M54" i="94"/>
  <c r="H21" i="91"/>
  <c r="M21" i="92"/>
  <c r="H33" i="91"/>
  <c r="M33" i="92"/>
  <c r="M20" i="90"/>
  <c r="M44" i="90"/>
  <c r="N31" i="41"/>
  <c r="N43" i="41"/>
  <c r="H15" i="93"/>
  <c r="M15" i="94"/>
  <c r="H17" i="46"/>
  <c r="M17" i="45"/>
  <c r="H16" i="48"/>
  <c r="M16" i="47"/>
  <c r="H24" i="48"/>
  <c r="M24" i="47"/>
  <c r="M18" i="94"/>
  <c r="H18" i="93"/>
  <c r="M38" i="94"/>
  <c r="H38" i="93"/>
  <c r="H17" i="92"/>
  <c r="M17" i="91"/>
  <c r="H29" i="91"/>
  <c r="M29" i="92"/>
  <c r="M16" i="89"/>
  <c r="H28" i="89"/>
  <c r="M28" i="90"/>
  <c r="H40" i="89"/>
  <c r="M40" i="90"/>
  <c r="H64" i="89"/>
  <c r="M64" i="90"/>
  <c r="K16" i="38"/>
  <c r="H14" i="3"/>
  <c r="M47" i="94"/>
  <c r="H47" i="93"/>
  <c r="H15" i="45"/>
  <c r="M15" i="46"/>
  <c r="H23" i="93"/>
  <c r="M23" i="94"/>
  <c r="H67" i="93"/>
  <c r="M67" i="94"/>
  <c r="N59" i="41"/>
  <c r="H32" i="91"/>
  <c r="M32" i="92"/>
  <c r="O17" i="39"/>
  <c r="H27" i="90"/>
  <c r="M27" i="89"/>
  <c r="N41" i="41"/>
  <c r="H47" i="89"/>
  <c r="M47" i="90"/>
  <c r="H19" i="47"/>
  <c r="M19" i="48"/>
  <c r="H22" i="95"/>
  <c r="M22" i="96"/>
  <c r="H24" i="92"/>
  <c r="M24" i="91"/>
  <c r="H31" i="89"/>
  <c r="M31" i="90"/>
  <c r="H43" i="89"/>
  <c r="M43" i="90"/>
  <c r="H55" i="89"/>
  <c r="M55" i="90"/>
  <c r="H67" i="89"/>
  <c r="M67" i="90"/>
  <c r="H14" i="89"/>
  <c r="M14" i="90"/>
  <c r="N57" i="41"/>
  <c r="O30" i="42"/>
  <c r="H16" i="46"/>
  <c r="M16" i="45"/>
  <c r="H23" i="47"/>
  <c r="M23" i="48"/>
  <c r="H16" i="92"/>
  <c r="M16" i="91"/>
  <c r="H19" i="89"/>
  <c r="M19" i="90"/>
  <c r="H35" i="89"/>
  <c r="M35" i="90"/>
  <c r="H51" i="89"/>
  <c r="M51" i="90"/>
  <c r="H59" i="89"/>
  <c r="M59" i="90"/>
  <c r="N37" i="41"/>
  <c r="N53" i="41"/>
  <c r="O67" i="42"/>
  <c r="H62" i="89"/>
  <c r="M62" i="90"/>
  <c r="O24" i="9"/>
  <c r="N69" i="41"/>
  <c r="H17" i="96"/>
  <c r="M17" i="95"/>
  <c r="H36" i="94"/>
  <c r="M36" i="93"/>
  <c r="H48" i="93"/>
  <c r="M48" i="94"/>
  <c r="H26" i="89"/>
  <c r="M26" i="90"/>
  <c r="H38" i="89"/>
  <c r="M38" i="90"/>
  <c r="N47" i="41"/>
  <c r="O25" i="41"/>
  <c r="H40" i="93"/>
  <c r="M40" i="94"/>
  <c r="H52" i="93"/>
  <c r="M52" i="94"/>
  <c r="H34" i="89"/>
  <c r="M34" i="90"/>
  <c r="H42" i="89"/>
  <c r="M42" i="90"/>
  <c r="H23" i="3"/>
  <c r="O68" i="42"/>
  <c r="N39" i="41"/>
  <c r="H15" i="47"/>
  <c r="M15" i="48"/>
  <c r="H18" i="45"/>
  <c r="M18" i="46"/>
  <c r="H17" i="48"/>
  <c r="M17" i="47"/>
  <c r="H43" i="93"/>
  <c r="M43" i="94"/>
  <c r="H18" i="91"/>
  <c r="M18" i="92"/>
  <c r="H30" i="91"/>
  <c r="M30" i="92"/>
  <c r="O22" i="40"/>
  <c r="H20" i="3"/>
  <c r="H14" i="91"/>
  <c r="M14" i="92"/>
  <c r="N28" i="41"/>
  <c r="N60" i="41"/>
  <c r="H48" i="89"/>
  <c r="M48" i="90"/>
  <c r="H56" i="89"/>
  <c r="M56" i="90"/>
  <c r="H68" i="89"/>
  <c r="M68" i="90"/>
  <c r="N23" i="41"/>
  <c r="N142" i="5"/>
  <c r="H22" i="45"/>
  <c r="M22" i="46"/>
  <c r="H20" i="95"/>
  <c r="M20" i="96"/>
  <c r="H27" i="94"/>
  <c r="M27" i="93"/>
  <c r="H59" i="93"/>
  <c r="M59" i="94"/>
  <c r="H22" i="91"/>
  <c r="M22" i="92"/>
  <c r="H34" i="91"/>
  <c r="M34" i="92"/>
  <c r="H21" i="89"/>
  <c r="M21" i="90"/>
  <c r="K19" i="3"/>
  <c r="N44" i="41"/>
  <c r="L21" i="89"/>
  <c r="L74" i="14"/>
  <c r="H52" i="89"/>
  <c r="M52" i="90"/>
  <c r="H60" i="89"/>
  <c r="M60" i="90"/>
  <c r="M66" i="90"/>
  <c r="H66" i="89"/>
  <c r="H39" i="89"/>
  <c r="M39" i="90"/>
  <c r="H20" i="91"/>
  <c r="M20" i="92"/>
  <c r="N25" i="40"/>
  <c r="M14" i="41"/>
  <c r="H22" i="3"/>
  <c r="H23" i="89"/>
  <c r="M23" i="90"/>
  <c r="H18" i="95"/>
  <c r="M18" i="96"/>
  <c r="H28" i="91"/>
  <c r="M28" i="92"/>
  <c r="O56" i="42"/>
  <c r="M50" i="90"/>
  <c r="H50" i="89"/>
  <c r="O14" i="6"/>
  <c r="M20" i="46"/>
  <c r="H20" i="45"/>
  <c r="M36" i="91"/>
  <c r="H36" i="92"/>
  <c r="H58" i="89"/>
  <c r="M58" i="90"/>
  <c r="N21" i="39"/>
  <c r="N26" i="4"/>
  <c r="O20" i="49"/>
  <c r="O21" i="42"/>
  <c r="H17" i="38"/>
  <c r="K17" i="38"/>
  <c r="M17" i="38"/>
  <c r="O61" i="42"/>
  <c r="M23" i="3"/>
  <c r="O22" i="42"/>
  <c r="O29" i="42"/>
  <c r="K19" i="51"/>
  <c r="P18" i="3"/>
  <c r="O18" i="3"/>
  <c r="M22" i="9"/>
  <c r="N14" i="3"/>
  <c r="N19" i="3"/>
  <c r="H21" i="3"/>
  <c r="L18" i="3"/>
  <c r="N17" i="38"/>
  <c r="M16" i="38"/>
  <c r="O28" i="9"/>
  <c r="N32" i="47" l="1"/>
  <c r="L32" i="47"/>
  <c r="M24" i="41"/>
  <c r="P81" i="42"/>
  <c r="P81" i="41"/>
  <c r="O19" i="43"/>
  <c r="M26" i="9"/>
  <c r="M33" i="43"/>
  <c r="M27" i="49"/>
  <c r="M19" i="43"/>
  <c r="O33" i="43"/>
  <c r="O61" i="93"/>
  <c r="K28" i="9"/>
  <c r="P17" i="43"/>
  <c r="K28" i="41"/>
  <c r="K23" i="51"/>
  <c r="O20" i="42"/>
  <c r="O15" i="51"/>
  <c r="M18" i="9"/>
  <c r="K18" i="51"/>
  <c r="O28" i="42"/>
  <c r="K15" i="51"/>
  <c r="M66" i="94"/>
  <c r="P14" i="43"/>
  <c r="O24" i="41"/>
  <c r="O62" i="42"/>
  <c r="K24" i="41"/>
  <c r="K25" i="91"/>
  <c r="O25" i="91"/>
  <c r="M14" i="40"/>
  <c r="O14" i="40"/>
  <c r="O34" i="94"/>
  <c r="K14" i="40"/>
  <c r="O16" i="41"/>
  <c r="K53" i="41"/>
  <c r="K16" i="41"/>
  <c r="P26" i="9"/>
  <c r="P18" i="49"/>
  <c r="O29" i="43"/>
  <c r="K27" i="42"/>
  <c r="M26" i="41"/>
  <c r="K22" i="51"/>
  <c r="K26" i="49"/>
  <c r="K18" i="39"/>
  <c r="M20" i="52"/>
  <c r="O27" i="41"/>
  <c r="O18" i="40"/>
  <c r="K62" i="42"/>
  <c r="K60" i="42"/>
  <c r="K69" i="93"/>
  <c r="P53" i="42"/>
  <c r="O23" i="9"/>
  <c r="P28" i="49"/>
  <c r="O18" i="51"/>
  <c r="P14" i="49"/>
  <c r="O32" i="94"/>
  <c r="O47" i="42"/>
  <c r="O16" i="39"/>
  <c r="K14" i="43"/>
  <c r="P30" i="43"/>
  <c r="K16" i="39"/>
  <c r="K32" i="94"/>
  <c r="M22" i="43"/>
  <c r="K37" i="41"/>
  <c r="K23" i="41"/>
  <c r="P41" i="90"/>
  <c r="K64" i="42"/>
  <c r="K28" i="93"/>
  <c r="K66" i="93"/>
  <c r="K27" i="49"/>
  <c r="P19" i="96"/>
  <c r="O64" i="42"/>
  <c r="O66" i="93"/>
  <c r="O24" i="52"/>
  <c r="M20" i="41"/>
  <c r="O15" i="9"/>
  <c r="P24" i="51"/>
  <c r="K17" i="51"/>
  <c r="K15" i="9"/>
  <c r="O17" i="51"/>
  <c r="O19" i="96"/>
  <c r="M17" i="52"/>
  <c r="M22" i="40"/>
  <c r="K39" i="41"/>
  <c r="K26" i="51"/>
  <c r="O26" i="51"/>
  <c r="M38" i="41"/>
  <c r="O39" i="41"/>
  <c r="O28" i="94"/>
  <c r="O16" i="52"/>
  <c r="K16" i="51"/>
  <c r="M16" i="52"/>
  <c r="O49" i="90"/>
  <c r="P20" i="51"/>
  <c r="O20" i="51"/>
  <c r="M24" i="52"/>
  <c r="M24" i="51"/>
  <c r="O23" i="52"/>
  <c r="O23" i="51"/>
  <c r="O19" i="52"/>
  <c r="O19" i="51"/>
  <c r="M22" i="52"/>
  <c r="M15" i="49"/>
  <c r="K40" i="42"/>
  <c r="O35" i="94"/>
  <c r="O23" i="43"/>
  <c r="O26" i="43"/>
  <c r="K55" i="94"/>
  <c r="K31" i="42"/>
  <c r="O69" i="94"/>
  <c r="O55" i="94"/>
  <c r="K35" i="94"/>
  <c r="O14" i="48"/>
  <c r="O14" i="47"/>
  <c r="P19" i="43"/>
  <c r="K48" i="42"/>
  <c r="K24" i="93"/>
  <c r="O19" i="42"/>
  <c r="L26" i="3"/>
  <c r="I15" i="34" s="1"/>
  <c r="O24" i="93"/>
  <c r="L142" i="41"/>
  <c r="I17" i="34" s="1"/>
  <c r="I21" i="2" s="1"/>
  <c r="O48" i="42"/>
  <c r="K19" i="42"/>
  <c r="M58" i="41"/>
  <c r="O21" i="40"/>
  <c r="M42" i="41"/>
  <c r="K21" i="39"/>
  <c r="L26" i="38"/>
  <c r="I15" i="36" s="1"/>
  <c r="I17" i="2" s="1"/>
  <c r="L37" i="92"/>
  <c r="I25" i="36" s="1"/>
  <c r="I47" i="2" s="1"/>
  <c r="L71" i="94"/>
  <c r="I24" i="36" s="1"/>
  <c r="I44" i="2" s="1"/>
  <c r="N71" i="94"/>
  <c r="G24" i="36" s="1"/>
  <c r="G44" i="2" s="1"/>
  <c r="L74" i="90"/>
  <c r="I26" i="36" s="1"/>
  <c r="I50" i="2" s="1"/>
  <c r="N29" i="48"/>
  <c r="G20" i="36" s="1"/>
  <c r="G32" i="2" s="1"/>
  <c r="N29" i="49"/>
  <c r="G21" i="36" s="1"/>
  <c r="G35" i="2" s="1"/>
  <c r="N27" i="52"/>
  <c r="G22" i="36" s="1"/>
  <c r="G38" i="2" s="1"/>
  <c r="L27" i="52"/>
  <c r="I22" i="36" s="1"/>
  <c r="I38" i="2" s="1"/>
  <c r="L24" i="46"/>
  <c r="I19" i="36" s="1"/>
  <c r="I29" i="2" s="1"/>
  <c r="N142" i="42"/>
  <c r="G17" i="36" s="1"/>
  <c r="G23" i="2" s="1"/>
  <c r="N26" i="38"/>
  <c r="G15" i="36" s="1"/>
  <c r="G17" i="2" s="1"/>
  <c r="N37" i="92"/>
  <c r="G25" i="36" s="1"/>
  <c r="G47" i="2" s="1"/>
  <c r="N74" i="90"/>
  <c r="G26" i="36" s="1"/>
  <c r="G50" i="2" s="1"/>
  <c r="N23" i="96"/>
  <c r="G23" i="36" s="1"/>
  <c r="G41" i="2" s="1"/>
  <c r="L23" i="96"/>
  <c r="I23" i="36" s="1"/>
  <c r="I41" i="2" s="1"/>
  <c r="L29" i="48"/>
  <c r="I20" i="36" s="1"/>
  <c r="I32" i="2" s="1"/>
  <c r="L29" i="49"/>
  <c r="I21" i="36" s="1"/>
  <c r="I35" i="2" s="1"/>
  <c r="N34" i="43"/>
  <c r="G18" i="36" s="1"/>
  <c r="G26" i="2" s="1"/>
  <c r="L34" i="43"/>
  <c r="I18" i="36" s="1"/>
  <c r="I26" i="2" s="1"/>
  <c r="L142" i="42"/>
  <c r="I17" i="36" s="1"/>
  <c r="I23" i="2" s="1"/>
  <c r="N24" i="46"/>
  <c r="G19" i="36" s="1"/>
  <c r="G29" i="2" s="1"/>
  <c r="N26" i="40"/>
  <c r="G16" i="36" s="1"/>
  <c r="G20" i="2" s="1"/>
  <c r="L26" i="40"/>
  <c r="I16" i="36" s="1"/>
  <c r="I20" i="2" s="1"/>
  <c r="M14" i="45"/>
  <c r="M14" i="46"/>
  <c r="P14" i="6"/>
  <c r="M14" i="52"/>
  <c r="K14" i="9"/>
  <c r="K14" i="49"/>
  <c r="O14" i="9"/>
  <c r="M14" i="95"/>
  <c r="M14" i="96"/>
  <c r="M14" i="93"/>
  <c r="M14" i="94"/>
  <c r="K45" i="42"/>
  <c r="O35" i="42"/>
  <c r="K63" i="94"/>
  <c r="O45" i="42"/>
  <c r="O46" i="42"/>
  <c r="O63" i="94"/>
  <c r="M54" i="41"/>
  <c r="O51" i="42"/>
  <c r="O31" i="42"/>
  <c r="N27" i="51"/>
  <c r="G22" i="34" s="1"/>
  <c r="G36" i="2" s="1"/>
  <c r="K51" i="42"/>
  <c r="L27" i="51"/>
  <c r="I22" i="34" s="1"/>
  <c r="I36" i="2" s="1"/>
  <c r="I18" i="34"/>
  <c r="I24" i="2" s="1"/>
  <c r="N29" i="9"/>
  <c r="G21" i="34" s="1"/>
  <c r="G33" i="2" s="1"/>
  <c r="O50" i="41"/>
  <c r="K50" i="41"/>
  <c r="K30" i="89"/>
  <c r="N71" i="93"/>
  <c r="G24" i="34" s="1"/>
  <c r="G42" i="2" s="1"/>
  <c r="K38" i="41"/>
  <c r="K59" i="42"/>
  <c r="K19" i="49"/>
  <c r="P19" i="49"/>
  <c r="M14" i="47"/>
  <c r="N37" i="91"/>
  <c r="G25" i="34" s="1"/>
  <c r="G45" i="2" s="1"/>
  <c r="L74" i="89"/>
  <c r="I26" i="34" s="1"/>
  <c r="I48" i="2" s="1"/>
  <c r="O21" i="48"/>
  <c r="N24" i="45"/>
  <c r="G19" i="34" s="1"/>
  <c r="G27" i="2" s="1"/>
  <c r="K21" i="47"/>
  <c r="I20" i="34"/>
  <c r="I30" i="2" s="1"/>
  <c r="G20" i="34"/>
  <c r="G30" i="2" s="1"/>
  <c r="L23" i="95"/>
  <c r="I23" i="34" s="1"/>
  <c r="I39" i="2" s="1"/>
  <c r="L71" i="93"/>
  <c r="I24" i="34" s="1"/>
  <c r="I42" i="2" s="1"/>
  <c r="N23" i="95"/>
  <c r="G23" i="34" s="1"/>
  <c r="G39" i="2" s="1"/>
  <c r="L24" i="45"/>
  <c r="I19" i="34" s="1"/>
  <c r="I27" i="2" s="1"/>
  <c r="L37" i="91"/>
  <c r="I25" i="34" s="1"/>
  <c r="I45" i="2" s="1"/>
  <c r="L29" i="9"/>
  <c r="I21" i="34" s="1"/>
  <c r="I33" i="2" s="1"/>
  <c r="G18" i="34"/>
  <c r="G24" i="2" s="1"/>
  <c r="N74" i="89"/>
  <c r="G26" i="34" s="1"/>
  <c r="G48" i="2" s="1"/>
  <c r="O15" i="43"/>
  <c r="O15" i="6"/>
  <c r="O36" i="6" s="1"/>
  <c r="P15" i="43"/>
  <c r="A15" i="43" s="1"/>
  <c r="L26" i="39"/>
  <c r="I16" i="34" s="1"/>
  <c r="I18" i="2" s="1"/>
  <c r="O63" i="42"/>
  <c r="K15" i="6"/>
  <c r="K35" i="42"/>
  <c r="M35" i="41"/>
  <c r="M35" i="42"/>
  <c r="K68" i="41"/>
  <c r="K68" i="42"/>
  <c r="O21" i="43"/>
  <c r="P21" i="43"/>
  <c r="K21" i="43"/>
  <c r="P24" i="43"/>
  <c r="K56" i="41"/>
  <c r="K56" i="42"/>
  <c r="K24" i="43"/>
  <c r="O40" i="42"/>
  <c r="O24" i="39"/>
  <c r="K46" i="42"/>
  <c r="M40" i="41"/>
  <c r="M40" i="42"/>
  <c r="K24" i="39"/>
  <c r="M62" i="41"/>
  <c r="M62" i="42"/>
  <c r="M19" i="39"/>
  <c r="M19" i="40"/>
  <c r="M27" i="42"/>
  <c r="M27" i="41"/>
  <c r="K62" i="41"/>
  <c r="M66" i="41"/>
  <c r="M66" i="42"/>
  <c r="K27" i="41"/>
  <c r="K24" i="52"/>
  <c r="K67" i="41"/>
  <c r="K67" i="42"/>
  <c r="M36" i="42"/>
  <c r="M36" i="41"/>
  <c r="O53" i="41"/>
  <c r="O53" i="42"/>
  <c r="O20" i="40"/>
  <c r="M33" i="41"/>
  <c r="M33" i="42"/>
  <c r="M53" i="41"/>
  <c r="M53" i="42"/>
  <c r="K21" i="40"/>
  <c r="K61" i="41"/>
  <c r="K61" i="42"/>
  <c r="P53" i="41"/>
  <c r="K25" i="43"/>
  <c r="M61" i="41"/>
  <c r="M61" i="42"/>
  <c r="M30" i="41"/>
  <c r="M30" i="42"/>
  <c r="M20" i="39"/>
  <c r="M20" i="40"/>
  <c r="M39" i="41"/>
  <c r="M39" i="42"/>
  <c r="K22" i="39"/>
  <c r="K22" i="40"/>
  <c r="K30" i="41"/>
  <c r="K30" i="42"/>
  <c r="M16" i="42"/>
  <c r="M16" i="41"/>
  <c r="M46" i="41"/>
  <c r="M46" i="42"/>
  <c r="M24" i="40"/>
  <c r="M24" i="39"/>
  <c r="M21" i="39"/>
  <c r="M21" i="40"/>
  <c r="O33" i="41"/>
  <c r="M25" i="40"/>
  <c r="M25" i="39"/>
  <c r="M67" i="41"/>
  <c r="M67" i="42"/>
  <c r="M52" i="41"/>
  <c r="M52" i="42"/>
  <c r="K25" i="42"/>
  <c r="K25" i="41"/>
  <c r="K17" i="40"/>
  <c r="K17" i="39"/>
  <c r="O18" i="43"/>
  <c r="K18" i="43"/>
  <c r="K20" i="41"/>
  <c r="K20" i="42"/>
  <c r="O55" i="41"/>
  <c r="O55" i="42"/>
  <c r="K23" i="39"/>
  <c r="K23" i="40"/>
  <c r="M25" i="42"/>
  <c r="M25" i="41"/>
  <c r="K29" i="43"/>
  <c r="K16" i="40"/>
  <c r="O60" i="41"/>
  <c r="O60" i="42"/>
  <c r="O54" i="41"/>
  <c r="O54" i="42"/>
  <c r="O32" i="43"/>
  <c r="M50" i="41"/>
  <c r="M50" i="42"/>
  <c r="M65" i="41"/>
  <c r="M65" i="42"/>
  <c r="M29" i="41"/>
  <c r="M29" i="42"/>
  <c r="K32" i="43"/>
  <c r="K30" i="43"/>
  <c r="M48" i="41"/>
  <c r="M48" i="42"/>
  <c r="M19" i="9"/>
  <c r="M19" i="49"/>
  <c r="M55" i="41"/>
  <c r="M55" i="42"/>
  <c r="K29" i="41"/>
  <c r="K29" i="42"/>
  <c r="K24" i="42"/>
  <c r="P23" i="39"/>
  <c r="P23" i="40"/>
  <c r="K48" i="41"/>
  <c r="K60" i="41"/>
  <c r="K31" i="41"/>
  <c r="K65" i="41"/>
  <c r="K65" i="42"/>
  <c r="M60" i="41"/>
  <c r="M60" i="42"/>
  <c r="M69" i="41"/>
  <c r="M69" i="42"/>
  <c r="O23" i="39"/>
  <c r="O23" i="40"/>
  <c r="M31" i="41"/>
  <c r="M31" i="42"/>
  <c r="M43" i="41"/>
  <c r="M43" i="42"/>
  <c r="K22" i="41"/>
  <c r="K22" i="42"/>
  <c r="K64" i="41"/>
  <c r="K37" i="42"/>
  <c r="O59" i="41"/>
  <c r="O59" i="42"/>
  <c r="M45" i="41"/>
  <c r="M45" i="42"/>
  <c r="O47" i="41"/>
  <c r="M47" i="41"/>
  <c r="M47" i="42"/>
  <c r="K17" i="42"/>
  <c r="K17" i="41"/>
  <c r="O44" i="41"/>
  <c r="O44" i="42"/>
  <c r="O38" i="41"/>
  <c r="O38" i="42"/>
  <c r="K32" i="41"/>
  <c r="K32" i="42"/>
  <c r="K28" i="42"/>
  <c r="M37" i="41"/>
  <c r="M37" i="42"/>
  <c r="M49" i="41"/>
  <c r="M49" i="42"/>
  <c r="O17" i="41"/>
  <c r="M21" i="41"/>
  <c r="M21" i="42"/>
  <c r="M41" i="41"/>
  <c r="M41" i="42"/>
  <c r="M51" i="41"/>
  <c r="M51" i="42"/>
  <c r="M17" i="42"/>
  <c r="M17" i="41"/>
  <c r="K21" i="41"/>
  <c r="K21" i="42"/>
  <c r="K33" i="43"/>
  <c r="O34" i="41"/>
  <c r="O34" i="42"/>
  <c r="M18" i="41"/>
  <c r="M18" i="42"/>
  <c r="M23" i="41"/>
  <c r="M23" i="42"/>
  <c r="O32" i="42"/>
  <c r="K44" i="41"/>
  <c r="K44" i="42"/>
  <c r="M34" i="41"/>
  <c r="M34" i="42"/>
  <c r="K23" i="42"/>
  <c r="O23" i="41"/>
  <c r="O23" i="42"/>
  <c r="K47" i="41"/>
  <c r="K47" i="42"/>
  <c r="M22" i="41"/>
  <c r="M22" i="42"/>
  <c r="M59" i="41"/>
  <c r="M59" i="42"/>
  <c r="M63" i="41"/>
  <c r="M63" i="42"/>
  <c r="M32" i="41"/>
  <c r="M32" i="42"/>
  <c r="M23" i="43"/>
  <c r="P16" i="43"/>
  <c r="A16" i="43" s="1"/>
  <c r="O20" i="43"/>
  <c r="O16" i="43"/>
  <c r="O20" i="52"/>
  <c r="O17" i="43"/>
  <c r="O28" i="43"/>
  <c r="K20" i="52"/>
  <c r="K20" i="43"/>
  <c r="K31" i="43"/>
  <c r="M21" i="47"/>
  <c r="M21" i="48"/>
  <c r="M31" i="93"/>
  <c r="M31" i="94"/>
  <c r="M18" i="47"/>
  <c r="M18" i="48"/>
  <c r="O25" i="47"/>
  <c r="M32" i="93"/>
  <c r="M32" i="94"/>
  <c r="M25" i="52"/>
  <c r="M25" i="48"/>
  <c r="M25" i="47"/>
  <c r="K26" i="9"/>
  <c r="O26" i="9"/>
  <c r="O26" i="49"/>
  <c r="O22" i="9"/>
  <c r="O22" i="49"/>
  <c r="M19" i="91"/>
  <c r="M19" i="92"/>
  <c r="K22" i="9"/>
  <c r="K22" i="49"/>
  <c r="M26" i="52"/>
  <c r="K26" i="52"/>
  <c r="M58" i="93"/>
  <c r="M58" i="94"/>
  <c r="K19" i="52"/>
  <c r="M23" i="9"/>
  <c r="M23" i="49"/>
  <c r="M29" i="93"/>
  <c r="M29" i="94"/>
  <c r="K24" i="49"/>
  <c r="K24" i="9"/>
  <c r="K23" i="52"/>
  <c r="K20" i="9"/>
  <c r="K20" i="49"/>
  <c r="K27" i="9"/>
  <c r="M23" i="52"/>
  <c r="K18" i="9"/>
  <c r="K18" i="49"/>
  <c r="K18" i="52"/>
  <c r="M25" i="94"/>
  <c r="M25" i="93"/>
  <c r="M21" i="93"/>
  <c r="M21" i="94"/>
  <c r="M65" i="89"/>
  <c r="M65" i="90"/>
  <c r="K22" i="52"/>
  <c r="M24" i="94"/>
  <c r="M24" i="93"/>
  <c r="M69" i="89"/>
  <c r="M69" i="90"/>
  <c r="M65" i="93"/>
  <c r="M65" i="94"/>
  <c r="M21" i="52"/>
  <c r="O22" i="52"/>
  <c r="O45" i="94"/>
  <c r="M57" i="93"/>
  <c r="M57" i="94"/>
  <c r="M28" i="93"/>
  <c r="M28" i="94"/>
  <c r="M45" i="93"/>
  <c r="M45" i="94"/>
  <c r="K16" i="96"/>
  <c r="K16" i="95"/>
  <c r="K28" i="94"/>
  <c r="M26" i="91"/>
  <c r="M26" i="92"/>
  <c r="K34" i="93"/>
  <c r="K34" i="94"/>
  <c r="M31" i="91"/>
  <c r="M31" i="92"/>
  <c r="M42" i="93"/>
  <c r="M42" i="94"/>
  <c r="M63" i="93"/>
  <c r="M63" i="94"/>
  <c r="O16" i="95"/>
  <c r="M20" i="93"/>
  <c r="M20" i="94"/>
  <c r="M16" i="96"/>
  <c r="M16" i="95"/>
  <c r="K45" i="93"/>
  <c r="K45" i="94"/>
  <c r="M55" i="93"/>
  <c r="M55" i="94"/>
  <c r="M37" i="93"/>
  <c r="M37" i="94"/>
  <c r="M33" i="93"/>
  <c r="M33" i="94"/>
  <c r="M49" i="93"/>
  <c r="M49" i="94"/>
  <c r="K50" i="93"/>
  <c r="K50" i="94"/>
  <c r="M45" i="89"/>
  <c r="M45" i="90"/>
  <c r="O66" i="94"/>
  <c r="M61" i="89"/>
  <c r="M61" i="90"/>
  <c r="M39" i="93"/>
  <c r="M39" i="94"/>
  <c r="M35" i="93"/>
  <c r="M35" i="94"/>
  <c r="K66" i="94"/>
  <c r="M57" i="89"/>
  <c r="M57" i="90"/>
  <c r="M22" i="89"/>
  <c r="M22" i="90"/>
  <c r="M64" i="93"/>
  <c r="M64" i="94"/>
  <c r="K55" i="93"/>
  <c r="M23" i="91"/>
  <c r="M23" i="92"/>
  <c r="M16" i="94"/>
  <c r="M16" i="93"/>
  <c r="O61" i="94"/>
  <c r="M69" i="93"/>
  <c r="M69" i="94"/>
  <c r="O50" i="94"/>
  <c r="M53" i="93"/>
  <c r="M53" i="94"/>
  <c r="K61" i="93"/>
  <c r="K61" i="94"/>
  <c r="M44" i="93"/>
  <c r="M44" i="94"/>
  <c r="M53" i="89"/>
  <c r="M53" i="90"/>
  <c r="M17" i="90"/>
  <c r="M17" i="89"/>
  <c r="O63" i="90"/>
  <c r="M37" i="89"/>
  <c r="M37" i="90"/>
  <c r="K25" i="92"/>
  <c r="M27" i="92"/>
  <c r="M27" i="91"/>
  <c r="O37" i="89"/>
  <c r="M25" i="92"/>
  <c r="M25" i="91"/>
  <c r="M30" i="89"/>
  <c r="M30" i="90"/>
  <c r="M35" i="91"/>
  <c r="M35" i="92"/>
  <c r="K37" i="89"/>
  <c r="K37" i="90"/>
  <c r="M46" i="89"/>
  <c r="M46" i="90"/>
  <c r="M25" i="90"/>
  <c r="M25" i="89"/>
  <c r="K25" i="90"/>
  <c r="K25" i="89"/>
  <c r="K41" i="89"/>
  <c r="K41" i="90"/>
  <c r="K33" i="89"/>
  <c r="K33" i="90"/>
  <c r="M49" i="89"/>
  <c r="M49" i="90"/>
  <c r="M63" i="89"/>
  <c r="M63" i="90"/>
  <c r="M41" i="89"/>
  <c r="M41" i="90"/>
  <c r="O33" i="89"/>
  <c r="M33" i="89"/>
  <c r="M33" i="90"/>
  <c r="K63" i="89"/>
  <c r="K63" i="90"/>
  <c r="O25" i="90"/>
  <c r="O41" i="89"/>
  <c r="O41" i="90"/>
  <c r="M32" i="89"/>
  <c r="M32" i="90"/>
  <c r="K15" i="40"/>
  <c r="M36" i="44"/>
  <c r="O52" i="42"/>
  <c r="O16" i="93"/>
  <c r="O49" i="42"/>
  <c r="M15" i="89"/>
  <c r="M15" i="90"/>
  <c r="M15" i="95"/>
  <c r="M15" i="96"/>
  <c r="M15" i="6"/>
  <c r="M36" i="6" s="1"/>
  <c r="M15" i="43"/>
  <c r="M15" i="41"/>
  <c r="M15" i="42"/>
  <c r="K15" i="91"/>
  <c r="K15" i="92"/>
  <c r="M15" i="3"/>
  <c r="M15" i="38"/>
  <c r="O15" i="91"/>
  <c r="O15" i="92"/>
  <c r="K15" i="49"/>
  <c r="O15" i="49"/>
  <c r="O50" i="93"/>
  <c r="O31" i="94"/>
  <c r="O20" i="94"/>
  <c r="O18" i="47"/>
  <c r="O45" i="93"/>
  <c r="P15" i="42"/>
  <c r="O65" i="90"/>
  <c r="O57" i="90"/>
  <c r="O14" i="94"/>
  <c r="O17" i="89"/>
  <c r="O49" i="94"/>
  <c r="O15" i="96"/>
  <c r="O14" i="96"/>
  <c r="O41" i="94"/>
  <c r="O16" i="38"/>
  <c r="M142" i="5"/>
  <c r="O57" i="94"/>
  <c r="M17" i="94"/>
  <c r="O21" i="94"/>
  <c r="O65" i="94"/>
  <c r="O57" i="42"/>
  <c r="O41" i="42"/>
  <c r="O53" i="94"/>
  <c r="O37" i="94"/>
  <c r="M29" i="50"/>
  <c r="M27" i="10"/>
  <c r="O69" i="90"/>
  <c r="O42" i="94"/>
  <c r="O58" i="94"/>
  <c r="O43" i="42"/>
  <c r="O19" i="92"/>
  <c r="P18" i="43"/>
  <c r="O27" i="91"/>
  <c r="O31" i="92"/>
  <c r="O35" i="92"/>
  <c r="O23" i="92"/>
  <c r="O22" i="90"/>
  <c r="M18" i="89"/>
  <c r="M26" i="4"/>
  <c r="M27" i="48"/>
  <c r="O25" i="39"/>
  <c r="K14" i="3"/>
  <c r="O39" i="94"/>
  <c r="O69" i="42"/>
  <c r="M19" i="93"/>
  <c r="M51" i="93"/>
  <c r="M21" i="95"/>
  <c r="M19" i="45"/>
  <c r="M16" i="49"/>
  <c r="K21" i="51"/>
  <c r="O25" i="51"/>
  <c r="K25" i="51"/>
  <c r="K14" i="51"/>
  <c r="M21" i="9"/>
  <c r="M25" i="49"/>
  <c r="M46" i="93"/>
  <c r="O65" i="41"/>
  <c r="M24" i="90"/>
  <c r="M62" i="93"/>
  <c r="M30" i="93"/>
  <c r="O30" i="89"/>
  <c r="O26" i="92"/>
  <c r="O20" i="41"/>
  <c r="M36" i="90"/>
  <c r="M22" i="93"/>
  <c r="O58" i="42"/>
  <c r="O26" i="42"/>
  <c r="O19" i="40"/>
  <c r="M60" i="93"/>
  <c r="M23" i="45"/>
  <c r="M54" i="89"/>
  <c r="M68" i="93"/>
  <c r="M56" i="93"/>
  <c r="M22" i="47"/>
  <c r="M38" i="93"/>
  <c r="M18" i="93"/>
  <c r="M44" i="89"/>
  <c r="M26" i="93"/>
  <c r="M20" i="47"/>
  <c r="M21" i="45"/>
  <c r="M29" i="91"/>
  <c r="M33" i="91"/>
  <c r="M54" i="93"/>
  <c r="M16" i="90"/>
  <c r="M17" i="92"/>
  <c r="M24" i="48"/>
  <c r="M16" i="48"/>
  <c r="M21" i="91"/>
  <c r="M64" i="89"/>
  <c r="M40" i="89"/>
  <c r="M28" i="89"/>
  <c r="M17" i="46"/>
  <c r="M15" i="93"/>
  <c r="M20" i="89"/>
  <c r="O35" i="93"/>
  <c r="P19" i="3"/>
  <c r="M67" i="93"/>
  <c r="M15" i="45"/>
  <c r="M23" i="93"/>
  <c r="M47" i="93"/>
  <c r="M47" i="89"/>
  <c r="M27" i="90"/>
  <c r="O17" i="40"/>
  <c r="M32" i="91"/>
  <c r="M14" i="89"/>
  <c r="M55" i="89"/>
  <c r="M43" i="89"/>
  <c r="M24" i="92"/>
  <c r="M22" i="95"/>
  <c r="M35" i="89"/>
  <c r="M16" i="46"/>
  <c r="O46" i="41"/>
  <c r="M67" i="89"/>
  <c r="M59" i="89"/>
  <c r="M51" i="89"/>
  <c r="M19" i="89"/>
  <c r="M16" i="92"/>
  <c r="M23" i="47"/>
  <c r="O30" i="41"/>
  <c r="O67" i="41"/>
  <c r="M31" i="89"/>
  <c r="M19" i="47"/>
  <c r="M52" i="93"/>
  <c r="O25" i="42"/>
  <c r="O24" i="49"/>
  <c r="M48" i="93"/>
  <c r="M36" i="94"/>
  <c r="N26" i="39"/>
  <c r="G16" i="34" s="1"/>
  <c r="G18" i="2" s="1"/>
  <c r="M38" i="89"/>
  <c r="M26" i="89"/>
  <c r="M17" i="96"/>
  <c r="M62" i="89"/>
  <c r="O23" i="38"/>
  <c r="M42" i="89"/>
  <c r="M34" i="89"/>
  <c r="M40" i="93"/>
  <c r="M27" i="94"/>
  <c r="M71" i="12"/>
  <c r="M18" i="91"/>
  <c r="M18" i="45"/>
  <c r="M68" i="89"/>
  <c r="M48" i="89"/>
  <c r="M14" i="91"/>
  <c r="O22" i="39"/>
  <c r="O16" i="40"/>
  <c r="M21" i="89"/>
  <c r="M59" i="93"/>
  <c r="M20" i="95"/>
  <c r="M22" i="45"/>
  <c r="M56" i="89"/>
  <c r="K20" i="3"/>
  <c r="M60" i="89"/>
  <c r="M52" i="89"/>
  <c r="M34" i="91"/>
  <c r="M22" i="91"/>
  <c r="O27" i="93"/>
  <c r="N142" i="41"/>
  <c r="G17" i="34" s="1"/>
  <c r="G21" i="2" s="1"/>
  <c r="M30" i="91"/>
  <c r="M43" i="93"/>
  <c r="M17" i="48"/>
  <c r="M15" i="47"/>
  <c r="O14" i="39"/>
  <c r="O68" i="41"/>
  <c r="M23" i="89"/>
  <c r="M74" i="14"/>
  <c r="O20" i="9"/>
  <c r="M58" i="89"/>
  <c r="M50" i="89"/>
  <c r="M28" i="91"/>
  <c r="M18" i="95"/>
  <c r="M23" i="11"/>
  <c r="O23" i="90"/>
  <c r="O21" i="41"/>
  <c r="M30" i="8"/>
  <c r="O56" i="41"/>
  <c r="O22" i="3"/>
  <c r="K22" i="3"/>
  <c r="M20" i="91"/>
  <c r="M37" i="13"/>
  <c r="M39" i="89"/>
  <c r="M36" i="92"/>
  <c r="M20" i="45"/>
  <c r="M24" i="7"/>
  <c r="O15" i="38"/>
  <c r="M22" i="3"/>
  <c r="O24" i="42"/>
  <c r="M66" i="89"/>
  <c r="P19" i="51"/>
  <c r="O22" i="41"/>
  <c r="O61" i="41"/>
  <c r="O29" i="41"/>
  <c r="O64" i="41"/>
  <c r="M21" i="3"/>
  <c r="O27" i="49"/>
  <c r="N26" i="3"/>
  <c r="K21" i="3"/>
  <c r="P23" i="51"/>
  <c r="M32" i="47" l="1"/>
  <c r="A28" i="6"/>
  <c r="A18" i="99"/>
  <c r="A17" i="99"/>
  <c r="A16" i="99"/>
  <c r="A15" i="99"/>
  <c r="A21" i="99"/>
  <c r="A33" i="99"/>
  <c r="A27" i="99"/>
  <c r="A45" i="99"/>
  <c r="A77" i="99"/>
  <c r="A82" i="99"/>
  <c r="A123" i="99"/>
  <c r="A91" i="99"/>
  <c r="A133" i="99"/>
  <c r="A98" i="99"/>
  <c r="A124" i="99"/>
  <c r="A120" i="99"/>
  <c r="A68" i="99"/>
  <c r="A97" i="99"/>
  <c r="A29" i="99"/>
  <c r="A118" i="99"/>
  <c r="A19" i="99"/>
  <c r="A132" i="99"/>
  <c r="A122" i="99"/>
  <c r="A73" i="99"/>
  <c r="A109" i="99"/>
  <c r="A95" i="99"/>
  <c r="A127" i="99"/>
  <c r="A28" i="99"/>
  <c r="A134" i="99"/>
  <c r="A24" i="99"/>
  <c r="A37" i="99"/>
  <c r="A128" i="99"/>
  <c r="A116" i="99"/>
  <c r="A101" i="99"/>
  <c r="A22" i="99"/>
  <c r="A136" i="99"/>
  <c r="A36" i="99"/>
  <c r="A26" i="99"/>
  <c r="A44" i="99"/>
  <c r="A49" i="99"/>
  <c r="A140" i="99"/>
  <c r="A113" i="99"/>
  <c r="A32" i="99"/>
  <c r="A31" i="99"/>
  <c r="A38" i="99"/>
  <c r="A57" i="99"/>
  <c r="A56" i="99"/>
  <c r="A61" i="99"/>
  <c r="A41" i="99"/>
  <c r="A126" i="99"/>
  <c r="A39" i="99"/>
  <c r="A40" i="99"/>
  <c r="A58" i="99"/>
  <c r="A55" i="99"/>
  <c r="A141" i="99"/>
  <c r="A100" i="99"/>
  <c r="A69" i="99"/>
  <c r="A62" i="99"/>
  <c r="A92" i="99"/>
  <c r="A47" i="99"/>
  <c r="A138" i="99"/>
  <c r="A59" i="99"/>
  <c r="A48" i="99"/>
  <c r="A67" i="99"/>
  <c r="A137" i="99"/>
  <c r="A75" i="99"/>
  <c r="A81" i="99"/>
  <c r="A104" i="99"/>
  <c r="A30" i="99"/>
  <c r="A53" i="99"/>
  <c r="A80" i="99"/>
  <c r="A50" i="99"/>
  <c r="A76" i="99"/>
  <c r="A35" i="99"/>
  <c r="A72" i="99"/>
  <c r="A105" i="99"/>
  <c r="A110" i="99"/>
  <c r="A42" i="99"/>
  <c r="A65" i="99"/>
  <c r="A87" i="99"/>
  <c r="A70" i="99"/>
  <c r="A84" i="99"/>
  <c r="A63" i="99"/>
  <c r="A74" i="99"/>
  <c r="A117" i="99"/>
  <c r="A85" i="99"/>
  <c r="A114" i="99"/>
  <c r="A135" i="99"/>
  <c r="A96" i="99"/>
  <c r="A115" i="99"/>
  <c r="A131" i="99"/>
  <c r="A112" i="99"/>
  <c r="A129" i="99"/>
  <c r="A23" i="99"/>
  <c r="A51" i="99"/>
  <c r="A107" i="99"/>
  <c r="A93" i="99"/>
  <c r="A71" i="99"/>
  <c r="A34" i="99"/>
  <c r="A125" i="99"/>
  <c r="A79" i="99"/>
  <c r="A86" i="99"/>
  <c r="A102" i="99"/>
  <c r="A99" i="99"/>
  <c r="A43" i="99"/>
  <c r="A94" i="99"/>
  <c r="A88" i="99"/>
  <c r="A106" i="99"/>
  <c r="A121" i="99"/>
  <c r="A119" i="99"/>
  <c r="A52" i="99"/>
  <c r="A60" i="99"/>
  <c r="A78" i="99"/>
  <c r="A108" i="99"/>
  <c r="A20" i="99"/>
  <c r="A90" i="99"/>
  <c r="A130" i="99"/>
  <c r="A25" i="99"/>
  <c r="A54" i="99"/>
  <c r="A83" i="99"/>
  <c r="A46" i="99"/>
  <c r="A139" i="99"/>
  <c r="A66" i="99"/>
  <c r="A89" i="99"/>
  <c r="A111" i="99"/>
  <c r="A64" i="99"/>
  <c r="A103" i="99"/>
  <c r="A14" i="99"/>
  <c r="P142" i="99"/>
  <c r="A18" i="43"/>
  <c r="P15" i="6"/>
  <c r="A17" i="43"/>
  <c r="A19" i="43"/>
  <c r="A14" i="43"/>
  <c r="A14" i="6"/>
  <c r="A14" i="49"/>
  <c r="P15" i="9"/>
  <c r="O15" i="39"/>
  <c r="K14" i="39"/>
  <c r="P26" i="51"/>
  <c r="O51" i="41"/>
  <c r="P15" i="51"/>
  <c r="P41" i="89"/>
  <c r="K69" i="94"/>
  <c r="P19" i="95"/>
  <c r="O32" i="93"/>
  <c r="O15" i="52"/>
  <c r="K45" i="41"/>
  <c r="O14" i="49"/>
  <c r="K15" i="52"/>
  <c r="K24" i="94"/>
  <c r="P26" i="49"/>
  <c r="O26" i="52"/>
  <c r="K18" i="40"/>
  <c r="O63" i="41"/>
  <c r="P28" i="43"/>
  <c r="P16" i="40"/>
  <c r="O37" i="41"/>
  <c r="P47" i="41"/>
  <c r="O21" i="39"/>
  <c r="P35" i="94"/>
  <c r="O25" i="92"/>
  <c r="K63" i="93"/>
  <c r="P20" i="52"/>
  <c r="P14" i="9"/>
  <c r="O28" i="41"/>
  <c r="P21" i="40"/>
  <c r="O55" i="93"/>
  <c r="K28" i="43"/>
  <c r="K16" i="42"/>
  <c r="P28" i="42"/>
  <c r="O23" i="49"/>
  <c r="O39" i="42"/>
  <c r="O62" i="41"/>
  <c r="O16" i="42"/>
  <c r="P17" i="51"/>
  <c r="P18" i="9"/>
  <c r="O18" i="9"/>
  <c r="O40" i="41"/>
  <c r="P35" i="41"/>
  <c r="K35" i="93"/>
  <c r="K40" i="41"/>
  <c r="P16" i="41"/>
  <c r="O18" i="39"/>
  <c r="O17" i="52"/>
  <c r="K32" i="93"/>
  <c r="P28" i="9"/>
  <c r="K19" i="43"/>
  <c r="K53" i="42"/>
  <c r="O19" i="41"/>
  <c r="P19" i="41"/>
  <c r="P18" i="39"/>
  <c r="P14" i="40"/>
  <c r="P23" i="43"/>
  <c r="P23" i="49"/>
  <c r="O18" i="49"/>
  <c r="O49" i="89"/>
  <c r="P50" i="41"/>
  <c r="O37" i="90"/>
  <c r="P27" i="41"/>
  <c r="P18" i="51"/>
  <c r="P32" i="94"/>
  <c r="O18" i="52"/>
  <c r="K16" i="52"/>
  <c r="P24" i="52"/>
  <c r="O27" i="42"/>
  <c r="P55" i="94"/>
  <c r="O34" i="93"/>
  <c r="P40" i="42"/>
  <c r="P31" i="42"/>
  <c r="K35" i="41"/>
  <c r="P39" i="42"/>
  <c r="K23" i="43"/>
  <c r="O15" i="40"/>
  <c r="K17" i="52"/>
  <c r="O37" i="42"/>
  <c r="O24" i="94"/>
  <c r="O28" i="93"/>
  <c r="P21" i="47"/>
  <c r="K30" i="90"/>
  <c r="O16" i="51"/>
  <c r="P16" i="51"/>
  <c r="P45" i="41"/>
  <c r="P24" i="94"/>
  <c r="P31" i="43"/>
  <c r="K19" i="41"/>
  <c r="K39" i="42"/>
  <c r="K59" i="41"/>
  <c r="O69" i="93"/>
  <c r="O45" i="41"/>
  <c r="P69" i="94"/>
  <c r="O35" i="41"/>
  <c r="P63" i="93"/>
  <c r="P48" i="42"/>
  <c r="O63" i="93"/>
  <c r="P46" i="41"/>
  <c r="O48" i="41"/>
  <c r="P16" i="52"/>
  <c r="K51" i="41"/>
  <c r="O19" i="9"/>
  <c r="P51" i="41"/>
  <c r="O63" i="89"/>
  <c r="K15" i="43"/>
  <c r="P16" i="96"/>
  <c r="O16" i="96"/>
  <c r="P19" i="9"/>
  <c r="O50" i="42"/>
  <c r="K50" i="42"/>
  <c r="O21" i="52"/>
  <c r="O21" i="51"/>
  <c r="O14" i="52"/>
  <c r="O14" i="51"/>
  <c r="O22" i="51"/>
  <c r="O32" i="41"/>
  <c r="P24" i="40"/>
  <c r="O52" i="41"/>
  <c r="P25" i="43"/>
  <c r="O31" i="41"/>
  <c r="P17" i="41"/>
  <c r="P63" i="41"/>
  <c r="P20" i="39"/>
  <c r="K19" i="9"/>
  <c r="K38" i="42"/>
  <c r="O24" i="40"/>
  <c r="K26" i="43"/>
  <c r="O17" i="42"/>
  <c r="P25" i="48"/>
  <c r="O25" i="48"/>
  <c r="O20" i="93"/>
  <c r="K21" i="48"/>
  <c r="O19" i="49"/>
  <c r="M27" i="51"/>
  <c r="F22" i="34" s="1"/>
  <c r="F36" i="2" s="1"/>
  <c r="M142" i="41"/>
  <c r="F17" i="34" s="1"/>
  <c r="F21" i="2" s="1"/>
  <c r="O20" i="39"/>
  <c r="P52" i="42"/>
  <c r="P63" i="90"/>
  <c r="O21" i="47"/>
  <c r="P32" i="42"/>
  <c r="K15" i="39"/>
  <c r="O31" i="93"/>
  <c r="O49" i="41"/>
  <c r="M34" i="43"/>
  <c r="F18" i="36" s="1"/>
  <c r="F26" i="2" s="1"/>
  <c r="M26" i="38"/>
  <c r="F15" i="36" s="1"/>
  <c r="F17" i="2" s="1"/>
  <c r="M142" i="42"/>
  <c r="F17" i="36" s="1"/>
  <c r="F23" i="2" s="1"/>
  <c r="P20" i="93"/>
  <c r="O16" i="94"/>
  <c r="M29" i="49"/>
  <c r="F21" i="36" s="1"/>
  <c r="F35" i="2" s="1"/>
  <c r="M26" i="40"/>
  <c r="F16" i="36" s="1"/>
  <c r="F20" i="2" s="1"/>
  <c r="M37" i="92"/>
  <c r="F25" i="36" s="1"/>
  <c r="F47" i="2" s="1"/>
  <c r="M29" i="48"/>
  <c r="F20" i="36" s="1"/>
  <c r="F32" i="2" s="1"/>
  <c r="M74" i="90"/>
  <c r="F26" i="36" s="1"/>
  <c r="F50" i="2" s="1"/>
  <c r="M71" i="94"/>
  <c r="F24" i="36" s="1"/>
  <c r="F44" i="2" s="1"/>
  <c r="M27" i="52"/>
  <c r="F22" i="36" s="1"/>
  <c r="F38" i="2" s="1"/>
  <c r="M24" i="46"/>
  <c r="F19" i="36" s="1"/>
  <c r="F29" i="2" s="1"/>
  <c r="M23" i="96"/>
  <c r="F23" i="36" s="1"/>
  <c r="F41" i="2" s="1"/>
  <c r="P14" i="41"/>
  <c r="P14" i="42"/>
  <c r="K14" i="45"/>
  <c r="K14" i="46"/>
  <c r="O14" i="45"/>
  <c r="O14" i="46"/>
  <c r="K14" i="41"/>
  <c r="K14" i="42"/>
  <c r="O14" i="41"/>
  <c r="O14" i="42"/>
  <c r="K14" i="52"/>
  <c r="K14" i="47"/>
  <c r="K14" i="48"/>
  <c r="P14" i="47"/>
  <c r="P14" i="48"/>
  <c r="K14" i="95"/>
  <c r="K14" i="96"/>
  <c r="K14" i="89"/>
  <c r="K14" i="90"/>
  <c r="O14" i="89"/>
  <c r="O14" i="90"/>
  <c r="K14" i="93"/>
  <c r="K14" i="94"/>
  <c r="O14" i="91"/>
  <c r="O14" i="92"/>
  <c r="F18" i="34"/>
  <c r="F24" i="2" s="1"/>
  <c r="K14" i="91"/>
  <c r="K14" i="92"/>
  <c r="M26" i="39"/>
  <c r="F16" i="34" s="1"/>
  <c r="F18" i="2" s="1"/>
  <c r="P49" i="42"/>
  <c r="P31" i="94"/>
  <c r="K46" i="41"/>
  <c r="P19" i="42"/>
  <c r="O17" i="9"/>
  <c r="O17" i="49"/>
  <c r="I27" i="36"/>
  <c r="D11" i="36" s="1"/>
  <c r="P16" i="93"/>
  <c r="P18" i="40"/>
  <c r="P35" i="42"/>
  <c r="P68" i="41"/>
  <c r="P68" i="42"/>
  <c r="K24" i="40"/>
  <c r="P56" i="41"/>
  <c r="P56" i="42"/>
  <c r="P40" i="41"/>
  <c r="P62" i="41"/>
  <c r="P62" i="42"/>
  <c r="O66" i="41"/>
  <c r="O66" i="42"/>
  <c r="O25" i="49"/>
  <c r="O25" i="9"/>
  <c r="K19" i="39"/>
  <c r="K19" i="40"/>
  <c r="P27" i="42"/>
  <c r="K24" i="48"/>
  <c r="K24" i="47"/>
  <c r="O24" i="48"/>
  <c r="O24" i="47"/>
  <c r="K25" i="49"/>
  <c r="K25" i="9"/>
  <c r="K66" i="41"/>
  <c r="K66" i="42"/>
  <c r="K23" i="3"/>
  <c r="K23" i="38"/>
  <c r="P30" i="41"/>
  <c r="P30" i="42"/>
  <c r="O23" i="47"/>
  <c r="O23" i="48"/>
  <c r="K52" i="41"/>
  <c r="K52" i="42"/>
  <c r="P46" i="42"/>
  <c r="P61" i="41"/>
  <c r="P61" i="42"/>
  <c r="P67" i="41"/>
  <c r="P67" i="42"/>
  <c r="K25" i="40"/>
  <c r="K25" i="39"/>
  <c r="K33" i="41"/>
  <c r="K33" i="42"/>
  <c r="O36" i="41"/>
  <c r="K20" i="39"/>
  <c r="K20" i="40"/>
  <c r="O33" i="42"/>
  <c r="P22" i="39"/>
  <c r="P22" i="40"/>
  <c r="K23" i="47"/>
  <c r="K23" i="48"/>
  <c r="P16" i="42"/>
  <c r="A16" i="42" s="1"/>
  <c r="K36" i="42"/>
  <c r="K36" i="41"/>
  <c r="P42" i="41"/>
  <c r="P42" i="42"/>
  <c r="P65" i="41"/>
  <c r="P65" i="42"/>
  <c r="P60" i="41"/>
  <c r="P60" i="42"/>
  <c r="K42" i="41"/>
  <c r="K42" i="42"/>
  <c r="K55" i="41"/>
  <c r="K55" i="42"/>
  <c r="P24" i="42"/>
  <c r="P24" i="41"/>
  <c r="K17" i="46"/>
  <c r="K17" i="45"/>
  <c r="P29" i="43"/>
  <c r="P29" i="41"/>
  <c r="P29" i="42"/>
  <c r="P54" i="41"/>
  <c r="P54" i="42"/>
  <c r="K43" i="41"/>
  <c r="K43" i="42"/>
  <c r="P55" i="41"/>
  <c r="P55" i="42"/>
  <c r="P16" i="39"/>
  <c r="P25" i="42"/>
  <c r="P25" i="41"/>
  <c r="O67" i="89"/>
  <c r="O67" i="90"/>
  <c r="P17" i="40"/>
  <c r="P17" i="39"/>
  <c r="P50" i="42"/>
  <c r="O21" i="45"/>
  <c r="O21" i="46"/>
  <c r="O17" i="46"/>
  <c r="O17" i="45"/>
  <c r="P20" i="41"/>
  <c r="P20" i="42"/>
  <c r="K69" i="41"/>
  <c r="K69" i="42"/>
  <c r="P32" i="43"/>
  <c r="O42" i="41"/>
  <c r="O42" i="42"/>
  <c r="K58" i="41"/>
  <c r="K58" i="42"/>
  <c r="K54" i="41"/>
  <c r="K54" i="42"/>
  <c r="K21" i="45"/>
  <c r="K21" i="46"/>
  <c r="K67" i="89"/>
  <c r="K67" i="90"/>
  <c r="P21" i="41"/>
  <c r="P21" i="42"/>
  <c r="K22" i="45"/>
  <c r="K22" i="46"/>
  <c r="K27" i="43"/>
  <c r="P59" i="41"/>
  <c r="P59" i="42"/>
  <c r="O18" i="41"/>
  <c r="O18" i="42"/>
  <c r="K26" i="41"/>
  <c r="K26" i="42"/>
  <c r="K49" i="41"/>
  <c r="K49" i="42"/>
  <c r="O27" i="43"/>
  <c r="P64" i="41"/>
  <c r="P64" i="42"/>
  <c r="P44" i="41"/>
  <c r="P44" i="42"/>
  <c r="P34" i="41"/>
  <c r="P34" i="42"/>
  <c r="P38" i="41"/>
  <c r="P38" i="42"/>
  <c r="P18" i="41"/>
  <c r="P18" i="42"/>
  <c r="P37" i="41"/>
  <c r="P37" i="42"/>
  <c r="P49" i="41"/>
  <c r="K18" i="41"/>
  <c r="K18" i="42"/>
  <c r="P33" i="43"/>
  <c r="P45" i="42"/>
  <c r="O19" i="45"/>
  <c r="O19" i="46"/>
  <c r="K34" i="41"/>
  <c r="K34" i="42"/>
  <c r="K19" i="45"/>
  <c r="K19" i="46"/>
  <c r="K41" i="41"/>
  <c r="K41" i="42"/>
  <c r="P22" i="41"/>
  <c r="P22" i="42"/>
  <c r="O22" i="45"/>
  <c r="O22" i="46"/>
  <c r="P28" i="41"/>
  <c r="P23" i="41"/>
  <c r="P23" i="42"/>
  <c r="K63" i="41"/>
  <c r="K63" i="42"/>
  <c r="K57" i="41"/>
  <c r="K57" i="42"/>
  <c r="O28" i="89"/>
  <c r="O28" i="90"/>
  <c r="K22" i="43"/>
  <c r="O38" i="93"/>
  <c r="O38" i="94"/>
  <c r="O28" i="48"/>
  <c r="P20" i="43"/>
  <c r="A20" i="43" s="1"/>
  <c r="K38" i="93"/>
  <c r="K38" i="94"/>
  <c r="K17" i="49"/>
  <c r="K17" i="9"/>
  <c r="K28" i="48"/>
  <c r="K28" i="89"/>
  <c r="K28" i="90"/>
  <c r="O22" i="43"/>
  <c r="P20" i="46"/>
  <c r="O20" i="46"/>
  <c r="K16" i="48"/>
  <c r="K16" i="47"/>
  <c r="O23" i="45"/>
  <c r="O23" i="46"/>
  <c r="K27" i="48"/>
  <c r="K25" i="48"/>
  <c r="K25" i="47"/>
  <c r="K18" i="47"/>
  <c r="K18" i="48"/>
  <c r="K20" i="45"/>
  <c r="K20" i="46"/>
  <c r="K16" i="46"/>
  <c r="K16" i="45"/>
  <c r="O19" i="47"/>
  <c r="O19" i="48"/>
  <c r="K23" i="45"/>
  <c r="K23" i="46"/>
  <c r="K19" i="47"/>
  <c r="K19" i="48"/>
  <c r="K31" i="93"/>
  <c r="K31" i="94"/>
  <c r="O18" i="48"/>
  <c r="O18" i="45"/>
  <c r="O18" i="46"/>
  <c r="O16" i="46"/>
  <c r="O16" i="45"/>
  <c r="O16" i="48"/>
  <c r="O16" i="47"/>
  <c r="K25" i="52"/>
  <c r="O27" i="48"/>
  <c r="K18" i="45"/>
  <c r="K18" i="46"/>
  <c r="O20" i="47"/>
  <c r="O20" i="48"/>
  <c r="K58" i="93"/>
  <c r="K58" i="94"/>
  <c r="O17" i="48"/>
  <c r="O17" i="47"/>
  <c r="O22" i="47"/>
  <c r="O22" i="48"/>
  <c r="K22" i="47"/>
  <c r="K22" i="48"/>
  <c r="K19" i="91"/>
  <c r="K19" i="92"/>
  <c r="K26" i="48"/>
  <c r="K20" i="47"/>
  <c r="K20" i="48"/>
  <c r="P22" i="9"/>
  <c r="P22" i="49"/>
  <c r="O26" i="48"/>
  <c r="K17" i="48"/>
  <c r="K17" i="47"/>
  <c r="K21" i="9"/>
  <c r="K21" i="49"/>
  <c r="O29" i="93"/>
  <c r="O29" i="94"/>
  <c r="K17" i="96"/>
  <c r="K17" i="95"/>
  <c r="O17" i="96"/>
  <c r="O17" i="95"/>
  <c r="K16" i="49"/>
  <c r="K16" i="9"/>
  <c r="P20" i="9"/>
  <c r="P20" i="49"/>
  <c r="O16" i="49"/>
  <c r="O16" i="9"/>
  <c r="P29" i="93"/>
  <c r="P29" i="94"/>
  <c r="K23" i="9"/>
  <c r="K23" i="49"/>
  <c r="P19" i="52"/>
  <c r="P23" i="52"/>
  <c r="P27" i="49"/>
  <c r="P27" i="9"/>
  <c r="P24" i="49"/>
  <c r="P24" i="9"/>
  <c r="O21" i="9"/>
  <c r="O21" i="49"/>
  <c r="K29" i="93"/>
  <c r="K29" i="94"/>
  <c r="K69" i="89"/>
  <c r="K69" i="90"/>
  <c r="K21" i="93"/>
  <c r="K21" i="94"/>
  <c r="O20" i="95"/>
  <c r="O20" i="96"/>
  <c r="O29" i="91"/>
  <c r="O29" i="92"/>
  <c r="K41" i="93"/>
  <c r="K41" i="94"/>
  <c r="K25" i="94"/>
  <c r="K25" i="93"/>
  <c r="P25" i="94"/>
  <c r="P25" i="93"/>
  <c r="K43" i="93"/>
  <c r="K43" i="94"/>
  <c r="K18" i="95"/>
  <c r="K18" i="96"/>
  <c r="K51" i="89"/>
  <c r="K51" i="90"/>
  <c r="K21" i="52"/>
  <c r="P18" i="96"/>
  <c r="O18" i="96"/>
  <c r="K20" i="95"/>
  <c r="K20" i="96"/>
  <c r="O43" i="93"/>
  <c r="O43" i="94"/>
  <c r="O51" i="89"/>
  <c r="O51" i="90"/>
  <c r="K29" i="91"/>
  <c r="K29" i="92"/>
  <c r="K65" i="93"/>
  <c r="K65" i="94"/>
  <c r="O25" i="94"/>
  <c r="O25" i="93"/>
  <c r="K65" i="89"/>
  <c r="K65" i="90"/>
  <c r="K27" i="94"/>
  <c r="K27" i="93"/>
  <c r="O40" i="93"/>
  <c r="O40" i="94"/>
  <c r="O32" i="91"/>
  <c r="O32" i="92"/>
  <c r="O54" i="93"/>
  <c r="O54" i="94"/>
  <c r="O43" i="89"/>
  <c r="O43" i="90"/>
  <c r="O47" i="93"/>
  <c r="O47" i="94"/>
  <c r="O16" i="90"/>
  <c r="O16" i="89"/>
  <c r="K56" i="93"/>
  <c r="K56" i="94"/>
  <c r="O56" i="93"/>
  <c r="O56" i="94"/>
  <c r="K26" i="91"/>
  <c r="K26" i="92"/>
  <c r="K31" i="91"/>
  <c r="K31" i="92"/>
  <c r="K42" i="93"/>
  <c r="K42" i="94"/>
  <c r="K47" i="93"/>
  <c r="K47" i="94"/>
  <c r="K67" i="93"/>
  <c r="K67" i="94"/>
  <c r="K18" i="93"/>
  <c r="K18" i="94"/>
  <c r="K20" i="93"/>
  <c r="K20" i="94"/>
  <c r="K22" i="95"/>
  <c r="K22" i="96"/>
  <c r="O22" i="95"/>
  <c r="O22" i="96"/>
  <c r="K23" i="93"/>
  <c r="K23" i="94"/>
  <c r="O23" i="93"/>
  <c r="O23" i="94"/>
  <c r="O22" i="93"/>
  <c r="O22" i="94"/>
  <c r="O21" i="95"/>
  <c r="O21" i="96"/>
  <c r="K57" i="93"/>
  <c r="K57" i="94"/>
  <c r="O28" i="91"/>
  <c r="O28" i="92"/>
  <c r="K43" i="89"/>
  <c r="K43" i="90"/>
  <c r="P28" i="93"/>
  <c r="P28" i="94"/>
  <c r="O67" i="93"/>
  <c r="O67" i="94"/>
  <c r="O18" i="93"/>
  <c r="O18" i="94"/>
  <c r="O33" i="91"/>
  <c r="O33" i="92"/>
  <c r="O62" i="93"/>
  <c r="O62" i="94"/>
  <c r="O24" i="90"/>
  <c r="O24" i="89"/>
  <c r="K62" i="93"/>
  <c r="K62" i="94"/>
  <c r="K54" i="93"/>
  <c r="K54" i="94"/>
  <c r="K32" i="91"/>
  <c r="K32" i="92"/>
  <c r="K24" i="90"/>
  <c r="K24" i="89"/>
  <c r="K22" i="93"/>
  <c r="K22" i="94"/>
  <c r="K33" i="91"/>
  <c r="K33" i="92"/>
  <c r="K16" i="90"/>
  <c r="K16" i="89"/>
  <c r="K40" i="93"/>
  <c r="K40" i="94"/>
  <c r="P45" i="93"/>
  <c r="P45" i="94"/>
  <c r="K21" i="95"/>
  <c r="K21" i="96"/>
  <c r="K28" i="91"/>
  <c r="K28" i="92"/>
  <c r="O20" i="92"/>
  <c r="K59" i="93"/>
  <c r="K59" i="94"/>
  <c r="K48" i="93"/>
  <c r="K48" i="94"/>
  <c r="K64" i="93"/>
  <c r="K64" i="94"/>
  <c r="O64" i="94"/>
  <c r="K49" i="93"/>
  <c r="K49" i="94"/>
  <c r="K45" i="89"/>
  <c r="K45" i="90"/>
  <c r="K68" i="93"/>
  <c r="K68" i="94"/>
  <c r="K16" i="94"/>
  <c r="K16" i="93"/>
  <c r="K20" i="91"/>
  <c r="K20" i="92"/>
  <c r="O59" i="93"/>
  <c r="O59" i="94"/>
  <c r="K26" i="89"/>
  <c r="K26" i="90"/>
  <c r="O48" i="93"/>
  <c r="O48" i="94"/>
  <c r="P35" i="93"/>
  <c r="O60" i="93"/>
  <c r="O60" i="94"/>
  <c r="O30" i="93"/>
  <c r="O30" i="94"/>
  <c r="O19" i="93"/>
  <c r="O19" i="94"/>
  <c r="K39" i="93"/>
  <c r="K39" i="94"/>
  <c r="K23" i="91"/>
  <c r="K23" i="92"/>
  <c r="K37" i="93"/>
  <c r="K37" i="94"/>
  <c r="K53" i="93"/>
  <c r="K53" i="94"/>
  <c r="O17" i="94"/>
  <c r="O17" i="93"/>
  <c r="K61" i="89"/>
  <c r="K61" i="90"/>
  <c r="K51" i="93"/>
  <c r="K51" i="94"/>
  <c r="K17" i="92"/>
  <c r="K17" i="91"/>
  <c r="K26" i="93"/>
  <c r="K26" i="94"/>
  <c r="O26" i="93"/>
  <c r="O26" i="94"/>
  <c r="O17" i="92"/>
  <c r="O17" i="91"/>
  <c r="K22" i="89"/>
  <c r="K22" i="90"/>
  <c r="K17" i="94"/>
  <c r="K17" i="93"/>
  <c r="O33" i="93"/>
  <c r="O33" i="94"/>
  <c r="O45" i="89"/>
  <c r="O45" i="90"/>
  <c r="P50" i="93"/>
  <c r="P50" i="94"/>
  <c r="K30" i="93"/>
  <c r="K30" i="94"/>
  <c r="K60" i="93"/>
  <c r="K60" i="94"/>
  <c r="K44" i="93"/>
  <c r="K44" i="94"/>
  <c r="K52" i="93"/>
  <c r="K52" i="94"/>
  <c r="O18" i="91"/>
  <c r="O18" i="92"/>
  <c r="O52" i="93"/>
  <c r="O52" i="94"/>
  <c r="K36" i="94"/>
  <c r="K36" i="93"/>
  <c r="O36" i="94"/>
  <c r="O36" i="93"/>
  <c r="O26" i="89"/>
  <c r="O26" i="90"/>
  <c r="O68" i="93"/>
  <c r="O68" i="94"/>
  <c r="O46" i="93"/>
  <c r="O46" i="94"/>
  <c r="K19" i="93"/>
  <c r="K19" i="94"/>
  <c r="O51" i="93"/>
  <c r="O51" i="94"/>
  <c r="O44" i="93"/>
  <c r="O44" i="94"/>
  <c r="K33" i="93"/>
  <c r="K33" i="94"/>
  <c r="K57" i="89"/>
  <c r="K57" i="90"/>
  <c r="P61" i="93"/>
  <c r="P61" i="94"/>
  <c r="O61" i="89"/>
  <c r="O61" i="90"/>
  <c r="K46" i="93"/>
  <c r="K46" i="94"/>
  <c r="K18" i="91"/>
  <c r="K18" i="92"/>
  <c r="P66" i="93"/>
  <c r="P66" i="94"/>
  <c r="K24" i="92"/>
  <c r="K24" i="91"/>
  <c r="K55" i="89"/>
  <c r="K55" i="90"/>
  <c r="O55" i="89"/>
  <c r="O55" i="90"/>
  <c r="O44" i="89"/>
  <c r="O44" i="90"/>
  <c r="P53" i="89"/>
  <c r="P53" i="90"/>
  <c r="K30" i="91"/>
  <c r="K30" i="92"/>
  <c r="O53" i="89"/>
  <c r="O53" i="90"/>
  <c r="K36" i="90"/>
  <c r="K36" i="89"/>
  <c r="K36" i="92"/>
  <c r="K36" i="91"/>
  <c r="O36" i="92"/>
  <c r="O36" i="91"/>
  <c r="O50" i="89"/>
  <c r="O50" i="90"/>
  <c r="O30" i="91"/>
  <c r="O30" i="92"/>
  <c r="O22" i="91"/>
  <c r="O22" i="92"/>
  <c r="K16" i="92"/>
  <c r="K16" i="91"/>
  <c r="O16" i="92"/>
  <c r="O16" i="91"/>
  <c r="O64" i="89"/>
  <c r="O64" i="90"/>
  <c r="O54" i="89"/>
  <c r="O54" i="90"/>
  <c r="P25" i="92"/>
  <c r="P25" i="91"/>
  <c r="O36" i="90"/>
  <c r="O36" i="89"/>
  <c r="K17" i="90"/>
  <c r="K17" i="89"/>
  <c r="K44" i="89"/>
  <c r="K44" i="90"/>
  <c r="K66" i="89"/>
  <c r="K66" i="90"/>
  <c r="K22" i="91"/>
  <c r="K22" i="92"/>
  <c r="O56" i="89"/>
  <c r="O56" i="90"/>
  <c r="O21" i="91"/>
  <c r="O21" i="92"/>
  <c r="K46" i="89"/>
  <c r="K46" i="90"/>
  <c r="P37" i="89"/>
  <c r="P37" i="90"/>
  <c r="K56" i="89"/>
  <c r="K56" i="90"/>
  <c r="K53" i="89"/>
  <c r="K53" i="90"/>
  <c r="K54" i="89"/>
  <c r="K54" i="90"/>
  <c r="K20" i="89"/>
  <c r="K20" i="90"/>
  <c r="O66" i="89"/>
  <c r="O66" i="90"/>
  <c r="K50" i="89"/>
  <c r="K50" i="90"/>
  <c r="K34" i="91"/>
  <c r="K34" i="92"/>
  <c r="O34" i="91"/>
  <c r="O34" i="92"/>
  <c r="O24" i="92"/>
  <c r="O24" i="91"/>
  <c r="K64" i="89"/>
  <c r="K64" i="90"/>
  <c r="O20" i="89"/>
  <c r="O20" i="90"/>
  <c r="P30" i="89"/>
  <c r="P30" i="90"/>
  <c r="K27" i="92"/>
  <c r="K27" i="91"/>
  <c r="O46" i="89"/>
  <c r="O46" i="90"/>
  <c r="K21" i="91"/>
  <c r="K21" i="92"/>
  <c r="K35" i="91"/>
  <c r="K35" i="92"/>
  <c r="K23" i="89"/>
  <c r="K23" i="90"/>
  <c r="O39" i="89"/>
  <c r="O39" i="90"/>
  <c r="K52" i="89"/>
  <c r="K52" i="90"/>
  <c r="O60" i="89"/>
  <c r="O60" i="90"/>
  <c r="O48" i="89"/>
  <c r="O48" i="90"/>
  <c r="O68" i="89"/>
  <c r="O68" i="90"/>
  <c r="K62" i="89"/>
  <c r="K62" i="90"/>
  <c r="O42" i="89"/>
  <c r="O42" i="90"/>
  <c r="K48" i="89"/>
  <c r="K48" i="90"/>
  <c r="K60" i="89"/>
  <c r="K60" i="90"/>
  <c r="O38" i="89"/>
  <c r="O38" i="90"/>
  <c r="O19" i="89"/>
  <c r="O19" i="90"/>
  <c r="O27" i="90"/>
  <c r="O27" i="89"/>
  <c r="O47" i="89"/>
  <c r="O47" i="90"/>
  <c r="K18" i="89"/>
  <c r="K18" i="90"/>
  <c r="O29" i="89"/>
  <c r="O29" i="90"/>
  <c r="K27" i="90"/>
  <c r="K27" i="89"/>
  <c r="K31" i="89"/>
  <c r="K31" i="90"/>
  <c r="K42" i="89"/>
  <c r="K42" i="90"/>
  <c r="K32" i="89"/>
  <c r="K32" i="90"/>
  <c r="K47" i="89"/>
  <c r="K47" i="90"/>
  <c r="K34" i="89"/>
  <c r="K34" i="90"/>
  <c r="K59" i="89"/>
  <c r="K59" i="90"/>
  <c r="K39" i="89"/>
  <c r="K39" i="90"/>
  <c r="O58" i="89"/>
  <c r="O58" i="90"/>
  <c r="K21" i="89"/>
  <c r="K21" i="90"/>
  <c r="O52" i="89"/>
  <c r="O52" i="90"/>
  <c r="K38" i="89"/>
  <c r="K38" i="90"/>
  <c r="O34" i="89"/>
  <c r="O34" i="90"/>
  <c r="K19" i="89"/>
  <c r="K19" i="90"/>
  <c r="K40" i="89"/>
  <c r="K40" i="90"/>
  <c r="O32" i="90"/>
  <c r="O18" i="89"/>
  <c r="O18" i="90"/>
  <c r="O25" i="89"/>
  <c r="K68" i="89"/>
  <c r="K68" i="90"/>
  <c r="O21" i="89"/>
  <c r="O21" i="90"/>
  <c r="O62" i="89"/>
  <c r="O62" i="90"/>
  <c r="O59" i="89"/>
  <c r="O59" i="90"/>
  <c r="O31" i="89"/>
  <c r="O31" i="90"/>
  <c r="K35" i="89"/>
  <c r="K35" i="90"/>
  <c r="O35" i="89"/>
  <c r="O35" i="90"/>
  <c r="O40" i="89"/>
  <c r="O40" i="90"/>
  <c r="K29" i="89"/>
  <c r="K29" i="90"/>
  <c r="O33" i="90"/>
  <c r="K49" i="89"/>
  <c r="K49" i="90"/>
  <c r="K58" i="89"/>
  <c r="K58" i="90"/>
  <c r="O32" i="89"/>
  <c r="P15" i="89"/>
  <c r="P15" i="90"/>
  <c r="O15" i="89"/>
  <c r="O15" i="90"/>
  <c r="K15" i="89"/>
  <c r="K15" i="90"/>
  <c r="O15" i="93"/>
  <c r="O15" i="94"/>
  <c r="K15" i="93"/>
  <c r="K15" i="94"/>
  <c r="K15" i="95"/>
  <c r="K15" i="96"/>
  <c r="K15" i="47"/>
  <c r="K15" i="48"/>
  <c r="O15" i="47"/>
  <c r="O32" i="47" s="1"/>
  <c r="O15" i="48"/>
  <c r="K15" i="41"/>
  <c r="K15" i="42"/>
  <c r="O15" i="41"/>
  <c r="O15" i="42"/>
  <c r="P15" i="39"/>
  <c r="P15" i="40"/>
  <c r="A15" i="40" s="1"/>
  <c r="K15" i="3"/>
  <c r="K15" i="38"/>
  <c r="O15" i="45"/>
  <c r="O15" i="46"/>
  <c r="P15" i="91"/>
  <c r="P15" i="92"/>
  <c r="P15" i="49"/>
  <c r="A15" i="49" s="1"/>
  <c r="K15" i="45"/>
  <c r="K15" i="46"/>
  <c r="O64" i="93"/>
  <c r="O65" i="89"/>
  <c r="O57" i="89"/>
  <c r="O14" i="93"/>
  <c r="O17" i="90"/>
  <c r="O49" i="93"/>
  <c r="O15" i="95"/>
  <c r="O14" i="95"/>
  <c r="O36" i="44"/>
  <c r="O26" i="4"/>
  <c r="P16" i="38"/>
  <c r="O41" i="93"/>
  <c r="O57" i="93"/>
  <c r="O29" i="50"/>
  <c r="O21" i="93"/>
  <c r="O65" i="93"/>
  <c r="O41" i="41"/>
  <c r="O37" i="93"/>
  <c r="O53" i="93"/>
  <c r="O57" i="41"/>
  <c r="O36" i="42"/>
  <c r="O142" i="5"/>
  <c r="O69" i="89"/>
  <c r="G27" i="36"/>
  <c r="O58" i="93"/>
  <c r="O42" i="93"/>
  <c r="O43" i="41"/>
  <c r="O19" i="91"/>
  <c r="O35" i="91"/>
  <c r="O31" i="91"/>
  <c r="O27" i="92"/>
  <c r="O22" i="89"/>
  <c r="O23" i="91"/>
  <c r="M29" i="9"/>
  <c r="F21" i="34" s="1"/>
  <c r="F33" i="2" s="1"/>
  <c r="O27" i="10"/>
  <c r="O25" i="40"/>
  <c r="O14" i="3"/>
  <c r="P14" i="3"/>
  <c r="O39" i="93"/>
  <c r="O69" i="41"/>
  <c r="M26" i="3"/>
  <c r="F15" i="34" s="1"/>
  <c r="O25" i="52"/>
  <c r="P25" i="51"/>
  <c r="P21" i="51"/>
  <c r="P14" i="51"/>
  <c r="O58" i="41"/>
  <c r="O19" i="39"/>
  <c r="O26" i="41"/>
  <c r="O26" i="91"/>
  <c r="M71" i="93"/>
  <c r="F24" i="34" s="1"/>
  <c r="F42" i="2" s="1"/>
  <c r="O23" i="3"/>
  <c r="O71" i="12"/>
  <c r="O27" i="94"/>
  <c r="O20" i="3"/>
  <c r="P20" i="3"/>
  <c r="P27" i="93"/>
  <c r="O18" i="95"/>
  <c r="O23" i="11"/>
  <c r="P22" i="3"/>
  <c r="M37" i="91"/>
  <c r="F25" i="34" s="1"/>
  <c r="F45" i="2" s="1"/>
  <c r="F20" i="34"/>
  <c r="F30" i="2" s="1"/>
  <c r="O20" i="91"/>
  <c r="O37" i="13"/>
  <c r="O23" i="89"/>
  <c r="O74" i="14"/>
  <c r="M23" i="95"/>
  <c r="F23" i="34" s="1"/>
  <c r="F39" i="2" s="1"/>
  <c r="P23" i="90"/>
  <c r="O15" i="3"/>
  <c r="M24" i="45"/>
  <c r="F19" i="34" s="1"/>
  <c r="F27" i="2" s="1"/>
  <c r="M74" i="89"/>
  <c r="F26" i="34" s="1"/>
  <c r="F48" i="2" s="1"/>
  <c r="O20" i="45"/>
  <c r="O24" i="7"/>
  <c r="O30" i="8"/>
  <c r="P15" i="41"/>
  <c r="A15" i="41" s="1"/>
  <c r="P21" i="39"/>
  <c r="O17" i="38"/>
  <c r="P17" i="38"/>
  <c r="G15" i="34"/>
  <c r="O21" i="3"/>
  <c r="I15" i="2"/>
  <c r="I27" i="34"/>
  <c r="A15" i="6" l="1"/>
  <c r="P36" i="6"/>
  <c r="A29" i="6"/>
  <c r="A18" i="6"/>
  <c r="A34" i="6"/>
  <c r="A31" i="6"/>
  <c r="A24" i="6"/>
  <c r="A16" i="6"/>
  <c r="A23" i="6"/>
  <c r="A20" i="6"/>
  <c r="A32" i="6"/>
  <c r="A35" i="6"/>
  <c r="A22" i="6"/>
  <c r="A17" i="6"/>
  <c r="A27" i="6"/>
  <c r="A26" i="6"/>
  <c r="A19" i="6"/>
  <c r="A21" i="6"/>
  <c r="I52" i="2"/>
  <c r="D11" i="2" s="1"/>
  <c r="N9" i="99"/>
  <c r="E17" i="117"/>
  <c r="A16" i="41"/>
  <c r="A24" i="41"/>
  <c r="A16" i="40"/>
  <c r="A18" i="40"/>
  <c r="A18" i="51"/>
  <c r="A17" i="51"/>
  <c r="A19" i="41"/>
  <c r="A21" i="41"/>
  <c r="A21" i="43"/>
  <c r="A23" i="41"/>
  <c r="A25" i="41"/>
  <c r="A16" i="51"/>
  <c r="A15" i="9"/>
  <c r="A21" i="51"/>
  <c r="A14" i="3"/>
  <c r="A22" i="41"/>
  <c r="A14" i="41"/>
  <c r="A17" i="41"/>
  <c r="A20" i="51"/>
  <c r="A14" i="51"/>
  <c r="A17" i="40"/>
  <c r="A14" i="48"/>
  <c r="A14" i="40"/>
  <c r="A14" i="9"/>
  <c r="A18" i="41"/>
  <c r="A20" i="41"/>
  <c r="A14" i="47"/>
  <c r="A14" i="42"/>
  <c r="A19" i="51"/>
  <c r="A15" i="51"/>
  <c r="A15" i="42"/>
  <c r="P32" i="93"/>
  <c r="P15" i="52"/>
  <c r="P55" i="93"/>
  <c r="P14" i="39"/>
  <c r="P26" i="52"/>
  <c r="P47" i="42"/>
  <c r="P24" i="93"/>
  <c r="P17" i="52"/>
  <c r="P21" i="48"/>
  <c r="P23" i="9"/>
  <c r="P34" i="93"/>
  <c r="P34" i="94"/>
  <c r="P25" i="47"/>
  <c r="P31" i="41"/>
  <c r="P18" i="52"/>
  <c r="P51" i="42"/>
  <c r="P69" i="93"/>
  <c r="P16" i="95"/>
  <c r="P17" i="42"/>
  <c r="A17" i="42" s="1"/>
  <c r="P48" i="41"/>
  <c r="P20" i="94"/>
  <c r="P63" i="94"/>
  <c r="P63" i="89"/>
  <c r="P39" i="41"/>
  <c r="P63" i="42"/>
  <c r="P52" i="41"/>
  <c r="P49" i="89"/>
  <c r="P49" i="90"/>
  <c r="P32" i="41"/>
  <c r="P24" i="39"/>
  <c r="P20" i="40"/>
  <c r="P18" i="95"/>
  <c r="P22" i="51"/>
  <c r="A22" i="51" s="1"/>
  <c r="P22" i="52"/>
  <c r="P31" i="93"/>
  <c r="P16" i="94"/>
  <c r="P26" i="43"/>
  <c r="O29" i="48"/>
  <c r="H20" i="36" s="1"/>
  <c r="H32" i="2" s="1"/>
  <c r="P20" i="45"/>
  <c r="O26" i="38"/>
  <c r="H15" i="36" s="1"/>
  <c r="H17" i="2" s="1"/>
  <c r="O26" i="40"/>
  <c r="H16" i="36" s="1"/>
  <c r="H20" i="2" s="1"/>
  <c r="O71" i="94"/>
  <c r="H24" i="36" s="1"/>
  <c r="H44" i="2" s="1"/>
  <c r="O34" i="43"/>
  <c r="H18" i="36" s="1"/>
  <c r="H26" i="2" s="1"/>
  <c r="O29" i="49"/>
  <c r="H21" i="36" s="1"/>
  <c r="H35" i="2" s="1"/>
  <c r="O23" i="96"/>
  <c r="H23" i="36" s="1"/>
  <c r="H41" i="2" s="1"/>
  <c r="O37" i="92"/>
  <c r="H25" i="36" s="1"/>
  <c r="H47" i="2" s="1"/>
  <c r="O74" i="90"/>
  <c r="H26" i="36" s="1"/>
  <c r="H50" i="2" s="1"/>
  <c r="O27" i="52"/>
  <c r="H22" i="36" s="1"/>
  <c r="H38" i="2" s="1"/>
  <c r="O142" i="42"/>
  <c r="H17" i="36" s="1"/>
  <c r="H23" i="2" s="1"/>
  <c r="O24" i="46"/>
  <c r="H19" i="36" s="1"/>
  <c r="H29" i="2" s="1"/>
  <c r="P14" i="45"/>
  <c r="P14" i="46"/>
  <c r="P14" i="52"/>
  <c r="P14" i="95"/>
  <c r="P14" i="96"/>
  <c r="P14" i="89"/>
  <c r="P14" i="90"/>
  <c r="P14" i="93"/>
  <c r="P14" i="94"/>
  <c r="P14" i="91"/>
  <c r="P14" i="92"/>
  <c r="P17" i="49"/>
  <c r="P17" i="9"/>
  <c r="P24" i="48"/>
  <c r="P24" i="47"/>
  <c r="P66" i="41"/>
  <c r="P66" i="42"/>
  <c r="P25" i="49"/>
  <c r="P25" i="9"/>
  <c r="P19" i="39"/>
  <c r="A19" i="39" s="1"/>
  <c r="P19" i="40"/>
  <c r="A19" i="40" s="1"/>
  <c r="P23" i="3"/>
  <c r="P23" i="38"/>
  <c r="P25" i="40"/>
  <c r="P25" i="39"/>
  <c r="P33" i="41"/>
  <c r="P33" i="42"/>
  <c r="P23" i="47"/>
  <c r="P23" i="48"/>
  <c r="P36" i="42"/>
  <c r="A36" i="42" s="1"/>
  <c r="P36" i="41"/>
  <c r="P21" i="45"/>
  <c r="P21" i="46"/>
  <c r="P58" i="41"/>
  <c r="P58" i="42"/>
  <c r="P17" i="46"/>
  <c r="P17" i="45"/>
  <c r="P43" i="41"/>
  <c r="P43" i="42"/>
  <c r="P67" i="89"/>
  <c r="P67" i="90"/>
  <c r="P69" i="41"/>
  <c r="P69" i="42"/>
  <c r="P22" i="45"/>
  <c r="P22" i="46"/>
  <c r="P26" i="41"/>
  <c r="A26" i="41" s="1"/>
  <c r="P26" i="42"/>
  <c r="A26" i="42" s="1"/>
  <c r="P27" i="43"/>
  <c r="P57" i="41"/>
  <c r="P57" i="42"/>
  <c r="P41" i="41"/>
  <c r="P41" i="42"/>
  <c r="A41" i="42" s="1"/>
  <c r="P19" i="45"/>
  <c r="P19" i="46"/>
  <c r="P28" i="48"/>
  <c r="P38" i="93"/>
  <c r="P38" i="94"/>
  <c r="P28" i="89"/>
  <c r="P28" i="90"/>
  <c r="P22" i="43"/>
  <c r="A22" i="43" s="1"/>
  <c r="P25" i="52"/>
  <c r="P18" i="45"/>
  <c r="P18" i="46"/>
  <c r="P19" i="47"/>
  <c r="P19" i="48"/>
  <c r="P16" i="46"/>
  <c r="P16" i="45"/>
  <c r="P23" i="45"/>
  <c r="P23" i="46"/>
  <c r="P16" i="48"/>
  <c r="P16" i="47"/>
  <c r="P27" i="48"/>
  <c r="P18" i="47"/>
  <c r="P18" i="48"/>
  <c r="P22" i="47"/>
  <c r="P22" i="48"/>
  <c r="P17" i="48"/>
  <c r="P17" i="47"/>
  <c r="P20" i="47"/>
  <c r="P20" i="48"/>
  <c r="P58" i="93"/>
  <c r="P58" i="94"/>
  <c r="P19" i="91"/>
  <c r="P19" i="92"/>
  <c r="P26" i="48"/>
  <c r="P17" i="96"/>
  <c r="P17" i="95"/>
  <c r="P16" i="49"/>
  <c r="A16" i="49" s="1"/>
  <c r="P16" i="9"/>
  <c r="A16" i="9" s="1"/>
  <c r="P21" i="9"/>
  <c r="A21" i="9" s="1"/>
  <c r="P21" i="49"/>
  <c r="P51" i="89"/>
  <c r="P51" i="90"/>
  <c r="P41" i="93"/>
  <c r="P41" i="94"/>
  <c r="P43" i="93"/>
  <c r="P43" i="94"/>
  <c r="P65" i="93"/>
  <c r="P65" i="94"/>
  <c r="P20" i="95"/>
  <c r="P20" i="96"/>
  <c r="P69" i="89"/>
  <c r="P69" i="90"/>
  <c r="P65" i="89"/>
  <c r="P65" i="90"/>
  <c r="P21" i="52"/>
  <c r="P29" i="91"/>
  <c r="P29" i="92"/>
  <c r="P21" i="93"/>
  <c r="P21" i="94"/>
  <c r="P67" i="93"/>
  <c r="P67" i="94"/>
  <c r="P54" i="93"/>
  <c r="P54" i="94"/>
  <c r="P33" i="91"/>
  <c r="P33" i="92"/>
  <c r="P24" i="90"/>
  <c r="P24" i="89"/>
  <c r="P62" i="93"/>
  <c r="P62" i="94"/>
  <c r="P42" i="93"/>
  <c r="P42" i="94"/>
  <c r="P43" i="89"/>
  <c r="P43" i="90"/>
  <c r="P22" i="95"/>
  <c r="P22" i="96"/>
  <c r="P26" i="91"/>
  <c r="P26" i="92"/>
  <c r="P56" i="93"/>
  <c r="P56" i="94"/>
  <c r="P23" i="93"/>
  <c r="P23" i="94"/>
  <c r="P31" i="91"/>
  <c r="P31" i="92"/>
  <c r="P28" i="91"/>
  <c r="P28" i="92"/>
  <c r="P32" i="91"/>
  <c r="P32" i="92"/>
  <c r="P22" i="93"/>
  <c r="P22" i="94"/>
  <c r="P47" i="93"/>
  <c r="P47" i="94"/>
  <c r="P57" i="93"/>
  <c r="P57" i="94"/>
  <c r="P18" i="93"/>
  <c r="P18" i="94"/>
  <c r="P21" i="95"/>
  <c r="P21" i="96"/>
  <c r="P16" i="90"/>
  <c r="A16" i="90" s="1"/>
  <c r="P16" i="89"/>
  <c r="A16" i="89" s="1"/>
  <c r="P40" i="93"/>
  <c r="P40" i="94"/>
  <c r="P46" i="93"/>
  <c r="P46" i="94"/>
  <c r="P22" i="89"/>
  <c r="P22" i="90"/>
  <c r="P53" i="93"/>
  <c r="P53" i="94"/>
  <c r="P49" i="93"/>
  <c r="P49" i="94"/>
  <c r="P57" i="89"/>
  <c r="P57" i="90"/>
  <c r="P61" i="89"/>
  <c r="P61" i="90"/>
  <c r="P18" i="91"/>
  <c r="P18" i="92"/>
  <c r="P30" i="93"/>
  <c r="P30" i="94"/>
  <c r="P19" i="93"/>
  <c r="P19" i="94"/>
  <c r="P51" i="93"/>
  <c r="P51" i="94"/>
  <c r="P39" i="93"/>
  <c r="P39" i="94"/>
  <c r="P45" i="89"/>
  <c r="P45" i="90"/>
  <c r="P59" i="93"/>
  <c r="P59" i="94"/>
  <c r="P52" i="93"/>
  <c r="P52" i="94"/>
  <c r="P36" i="94"/>
  <c r="P36" i="93"/>
  <c r="P26" i="89"/>
  <c r="P26" i="90"/>
  <c r="P26" i="93"/>
  <c r="P26" i="94"/>
  <c r="P17" i="92"/>
  <c r="P17" i="91"/>
  <c r="P60" i="93"/>
  <c r="P60" i="94"/>
  <c r="P23" i="91"/>
  <c r="P23" i="92"/>
  <c r="P37" i="93"/>
  <c r="P37" i="94"/>
  <c r="P48" i="93"/>
  <c r="P48" i="94"/>
  <c r="P68" i="93"/>
  <c r="P68" i="94"/>
  <c r="P17" i="94"/>
  <c r="P17" i="93"/>
  <c r="P44" i="93"/>
  <c r="P44" i="94"/>
  <c r="P33" i="93"/>
  <c r="P33" i="94"/>
  <c r="P64" i="93"/>
  <c r="P64" i="94"/>
  <c r="P20" i="91"/>
  <c r="P20" i="92"/>
  <c r="P24" i="92"/>
  <c r="P24" i="91"/>
  <c r="P44" i="89"/>
  <c r="P44" i="90"/>
  <c r="P21" i="91"/>
  <c r="P21" i="92"/>
  <c r="P56" i="89"/>
  <c r="P56" i="90"/>
  <c r="P54" i="89"/>
  <c r="P54" i="90"/>
  <c r="P36" i="90"/>
  <c r="P36" i="89"/>
  <c r="P64" i="89"/>
  <c r="P64" i="90"/>
  <c r="P20" i="89"/>
  <c r="P20" i="90"/>
  <c r="P16" i="92"/>
  <c r="A16" i="92" s="1"/>
  <c r="P16" i="91"/>
  <c r="P35" i="91"/>
  <c r="P35" i="92"/>
  <c r="P50" i="89"/>
  <c r="P50" i="90"/>
  <c r="P30" i="91"/>
  <c r="P30" i="92"/>
  <c r="P55" i="89"/>
  <c r="P55" i="90"/>
  <c r="P66" i="89"/>
  <c r="P66" i="90"/>
  <c r="P36" i="92"/>
  <c r="P36" i="91"/>
  <c r="A36" i="91" s="1"/>
  <c r="P27" i="92"/>
  <c r="P27" i="91"/>
  <c r="P22" i="91"/>
  <c r="P22" i="92"/>
  <c r="A22" i="92" s="1"/>
  <c r="P34" i="91"/>
  <c r="P34" i="92"/>
  <c r="P17" i="90"/>
  <c r="P17" i="89"/>
  <c r="P46" i="89"/>
  <c r="P46" i="90"/>
  <c r="P38" i="89"/>
  <c r="P38" i="90"/>
  <c r="P59" i="89"/>
  <c r="P59" i="90"/>
  <c r="P47" i="89"/>
  <c r="P47" i="90"/>
  <c r="P31" i="89"/>
  <c r="P31" i="90"/>
  <c r="P34" i="89"/>
  <c r="P34" i="90"/>
  <c r="P52" i="89"/>
  <c r="P52" i="90"/>
  <c r="P39" i="89"/>
  <c r="P39" i="90"/>
  <c r="P40" i="89"/>
  <c r="P40" i="90"/>
  <c r="P18" i="89"/>
  <c r="P18" i="90"/>
  <c r="P32" i="89"/>
  <c r="P32" i="90"/>
  <c r="P21" i="89"/>
  <c r="P21" i="90"/>
  <c r="A21" i="90" s="1"/>
  <c r="P68" i="89"/>
  <c r="P68" i="90"/>
  <c r="P58" i="89"/>
  <c r="P58" i="90"/>
  <c r="P60" i="89"/>
  <c r="P60" i="90"/>
  <c r="P48" i="89"/>
  <c r="P48" i="90"/>
  <c r="P27" i="90"/>
  <c r="P27" i="89"/>
  <c r="P19" i="89"/>
  <c r="P19" i="90"/>
  <c r="P42" i="89"/>
  <c r="P42" i="90"/>
  <c r="P62" i="89"/>
  <c r="P62" i="90"/>
  <c r="P35" i="89"/>
  <c r="P35" i="90"/>
  <c r="P33" i="89"/>
  <c r="P33" i="90"/>
  <c r="P25" i="90"/>
  <c r="P25" i="89"/>
  <c r="P29" i="89"/>
  <c r="P29" i="90"/>
  <c r="P15" i="93"/>
  <c r="A15" i="93" s="1"/>
  <c r="P15" i="94"/>
  <c r="A15" i="94" s="1"/>
  <c r="P15" i="95"/>
  <c r="A15" i="95" s="1"/>
  <c r="P15" i="96"/>
  <c r="A15" i="96" s="1"/>
  <c r="P15" i="47"/>
  <c r="A15" i="47" s="1"/>
  <c r="P15" i="48"/>
  <c r="A15" i="48" s="1"/>
  <c r="P15" i="3"/>
  <c r="A15" i="3" s="1"/>
  <c r="P15" i="38"/>
  <c r="P15" i="45"/>
  <c r="P15" i="46"/>
  <c r="A15" i="46" s="1"/>
  <c r="O142" i="41"/>
  <c r="H17" i="34" s="1"/>
  <c r="H21" i="2" s="1"/>
  <c r="O71" i="93"/>
  <c r="H24" i="34" s="1"/>
  <c r="H42" i="2" s="1"/>
  <c r="O37" i="91"/>
  <c r="H25" i="34" s="1"/>
  <c r="H45" i="2" s="1"/>
  <c r="O23" i="95"/>
  <c r="H23" i="34" s="1"/>
  <c r="H39" i="2" s="1"/>
  <c r="O74" i="89"/>
  <c r="H26" i="34" s="1"/>
  <c r="H48" i="2" s="1"/>
  <c r="H18" i="34"/>
  <c r="H24" i="2" s="1"/>
  <c r="O26" i="39"/>
  <c r="H16" i="34" s="1"/>
  <c r="H18" i="2" s="1"/>
  <c r="O27" i="51"/>
  <c r="H22" i="34" s="1"/>
  <c r="H36" i="2" s="1"/>
  <c r="N9" i="44"/>
  <c r="H20" i="34"/>
  <c r="H30" i="2" s="1"/>
  <c r="O29" i="9"/>
  <c r="H21" i="34" s="1"/>
  <c r="H33" i="2" s="1"/>
  <c r="O24" i="45"/>
  <c r="H19" i="34" s="1"/>
  <c r="H27" i="2" s="1"/>
  <c r="O26" i="3"/>
  <c r="P27" i="94"/>
  <c r="A27" i="94" s="1"/>
  <c r="P23" i="89"/>
  <c r="A23" i="89" s="1"/>
  <c r="F27" i="36"/>
  <c r="P21" i="3"/>
  <c r="F15" i="2"/>
  <c r="F27" i="34"/>
  <c r="D11" i="34"/>
  <c r="G15" i="2"/>
  <c r="G52" i="2" s="1"/>
  <c r="G27" i="34"/>
  <c r="A29" i="47" l="1"/>
  <c r="A27" i="47"/>
  <c r="P32" i="47"/>
  <c r="A18" i="117"/>
  <c r="B18" i="117" s="1"/>
  <c r="B25" i="2" s="1"/>
  <c r="A19" i="117"/>
  <c r="B19" i="117" s="1"/>
  <c r="B28" i="2" s="1"/>
  <c r="A23" i="117"/>
  <c r="B23" i="117" s="1"/>
  <c r="B40" i="2" s="1"/>
  <c r="A15" i="45"/>
  <c r="A20" i="117"/>
  <c r="B20" i="117" s="1"/>
  <c r="B31" i="2" s="1"/>
  <c r="A26" i="117"/>
  <c r="B26" i="117" s="1"/>
  <c r="B49" i="2" s="1"/>
  <c r="A25" i="117"/>
  <c r="B25" i="117" s="1"/>
  <c r="B46" i="2" s="1"/>
  <c r="A21" i="117"/>
  <c r="B21" i="117" s="1"/>
  <c r="B34" i="2" s="1"/>
  <c r="A21" i="3"/>
  <c r="E22" i="2"/>
  <c r="E27" i="117"/>
  <c r="A17" i="117"/>
  <c r="B17" i="117" s="1"/>
  <c r="B22" i="2" s="1"/>
  <c r="A34" i="92"/>
  <c r="A18" i="94"/>
  <c r="A16" i="94"/>
  <c r="A43" i="90"/>
  <c r="A94" i="42"/>
  <c r="A18" i="45"/>
  <c r="A36" i="41"/>
  <c r="A20" i="90"/>
  <c r="A41" i="41"/>
  <c r="A25" i="39"/>
  <c r="A22" i="93"/>
  <c r="A17" i="89"/>
  <c r="A22" i="40"/>
  <c r="A22" i="90"/>
  <c r="A124" i="41"/>
  <c r="A26" i="49"/>
  <c r="A96" i="42"/>
  <c r="A22" i="48"/>
  <c r="A44" i="41"/>
  <c r="A121" i="41"/>
  <c r="A19" i="90"/>
  <c r="A18" i="90"/>
  <c r="A16" i="91"/>
  <c r="A21" i="52"/>
  <c r="A80" i="41"/>
  <c r="A60" i="89"/>
  <c r="A128" i="42"/>
  <c r="A45" i="42"/>
  <c r="A35" i="90"/>
  <c r="A20" i="92"/>
  <c r="A17" i="91"/>
  <c r="A43" i="41"/>
  <c r="A24" i="38"/>
  <c r="A27" i="92"/>
  <c r="A24" i="92"/>
  <c r="A47" i="93"/>
  <c r="A27" i="48"/>
  <c r="A71" i="41"/>
  <c r="A88" i="42"/>
  <c r="A141" i="42"/>
  <c r="A62" i="94"/>
  <c r="A28" i="93"/>
  <c r="A70" i="93"/>
  <c r="A50" i="41"/>
  <c r="A133" i="42"/>
  <c r="A25" i="43"/>
  <c r="A64" i="42"/>
  <c r="A31" i="89"/>
  <c r="A69" i="90"/>
  <c r="A70" i="41"/>
  <c r="A29" i="41"/>
  <c r="A19" i="49"/>
  <c r="A27" i="93"/>
  <c r="A127" i="42"/>
  <c r="A91" i="42"/>
  <c r="A66" i="93"/>
  <c r="A17" i="94"/>
  <c r="A37" i="93"/>
  <c r="A59" i="93"/>
  <c r="A57" i="89"/>
  <c r="A23" i="93"/>
  <c r="A42" i="93"/>
  <c r="A20" i="95"/>
  <c r="A38" i="93"/>
  <c r="A73" i="42"/>
  <c r="A114" i="41"/>
  <c r="A61" i="41"/>
  <c r="A38" i="90"/>
  <c r="A50" i="90"/>
  <c r="A23" i="3"/>
  <c r="A140" i="41"/>
  <c r="A34" i="42"/>
  <c r="A17" i="90"/>
  <c r="A30" i="91"/>
  <c r="A49" i="93"/>
  <c r="A28" i="91"/>
  <c r="A66" i="42"/>
  <c r="A51" i="42"/>
  <c r="A90" i="42"/>
  <c r="A62" i="42"/>
  <c r="A16" i="38"/>
  <c r="A37" i="42"/>
  <c r="A39" i="90"/>
  <c r="A46" i="90"/>
  <c r="A22" i="45"/>
  <c r="A67" i="89"/>
  <c r="A63" i="93"/>
  <c r="A32" i="93"/>
  <c r="A18" i="9"/>
  <c r="A136" i="41"/>
  <c r="A29" i="89"/>
  <c r="A19" i="89"/>
  <c r="A40" i="89"/>
  <c r="A47" i="89"/>
  <c r="A66" i="89"/>
  <c r="A60" i="93"/>
  <c r="A26" i="93"/>
  <c r="A26" i="89"/>
  <c r="A65" i="93"/>
  <c r="A18" i="47"/>
  <c r="A17" i="45"/>
  <c r="A25" i="9"/>
  <c r="A25" i="94"/>
  <c r="A18" i="96"/>
  <c r="A32" i="41"/>
  <c r="A20" i="94"/>
  <c r="A25" i="48"/>
  <c r="A59" i="42"/>
  <c r="A47" i="41"/>
  <c r="A48" i="42"/>
  <c r="A99" i="42"/>
  <c r="A115" i="42"/>
  <c r="A24" i="49"/>
  <c r="A31" i="43"/>
  <c r="A52" i="90"/>
  <c r="A33" i="94"/>
  <c r="A23" i="92"/>
  <c r="A56" i="94"/>
  <c r="A21" i="93"/>
  <c r="A51" i="89"/>
  <c r="A17" i="48"/>
  <c r="A23" i="39"/>
  <c r="A27" i="42"/>
  <c r="A135" i="41"/>
  <c r="A87" i="41"/>
  <c r="A101" i="41"/>
  <c r="A104" i="41"/>
  <c r="A49" i="42"/>
  <c r="A38" i="42"/>
  <c r="A105" i="42"/>
  <c r="A123" i="42"/>
  <c r="A119" i="42"/>
  <c r="A130" i="42"/>
  <c r="A100" i="42"/>
  <c r="A55" i="42"/>
  <c r="A52" i="42"/>
  <c r="A50" i="94"/>
  <c r="A51" i="93"/>
  <c r="A63" i="90"/>
  <c r="A70" i="90"/>
  <c r="A19" i="52"/>
  <c r="A26" i="43"/>
  <c r="A49" i="89"/>
  <c r="A84" i="41"/>
  <c r="A86" i="41"/>
  <c r="A65" i="41"/>
  <c r="A29" i="94"/>
  <c r="A18" i="3"/>
  <c r="A78" i="42"/>
  <c r="A112" i="42"/>
  <c r="A82" i="42"/>
  <c r="A22" i="42"/>
  <c r="A30" i="90"/>
  <c r="A20" i="42"/>
  <c r="A33" i="90"/>
  <c r="A64" i="90"/>
  <c r="A19" i="94"/>
  <c r="A31" i="92"/>
  <c r="A19" i="91"/>
  <c r="A20" i="47"/>
  <c r="A19" i="46"/>
  <c r="A41" i="89"/>
  <c r="A20" i="45"/>
  <c r="A16" i="95"/>
  <c r="A34" i="94"/>
  <c r="A81" i="41"/>
  <c r="A23" i="49"/>
  <c r="A24" i="94"/>
  <c r="A134" i="41"/>
  <c r="A53" i="89"/>
  <c r="A19" i="3"/>
  <c r="A25" i="89"/>
  <c r="A42" i="90"/>
  <c r="A55" i="90"/>
  <c r="A35" i="92"/>
  <c r="A36" i="93"/>
  <c r="A53" i="94"/>
  <c r="A22" i="96"/>
  <c r="A33" i="92"/>
  <c r="A16" i="47"/>
  <c r="A23" i="46"/>
  <c r="A19" i="48"/>
  <c r="A28" i="90"/>
  <c r="A55" i="94"/>
  <c r="A42" i="41"/>
  <c r="A18" i="42"/>
  <c r="A31" i="94"/>
  <c r="A40" i="41"/>
  <c r="A61" i="93"/>
  <c r="A28" i="9"/>
  <c r="A95" i="41"/>
  <c r="A129" i="41"/>
  <c r="A113" i="41"/>
  <c r="A74" i="41"/>
  <c r="A54" i="41"/>
  <c r="A27" i="9"/>
  <c r="A37" i="89"/>
  <c r="A69" i="94"/>
  <c r="A102" i="42"/>
  <c r="A118" i="42"/>
  <c r="A77" i="42"/>
  <c r="A30" i="42"/>
  <c r="A35" i="89"/>
  <c r="A48" i="89"/>
  <c r="A58" i="89"/>
  <c r="A21" i="89"/>
  <c r="A32" i="89"/>
  <c r="A34" i="91"/>
  <c r="A54" i="89"/>
  <c r="A44" i="89"/>
  <c r="A48" i="93"/>
  <c r="A45" i="89"/>
  <c r="A46" i="93"/>
  <c r="A32" i="91"/>
  <c r="A43" i="94"/>
  <c r="A58" i="94"/>
  <c r="A25" i="52"/>
  <c r="A21" i="46"/>
  <c r="A33" i="42"/>
  <c r="A24" i="47"/>
  <c r="A17" i="49"/>
  <c r="A71" i="90"/>
  <c r="A73" i="90"/>
  <c r="A24" i="39"/>
  <c r="A67" i="41"/>
  <c r="A28" i="41"/>
  <c r="A35" i="41"/>
  <c r="A60" i="42"/>
  <c r="A23" i="90"/>
  <c r="A23" i="51"/>
  <c r="A139" i="41"/>
  <c r="A76" i="41"/>
  <c r="A126" i="41"/>
  <c r="A137" i="41"/>
  <c r="A24" i="51"/>
  <c r="A23" i="43"/>
  <c r="A116" i="42"/>
  <c r="A72" i="42"/>
  <c r="A79" i="42"/>
  <c r="A103" i="42"/>
  <c r="A33" i="43"/>
  <c r="A68" i="90"/>
  <c r="A59" i="90"/>
  <c r="A56" i="90"/>
  <c r="A64" i="94"/>
  <c r="A68" i="94"/>
  <c r="A39" i="94"/>
  <c r="A30" i="94"/>
  <c r="A18" i="92"/>
  <c r="A61" i="90"/>
  <c r="A24" i="89"/>
  <c r="A67" i="94"/>
  <c r="A41" i="93"/>
  <c r="A16" i="45"/>
  <c r="A57" i="42"/>
  <c r="A69" i="41"/>
  <c r="A72" i="89"/>
  <c r="A20" i="46"/>
  <c r="A63" i="41"/>
  <c r="A20" i="3"/>
  <c r="A21" i="40"/>
  <c r="A46" i="41"/>
  <c r="A20" i="39"/>
  <c r="A109" i="41"/>
  <c r="A131" i="41"/>
  <c r="A98" i="41"/>
  <c r="A19" i="95"/>
  <c r="A92" i="42"/>
  <c r="A117" i="42"/>
  <c r="A125" i="42"/>
  <c r="A89" i="42"/>
  <c r="A83" i="42"/>
  <c r="A85" i="42"/>
  <c r="A120" i="42"/>
  <c r="A68" i="41"/>
  <c r="A17" i="38"/>
  <c r="A22" i="38"/>
  <c r="A62" i="89"/>
  <c r="A27" i="90"/>
  <c r="A18" i="89"/>
  <c r="A34" i="89"/>
  <c r="A36" i="90"/>
  <c r="A21" i="91"/>
  <c r="A44" i="93"/>
  <c r="A52" i="93"/>
  <c r="A40" i="93"/>
  <c r="A21" i="95"/>
  <c r="A57" i="93"/>
  <c r="A26" i="91"/>
  <c r="A54" i="93"/>
  <c r="A29" i="92"/>
  <c r="A65" i="90"/>
  <c r="A17" i="95"/>
  <c r="A43" i="42"/>
  <c r="A58" i="42"/>
  <c r="A23" i="48"/>
  <c r="A61" i="94"/>
  <c r="A21" i="48"/>
  <c r="A24" i="43"/>
  <c r="A26" i="51"/>
  <c r="A35" i="94"/>
  <c r="A25" i="92"/>
  <c r="A39" i="42"/>
  <c r="A17" i="39"/>
  <c r="A20" i="52"/>
  <c r="A107" i="41"/>
  <c r="A75" i="41"/>
  <c r="A97" i="41"/>
  <c r="A93" i="41"/>
  <c r="A56" i="42"/>
  <c r="A22" i="49"/>
  <c r="A45" i="93"/>
  <c r="A17" i="3"/>
  <c r="A25" i="3"/>
  <c r="A31" i="42"/>
  <c r="A106" i="42"/>
  <c r="A110" i="42"/>
  <c r="A111" i="42"/>
  <c r="A132" i="42"/>
  <c r="A108" i="42"/>
  <c r="A138" i="42"/>
  <c r="A122" i="42"/>
  <c r="A20" i="49"/>
  <c r="A53" i="41"/>
  <c r="A48" i="90"/>
  <c r="A58" i="90"/>
  <c r="A32" i="90"/>
  <c r="A31" i="90"/>
  <c r="A54" i="90"/>
  <c r="A44" i="90"/>
  <c r="A17" i="93"/>
  <c r="A48" i="94"/>
  <c r="A37" i="94"/>
  <c r="A59" i="94"/>
  <c r="A45" i="90"/>
  <c r="A51" i="94"/>
  <c r="A57" i="90"/>
  <c r="A46" i="94"/>
  <c r="A22" i="94"/>
  <c r="A32" i="92"/>
  <c r="A23" i="94"/>
  <c r="A42" i="94"/>
  <c r="A29" i="91"/>
  <c r="A65" i="89"/>
  <c r="A20" i="96"/>
  <c r="A17" i="96"/>
  <c r="A38" i="94"/>
  <c r="A28" i="48"/>
  <c r="A17" i="46"/>
  <c r="A58" i="41"/>
  <c r="A23" i="47"/>
  <c r="A25" i="49"/>
  <c r="A66" i="41"/>
  <c r="A17" i="9"/>
  <c r="A14" i="92"/>
  <c r="A14" i="93"/>
  <c r="A14" i="95"/>
  <c r="A31" i="93"/>
  <c r="A49" i="90"/>
  <c r="A63" i="42"/>
  <c r="A63" i="94"/>
  <c r="A48" i="41"/>
  <c r="A26" i="52"/>
  <c r="A14" i="39"/>
  <c r="A113" i="42"/>
  <c r="A101" i="42"/>
  <c r="A114" i="42"/>
  <c r="A29" i="42"/>
  <c r="A50" i="93"/>
  <c r="A16" i="93"/>
  <c r="A62" i="41"/>
  <c r="A60" i="41"/>
  <c r="A22" i="3"/>
  <c r="A28" i="49"/>
  <c r="A28" i="42"/>
  <c r="A18" i="39"/>
  <c r="A27" i="41"/>
  <c r="A16" i="52"/>
  <c r="A56" i="41"/>
  <c r="A59" i="41"/>
  <c r="A37" i="41"/>
  <c r="A132" i="41"/>
  <c r="A79" i="41"/>
  <c r="A128" i="41"/>
  <c r="A102" i="41"/>
  <c r="A125" i="41"/>
  <c r="A92" i="41"/>
  <c r="A105" i="41"/>
  <c r="A96" i="41"/>
  <c r="A78" i="41"/>
  <c r="A133" i="41"/>
  <c r="A77" i="41"/>
  <c r="A90" i="41"/>
  <c r="A130" i="41"/>
  <c r="A85" i="41"/>
  <c r="A73" i="41"/>
  <c r="A30" i="41"/>
  <c r="A32" i="43"/>
  <c r="A23" i="42"/>
  <c r="A24" i="3"/>
  <c r="A25" i="90"/>
  <c r="A42" i="89"/>
  <c r="A39" i="89"/>
  <c r="A52" i="89"/>
  <c r="A46" i="89"/>
  <c r="A22" i="91"/>
  <c r="A36" i="92"/>
  <c r="A55" i="89"/>
  <c r="A35" i="91"/>
  <c r="A20" i="89"/>
  <c r="A20" i="91"/>
  <c r="A33" i="93"/>
  <c r="A23" i="91"/>
  <c r="A17" i="92"/>
  <c r="A36" i="94"/>
  <c r="A53" i="93"/>
  <c r="A18" i="93"/>
  <c r="A56" i="93"/>
  <c r="A22" i="95"/>
  <c r="A62" i="93"/>
  <c r="A33" i="91"/>
  <c r="A41" i="94"/>
  <c r="A19" i="92"/>
  <c r="A20" i="48"/>
  <c r="A16" i="48"/>
  <c r="A23" i="45"/>
  <c r="A19" i="47"/>
  <c r="A28" i="89"/>
  <c r="A69" i="42"/>
  <c r="A23" i="38"/>
  <c r="A14" i="91"/>
  <c r="A14" i="90"/>
  <c r="A72" i="90"/>
  <c r="A41" i="90"/>
  <c r="A14" i="52"/>
  <c r="A22" i="52"/>
  <c r="A39" i="41"/>
  <c r="A18" i="52"/>
  <c r="A23" i="9"/>
  <c r="A17" i="52"/>
  <c r="A55" i="93"/>
  <c r="A30" i="43"/>
  <c r="A24" i="52"/>
  <c r="A40" i="42"/>
  <c r="A16" i="96"/>
  <c r="A129" i="42"/>
  <c r="A107" i="42"/>
  <c r="A95" i="42"/>
  <c r="A75" i="42"/>
  <c r="A84" i="42"/>
  <c r="A109" i="42"/>
  <c r="A140" i="42"/>
  <c r="A137" i="42"/>
  <c r="A93" i="42"/>
  <c r="A134" i="42"/>
  <c r="A98" i="42"/>
  <c r="A54" i="42"/>
  <c r="A64" i="41"/>
  <c r="A53" i="90"/>
  <c r="A21" i="47"/>
  <c r="A19" i="42"/>
  <c r="A50" i="42"/>
  <c r="A44" i="42"/>
  <c r="A23" i="52"/>
  <c r="A26" i="9"/>
  <c r="A24" i="40"/>
  <c r="A67" i="42"/>
  <c r="A29" i="43"/>
  <c r="A22" i="9"/>
  <c r="A28" i="94"/>
  <c r="A25" i="91"/>
  <c r="A45" i="41"/>
  <c r="A127" i="41"/>
  <c r="A72" i="41"/>
  <c r="A110" i="41"/>
  <c r="A108" i="41"/>
  <c r="A111" i="41"/>
  <c r="A119" i="41"/>
  <c r="A99" i="41"/>
  <c r="A118" i="41"/>
  <c r="A138" i="41"/>
  <c r="A46" i="42"/>
  <c r="A20" i="9"/>
  <c r="A15" i="90"/>
  <c r="A16" i="3"/>
  <c r="A29" i="90"/>
  <c r="A62" i="90"/>
  <c r="A27" i="89"/>
  <c r="A60" i="90"/>
  <c r="A40" i="90"/>
  <c r="A34" i="90"/>
  <c r="A47" i="90"/>
  <c r="A27" i="91"/>
  <c r="A66" i="90"/>
  <c r="A30" i="92"/>
  <c r="A36" i="89"/>
  <c r="A21" i="92"/>
  <c r="A24" i="91"/>
  <c r="A44" i="94"/>
  <c r="A60" i="94"/>
  <c r="A26" i="94"/>
  <c r="A26" i="90"/>
  <c r="A52" i="94"/>
  <c r="A49" i="94"/>
  <c r="A40" i="94"/>
  <c r="A21" i="96"/>
  <c r="A57" i="94"/>
  <c r="A47" i="94"/>
  <c r="A28" i="92"/>
  <c r="A26" i="92"/>
  <c r="A54" i="94"/>
  <c r="A69" i="89"/>
  <c r="A65" i="94"/>
  <c r="A43" i="93"/>
  <c r="A26" i="48"/>
  <c r="A58" i="93"/>
  <c r="A22" i="47"/>
  <c r="A18" i="48"/>
  <c r="A18" i="46"/>
  <c r="A27" i="43"/>
  <c r="A21" i="45"/>
  <c r="A33" i="41"/>
  <c r="A25" i="40"/>
  <c r="A24" i="48"/>
  <c r="A14" i="89"/>
  <c r="A71" i="89"/>
  <c r="A73" i="89"/>
  <c r="A70" i="89"/>
  <c r="A14" i="46"/>
  <c r="A18" i="95"/>
  <c r="A31" i="41"/>
  <c r="A24" i="93"/>
  <c r="A47" i="42"/>
  <c r="A18" i="49"/>
  <c r="A19" i="9"/>
  <c r="A20" i="93"/>
  <c r="A71" i="42"/>
  <c r="A131" i="42"/>
  <c r="A124" i="42"/>
  <c r="A86" i="42"/>
  <c r="A70" i="42"/>
  <c r="A97" i="42"/>
  <c r="A136" i="42"/>
  <c r="A61" i="42"/>
  <c r="A65" i="42"/>
  <c r="A37" i="90"/>
  <c r="A23" i="40"/>
  <c r="A35" i="42"/>
  <c r="A24" i="42"/>
  <c r="A24" i="9"/>
  <c r="A15" i="92"/>
  <c r="A32" i="42"/>
  <c r="A34" i="41"/>
  <c r="A29" i="93"/>
  <c r="A35" i="93"/>
  <c r="A123" i="41"/>
  <c r="A103" i="41"/>
  <c r="A83" i="41"/>
  <c r="A115" i="41"/>
  <c r="A117" i="41"/>
  <c r="A88" i="41"/>
  <c r="A55" i="41"/>
  <c r="A21" i="39"/>
  <c r="A53" i="42"/>
  <c r="A15" i="38"/>
  <c r="A25" i="38"/>
  <c r="A20" i="38"/>
  <c r="A19" i="38"/>
  <c r="A18" i="38"/>
  <c r="A21" i="38"/>
  <c r="A33" i="89"/>
  <c r="A68" i="89"/>
  <c r="A59" i="89"/>
  <c r="A38" i="89"/>
  <c r="A50" i="89"/>
  <c r="A64" i="89"/>
  <c r="A56" i="89"/>
  <c r="A64" i="93"/>
  <c r="A68" i="93"/>
  <c r="A39" i="93"/>
  <c r="A19" i="93"/>
  <c r="A30" i="93"/>
  <c r="A18" i="91"/>
  <c r="A61" i="89"/>
  <c r="A22" i="89"/>
  <c r="A31" i="91"/>
  <c r="A43" i="89"/>
  <c r="A24" i="90"/>
  <c r="A67" i="93"/>
  <c r="A21" i="94"/>
  <c r="A51" i="90"/>
  <c r="A21" i="49"/>
  <c r="A17" i="47"/>
  <c r="A16" i="46"/>
  <c r="A19" i="45"/>
  <c r="A57" i="41"/>
  <c r="A22" i="46"/>
  <c r="A67" i="90"/>
  <c r="A14" i="94"/>
  <c r="A70" i="94"/>
  <c r="A14" i="96"/>
  <c r="A19" i="96"/>
  <c r="A14" i="45"/>
  <c r="A20" i="40"/>
  <c r="A52" i="41"/>
  <c r="A63" i="89"/>
  <c r="A69" i="93"/>
  <c r="A25" i="47"/>
  <c r="A34" i="93"/>
  <c r="A15" i="52"/>
  <c r="A81" i="42"/>
  <c r="A139" i="42"/>
  <c r="A135" i="42"/>
  <c r="A87" i="42"/>
  <c r="A121" i="42"/>
  <c r="A80" i="42"/>
  <c r="A74" i="42"/>
  <c r="A76" i="42"/>
  <c r="A126" i="42"/>
  <c r="A104" i="42"/>
  <c r="A49" i="41"/>
  <c r="A25" i="93"/>
  <c r="A45" i="94"/>
  <c r="A28" i="43"/>
  <c r="A32" i="94"/>
  <c r="A51" i="41"/>
  <c r="A68" i="42"/>
  <c r="A22" i="39"/>
  <c r="A25" i="42"/>
  <c r="A21" i="42"/>
  <c r="A42" i="42"/>
  <c r="A16" i="39"/>
  <c r="A38" i="41"/>
  <c r="A27" i="49"/>
  <c r="A66" i="94"/>
  <c r="A25" i="51"/>
  <c r="A106" i="41"/>
  <c r="A116" i="41"/>
  <c r="A91" i="41"/>
  <c r="A89" i="41"/>
  <c r="A141" i="41"/>
  <c r="A122" i="41"/>
  <c r="A120" i="41"/>
  <c r="A112" i="41"/>
  <c r="A82" i="41"/>
  <c r="A100" i="41"/>
  <c r="A94" i="41"/>
  <c r="A30" i="89"/>
  <c r="A15" i="91"/>
  <c r="A15" i="89"/>
  <c r="A15" i="39"/>
  <c r="P23" i="95"/>
  <c r="P29" i="48"/>
  <c r="P26" i="38"/>
  <c r="P34" i="43"/>
  <c r="P142" i="42"/>
  <c r="P29" i="49"/>
  <c r="P26" i="40"/>
  <c r="P74" i="90"/>
  <c r="P27" i="52"/>
  <c r="P37" i="92"/>
  <c r="P71" i="94"/>
  <c r="P23" i="96"/>
  <c r="P24" i="46"/>
  <c r="P26" i="3"/>
  <c r="P74" i="89"/>
  <c r="P71" i="93"/>
  <c r="P37" i="91"/>
  <c r="P29" i="9"/>
  <c r="P24" i="45"/>
  <c r="P27" i="51"/>
  <c r="P142" i="41"/>
  <c r="P26" i="39"/>
  <c r="N9" i="10"/>
  <c r="N9" i="4"/>
  <c r="N9" i="50"/>
  <c r="N9" i="8"/>
  <c r="N9" i="7"/>
  <c r="N9" i="5"/>
  <c r="F52" i="2"/>
  <c r="H15" i="34"/>
  <c r="H27" i="34" s="1"/>
  <c r="H27" i="36"/>
  <c r="N9" i="12"/>
  <c r="N9" i="13"/>
  <c r="N9" i="11"/>
  <c r="N9" i="14"/>
  <c r="E30" i="117" l="1"/>
  <c r="E28" i="117"/>
  <c r="E29" i="117" s="1"/>
  <c r="E23" i="34"/>
  <c r="E20" i="36"/>
  <c r="N9" i="95"/>
  <c r="N9" i="40"/>
  <c r="N9" i="90"/>
  <c r="N9" i="92"/>
  <c r="N9" i="94"/>
  <c r="N9" i="96"/>
  <c r="N9" i="52"/>
  <c r="N9" i="49"/>
  <c r="N9" i="46"/>
  <c r="E18" i="36"/>
  <c r="E16" i="36"/>
  <c r="N9" i="89"/>
  <c r="E25" i="34"/>
  <c r="E26" i="34"/>
  <c r="N9" i="93"/>
  <c r="E19" i="34"/>
  <c r="E17" i="34"/>
  <c r="N9" i="9"/>
  <c r="N9" i="47"/>
  <c r="N9" i="6"/>
  <c r="N9" i="51"/>
  <c r="N9" i="39"/>
  <c r="E24" i="34"/>
  <c r="E22" i="36"/>
  <c r="E23" i="36"/>
  <c r="E41" i="2" s="1"/>
  <c r="A41" i="2" s="1"/>
  <c r="E20" i="34"/>
  <c r="N9" i="45"/>
  <c r="E16" i="34"/>
  <c r="N9" i="91"/>
  <c r="N9" i="48"/>
  <c r="E25" i="36"/>
  <c r="E24" i="36"/>
  <c r="N9" i="41"/>
  <c r="E21" i="36"/>
  <c r="N9" i="3"/>
  <c r="E19" i="36"/>
  <c r="E15" i="34"/>
  <c r="A15" i="34" s="1"/>
  <c r="B15" i="34" s="1"/>
  <c r="B15" i="2" s="1"/>
  <c r="E26" i="36"/>
  <c r="E18" i="34"/>
  <c r="E15" i="36"/>
  <c r="A15" i="36" s="1"/>
  <c r="B15" i="36" s="1"/>
  <c r="B17" i="2" s="1"/>
  <c r="E21" i="34"/>
  <c r="N9" i="43"/>
  <c r="E22" i="34"/>
  <c r="N9" i="38"/>
  <c r="E17" i="36"/>
  <c r="N9" i="42"/>
  <c r="H15" i="2"/>
  <c r="H52" i="2" s="1"/>
  <c r="E31" i="117" l="1"/>
  <c r="D10" i="117" s="1"/>
  <c r="A17" i="36"/>
  <c r="B17" i="36" s="1"/>
  <c r="B23" i="2" s="1"/>
  <c r="A26" i="36"/>
  <c r="B26" i="36" s="1"/>
  <c r="B50"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6" i="34"/>
  <c r="B26" i="34" s="1"/>
  <c r="B48" i="2" s="1"/>
  <c r="A22" i="34"/>
  <c r="B22" i="34" s="1"/>
  <c r="B36" i="2" s="1"/>
  <c r="A18" i="34"/>
  <c r="B18" i="34" s="1"/>
  <c r="B24" i="2" s="1"/>
  <c r="A19" i="36"/>
  <c r="B19" i="36" s="1"/>
  <c r="B29" i="2" s="1"/>
  <c r="A16" i="34"/>
  <c r="B16" i="34" s="1"/>
  <c r="B18" i="2" s="1"/>
  <c r="A25" i="34"/>
  <c r="B25" i="34" s="1"/>
  <c r="B45" i="2" s="1"/>
  <c r="E32" i="2"/>
  <c r="A20" i="36"/>
  <c r="B20" i="36" s="1"/>
  <c r="B32" i="2" s="1"/>
  <c r="E39" i="2"/>
  <c r="A23" i="34"/>
  <c r="B23" i="34" s="1"/>
  <c r="B39" i="2" s="1"/>
  <c r="E18" i="2"/>
  <c r="E30" i="2"/>
  <c r="E42" i="2"/>
  <c r="E21" i="2"/>
  <c r="E48" i="2"/>
  <c r="E27" i="2"/>
  <c r="E36" i="2"/>
  <c r="E33" i="2"/>
  <c r="E24" i="2"/>
  <c r="E45" i="2"/>
  <c r="E15" i="2"/>
  <c r="E20" i="2"/>
  <c r="E23" i="2"/>
  <c r="E29" i="2"/>
  <c r="E44" i="2"/>
  <c r="E38" i="2"/>
  <c r="E26" i="2"/>
  <c r="E35" i="2"/>
  <c r="E50" i="2"/>
  <c r="E47" i="2"/>
  <c r="E17" i="2"/>
  <c r="E27" i="34"/>
  <c r="E27" i="36"/>
  <c r="A28" i="2" l="1"/>
  <c r="E52" i="2"/>
  <c r="E53" i="2" s="1"/>
  <c r="A40" i="2"/>
  <c r="A25" i="2"/>
  <c r="A49" i="2"/>
  <c r="A31" i="2"/>
  <c r="A22" i="2"/>
  <c r="A46" i="2"/>
  <c r="A34" i="2"/>
  <c r="A19" i="2"/>
  <c r="C19" i="118"/>
  <c r="A15" i="2"/>
  <c r="A16" i="2"/>
  <c r="A17" i="2"/>
  <c r="A33" i="2"/>
  <c r="A27" i="2"/>
  <c r="A30" i="2"/>
  <c r="A39" i="2"/>
  <c r="A38" i="2"/>
  <c r="A50" i="2"/>
  <c r="A20" i="2"/>
  <c r="A21" i="2"/>
  <c r="A47" i="2"/>
  <c r="A26" i="2"/>
  <c r="A42" i="2"/>
  <c r="A44" i="2"/>
  <c r="A45" i="2"/>
  <c r="A36" i="2"/>
  <c r="A18" i="2"/>
  <c r="A32" i="2"/>
  <c r="A29" i="2"/>
  <c r="A48" i="2"/>
  <c r="A35" i="2"/>
  <c r="A23" i="2"/>
  <c r="A24" i="2"/>
  <c r="E28" i="34"/>
  <c r="E29" i="34" s="1"/>
  <c r="E30" i="34"/>
  <c r="E30" i="36"/>
  <c r="E28" i="36"/>
  <c r="E29" i="36" s="1"/>
  <c r="E55" i="2" l="1"/>
  <c r="E31" i="36"/>
  <c r="C26" i="118" s="1"/>
  <c r="C28" i="118" s="1"/>
  <c r="E31" i="34"/>
  <c r="E54" i="2"/>
  <c r="C19" i="33" l="1"/>
  <c r="D10" i="36"/>
  <c r="C19" i="35"/>
  <c r="C26" i="35" s="1"/>
  <c r="C28" i="35" s="1"/>
  <c r="D10" i="34"/>
  <c r="E56" i="2"/>
  <c r="D10" i="2" s="1"/>
  <c r="C19" i="1" l="1"/>
  <c r="C26" i="33"/>
  <c r="C28" i="33" s="1"/>
  <c r="C20" i="1" l="1"/>
  <c r="C26" i="1"/>
  <c r="C28" i="1" s="1"/>
</calcChain>
</file>

<file path=xl/sharedStrings.xml><?xml version="1.0" encoding="utf-8"?>
<sst xmlns="http://schemas.openxmlformats.org/spreadsheetml/2006/main" count="3226" uniqueCount="434">
  <si>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</si>
  <si>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</si>
  <si>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</si>
  <si>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</si>
  <si>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</si>
  <si>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</si>
  <si>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</si>
  <si>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</si>
  <si>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</si>
  <si>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</si>
  <si>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</si>
  <si>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</si>
  <si>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</si>
  <si>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</si>
  <si>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</si>
  <si>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</si>
  <si>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</si>
  <si>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</si>
  <si>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</si>
  <si>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</si>
  <si>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</si>
  <si>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</si>
  <si>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</si>
  <si>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</si>
  <si>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</si>
  <si>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</si>
  <si>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</si>
  <si>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</si>
  <si>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</si>
  <si>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</si>
  <si>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</si>
  <si>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</si>
  <si>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</si>
  <si>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</si>
  <si>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</si>
  <si>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</si>
  <si>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</si>
  <si>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</si>
  <si>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</si>
  <si>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</si>
  <si>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</si>
  <si>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</si>
  <si>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</si>
  <si>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</si>
  <si>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</si>
  <si>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</si>
  <si>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</si>
  <si>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</si>
  <si>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</si>
  <si>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</si>
  <si>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</si>
  <si>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</si>
  <si>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</si>
  <si>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</si>
  <si>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</si>
  <si>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</si>
  <si>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</si>
  <si>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</si>
  <si>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</si>
  <si>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</si>
  <si>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</si>
  <si>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</si>
  <si>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</si>
  <si>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</si>
  <si>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03-00000</t>
  </si>
  <si>
    <t>Būvlaukuma nožogošana ar pagaidu nožogojumu, t.sk. Vārti, noma</t>
  </si>
  <si>
    <t>tm</t>
  </si>
  <si>
    <t>Brīdinājuma zīmju uzstādīšana</t>
  </si>
  <si>
    <t>kompl</t>
  </si>
  <si>
    <t>Strādnieku sadzīves vagoniņš un instrumentu noliktava 10,00 m2</t>
  </si>
  <si>
    <t>gab</t>
  </si>
  <si>
    <t>BIO tualete</t>
  </si>
  <si>
    <t>Būvlaukuma ugunsdzēsības komplekts (ugunsdzēsības stends, ugunsdzēsības aparāti)</t>
  </si>
  <si>
    <t>Būvgružu konteinera noma, t.sk. Novietošana un aizvešana</t>
  </si>
  <si>
    <t>mēneši</t>
  </si>
  <si>
    <t>Sastatņu montāža, t.sk. norobežošana ar celtniecības tīklu, demontāža, noma</t>
  </si>
  <si>
    <t>m2</t>
  </si>
  <si>
    <t>Ieejas mezglu koka nojumju izveidošana</t>
  </si>
  <si>
    <t>Elektrības pieslēgums ar skaitītāju uz būvniecības laiku</t>
  </si>
  <si>
    <t>Ūdens pieslēgums ar skaitītāju uz būvniecības laiku</t>
  </si>
  <si>
    <t>Būvtāfeles izveide un uzstādīšana</t>
  </si>
  <si>
    <t>Koku aizsardzības pasākumu veikšana, t.sk. nožogojums, tīkls vai tml.</t>
  </si>
  <si>
    <t>02-00000</t>
  </si>
  <si>
    <t>Gaismas šahtas apmales demontāža</t>
  </si>
  <si>
    <t>Numurzīmes, hidranta zīmes, karoga turētāja u.c. traucējošo elementu demontāža fasādē, t.sk. esošo satelītandētnu demontāža, kameru demontāža</t>
  </si>
  <si>
    <t>Jumta lūkas demontāža, utilizācija</t>
  </si>
  <si>
    <t xml:space="preserve">Skārda nosegu virs lodžījām demontāža </t>
  </si>
  <si>
    <t>Esošo palodžu demontāža fasādē un lodžijās, utilizācija</t>
  </si>
  <si>
    <t>Veco logu un lodžiju aizstiklojuma demontāža, t.sk. iekšējās palodzes, utilizācija</t>
  </si>
  <si>
    <t>Veco durvju demontāža, utilizācija</t>
  </si>
  <si>
    <t>PVC Lodžiju aizstiklojuma demontāža un uzstādīšana iepriekšējā vietā pēc siltināšanas darbiem</t>
  </si>
  <si>
    <t>Lodžiju restu demontāža, utilizācija</t>
  </si>
  <si>
    <t>Lodžiju margu demontāža un utilizācija</t>
  </si>
  <si>
    <t>Ieejas jumtiņu skārda demontāža, utilizācija</t>
  </si>
  <si>
    <t>Betona apmeles demontāža b=700, utilizācija</t>
  </si>
  <si>
    <t>Pamati, cokols</t>
  </si>
  <si>
    <t>13-00000</t>
  </si>
  <si>
    <t>Pamatu atrakšana ~ 1,2 m dziļumā (nogāzes leņķis ne stāvāks par 50°)</t>
  </si>
  <si>
    <r>
      <t>m</t>
    </r>
    <r>
      <rPr>
        <vertAlign val="superscript"/>
        <sz val="8"/>
        <rFont val="Arial"/>
        <family val="2"/>
      </rPr>
      <t>3</t>
    </r>
  </si>
  <si>
    <t>Esošo gaismas aku aizbēršana ar grunti</t>
  </si>
  <si>
    <t>Pamatu (h=1,2m) un cokola (h=1 m) attīrīšana no bojātā un atslāņotā apmetuma un augsnes paliekām, esošā, nodrupušā apmetuma nokalšana.</t>
  </si>
  <si>
    <r>
      <t>m</t>
    </r>
    <r>
      <rPr>
        <vertAlign val="superscript"/>
        <sz val="8"/>
        <rFont val="Arial"/>
        <family val="2"/>
      </rPr>
      <t>2</t>
    </r>
  </si>
  <si>
    <t>Pamatu un cokola virsmas izlīdzināšana ievērojot 20mm/m līdzenumu, izmantojot grunti Baumit Tiefengrund vai ekvivlentu un javu Baumit Beton 30 vai ekvivalentu.</t>
  </si>
  <si>
    <t>Cokola siltināšana atbilstoši pīrāgam C1</t>
  </si>
  <si>
    <t>Cokola un pamatu virsmas hidroizolēšana ar Baumit SockelShutz Flexibel vai ekvivalentu (2 kārtās)</t>
  </si>
  <si>
    <t>kg</t>
  </si>
  <si>
    <t>Siltumizolācijas materiāla stiprināšana ar līmjavu Baumit Supra FIX vai ekvivalentu.</t>
  </si>
  <si>
    <t xml:space="preserve">Putupolistirola plākšņu TENAPORS EPS 100  vai ekvivalentu (λ&lt;=0,036 W/(mK)) montāža. B=100mm </t>
  </si>
  <si>
    <t>Armējošā slāņa iestrāde ar javas kārtu BAUMIT ProContact vai ekvivalentu - 2 kārtās.</t>
  </si>
  <si>
    <t>Virszemes daļā Baumit StarTex vai ekvivalents stiklušķiedras siets 160 g/m² - 2 kārtās</t>
  </si>
  <si>
    <t>Armētā slāņa apstrāde ar grunti Baumit PremiumPrimer vai ekvivalentu</t>
  </si>
  <si>
    <t>Cokola virsmas krāsošana ar Baumit SilikonTop vai ekvivalentu, tonis pēc krāsu pases. T.sk. Tonēšana</t>
  </si>
  <si>
    <t xml:space="preserve">Alumīnija cokola profila ar lāseni iestrāde, t.sk. stiprinājumi un papildus siltumizolācijas slāņa iestrāde savienojuma vietās. </t>
  </si>
  <si>
    <t>Dībeļi RAWLPLUG TFIX 8S vai ekvivalenti, l=155mm cokola virszemes daļā.</t>
  </si>
  <si>
    <t>Fasādes siltināšana</t>
  </si>
  <si>
    <t>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t>
  </si>
  <si>
    <t xml:space="preserve">Virsmas izlīdzināšana ievērojot 20mm/m līdzenumu. </t>
  </si>
  <si>
    <t>Starppaneļu šuvju atjaunošana. Drūpošās daļas izkalšana, šuvju aizpildīšana ar javu Baumit ProContact vai ekvivalentu</t>
  </si>
  <si>
    <t>Fasādes siltināšana atbilstoši sienu pīrāgam S1</t>
  </si>
  <si>
    <t>Siltumizolācijas materiālu stiprināšana ar līmjavu BAUMIT StarContact white  vai ekvivalentu. Pēc nepieciešamības pirms tam virsmas gruntēšana.</t>
  </si>
  <si>
    <t>Armējošā slāņa iestrāde ar javas kārtu BAUMIT StarContact White vai ekvivalentu - 1 kārtā, II mehāniskās izturības zonā</t>
  </si>
  <si>
    <t>Baumit StarTex vai ekvivalents stiklušķiedras siets 160 g/m²  - 1 kārtā, II mehāniskās izturības zonā</t>
  </si>
  <si>
    <t>Armējošā slāņa iestrāde ar javas kārtu BAUMIT StarContact White vai ekvivalentu - 2 kārtās, I mehāniskās izturības zonā</t>
  </si>
  <si>
    <t>Baumit StarTex vai ekvivalents stiklušķiedras siets 160 g/m²  - 2 kārtās, I mehāniskās izturības zonā</t>
  </si>
  <si>
    <t>Armētā slāņa apstrāde ar zemapmetuma grunti Baumit UniPrimer vai ekvivalentu</t>
  </si>
  <si>
    <t>Gatavā tonētā silikona apmetuma Baumit SilikonColor vai ekvivalenta iestrāde. Maksimālais grauda izmērs 2 mm. Tonis atbilstoši krāsu pasei. T.sk. tonēšana</t>
  </si>
  <si>
    <t>Dībeļi RAWLPLUG TFIX 8S vai ekvivalenti, l=215mm</t>
  </si>
  <si>
    <t>Fasādes siltināšana atbilstoši sienu pīrāgam S1* - ieejas mezglā</t>
  </si>
  <si>
    <t>Dībeļi RAWLPLUG TFIX 8S vai ekvivalenti, l=175mm</t>
  </si>
  <si>
    <t>Fasādes siltināšana atbilstoši sienu pīrāgam S1** - lodžiju sienām</t>
  </si>
  <si>
    <t>Gatavā tonētā silikona apmetuma Baumit Silicon top vai ekvivalenta iestrāde. Maksimālais grauda izmērs 2 mm. Tonis atbilstoši krāsu pasei. T.sk. tonēšana</t>
  </si>
  <si>
    <t>Fasādes apdare atbilstoši sienu pīrāgam S2 - nesiltinātas sienas fasādē</t>
  </si>
  <si>
    <t>Logu ailu siltināšana</t>
  </si>
  <si>
    <t>Siltumizolācijas materiāla Paroc Linio 15 vai ekvivalenta montāža - λ&lt;=0,037 W/(mK), b=30-100 mm, siltinājuma platums 100mm</t>
  </si>
  <si>
    <t>Baumit StarTex vai ekvivalents stiklušķiedras siets 160 g/m²  - 1 kārtā + papildus armējošā sieta iestrāde stūros</t>
  </si>
  <si>
    <t>Gatavā tonētā silikona apmetuma Baumit Silicon top vai ekvivalenta iestrāde. Maksimālais grauda izmērs 2 mm. Tonis atbilstoši krāsu pasei.</t>
  </si>
  <si>
    <t>Loga pielaiduma profila Baumit PROFIL 108 vai ekvivalenta iestrāde ailes sānos un augšējā daļā</t>
  </si>
  <si>
    <t>Stūra profila ar lāseni Baumit PROFIL 600 vai ekvivalenta iestrāde loga augšējā daļā</t>
  </si>
  <si>
    <t>Stūra profila Baumit vai ekvivalenta iestrāde loga sānos</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</si>
  <si>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</si>
  <si>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</si>
  <si>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</si>
  <si>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</si>
  <si>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Pielaiduma profila Baumit PROFIL 108 vai ekvivalenta iestrāde ailes sānos un augšējā daļā</t>
  </si>
  <si>
    <t>Stūra profila ar lāseni Baumit PROFIL 600 vai ekvivalenta iestrāde durvju augšējā daļā</t>
  </si>
  <si>
    <t>Stūra profila Baumit vai ekvivalenta iestrāde durvju sānos</t>
  </si>
  <si>
    <t>Lodžiju margu un logu uzstādīšana</t>
  </si>
  <si>
    <t>Stūra profila ar lāseni Baumit PROFIL 600 vai ekvivalenta iestrāde lodžijas augšējā daļā</t>
  </si>
  <si>
    <t>Stūra profila Baumit vai ekvivalenta iestrāde lodžijas sānos</t>
  </si>
  <si>
    <t>Stiprinājuma leņķis 75x75mm, b=6mm, ar enkuru M10, l=70mm</t>
  </si>
  <si>
    <t>gb</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</si>
  <si>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</si>
  <si>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</si>
  <si>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</si>
  <si>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Citi darbi</t>
  </si>
  <si>
    <t>Esošo, numurzīmju u.c. nepieciešamo elementu atjaunošana fasādē pēc siltināšanas, t.sk. nepieciešamie stiprinājumi</t>
  </si>
  <si>
    <t>Esošo kabeļu (fasadē) atvienošana un montēšašana atpakaļ pēc siltināšanas, t.sk. ievietošana gofrās vai penāļos, ja nepieciešams</t>
  </si>
  <si>
    <t>Aiļu izveidošana siltumizolācijā ap esošiem gāzes ievadiem, t.sk. stūra profilu iestrāde</t>
  </si>
  <si>
    <t>Ieejas mezgla atjaunošana - jumtiņš un lievenis</t>
  </si>
  <si>
    <t>Ieejas jumtiņu griestu attīrīšana un izlīdzināšana, arī gruntēšana</t>
  </si>
  <si>
    <t xml:space="preserve">Ieejas jumtiņu griestu armēšana ar javas kārta BAUMIT StarContact White vai ekviv. </t>
  </si>
  <si>
    <t>Ieejas jumtiņu griestu armēšana ar stiklušķiedras sietu Baumit StarTex 160 vai ekviv.</t>
  </si>
  <si>
    <t>Ieejas jumtiņu griestu gruntēšana ar Baumit UniPrimer vai ekviv. un krāsošana ar fasādes krāsu Baumit SilikonColor vai ekvivalentu. Krāsa atbilstoši krāsu pasei</t>
  </si>
  <si>
    <t>Ieejas jumtiņu attīrīšana no apauguma un nenostiprinātām daļā (no augšas)</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</si>
  <si>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rPr>
      <t>o</t>
    </r>
    <r>
      <rPr>
        <sz val="8"/>
        <rFont val="Arial"/>
        <family val="2"/>
      </rPr>
      <t xml:space="preserve"> </t>
    </r>
  </si>
  <si>
    <t>Savienojuma vieta izveide ar siltinātu fasādes sienu, t.sk. PVC profils Baumit vai ekviv.; PVC cokola profila lāsenis Baumit PROFIL 815 Plus vai ekviv.; stiprinājumi; blīvlenta ALB - EXT vai ekviv.; ekstrudēta putupolistirola josla b=100mm, h=150mm; papildus izolācijas materiāls un papildus uzkausējamā materiāla slānis stūra izveidei</t>
  </si>
  <si>
    <t>Cinkota skārda ar PURAL pārklajumu jumta karnīzes montāža ieejas lieveņa jumtiņam pa perimetru, b=0,5mm, h~150 - 200 mm. Tonis atbilstoši krāsu pasei.</t>
  </si>
  <si>
    <t xml:space="preserve">Profilētas lietus renes b=150mm no cinkota skārda ar PURAL pārklājumu montāža ieejas jumtiņiem, t.sk. stiprinājumi, teknes āķis </t>
  </si>
  <si>
    <t>Kvadrātveida lietus tekņu montāža (100x100) ieejas jumtiņam, t.sk. stiprinājumi</t>
  </si>
  <si>
    <t>Ieejas lieveņa remonts ~ 20% no kopējās platības</t>
  </si>
  <si>
    <t>Papildus hidroizolācijas slāņa iestrāde virs lieveņa horizontālajā daļā un virs armētās daļas h=150mm.</t>
  </si>
  <si>
    <t>Pēdējā stāva lodžijas jumta siltinājums un jumta virs telpas ASĪS 1-2 uz ASS C siltinājuma mezgls atbilstoši pārseguma pīrāgam P4</t>
  </si>
  <si>
    <t>21-00000</t>
  </si>
  <si>
    <t>Esošā pārseguma attīrīšana no apauguma, nenoturīgām daļām</t>
  </si>
  <si>
    <t>Jumta karnīzes izveide ar impregnētām koka sijām 120x50, l=500, S=500, t.sk. stiprinājumi</t>
  </si>
  <si>
    <t>Impregnētu koka brusu montāža 30x30, t.sk. stiprinājumi</t>
  </si>
  <si>
    <t>Impregnētu apdares dēļu montāža b=20, t.sk. stiprinājumi</t>
  </si>
  <si>
    <t>Cinkota skārda ar PURAL pārklajumu jumta karnīzes montāža, b=0,5mm, h~150 - 200 mm. Tonis atbilstoši krāsu pasei.</t>
  </si>
  <si>
    <t>Akmens vates siltumizolācijas apakšklāja ieklāšana, Paroc ROS 30 vai ekvivalents  (λ&lt;=0,036 W/(mK)); b=120 mm</t>
  </si>
  <si>
    <t>Akmens vates siltumizolācijas, kas tiek lietota kā virsējais slānis, ieklšānana Paroc ROB 80 vai ekviv. (λ&lt;=0,038 W/(mK)); b=30mm</t>
  </si>
  <si>
    <t xml:space="preserve">Ruļļmateriāla ieklšana - apakšklājs; TECHNONICOL Technoelast Premium SBS vai ekvivalents  </t>
  </si>
  <si>
    <t>Ruļļmateriāla ieklšana - virsklājs; TECHNONICOL Technoelast EKP K-PS 170/5000 vai ekvivalents</t>
  </si>
  <si>
    <t>Pirmā stāva lodžijas grīdas siltinājums atbilstoši pīrāgam P5</t>
  </si>
  <si>
    <t>Esošā pārseguma tīrīšana, virmsas sagatavošana, t.sk. lokāli novērst javas pildījuma drupšanu.</t>
  </si>
  <si>
    <t>kompl.</t>
  </si>
  <si>
    <t>Siltumizolācijas materiāla stiprināšana ar līmjavu Baumit Nivo FIX vai ekvivalentu.</t>
  </si>
  <si>
    <t>Logi</t>
  </si>
  <si>
    <t>Hidroizolējošas lentas CONTEGA Exo vai ekvivalentas iestrāde pa loga perimetru (visiem logiem un lodžijām fasādē)</t>
  </si>
  <si>
    <t>Jaunu trīs stikla pakešu PVC logu bloku uzstādīšana ( U≤1.25 (W/m2 K). Rāmja profilā paredzēt Temix tipa distanceri. Krāsa atbilstoši krāsu pasai, iekšpuse balta. L01 logu bloks (1560x1500;900x2200), t.sk, furnitūra</t>
  </si>
  <si>
    <t>gab.</t>
  </si>
  <si>
    <t>Jaunu trīs stikla pakešu PVC logu bloku uzstādīšana ( U≤1.25 (W/m2 K). Rāmja profilā paredzēt Temix tipa distanceri. Krāsa atbilstoši krāsu pasai, iekšpuse balta. L02 logu bloks (1200x1500), t.sk, furnitūra</t>
  </si>
  <si>
    <t>Jaunu trīs stikla pakešu PVC logu bloku uzstādīšana ( U≤1,25 (W/m2 K). Rāmja profilā paredzēt Temix tipa distanceri. Krāsa atbilstoši krāsu pasai, iekšpuse balta. L03 logu bloks (2560 x 1500), t.sk, furnitūra</t>
  </si>
  <si>
    <t>Jaunu trīs stikla pakešu PVC logu bloku uzstādīšana ( U≤1,25 (W/m2 K). Rāmja profilā paredzēt Temix tipa distanceri. Krāsa atbilstoši krāsu pasai, iekšpuse balta. L04 logu bloks (1685x1500), t.sk, furnitūra</t>
  </si>
  <si>
    <t>Jaunu trīs stikla pakešu PVC logu bloku uzstādīšana ( U≤1.60 (W/m2 K). Rāmja profilā paredzēt Temix tipa distanceri. Krāsa atbilstoši krāsu pasai, iekšpuse balta. L05 logu bloks (6140x2750), t.sk, furnitūra</t>
  </si>
  <si>
    <t>Jaunu trīs stikla pakešu PVC logu bloku uzstādīšana ( U≤1.60 (W/m2 K). Rāmja profilā paredzēt Temix tipa distanceri. Krāsa atbilstoši krāsu pasai, iekšpuse balta. L06 logu bloks (3000x2750), t.sk, furnitūra</t>
  </si>
  <si>
    <t>Jaunas PVC pildiņu margas uzstādīšana ( U≤1,6 (W/m2 K). Rāmja profilā paredzēt Temix tipa distanceri. Krāsa atbilstoši krāsu pasai, iekšpuse balta. M01 pildiņu marga (6140x1000)</t>
  </si>
  <si>
    <t>Jaunas PVC pildiņu margas uzstādīšana ( U≤1,6 (W/m2 K). Rāmja profilā paredzēt Temix tipa distanceri. Krāsa atbilstoši krāsu pasai, iekšpuse balta. M02 pildiņu marga (3000x1000)</t>
  </si>
  <si>
    <t>Esošo un maināmo logu aprīkošana ar ventilācijas iekārtu Gecco 3 vai ekvivalentu</t>
  </si>
  <si>
    <t>Durvis</t>
  </si>
  <si>
    <t>Hidroizolējošas lentas CONTEGA Exo vai ekvivalentas iestrāde pa ailes perimetru</t>
  </si>
  <si>
    <t>Iekšējā apdare logiem</t>
  </si>
  <si>
    <t>Difūzijas lentas CONTEGA SL vai ekvivalentas iestrāde pa perimetru (maināmajiem logiem un lodžijas stiklojumam)</t>
  </si>
  <si>
    <t>Dzīvokļu logu iekšējā apdare, t.sk. PVC palodze (balta), riģipša plāksnes apšūšanai, kā arī špaktele  virsmas sagatavošanai, kā arī krāsošana toni saskaņojot ar Pasūtāju.</t>
  </si>
  <si>
    <t>Ventilācijas restes</t>
  </si>
  <si>
    <t>R01 aluminija ventilācijas restes 250x200 montāža, t.sk. stiprinājumi. Krāsa atbilstoši krāsu pasei.</t>
  </si>
  <si>
    <t>R02 aluminija ventilācijas reste 400x200 montāža, t.sk. stiprinājumi. Krāsa atbilstoši krāsu pasei.</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</si>
  <si>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</si>
  <si>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</si>
  <si>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</si>
  <si>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</si>
  <si>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Siltumizolācijas izbūve pagraba pārsegumam atbilstoši pīrāgam P1</t>
  </si>
  <si>
    <t>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t>
  </si>
  <si>
    <t>Siltumizolācijas plākņšņu līmēšana ar līmjavu Baumit Nivofix vai ekvivalentu</t>
  </si>
  <si>
    <t>Putupolistirola plākņu TENAPORS EPS100 vai ekvivalentu montāža (λ&lt;=0,036 W/(mK))  b=150mm</t>
  </si>
  <si>
    <t>Armējošā slāņa iestrāde ar javas kārtu BAUMIT StarContact White vai ekvivalentu - 1 kārtā</t>
  </si>
  <si>
    <t>Baumit StarTex vai ekvivalents stiklušķiedras siets 160 g/m²  - 1 kārtā</t>
  </si>
  <si>
    <t>PARAPETU ATJAUNOŠANA PĒC SILTINĀŠANAS</t>
  </si>
  <si>
    <t>09-00000</t>
  </si>
  <si>
    <t>Mitrumizturīga saplākšņa b=15 montāža, t.sk. materiāli</t>
  </si>
  <si>
    <r>
      <t>m</t>
    </r>
    <r>
      <rPr>
        <vertAlign val="superscript"/>
        <sz val="8"/>
        <rFont val="Arial"/>
        <family val="2"/>
        <charset val="186"/>
      </rPr>
      <t>2</t>
    </r>
  </si>
  <si>
    <t>Bitumena ruļļveida seguma uzkausēšana</t>
  </si>
  <si>
    <t>Cinkota skārda ar Pural pārklājumu b=0,5 montāža, l=700, t.sk. cinkoti metāla leņķi S=300, b=1,5, stiprinājumi</t>
  </si>
  <si>
    <t>JUMTA HIDROIZOLĀCIJAS ATJAUNOŠANA</t>
  </si>
  <si>
    <t>Jumta apstrāde ar
antibakteriālu fungicīdu sastāvu Vincent Fungi vai ekvivalentu. 60% no kopējā jumta laukuma</t>
  </si>
  <si>
    <t>Jumta attīrīšana no bojātā un atslāņotā betona un augsnes paliekām izmantojot augsta spiediena (800 bāri) ūdens strūklu. 60% no kopējā jumta laukuma</t>
  </si>
  <si>
    <t>Atsegtā stiegrojuma apstrāde ar rūsas pārveidotāju Vincent Rust Off vai ekvivalentu. 10% no jumta kopējā laukuma</t>
  </si>
  <si>
    <t>Visu betona un apstrādātā metāla virsmu mitrināšana un nosegšana ar
gruntējošu sastāvu Vincents Super (vai ekvivalents) sajaucot kopā cementu masas attiecībā 1:2.              60% no kopējā jumta laukuma</t>
  </si>
  <si>
    <t>Šķidrā membrāna jumtu segumiem Vincent Hidroplast UV vai ekvilanta t.sk. uzklāšana</t>
  </si>
  <si>
    <t>ESOŠO VENTILACIJAS SKURSTEŅU ATJAUNOŠANA</t>
  </si>
  <si>
    <t xml:space="preserve">Esošo skārda nosegu attīrīšana no rūsas, krāsošana. Tonis atbilstoši  krāsu pasei. </t>
  </si>
  <si>
    <t>Ventilācijas atveres nosegt ar cinkotu pīto sietu, acs izmērs 10x10, t.sk. stiprinājumi</t>
  </si>
  <si>
    <t>CITI DARBI</t>
  </si>
  <si>
    <t>Jumta lūkas montāža 720x540, t.sk. stiprinājumi</t>
  </si>
  <si>
    <t>LODŽIJU SIENU UN GRIESTU ATJAUNOŠANA</t>
  </si>
  <si>
    <t>10-00000</t>
  </si>
  <si>
    <t>Lodžiju sienu apstrāde ar grunti Baumit UniPrimer vai ekvivalentu</t>
  </si>
  <si>
    <t>Ģipša mašīnapmetuma Baumit Ratio Glatt vai ekviv. Iestrāde</t>
  </si>
  <si>
    <t>Lodžiju sienu apstrāde ar špakteli Baumit Fino Bello vai ekvivalentu</t>
  </si>
  <si>
    <t>Lodžiju sienu krāsošana ar iekštelpu krāsu. Tonis saskaņojams ar Pasūtītāju.</t>
  </si>
  <si>
    <t>Lodžiju griestu krāsošana ar iekštelpu krāsu. Tonis saskaņojams ar Pasūtītāju.</t>
  </si>
  <si>
    <t>KĀPŅU TELPU IEEJAS DURVJU KRĀSOŠANA</t>
  </si>
  <si>
    <t>Hammerite vai ekvivalenta krāsa metālam, tonis pēc krāsu pases.</t>
  </si>
  <si>
    <r>
      <t>m</t>
    </r>
    <r>
      <rPr>
        <vertAlign val="superscript"/>
        <sz val="8"/>
        <rFont val="Arial"/>
        <family val="2"/>
      </rPr>
      <t>2</t>
    </r>
    <r>
      <rPr>
        <sz val="11"/>
        <color indexed="8"/>
        <rFont val="Calibri"/>
        <family val="2"/>
        <charset val="186"/>
      </rPr>
      <t/>
    </r>
  </si>
  <si>
    <t>Kāpņu telpu atjaunošana</t>
  </si>
  <si>
    <t>Sienu atjaunošana, t.sk. virsmas sagatavošana, špaktelēšana, ģipša mašīnapmetuma Baumit Ratio Glatt vai ekviv. iestrāde un krāsošana ar iekštelpu krāsu, toni saskaņojot ar Pasūtītāju</t>
  </si>
  <si>
    <t>Griestu atjaunošanu, t.sk. vismas sagatavošana, špaktelēšana un krāsošanana, toni saskaņojot ar Pasūtītāju</t>
  </si>
  <si>
    <t>Esošo grīdu atjaunošana, izmantojot atbilstošo remontsastāvu ~ 20% no grīdu platības, t.sk. esošās izlīdzinošās kārtas nokalšana, ja nepieciešams, gruntēšana</t>
  </si>
  <si>
    <t>Esošo pakāpienu atjaunošana izmantojot atbilstošo remontsastāvu ~ 20% no kopējās platības, t.sk. esošās izlīdzinošās kārtas nokalšana, ja nepieciešams, gruntēšana. Krāsošana ar atbilstošu, nodilumizturīgu krāsu. Tonis saskaņojams ar Pasūtītāju.</t>
  </si>
  <si>
    <t>Jauna PVC lentera uzstādīšana, krāsa saskaņojama ar Pasūtītāju t.s. materiāli.</t>
  </si>
  <si>
    <t>Esošo margu atjaunošana, t.sk. esošās krāsas noņemšana, krāsošana, saskaņojot ar Pasūtītāju</t>
  </si>
  <si>
    <t>BĒNIŅU LŪKAS REMONTS</t>
  </si>
  <si>
    <t xml:space="preserve">Silikātu ķieģeļu mūris </t>
  </si>
  <si>
    <t>Jauni metāla pakāpieni 3 gab.</t>
  </si>
  <si>
    <t>Jaunas energoefektīvas (U=1,6 W/m2K) ugunsdrošas (EL30) bēniņu lūkas uzstādīšana 660x850mm. Slēdzama.</t>
  </si>
  <si>
    <t>Bēniņu pārseguma siltinājums atbilstoši pīrāgam P2</t>
  </si>
  <si>
    <t>Esošā pārseguma attīrīšana</t>
  </si>
  <si>
    <t>Tvaika izolācijas 200 mikr., ieklāšana - ar pārlaidi, blīvi nosedzot visu laukumu</t>
  </si>
  <si>
    <t>PĀRVIETOŠANĀS LAIPU UZSTĀDĪŠANA</t>
  </si>
  <si>
    <t>Koka siju 50x200 montāža, komateriālu apstrāde ar antipirēnu, t.sk. stirpinājumi</t>
  </si>
  <si>
    <t>Koka siju 50x100,  S=1000 montāža, komateriālu apstrāde ar antipirēnu, t.sk. stirpinājumi</t>
  </si>
  <si>
    <t>Ruberoīda starplika zem laipas balsta sijām</t>
  </si>
  <si>
    <t>Dēļu klāja montāža b=25, kokmateriālu apstrāde ar antipirēnu, t.sk. stirpinājumi</t>
  </si>
  <si>
    <t>Seguma atjaunošana pēc pamatu siltināšanas</t>
  </si>
  <si>
    <t>31-00000</t>
  </si>
  <si>
    <t>Betona bruģakmens"PRIZMA" vai ekvivalents, 100x200x60 ieklāšana 600mm joslā</t>
  </si>
  <si>
    <t>Dolomīta atsijas fr. 2 - 8; 50mm</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</si>
  <si>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</si>
  <si>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</si>
  <si>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</si>
  <si>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</si>
  <si>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</si>
  <si>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</si>
  <si>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Dalīto aizsargcauruļu uzstādīšana esošiem elektrības un sakaru kabeļiem, atrokot pamatus, l=1500</t>
  </si>
  <si>
    <t>Stāvvadi</t>
  </si>
  <si>
    <t>17-00000</t>
  </si>
  <si>
    <t>Radiators " Lyngson" ar atgaisotāju un korķi.                                          C22-500-1500 vai ekvivalents</t>
  </si>
  <si>
    <t>Radiators " Lyngson" ar atgaisotāju un korķi.                                           C22-500-1400 vai ekvivalents</t>
  </si>
  <si>
    <t>Radiators " Lyngson" ar atgaisotāju un korķi.                                           C22-500-1300 vai ekvivalents</t>
  </si>
  <si>
    <t>Radiators " Lyngson" ar atgaisotāju un korķi.                                       C22-500-1000 vai ekvivalents</t>
  </si>
  <si>
    <t>Radiators " Lyngson" ar atgaisotāju un korķi.                                          C22-500-900 vai ekvivalents</t>
  </si>
  <si>
    <t>Radiators " Lyngson" ar atgaisotāju un korķi.                                          C22-500-700 vai ekvivalents</t>
  </si>
  <si>
    <t>Radiators " Lyngson" ar atgaisotāju un korķi.                                          C22-500-600 vai ekvivalents</t>
  </si>
  <si>
    <t xml:space="preserve">Radiatora vārsts </t>
  </si>
  <si>
    <t>Radiatora termostatiskie sensori Dn15,  (ar ierobežotu min.temp. 16°C)</t>
  </si>
  <si>
    <t>Kāpņu telpā termostatiskie sensori ar atslēgu regulējami</t>
  </si>
  <si>
    <t xml:space="preserve">Radiatora atgaitas noslēgventilis </t>
  </si>
  <si>
    <t xml:space="preserve">Balansēšanas vārsts STRÖMAX-M 4017 vai ekvivalents ,ar mērnipeļiem, dn15 </t>
  </si>
  <si>
    <t>Balansēšanas vārsts STRÖMAX-M 4017 vai ekvivalents ,ar mērnipeļiem, dn20</t>
  </si>
  <si>
    <t>Lodveida vārsts dn15</t>
  </si>
  <si>
    <t>Lodveida vārsts dn20</t>
  </si>
  <si>
    <t>Lodveida vārsts dn25</t>
  </si>
  <si>
    <t xml:space="preserve">Tukšošanas vārsti </t>
  </si>
  <si>
    <t xml:space="preserve">Presējamās tērauda caurules,Viega vai ekvivalents dn15 </t>
  </si>
  <si>
    <t>m</t>
  </si>
  <si>
    <t>Presējamās tērauda caurules,Viega vai ekvivalents dn18</t>
  </si>
  <si>
    <t>Presējamās tērauda caurules,Viega vai ekvivalents dn22</t>
  </si>
  <si>
    <t>Presējamās tērauda caurules,Viega vai ekvivalents dn25</t>
  </si>
  <si>
    <t>Cauruļvadu fasondaļas (fitingi, savienojumi, pārejas)</t>
  </si>
  <si>
    <t>Alokators Sontex 566 radio 0566R2010B1 vai ekvivalents</t>
  </si>
  <si>
    <t>Radio centrāle Sontex 646 ar GPRS 230V ar programmatūru 0646R4231 vai ekvivalents</t>
  </si>
  <si>
    <t>Radio tīkla kontrolieris Sontex Su-percom 656 USB 1 0656R4101 vai ekvivalents</t>
  </si>
  <si>
    <t>Alokatoru sistēmas instalācijas darbi</t>
  </si>
  <si>
    <t>Alokatoru servera parametrizēšana</t>
  </si>
  <si>
    <t>Pagrbastāva maģistrālie cauruļvadi</t>
  </si>
  <si>
    <t>Melnā tērauda caurule dn20</t>
  </si>
  <si>
    <t>Melnā tērauda caurule dn25</t>
  </si>
  <si>
    <t>Melnā tērauda caurule dn32</t>
  </si>
  <si>
    <t>Melnā tērauda caurule dn40</t>
  </si>
  <si>
    <t>Melnā tērauda caurule dn50</t>
  </si>
  <si>
    <t>Siltumizolācija cauruļvadiem pagrabā, PAROC Hvac Section AluCoat T vai ekvivalents. λ50=0,037 W/mK (pie temperatūras 50oC). Biezums, b=50, Dn15</t>
  </si>
  <si>
    <t>Siltumizolācija cauruļvadiem pagrabā, PAROC Hvac Section AluCoat T vai ekvivalents. λ50=0,037 W/mK. Biezums, b=50, Dn20</t>
  </si>
  <si>
    <t>Siltumizolācija cauruļvadiem pagrabā, PAROC Hvac Section AluCoat T vai ekvivalents. λ50=0,037 W/mK. Biezums, b=50, Dn25</t>
  </si>
  <si>
    <t>Siltumizolācija cauruļvadiem pagrabā, PAROC Hvac Section AluCoat T vai ekvivalents. λ50=0,037 W/mK. Biezums, b=50, Dn32</t>
  </si>
  <si>
    <t>Siltumizolācija cauruļvadiem pagrabā, PAROC Hvac Section AluCoat T vai ekvivalents. λ50=0,037 W/mK. Biezums, b=50, Dn40</t>
  </si>
  <si>
    <t>Siltumizolācija cauruļvadiem pagrabā, PAROC Hvac Section AluCoat T vai ekvivalents. λ50=0,037 W/mK. Biezums, b=50, Dn50</t>
  </si>
  <si>
    <t>Noslēgvārsti dn50</t>
  </si>
  <si>
    <t>Balansēšanas vārsts STRÖMAX-M 4017 vai ekvivalents,ar mērnipeļiem, dn20</t>
  </si>
  <si>
    <t>Balansēšanas vārsts STRÖMAX-M 4017 vai ekvivalents,ar mērnipeļiem, dn25</t>
  </si>
  <si>
    <t>Lodveida vārsts dn32</t>
  </si>
  <si>
    <t>Vispārīgie darbi</t>
  </si>
  <si>
    <t>Ieregulēšanas un palaišanas darbi</t>
  </si>
  <si>
    <t xml:space="preserve">Pieslēgums pie siltummezgla </t>
  </si>
  <si>
    <t>Cauruļvadu stiprinājumi</t>
  </si>
  <si>
    <t>Caurumu aizdare, ugunsdrošā aizdare</t>
  </si>
  <si>
    <t>Palīgmateriāli</t>
  </si>
  <si>
    <t>Cauruļvadu hidrauliskā pārbaude</t>
  </si>
  <si>
    <t>Esošās apkures sistēmas demontāža</t>
  </si>
  <si>
    <t>Esošo radiatoru demontāža</t>
  </si>
  <si>
    <t>Zibensaizsardzība un zemējums</t>
  </si>
  <si>
    <t>22-00000</t>
  </si>
  <si>
    <t>Uztvērējs PDC 3.1 INGESCO, vai ekvivalents</t>
  </si>
  <si>
    <t>Masts 4m komplektā ar tērauda pamatni un 25 kg atsvariem, Propster vai ekvivalents</t>
  </si>
  <si>
    <t>Masta adapters - 1’1/2” Ø20 round - Cu/Zn, INGESCO, 111012, vai ekvivalents</t>
  </si>
  <si>
    <t>Elektrolītisks vara kabelis - Braided copper cable - 50mm²(8mm) section, INGESCO, 117072, vai ekvivalents</t>
  </si>
  <si>
    <t>Cinkota tērauda apvlaka PVC apvalka aizsargcaurule - Galv. steel-PVC shielded tube Ø40mm, INGESCO, 119091, vai ekvivalents</t>
  </si>
  <si>
    <t>Aizsargcaurules turētajs fasādei - PA 50mm2 tube, INGESCO, 118177, vai ekvivalents</t>
  </si>
  <si>
    <t>Kontrolmērījumu klemme kastē - In-box testing-switching bridge 50mm2 cable, INGESCO, 250006, vai ekvivalents</t>
  </si>
  <si>
    <t>Zibensspērienu skaita uzskaitītājs CDR UNIVERSAL, INGESCO, 432028, vai ekvivalents</t>
  </si>
  <si>
    <t>Kabeļa stiprinājums pie fasādes - Folding clamp with M8 lag screw for 50-70mm² cable, INGESCO, 118083, vai pielāgot fasādes tipam, vai ekvivalents</t>
  </si>
  <si>
    <t>Jumta vada turētājs metāla jumtam (OBO) 133/NB, Obo Bettermann, vai ekvivalents</t>
  </si>
  <si>
    <t>Zemējuma elektrods - 219 20 ST FT Ø20mm 1500mm, Obo Bettermann, 5000750, vai ekvivalents</t>
  </si>
  <si>
    <t>Zemējuma elektroda spice - 1819/20 BP, Obo Bettermann, 3041212, vai ekvivalents</t>
  </si>
  <si>
    <t>Savienojums zemējuma elektrods - tērauda lenta, Propster 01111 356, vai ekvivalents</t>
  </si>
  <si>
    <t>Savienojums vara kabeļiem - 2 pole case
equipotential bar, INGESCO, 250026, vai ekvivalents</t>
  </si>
  <si>
    <t>Karsti cinkota tērauda lenta 30x3,5mm, SLO, 100 336K, vai ekvivalents</t>
  </si>
  <si>
    <t>Pretkorozijas aizsarglenta 50mm/10m</t>
  </si>
  <si>
    <t>Citi materiāli un darbi</t>
  </si>
  <si>
    <t>Tranšejas rakšana un aizbēršana</t>
  </si>
  <si>
    <t>Tranšejas virsmas atjaunošana - teritorijas labiekārtošana</t>
  </si>
  <si>
    <t>Zemējuma elektrodu iedzīšana zemē</t>
  </si>
  <si>
    <t xml:space="preserve">Montāžas palīgmateriāli </t>
  </si>
  <si>
    <t>obj.</t>
  </si>
  <si>
    <t>Elektriskie mērījumi, izpilddokumentācijas sagatavošana</t>
  </si>
  <si>
    <t>Ū1 Pagrabstāvs</t>
  </si>
  <si>
    <t>14-00000</t>
  </si>
  <si>
    <t>PP-R kausējamā caurule ar veidgabaliem d15</t>
  </si>
  <si>
    <t>PP-R kausējamā caurule ar veidgabaliem d20</t>
  </si>
  <si>
    <t>PP-R kausējamā caurule ar veidgabaliem d25</t>
  </si>
  <si>
    <t>Pretkondensāta izolācija d15 b=9mm</t>
  </si>
  <si>
    <t>Pretkondensāta izolācija d20 b=9mm</t>
  </si>
  <si>
    <t>Pretkondensāta izolācija d25 b=9mm</t>
  </si>
  <si>
    <t>Pieslēgums ūdensvadam pagrabstāvā</t>
  </si>
  <si>
    <t>Tukšošanas vārsti dn15</t>
  </si>
  <si>
    <t>S3,S4</t>
  </si>
  <si>
    <t>PP-R kausējamā caurule ar veidgabaliem d32</t>
  </si>
  <si>
    <t>Noslēgvārsts dn32</t>
  </si>
  <si>
    <t>Noslēgvārsts dn20</t>
  </si>
  <si>
    <t>Pretvārsts dn32</t>
  </si>
  <si>
    <t>Balansēšanas vārsts dn15</t>
  </si>
  <si>
    <t>Atgaisotājs dn15</t>
  </si>
  <si>
    <t>Pieslēgums siltummezglam</t>
  </si>
  <si>
    <t>Pieslēgums pie esošās dzīvokļu ūdensapgādes</t>
  </si>
  <si>
    <t>Vispārējie darbi</t>
  </si>
  <si>
    <t>Apkalpošanas lūkas stāvvadiem, izmērus precizēt būvniecības gaitā</t>
  </si>
  <si>
    <t>Ūdensvada analīzes</t>
  </si>
  <si>
    <t>Kalšanas darbi</t>
  </si>
  <si>
    <t>Ugunsdrošā aizdare</t>
  </si>
  <si>
    <t>kpl</t>
  </si>
  <si>
    <t>Marķēšanas materiāli</t>
  </si>
  <si>
    <t>Esošo cauruļvadu demontāža</t>
  </si>
  <si>
    <t>K1 sadzīves kanalizācija</t>
  </si>
  <si>
    <t>Caurule d110 ar fasondaļām</t>
  </si>
  <si>
    <t>Caurule d75 ar fasondaļām</t>
  </si>
  <si>
    <t>Revīzijas lūka d110</t>
  </si>
  <si>
    <t>Revīzijas lūka d75</t>
  </si>
  <si>
    <t xml:space="preserve">Pievienojums kanalizācijas tīkliem </t>
  </si>
  <si>
    <t xml:space="preserve">Pievienojums esošajiem tīkliem dzīvokļos </t>
  </si>
  <si>
    <t>Jumta izvadi d110</t>
  </si>
  <si>
    <t>Jumta izvadi d75</t>
  </si>
  <si>
    <t>Cauruļvadu hermētiskuma pārbaude</t>
  </si>
  <si>
    <t xml:space="preserve">Ugunsdrošā aizdare </t>
  </si>
  <si>
    <t>vietas</t>
  </si>
  <si>
    <t>Sienu atjaunošana</t>
  </si>
  <si>
    <t>Caurulvadu stiprinājumi</t>
  </si>
  <si>
    <t>Kopsavilkums</t>
  </si>
  <si>
    <t>Daudzdzīvokļu dzīvojamā ēka</t>
  </si>
  <si>
    <t>Daudzdzīvokļu dzīvojamās ēkas energoefektivitātes paaugstināšana</t>
  </si>
  <si>
    <t>Meža iela 12, Jaunolaine, Olaines novads, LV-2127</t>
  </si>
  <si>
    <t>Būvlaukuma sagatavošana</t>
  </si>
  <si>
    <t>Tāme sastādīta  2023. gada tirgus cenās, pamatojoties uz DOP daļas rasējumiem</t>
  </si>
  <si>
    <t>Demontāžas darbi</t>
  </si>
  <si>
    <t>Tāme sastādīta  2023. gada tirgus cenās, pamatojoties uz AR daļas rasējumiem</t>
  </si>
  <si>
    <t>Tāme sastādīta  2023. gada tirgus cenās, pamatojoties uz AVK daļas rasējumiem</t>
  </si>
  <si>
    <t>Tāme sastādīta  2023. gada tirgus cenās, pamatojoties uz ELT daļas rasējumiem</t>
  </si>
  <si>
    <t>Tāme sastādīta  2023. gada tirgus cenās, pamatojoties uz UK daļas rasējumiem</t>
  </si>
  <si>
    <t>Fasādes</t>
  </si>
  <si>
    <t>Logi un durvis</t>
  </si>
  <si>
    <t>Pagraba pārseguma siltināšana</t>
  </si>
  <si>
    <t>Jumta darbi</t>
  </si>
  <si>
    <t>Iekštelpu darbi</t>
  </si>
  <si>
    <t>Bēniņu siltināšana</t>
  </si>
  <si>
    <t>Labiekārtošana</t>
  </si>
  <si>
    <t>Apkure, vēdināšana un gaisa kondicionēšana</t>
  </si>
  <si>
    <t>Ārējie elektrības tīkli</t>
  </si>
  <si>
    <t>Iekšējais ūdensvads, kanalizācija un to aprīkojums</t>
  </si>
  <si>
    <t>Siltumizolācijas materiāla Paroc Linio 10 vai ekvivalenta montāža - λ&lt;=0,036 W/(mK), b=100 mm</t>
  </si>
  <si>
    <t>Siltumizolācijas materiāla Paroc Linio 10 vai ekvivalenta montāža - λ&lt;=0,036 W/(mK), b=70 mm</t>
  </si>
  <si>
    <t xml:space="preserve">Putupolistirola plākšņu TENAPORS EPS 100  vai ekvivalentu (λ&lt;=0,036 W/(mK)) montāža. B=150mm </t>
  </si>
  <si>
    <t>Siltumizolācija b=30mm λ=0.037 (pie temperatūras 50oC) karstajam ūdensvadam un cirkulācijas ūdensvadam         d32</t>
  </si>
  <si>
    <t>Siltumizolācija b=30mm λ=0.037 (pie temperatūras 50oC) karstajam ūdensvadam un cirkulācijas ūdensvadam         d25</t>
  </si>
  <si>
    <t>Siltumizolācija b=30mm λ=0.037 (pie temperatūras 50oC) karstajam ūdensvadam un cirkulācijas ūdensvadam         d20</t>
  </si>
  <si>
    <t>Siltumizolācija b=30mm λ=0.037 (pie temperatūras 50oC) karstajam ūdensvadam un cirkulācijas ūdensvadam         d15</t>
  </si>
  <si>
    <t>D02 metāla durvju bloks pagraba ieejai (1000x1900), krāsa pelēka t.sk, furnitūra. Slēdzamas.</t>
  </si>
  <si>
    <t>D03 Jaunu metāla durvju bloka uzstādīšana aktritumu konteinera telpai (U≤1,6 (W/m2 K). Krāsa balta, iekšpuse un ārpuse vienāda, (1000x1900), t.sk, furnitūra. Slēdzamas.</t>
  </si>
  <si>
    <t>D01 Jaunu PVC lodžiju durvju bloka uzstādīšana (U≤1,25 (W/m2 K), t.sk. iekšējā apdare, iekšējā difūzijas lenta. Krāsa saskaņojama ar pasūtītāju, iekšpuse un ārpuse vienāda.(1000x2100), t.sk. furitūra</t>
  </si>
  <si>
    <t/>
  </si>
  <si>
    <t>Siltumizolācijas materiāla Paroc Linio 15 vai ekvivalenta montāža - λ&lt;=0,037 W/(mK), b=20-50 mm, siltinājuma platums 100mm</t>
  </si>
  <si>
    <t>Ventilācijas šahtu apsekošana un tīrīšana.</t>
  </si>
  <si>
    <t>Siltumizolācijas materiāla Paroc Linio 10 vai ekvivalenta montāža - λ&lt;=0,036 W/(mK), b=150 mm</t>
  </si>
  <si>
    <t xml:space="preserve">Beramās akmens vates siltumizolācijas slāņa ieklāšana PAROC BLT3 vai ekvivalentas (λ&lt;=0,041 W/(mK)) b=300mm, papildis apjoms 20% sēšanās. </t>
  </si>
  <si>
    <t>Finanšu rezerve 3%</t>
  </si>
  <si>
    <t>Iepirkums Nr. AS OŪS 2023/07_E</t>
  </si>
  <si>
    <t xml:space="preserve">Tāme sastādīta 2023. gada __.________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</si>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</sst>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numFmt numFmtId="165" formatCode="0;;"/>
    <numFmt numFmtId="166" formatCode="0.0%"/>
    <numFmt numFmtId="167" formatCode="0.0"/>
    <numFmt numFmtId="168" formatCode="0.0%;;"/>
    <numFmt numFmtId="169" formatCode="_(* #,##0.00_);_(* \(#,##0.00\);_(* &quot;-&quot;??_);_(@_)"/>
  </numFmts>
  <fonts count="20"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Arial"/>
      <family val="2"/>
    </font>
    <font>
      <b/>
      <sz val="8"/>
      <name val="Arial"/>
      <family val="2"/>
    </font>
    <font>
      <vertAlign val="superscript"/>
      <sz val="8"/>
      <name val="Arial"/>
      <family val="2"/>
    </font>
    <font>
      <sz val="10"/>
      <name val="Helv"/>
    </font>
    <font>
      <sz val="8"/>
      <color theme="1"/>
      <name val="Arial"/>
      <family val="2"/>
      <charset val="186"/>
    </font>
    <font>
      <sz val="8"/>
      <color theme="1"/>
      <name val="Arial"/>
      <family val="2"/>
    </font>
    <font>
      <vertAlign val="superscript"/>
      <sz val="8"/>
      <name val="Arial"/>
      <family val="2"/>
      <charset val="186"/>
    </font>
    <font>
      <sz val="7"/>
      <name val="Arial"/>
      <family val="2"/>
      <charset val="186"/>
    </font>
    <font>
      <sz val="11"/>
      <color indexed="8"/>
      <name val="Calibri"/>
      <family val="2"/>
      <charset val="186"/>
    </font>
    <font>
      <sz val="10"/>
      <name val="Arial"/>
      <family val="2"/>
    </font>
    <font>
      <sz val="8"/>
      <color rgb="FF414142"/>
      <name val="Arial"/>
      <family val="2"/>
      <charset val="186"/>
    </font>
    <font>
      <sz val="7"/>
      <name val="Arial"/>
      <family val="2"/>
    </font>
    <font>
      <b/>
      <sz val="7"/>
      <name val="Arial"/>
      <family val="2"/>
      <charset val="186"/>
    </font>
  </fonts>
  <fills count="3">
    <fill>
      <patternFill patternType="none"/>
    </fill>
    <fill>
      <patternFill patternType="gray125"/>
    </fill>
    <fill>
      <patternFill patternType="solid">
        <fgColor indexed="9"/>
        <bgColor indexed="64"/>
      </patternFill>
    </fill>
  </fills>
  <borders count="6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7">
    <xf numFmtId="0" fontId="0" fillId="0" borderId="0"/>
    <xf numFmtId="0" fontId="3" fillId="0" borderId="0"/>
    <xf numFmtId="0" fontId="3" fillId="0" borderId="0"/>
    <xf numFmtId="0" fontId="4" fillId="0" borderId="0"/>
    <xf numFmtId="43" fontId="6" fillId="0" borderId="0" applyFont="0" applyFill="0" applyBorder="0" applyAlignment="0" applyProtection="0"/>
    <xf numFmtId="0" fontId="10" fillId="0" borderId="0"/>
    <xf numFmtId="0" fontId="3" fillId="0" borderId="0"/>
  </cellStyleXfs>
  <cellXfs count="337">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4" fontId="1" fillId="0" borderId="7" xfId="0" applyNumberFormat="1" applyFont="1" applyBorder="1" applyAlignment="1">
      <alignment horizontal="center" vertical="center"/>
    </xf>
    <xf numFmtId="0" fontId="2" fillId="0" borderId="5" xfId="0" applyFont="1" applyBorder="1" applyAlignment="1">
      <alignment horizontal="center"/>
    </xf>
    <xf numFmtId="0" fontId="2" fillId="0" borderId="6" xfId="1" applyFont="1" applyBorder="1" applyAlignment="1">
      <alignment wrapText="1"/>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1" fillId="0" borderId="33" xfId="0" applyNumberFormat="1" applyFont="1" applyBorder="1" applyAlignment="1">
      <alignment horizontal="center" vertical="center"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5" xfId="0" applyNumberFormat="1" applyFont="1" applyBorder="1" applyAlignment="1">
      <alignment horizontal="center"/>
    </xf>
    <xf numFmtId="164" fontId="1" fillId="0" borderId="34" xfId="0" applyNumberFormat="1" applyFont="1" applyBorder="1" applyAlignment="1">
      <alignment horizontal="center"/>
    </xf>
    <xf numFmtId="164" fontId="1" fillId="0" borderId="28" xfId="0" applyNumberFormat="1" applyFont="1" applyBorder="1" applyAlignment="1">
      <alignment vertical="top" wrapText="1"/>
    </xf>
    <xf numFmtId="164" fontId="1" fillId="0" borderId="28" xfId="2" applyNumberFormat="1" applyFont="1" applyBorder="1" applyAlignment="1">
      <alignment horizontal="center" vertical="center"/>
    </xf>
    <xf numFmtId="164" fontId="2" fillId="0" borderId="29" xfId="2" applyNumberFormat="1" applyFont="1" applyBorder="1" applyAlignment="1">
      <alignment horizontal="center" vertical="center"/>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2" fontId="1" fillId="0" borderId="30" xfId="0" applyNumberFormat="1" applyFont="1" applyBorder="1" applyAlignment="1">
      <alignment horizontal="center" vertical="center"/>
    </xf>
    <xf numFmtId="164" fontId="1" fillId="0" borderId="20" xfId="0" applyNumberFormat="1" applyFont="1" applyBorder="1" applyAlignment="1">
      <alignment horizontal="center" vertical="center"/>
    </xf>
    <xf numFmtId="164" fontId="1" fillId="0" borderId="21" xfId="0" applyNumberFormat="1" applyFont="1" applyBorder="1" applyAlignment="1">
      <alignment horizontal="center" vertical="center" wrapText="1"/>
    </xf>
    <xf numFmtId="164" fontId="1" fillId="0" borderId="28" xfId="0" applyNumberFormat="1" applyFont="1" applyBorder="1" applyAlignment="1">
      <alignment horizontal="center" vertical="center"/>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9" xfId="0" applyFont="1" applyBorder="1" applyAlignment="1">
      <alignment horizontal="center" vertical="center" textRotation="90" wrapText="1"/>
    </xf>
    <xf numFmtId="0" fontId="1" fillId="0" borderId="46" xfId="0" applyFont="1" applyBorder="1" applyAlignment="1">
      <alignment horizontal="center" vertical="center" textRotation="90" wrapText="1"/>
    </xf>
    <xf numFmtId="164" fontId="2" fillId="0" borderId="42" xfId="3" applyNumberFormat="1" applyFont="1" applyBorder="1" applyAlignment="1">
      <alignment horizontal="center" vertical="center"/>
    </xf>
    <xf numFmtId="164" fontId="2" fillId="0" borderId="43" xfId="3" applyNumberFormat="1" applyFont="1" applyBorder="1" applyAlignment="1">
      <alignment horizontal="center" vertical="center"/>
    </xf>
    <xf numFmtId="164" fontId="2" fillId="0" borderId="45" xfId="3" applyNumberFormat="1" applyFont="1" applyBorder="1" applyAlignment="1">
      <alignment horizontal="center" vertical="center"/>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42" xfId="0" applyNumberFormat="1" applyFont="1" applyBorder="1" applyAlignment="1">
      <alignment horizontal="center"/>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164" fontId="1" fillId="0" borderId="31" xfId="0" applyNumberFormat="1" applyFont="1" applyBorder="1" applyAlignment="1">
      <alignment horizontal="center" vertical="center"/>
    </xf>
    <xf numFmtId="164" fontId="1" fillId="0" borderId="32" xfId="0" applyNumberFormat="1" applyFont="1" applyBorder="1" applyAlignment="1">
      <alignment horizontal="center" vertical="center"/>
    </xf>
    <xf numFmtId="0" fontId="1" fillId="0" borderId="25" xfId="0" applyFont="1" applyBorder="1" applyAlignment="1">
      <alignment horizontal="center" vertical="center" textRotation="90" wrapText="1"/>
    </xf>
    <xf numFmtId="164" fontId="1" fillId="0" borderId="2" xfId="2" applyNumberFormat="1" applyFont="1" applyBorder="1" applyAlignment="1">
      <alignment horizontal="center" vertical="center"/>
    </xf>
    <xf numFmtId="164" fontId="1" fillId="0" borderId="20" xfId="2" applyNumberFormat="1" applyFont="1" applyBorder="1" applyAlignment="1">
      <alignment horizontal="center" vertical="center"/>
    </xf>
    <xf numFmtId="164" fontId="2" fillId="0" borderId="21"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1" fillId="0" borderId="7"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164" fontId="1" fillId="0" borderId="7"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1" fillId="0" borderId="14" xfId="0" applyNumberFormat="1" applyFont="1" applyBorder="1" applyAlignment="1">
      <alignment horizontal="center" vertical="center"/>
    </xf>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2" fillId="0" borderId="3" xfId="2" applyNumberFormat="1" applyFont="1" applyBorder="1" applyAlignment="1">
      <alignment horizontal="center" vertical="center"/>
    </xf>
    <xf numFmtId="164" fontId="2" fillId="0" borderId="6" xfId="2" applyNumberFormat="1" applyFont="1" applyBorder="1" applyAlignment="1">
      <alignment horizontal="center" vertical="center"/>
    </xf>
    <xf numFmtId="164" fontId="1" fillId="0" borderId="19"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5" fontId="1" fillId="0" borderId="21"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164" fontId="1" fillId="0" borderId="47" xfId="0" applyNumberFormat="1" applyFont="1" applyBorder="1" applyAlignment="1">
      <alignment horizontal="center" vertical="center" wrapText="1"/>
    </xf>
    <xf numFmtId="164" fontId="1" fillId="0" borderId="48" xfId="0" applyNumberFormat="1" applyFont="1" applyBorder="1" applyAlignment="1">
      <alignment horizontal="center" vertical="center" wrapText="1"/>
    </xf>
    <xf numFmtId="164" fontId="1" fillId="0" borderId="51" xfId="0" applyNumberFormat="1" applyFont="1" applyBorder="1" applyAlignment="1">
      <alignment horizontal="center" vertical="center"/>
    </xf>
    <xf numFmtId="0" fontId="5" fillId="0" borderId="0" xfId="0" applyFont="1"/>
    <xf numFmtId="164" fontId="1" fillId="0" borderId="19" xfId="0" applyNumberFormat="1" applyFont="1" applyBorder="1" applyAlignment="1">
      <alignment horizontal="center" vertical="center"/>
    </xf>
    <xf numFmtId="164" fontId="1" fillId="0" borderId="50" xfId="0" applyNumberFormat="1" applyFont="1" applyBorder="1" applyAlignment="1">
      <alignment horizontal="center" vertical="center"/>
    </xf>
    <xf numFmtId="164" fontId="2" fillId="0" borderId="52" xfId="0" applyNumberFormat="1" applyFont="1" applyBorder="1" applyAlignment="1">
      <alignment horizontal="center"/>
    </xf>
    <xf numFmtId="164" fontId="1" fillId="0" borderId="7" xfId="0" quotePrefix="1" applyNumberFormat="1" applyFont="1" applyBorder="1" applyAlignment="1">
      <alignment horizontal="center"/>
    </xf>
    <xf numFmtId="164" fontId="1" fillId="0" borderId="7" xfId="0" applyNumberFormat="1" applyFont="1" applyBorder="1" applyAlignment="1">
      <alignment horizontal="center"/>
    </xf>
    <xf numFmtId="0" fontId="2" fillId="0" borderId="33" xfId="0" applyFont="1" applyBorder="1" applyAlignment="1">
      <alignment horizontal="center" vertical="center" textRotation="90" wrapText="1"/>
    </xf>
    <xf numFmtId="0" fontId="1" fillId="0" borderId="0" xfId="0" applyFont="1" applyAlignment="1">
      <alignment vertical="justify"/>
    </xf>
    <xf numFmtId="0" fontId="1" fillId="0" borderId="20" xfId="0" applyFont="1" applyBorder="1" applyAlignment="1">
      <alignment horizontal="center" vertical="center" wrapText="1"/>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164" fontId="7" fillId="0" borderId="21" xfId="0" applyNumberFormat="1" applyFont="1" applyBorder="1" applyAlignment="1">
      <alignment horizontal="right" vertical="center" wrapText="1"/>
    </xf>
    <xf numFmtId="4" fontId="7" fillId="0" borderId="2" xfId="0" applyNumberFormat="1" applyFont="1" applyBorder="1" applyAlignment="1">
      <alignment horizontal="center" vertical="center"/>
    </xf>
    <xf numFmtId="4" fontId="7" fillId="0" borderId="20" xfId="0" applyNumberFormat="1" applyFont="1" applyBorder="1" applyAlignment="1">
      <alignment horizontal="center" vertical="center"/>
    </xf>
    <xf numFmtId="164" fontId="1" fillId="0" borderId="28" xfId="0" applyNumberFormat="1" applyFont="1" applyBorder="1" applyAlignment="1">
      <alignment horizontal="center" wrapText="1"/>
    </xf>
    <xf numFmtId="0" fontId="7" fillId="0" borderId="28" xfId="0" applyFont="1" applyBorder="1" applyAlignment="1">
      <alignment horizontal="left" vertical="center" wrapText="1"/>
    </xf>
    <xf numFmtId="0" fontId="7" fillId="0" borderId="28" xfId="0" applyFont="1" applyBorder="1" applyAlignment="1">
      <alignment horizontal="center" vertical="center" wrapText="1"/>
    </xf>
    <xf numFmtId="43" fontId="7" fillId="0" borderId="29" xfId="0" applyNumberFormat="1" applyFont="1" applyBorder="1" applyAlignment="1">
      <alignment horizontal="left" vertical="center" wrapText="1"/>
    </xf>
    <xf numFmtId="4" fontId="7" fillId="0" borderId="5" xfId="0" applyNumberFormat="1" applyFont="1" applyBorder="1" applyAlignment="1">
      <alignment horizontal="center" vertical="center"/>
    </xf>
    <xf numFmtId="4" fontId="7" fillId="0" borderId="28" xfId="0" applyNumberFormat="1" applyFont="1" applyBorder="1" applyAlignment="1">
      <alignment horizontal="center" vertical="center"/>
    </xf>
    <xf numFmtId="164" fontId="1" fillId="0" borderId="53" xfId="0" applyNumberFormat="1" applyFont="1" applyBorder="1" applyAlignment="1">
      <alignment horizontal="center" vertical="center" wrapText="1"/>
    </xf>
    <xf numFmtId="164" fontId="1" fillId="0" borderId="54" xfId="2" applyNumberFormat="1" applyFont="1" applyBorder="1" applyAlignment="1">
      <alignment horizontal="center" vertical="center"/>
    </xf>
    <xf numFmtId="164" fontId="1" fillId="0" borderId="55" xfId="2" applyNumberFormat="1" applyFont="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4" fontId="7" fillId="0" borderId="21" xfId="0" applyNumberFormat="1" applyFont="1" applyBorder="1" applyAlignment="1">
      <alignment horizontal="center" vertical="center"/>
    </xf>
    <xf numFmtId="164" fontId="1" fillId="0" borderId="19" xfId="2" applyNumberFormat="1" applyFont="1" applyBorder="1" applyAlignment="1">
      <alignment horizontal="center" vertical="center"/>
    </xf>
    <xf numFmtId="0" fontId="7" fillId="0" borderId="28" xfId="0" applyFont="1" applyBorder="1" applyAlignment="1">
      <alignment horizontal="center" vertical="center"/>
    </xf>
    <xf numFmtId="4" fontId="7" fillId="0" borderId="29" xfId="0" applyNumberFormat="1" applyFont="1" applyBorder="1" applyAlignment="1">
      <alignment horizontal="center" vertical="center"/>
    </xf>
    <xf numFmtId="164" fontId="1" fillId="0" borderId="50" xfId="2" applyNumberFormat="1" applyFont="1" applyBorder="1" applyAlignment="1">
      <alignment horizontal="center" vertical="center"/>
    </xf>
    <xf numFmtId="164" fontId="8" fillId="0" borderId="20" xfId="0" applyNumberFormat="1" applyFont="1" applyBorder="1" applyAlignment="1">
      <alignment vertical="top" wrapText="1"/>
    </xf>
    <xf numFmtId="164" fontId="7" fillId="0" borderId="53" xfId="0" applyNumberFormat="1" applyFont="1" applyBorder="1" applyAlignment="1">
      <alignment horizontal="center" vertical="center" wrapText="1"/>
    </xf>
    <xf numFmtId="0" fontId="1" fillId="0" borderId="28" xfId="0" applyFont="1" applyBorder="1" applyAlignment="1">
      <alignment horizontal="left" vertical="center" wrapText="1"/>
    </xf>
    <xf numFmtId="164" fontId="8" fillId="0" borderId="28" xfId="0" applyNumberFormat="1" applyFont="1" applyBorder="1" applyAlignment="1">
      <alignment vertical="top" wrapText="1"/>
    </xf>
    <xf numFmtId="4" fontId="7" fillId="0" borderId="50" xfId="0" applyNumberFormat="1" applyFont="1" applyBorder="1" applyAlignment="1">
      <alignment horizontal="center" vertical="center"/>
    </xf>
    <xf numFmtId="164" fontId="7" fillId="0" borderId="29" xfId="0" applyNumberFormat="1" applyFont="1" applyBorder="1" applyAlignment="1">
      <alignment horizontal="center" vertical="center" wrapText="1"/>
    </xf>
    <xf numFmtId="164" fontId="7" fillId="0" borderId="28" xfId="0" applyNumberFormat="1" applyFont="1" applyBorder="1" applyAlignment="1">
      <alignment horizontal="center" vertical="center" wrapText="1"/>
    </xf>
    <xf numFmtId="0" fontId="1" fillId="0" borderId="26" xfId="0" applyFont="1" applyBorder="1" applyAlignment="1">
      <alignment vertical="center" wrapText="1"/>
    </xf>
    <xf numFmtId="0" fontId="1" fillId="0" borderId="28" xfId="0" applyFont="1" applyBorder="1" applyAlignment="1">
      <alignment horizontal="center" vertical="center"/>
    </xf>
    <xf numFmtId="43" fontId="1" fillId="0" borderId="56" xfId="4" applyFont="1" applyFill="1" applyBorder="1" applyAlignment="1">
      <alignment horizontal="center" vertical="center" wrapText="1"/>
    </xf>
    <xf numFmtId="4" fontId="1" fillId="0" borderId="28" xfId="0" applyNumberFormat="1" applyFont="1" applyBorder="1" applyAlignment="1">
      <alignment horizontal="center" vertical="center"/>
    </xf>
    <xf numFmtId="169" fontId="1" fillId="0" borderId="57" xfId="0" applyNumberFormat="1" applyFont="1" applyBorder="1" applyAlignment="1">
      <alignment vertical="center" wrapText="1"/>
    </xf>
    <xf numFmtId="169" fontId="1" fillId="0" borderId="58" xfId="0" applyNumberFormat="1" applyFont="1" applyBorder="1" applyAlignment="1">
      <alignment horizontal="center" vertical="center" wrapText="1"/>
    </xf>
    <xf numFmtId="1" fontId="1" fillId="0" borderId="27" xfId="6" applyNumberFormat="1" applyFont="1" applyBorder="1" applyAlignment="1">
      <alignment horizontal="center" vertical="center"/>
    </xf>
    <xf numFmtId="4" fontId="1" fillId="0" borderId="5" xfId="0" applyNumberFormat="1" applyFont="1" applyBorder="1" applyAlignment="1">
      <alignment horizontal="center" vertical="center"/>
    </xf>
    <xf numFmtId="0" fontId="1" fillId="0" borderId="26" xfId="0" applyFont="1" applyBorder="1" applyAlignment="1">
      <alignment horizontal="left" vertical="center" wrapText="1"/>
    </xf>
    <xf numFmtId="164" fontId="2" fillId="0" borderId="28" xfId="0" applyNumberFormat="1" applyFont="1" applyBorder="1" applyAlignment="1">
      <alignment vertical="top" wrapText="1"/>
    </xf>
    <xf numFmtId="0" fontId="1" fillId="0" borderId="55" xfId="0" applyFont="1" applyBorder="1" applyAlignment="1">
      <alignment horizontal="center" vertical="center"/>
    </xf>
    <xf numFmtId="2" fontId="1" fillId="0" borderId="29" xfId="6" applyNumberFormat="1" applyFont="1" applyBorder="1" applyAlignment="1">
      <alignment horizontal="center" vertical="center"/>
    </xf>
    <xf numFmtId="0" fontId="1" fillId="0" borderId="28" xfId="0" quotePrefix="1" applyFont="1" applyBorder="1" applyAlignment="1">
      <alignment horizontal="left" vertical="center" wrapText="1"/>
    </xf>
    <xf numFmtId="164" fontId="2" fillId="0" borderId="20" xfId="0" applyNumberFormat="1" applyFont="1" applyBorder="1" applyAlignment="1">
      <alignment vertical="top" wrapText="1"/>
    </xf>
    <xf numFmtId="0" fontId="1" fillId="0" borderId="2" xfId="0" applyFont="1" applyBorder="1" applyAlignment="1">
      <alignment horizontal="center" vertical="center" wrapText="1"/>
    </xf>
    <xf numFmtId="164" fontId="2" fillId="0" borderId="20"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 fillId="0" borderId="22" xfId="0" applyFont="1" applyBorder="1" applyAlignment="1">
      <alignment horizontal="center" vertical="center" textRotation="90" wrapText="1"/>
    </xf>
    <xf numFmtId="164" fontId="8" fillId="0" borderId="55" xfId="0" applyNumberFormat="1" applyFont="1" applyBorder="1" applyAlignment="1">
      <alignment vertical="top" wrapText="1"/>
    </xf>
    <xf numFmtId="164" fontId="2" fillId="0" borderId="55" xfId="0" applyNumberFormat="1" applyFont="1" applyBorder="1" applyAlignment="1">
      <alignment horizontal="center" vertical="center" wrapText="1"/>
    </xf>
    <xf numFmtId="0" fontId="1" fillId="0" borderId="55" xfId="0" applyFont="1" applyBorder="1" applyAlignment="1">
      <alignment horizontal="center" vertical="center" textRotation="90" wrapText="1"/>
    </xf>
    <xf numFmtId="0" fontId="1" fillId="0" borderId="28" xfId="0" applyFont="1" applyBorder="1" applyAlignment="1">
      <alignment horizontal="center" vertical="center" wrapText="1"/>
    </xf>
    <xf numFmtId="0" fontId="8" fillId="0" borderId="20" xfId="0" applyFont="1" applyBorder="1" applyAlignment="1">
      <alignment horizontal="left" vertical="center" wrapText="1"/>
    </xf>
    <xf numFmtId="164" fontId="8" fillId="0" borderId="20"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164" fontId="1" fillId="0" borderId="6" xfId="0" applyNumberFormat="1" applyFont="1" applyBorder="1" applyAlignment="1">
      <alignment horizontal="center" vertical="center" wrapText="1"/>
    </xf>
    <xf numFmtId="2" fontId="1" fillId="0" borderId="6" xfId="6" applyNumberFormat="1" applyFont="1" applyBorder="1" applyAlignment="1">
      <alignment horizontal="center" vertical="center"/>
    </xf>
    <xf numFmtId="0" fontId="1" fillId="0" borderId="28" xfId="0" applyFont="1" applyBorder="1" applyAlignment="1">
      <alignment vertical="center" textRotation="90" wrapText="1"/>
    </xf>
    <xf numFmtId="0" fontId="14" fillId="0" borderId="28" xfId="0" applyFont="1" applyBorder="1" applyAlignment="1">
      <alignment horizontal="center" vertical="center" wrapText="1"/>
    </xf>
    <xf numFmtId="0" fontId="7" fillId="0" borderId="28" xfId="0" applyFont="1" applyBorder="1" applyAlignment="1">
      <alignment vertical="center" wrapText="1"/>
    </xf>
    <xf numFmtId="0" fontId="1" fillId="0" borderId="20" xfId="0" applyFont="1" applyBorder="1" applyAlignment="1">
      <alignment vertical="center" textRotation="90" wrapText="1"/>
    </xf>
    <xf numFmtId="164" fontId="7" fillId="0" borderId="20" xfId="0" applyNumberFormat="1" applyFont="1" applyBorder="1" applyAlignment="1">
      <alignment horizontal="center" vertical="center" wrapText="1"/>
    </xf>
    <xf numFmtId="164" fontId="7" fillId="0" borderId="21" xfId="0" applyNumberFormat="1" applyFont="1" applyBorder="1" applyAlignment="1">
      <alignment horizontal="center" vertical="center" wrapText="1"/>
    </xf>
    <xf numFmtId="164" fontId="1" fillId="0" borderId="59" xfId="2" applyNumberFormat="1" applyFont="1" applyBorder="1" applyAlignment="1">
      <alignment horizontal="center" vertical="center"/>
    </xf>
    <xf numFmtId="164" fontId="1" fillId="0" borderId="16" xfId="2" applyNumberFormat="1" applyFont="1" applyBorder="1" applyAlignment="1">
      <alignment horizontal="center" vertical="center"/>
    </xf>
    <xf numFmtId="164" fontId="2" fillId="0" borderId="44" xfId="2" applyNumberFormat="1" applyFont="1" applyBorder="1" applyAlignment="1">
      <alignment horizontal="center" vertical="center"/>
    </xf>
    <xf numFmtId="0" fontId="3" fillId="0" borderId="28" xfId="0" applyFont="1" applyBorder="1" applyAlignment="1">
      <alignment horizontal="left" vertical="center" wrapText="1"/>
    </xf>
    <xf numFmtId="0" fontId="16" fillId="0" borderId="28" xfId="0" applyFont="1" applyBorder="1" applyAlignment="1">
      <alignment horizontal="center" vertical="center"/>
    </xf>
    <xf numFmtId="0" fontId="3" fillId="0" borderId="29" xfId="0" applyFont="1" applyBorder="1" applyAlignment="1">
      <alignment horizontal="center" vertical="center"/>
    </xf>
    <xf numFmtId="4" fontId="1" fillId="0" borderId="50" xfId="0" applyNumberFormat="1" applyFont="1" applyBorder="1" applyAlignment="1">
      <alignment horizontal="center" vertical="center"/>
    </xf>
    <xf numFmtId="0" fontId="16" fillId="0" borderId="29" xfId="0" applyFont="1" applyBorder="1" applyAlignment="1">
      <alignment horizontal="center" vertical="center"/>
    </xf>
    <xf numFmtId="1" fontId="16" fillId="0" borderId="29" xfId="0" applyNumberFormat="1" applyFont="1" applyBorder="1" applyAlignment="1">
      <alignment horizontal="center" vertical="center"/>
    </xf>
    <xf numFmtId="1" fontId="16" fillId="0" borderId="28" xfId="0" applyNumberFormat="1" applyFont="1" applyBorder="1" applyAlignment="1">
      <alignment horizontal="center" vertical="center"/>
    </xf>
    <xf numFmtId="0" fontId="3" fillId="0" borderId="28" xfId="0" applyFont="1" applyBorder="1" applyAlignment="1">
      <alignment horizontal="left" vertical="top" wrapText="1"/>
    </xf>
    <xf numFmtId="1" fontId="3" fillId="0" borderId="29" xfId="0" applyNumberFormat="1" applyFont="1" applyBorder="1" applyAlignment="1">
      <alignment horizontal="center" vertical="center"/>
    </xf>
    <xf numFmtId="0" fontId="1" fillId="0" borderId="29" xfId="0" applyFont="1" applyBorder="1" applyAlignment="1">
      <alignment horizontal="center" vertical="center"/>
    </xf>
    <xf numFmtId="4" fontId="1" fillId="0" borderId="50" xfId="0" applyNumberFormat="1" applyFont="1" applyBorder="1" applyAlignment="1">
      <alignment horizontal="right" vertical="center"/>
    </xf>
    <xf numFmtId="4" fontId="1" fillId="0" borderId="28" xfId="0" applyNumberFormat="1" applyFont="1" applyBorder="1" applyAlignment="1">
      <alignment horizontal="right" vertical="center"/>
    </xf>
    <xf numFmtId="0" fontId="17"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18" fillId="0" borderId="28" xfId="0" applyFont="1" applyBorder="1" applyAlignment="1">
      <alignment horizontal="center" vertical="center"/>
    </xf>
    <xf numFmtId="0" fontId="19" fillId="0" borderId="28" xfId="0" applyFont="1" applyBorder="1" applyAlignment="1">
      <alignment horizontal="left" vertical="center" wrapText="1"/>
    </xf>
    <xf numFmtId="0" fontId="14" fillId="0" borderId="28" xfId="0" applyFont="1" applyBorder="1" applyAlignment="1">
      <alignment horizontal="center" vertical="center"/>
    </xf>
    <xf numFmtId="0" fontId="14" fillId="2" borderId="28" xfId="0" applyFont="1" applyFill="1" applyBorder="1" applyAlignment="1">
      <alignment horizontal="left" vertical="center" wrapText="1"/>
    </xf>
    <xf numFmtId="0" fontId="18" fillId="2" borderId="28" xfId="0" applyFont="1" applyFill="1" applyBorder="1" applyAlignment="1">
      <alignment horizontal="center" vertical="center"/>
    </xf>
    <xf numFmtId="0" fontId="18" fillId="0" borderId="28" xfId="0" applyFont="1" applyBorder="1" applyAlignment="1">
      <alignment horizontal="left" vertical="center"/>
    </xf>
    <xf numFmtId="0" fontId="18" fillId="0" borderId="28" xfId="0" applyFont="1" applyBorder="1" applyAlignment="1">
      <alignment vertical="center" wrapText="1"/>
    </xf>
    <xf numFmtId="0" fontId="18" fillId="0" borderId="28" xfId="0" applyFont="1" applyBorder="1" applyAlignment="1">
      <alignment vertical="center"/>
    </xf>
    <xf numFmtId="0" fontId="18" fillId="0" borderId="28" xfId="0" applyFont="1" applyBorder="1" applyAlignment="1">
      <alignment horizontal="left" vertical="center" wrapText="1"/>
    </xf>
    <xf numFmtId="0" fontId="18" fillId="0" borderId="28" xfId="0" applyFont="1" applyBorder="1" applyAlignment="1">
      <alignment horizontal="center"/>
    </xf>
    <xf numFmtId="3" fontId="7" fillId="0" borderId="29" xfId="0" applyNumberFormat="1" applyFont="1" applyBorder="1" applyAlignment="1">
      <alignment horizontal="center" vertical="center"/>
    </xf>
    <xf numFmtId="0" fontId="7" fillId="0" borderId="55" xfId="0" applyFont="1" applyBorder="1" applyAlignment="1">
      <alignment horizontal="center" vertical="center"/>
    </xf>
    <xf numFmtId="0" fontId="7" fillId="0" borderId="55" xfId="0" applyFont="1" applyBorder="1" applyAlignment="1">
      <alignment horizontal="left" vertical="center" wrapText="1"/>
    </xf>
    <xf numFmtId="4" fontId="7" fillId="0" borderId="53" xfId="0" applyNumberFormat="1" applyFont="1" applyBorder="1" applyAlignment="1">
      <alignment horizontal="center" vertical="center"/>
    </xf>
    <xf numFmtId="0" fontId="1" fillId="0" borderId="28" xfId="0" applyFont="1" applyBorder="1" applyAlignment="1">
      <alignment wrapText="1"/>
    </xf>
    <xf numFmtId="0" fontId="11" fillId="0" borderId="28" xfId="0" applyFont="1" applyBorder="1" applyAlignment="1">
      <alignment horizontal="left" vertical="center" wrapText="1"/>
    </xf>
    <xf numFmtId="0" fontId="12" fillId="0" borderId="28" xfId="0" applyFont="1" applyBorder="1" applyAlignment="1">
      <alignment horizontal="center" vertical="center"/>
    </xf>
    <xf numFmtId="164" fontId="7" fillId="0" borderId="28" xfId="0" applyNumberFormat="1" applyFont="1" applyBorder="1" applyAlignment="1">
      <alignment vertical="top" wrapText="1"/>
    </xf>
    <xf numFmtId="0" fontId="12" fillId="0" borderId="28" xfId="0" applyFont="1" applyBorder="1" applyAlignment="1">
      <alignment horizontal="left" vertical="center" wrapText="1"/>
    </xf>
    <xf numFmtId="4" fontId="12" fillId="0" borderId="29" xfId="0" applyNumberFormat="1" applyFont="1" applyBorder="1" applyAlignment="1">
      <alignment horizontal="center" vertical="center"/>
    </xf>
    <xf numFmtId="2" fontId="7" fillId="0" borderId="6" xfId="6" applyNumberFormat="1" applyFont="1" applyBorder="1" applyAlignment="1">
      <alignment horizontal="center" vertical="center"/>
    </xf>
    <xf numFmtId="1" fontId="7" fillId="0" borderId="6" xfId="6" applyNumberFormat="1" applyFont="1" applyBorder="1" applyAlignment="1">
      <alignment horizontal="center" vertical="center"/>
    </xf>
    <xf numFmtId="165" fontId="1" fillId="0" borderId="6" xfId="0" applyNumberFormat="1" applyFont="1" applyBorder="1" applyAlignment="1">
      <alignment horizontal="center" vertical="center" wrapText="1"/>
    </xf>
    <xf numFmtId="164" fontId="1" fillId="0" borderId="60" xfId="0" applyNumberFormat="1" applyFont="1" applyBorder="1" applyAlignment="1">
      <alignment horizontal="center" vertical="center" wrapText="1"/>
    </xf>
    <xf numFmtId="164" fontId="7" fillId="0" borderId="60" xfId="0" applyNumberFormat="1" applyFont="1" applyBorder="1" applyAlignment="1">
      <alignment horizontal="center" vertical="center" wrapText="1"/>
    </xf>
    <xf numFmtId="164" fontId="1" fillId="0" borderId="61" xfId="0" applyNumberFormat="1" applyFont="1" applyBorder="1" applyAlignment="1">
      <alignment horizontal="center" vertical="center" wrapText="1"/>
    </xf>
    <xf numFmtId="164" fontId="2" fillId="0" borderId="28" xfId="2" applyNumberFormat="1" applyFont="1" applyBorder="1" applyAlignment="1">
      <alignment horizontal="center" vertical="center"/>
    </xf>
    <xf numFmtId="164" fontId="2" fillId="0" borderId="20" xfId="2" applyNumberFormat="1" applyFont="1" applyBorder="1" applyAlignment="1">
      <alignment horizontal="center" vertical="center"/>
    </xf>
    <xf numFmtId="164" fontId="1" fillId="0" borderId="31" xfId="2" applyNumberFormat="1" applyFont="1" applyBorder="1" applyAlignment="1">
      <alignment horizontal="center" vertical="center"/>
    </xf>
    <xf numFmtId="164" fontId="1" fillId="0" borderId="32" xfId="2" applyNumberFormat="1" applyFont="1" applyBorder="1" applyAlignment="1">
      <alignment horizontal="center" vertical="center"/>
    </xf>
    <xf numFmtId="164" fontId="2" fillId="0" borderId="32" xfId="2" applyNumberFormat="1" applyFont="1" applyBorder="1" applyAlignment="1">
      <alignment horizontal="center" vertical="center"/>
    </xf>
    <xf numFmtId="164" fontId="2" fillId="0" borderId="33" xfId="2" applyNumberFormat="1" applyFont="1" applyBorder="1" applyAlignment="1">
      <alignment horizontal="center" vertical="center"/>
    </xf>
    <xf numFmtId="1" fontId="7" fillId="0" borderId="6" xfId="0" applyNumberFormat="1" applyFont="1" applyBorder="1" applyAlignment="1">
      <alignment horizontal="center" vertical="center"/>
    </xf>
    <xf numFmtId="1" fontId="1" fillId="0" borderId="6" xfId="0" applyNumberFormat="1" applyFont="1" applyBorder="1" applyAlignment="1">
      <alignment horizontal="center" vertical="center"/>
    </xf>
    <xf numFmtId="1" fontId="16" fillId="0" borderId="6"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xf>
    <xf numFmtId="0" fontId="1" fillId="0" borderId="6" xfId="1" applyFont="1" applyBorder="1" applyAlignment="1">
      <alignment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center" wrapText="1"/>
    </xf>
    <xf numFmtId="0" fontId="2" fillId="0" borderId="40" xfId="0" applyFont="1" applyBorder="1" applyAlignment="1">
      <alignment horizontal="center" wrapText="1"/>
    </xf>
    <xf numFmtId="0" fontId="1" fillId="0" borderId="40" xfId="0" applyFont="1" applyBorder="1" applyAlignment="1">
      <alignment horizontal="center"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left"/>
    </xf>
    <xf numFmtId="164" fontId="2" fillId="0" borderId="40" xfId="0" applyNumberFormat="1" applyFont="1" applyBorder="1" applyAlignment="1">
      <alignment horizontal="left"/>
    </xf>
    <xf numFmtId="164" fontId="2" fillId="0" borderId="38" xfId="0" applyNumberFormat="1" applyFont="1" applyBorder="1" applyAlignment="1">
      <alignment horizontal="center" wrapText="1"/>
    </xf>
    <xf numFmtId="164" fontId="2" fillId="0" borderId="40" xfId="0" applyNumberFormat="1" applyFont="1" applyBorder="1" applyAlignment="1">
      <alignment horizontal="center" wrapText="1"/>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4" fontId="1" fillId="0" borderId="6" xfId="0" applyNumberFormat="1" applyFont="1" applyBorder="1" applyAlignment="1">
      <alignment horizontal="left" vertical="top" wrapText="1"/>
    </xf>
    <xf numFmtId="164" fontId="1" fillId="0" borderId="48"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5" fontId="1" fillId="0" borderId="1" xfId="0" applyNumberFormat="1" applyFont="1" applyBorder="1" applyAlignment="1">
      <alignment horizontal="left" wrapText="1"/>
    </xf>
    <xf numFmtId="164" fontId="1" fillId="0" borderId="32" xfId="0" applyNumberFormat="1" applyFont="1" applyBorder="1" applyAlignment="1">
      <alignment horizontal="left" vertical="top" wrapText="1"/>
    </xf>
    <xf numFmtId="164" fontId="1" fillId="0" borderId="33" xfId="0" applyNumberFormat="1" applyFont="1" applyBorder="1" applyAlignment="1">
      <alignment horizontal="left" vertical="top" wrapText="1"/>
    </xf>
    <xf numFmtId="0" fontId="2" fillId="0" borderId="3" xfId="0" applyFont="1" applyBorder="1" applyAlignment="1">
      <alignment horizontal="right"/>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165" fontId="1" fillId="0" borderId="1" xfId="0" applyNumberFormat="1" applyFont="1" applyBorder="1" applyAlignment="1">
      <alignment wrapText="1"/>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4" fontId="1"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5" xfId="3" applyFont="1" applyBorder="1" applyAlignment="1">
      <alignment horizontal="right" wrapText="1"/>
    </xf>
    <xf numFmtId="165"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19" xfId="0" applyFont="1" applyBorder="1" applyAlignment="1">
      <alignment horizontal="center" vertical="center"/>
    </xf>
  </cellXfs>
  <cellStyles count="7">
    <cellStyle name="Komats" xfId="4" builtinId="3"/>
    <cellStyle name="Normal 2" xfId="2" xr:uid="{7728D04F-492C-44E8-B42B-2D52765FDA4E}"/>
    <cellStyle name="Normal_TameTuristu5-2011-08-06" xfId="6" xr:uid="{F5290E01-C3B6-42F3-A2A6-C8C1172162F9}"/>
    <cellStyle name="Parasts" xfId="0" builtinId="0"/>
    <cellStyle name="Style 1" xfId="5" xr:uid="{D2F78236-6D2F-4D2E-B8A6-16795779258F}"/>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408">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133350</xdr:colOff>
      <xdr:row>30</xdr:row>
      <xdr:rowOff>364434</xdr:rowOff>
    </xdr:from>
    <xdr:to>
      <xdr:col>4</xdr:col>
      <xdr:colOff>142875</xdr:colOff>
      <xdr:row>30</xdr:row>
      <xdr:rowOff>364434</xdr:rowOff>
    </xdr:to>
    <xdr:sp macro="" textlink="">
      <xdr:nvSpPr>
        <xdr:cNvPr id="2" name="Freeform 6">
          <a:extLst>
            <a:ext uri="{FF2B5EF4-FFF2-40B4-BE49-F238E27FC236}">
              <a16:creationId xmlns:a16="http://schemas.microsoft.com/office/drawing/2014/main" id="{D939A604-0A80-4946-B274-08589B725206}"/>
            </a:ext>
          </a:extLst>
        </xdr:cNvPr>
        <xdr:cNvSpPr>
          <a:spLocks/>
        </xdr:cNvSpPr>
      </xdr:nvSpPr>
      <xdr:spPr bwMode="auto">
        <a:xfrm>
          <a:off x="3743325" y="882263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30</xdr:row>
      <xdr:rowOff>364434</xdr:rowOff>
    </xdr:from>
    <xdr:to>
      <xdr:col>4</xdr:col>
      <xdr:colOff>142875</xdr:colOff>
      <xdr:row>30</xdr:row>
      <xdr:rowOff>364434</xdr:rowOff>
    </xdr:to>
    <xdr:sp macro="" textlink="">
      <xdr:nvSpPr>
        <xdr:cNvPr id="3" name="Freeform 284">
          <a:extLst>
            <a:ext uri="{FF2B5EF4-FFF2-40B4-BE49-F238E27FC236}">
              <a16:creationId xmlns:a16="http://schemas.microsoft.com/office/drawing/2014/main" id="{0DDCFAAD-EFB9-460C-9BF1-547D468D6860}"/>
            </a:ext>
          </a:extLst>
        </xdr:cNvPr>
        <xdr:cNvSpPr>
          <a:spLocks/>
        </xdr:cNvSpPr>
      </xdr:nvSpPr>
      <xdr:spPr bwMode="auto">
        <a:xfrm>
          <a:off x="3743325" y="882263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48</xdr:row>
      <xdr:rowOff>0</xdr:rowOff>
    </xdr:from>
    <xdr:to>
      <xdr:col>4</xdr:col>
      <xdr:colOff>142875</xdr:colOff>
      <xdr:row>48</xdr:row>
      <xdr:rowOff>0</xdr:rowOff>
    </xdr:to>
    <xdr:sp macro="" textlink="">
      <xdr:nvSpPr>
        <xdr:cNvPr id="2" name="Freeform 6">
          <a:extLst>
            <a:ext uri="{FF2B5EF4-FFF2-40B4-BE49-F238E27FC236}">
              <a16:creationId xmlns:a16="http://schemas.microsoft.com/office/drawing/2014/main" id="{E66340AF-116D-4565-8D19-16DB41CCBD67}"/>
            </a:ext>
          </a:extLst>
        </xdr:cNvPr>
        <xdr:cNvSpPr>
          <a:spLocks/>
        </xdr:cNvSpPr>
      </xdr:nvSpPr>
      <xdr:spPr bwMode="auto">
        <a:xfrm>
          <a:off x="3743325" y="1343025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48</xdr:row>
      <xdr:rowOff>0</xdr:rowOff>
    </xdr:from>
    <xdr:to>
      <xdr:col>4</xdr:col>
      <xdr:colOff>142875</xdr:colOff>
      <xdr:row>48</xdr:row>
      <xdr:rowOff>0</xdr:rowOff>
    </xdr:to>
    <xdr:sp macro="" textlink="">
      <xdr:nvSpPr>
        <xdr:cNvPr id="3" name="Freeform 284">
          <a:extLst>
            <a:ext uri="{FF2B5EF4-FFF2-40B4-BE49-F238E27FC236}">
              <a16:creationId xmlns:a16="http://schemas.microsoft.com/office/drawing/2014/main" id="{377C96F3-9C39-4BEF-A58F-370C974619CE}"/>
            </a:ext>
          </a:extLst>
        </xdr:cNvPr>
        <xdr:cNvSpPr>
          <a:spLocks/>
        </xdr:cNvSpPr>
      </xdr:nvSpPr>
      <xdr:spPr bwMode="auto">
        <a:xfrm>
          <a:off x="3743325" y="1343025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21</xdr:row>
      <xdr:rowOff>0</xdr:rowOff>
    </xdr:from>
    <xdr:to>
      <xdr:col>4</xdr:col>
      <xdr:colOff>142875</xdr:colOff>
      <xdr:row>21</xdr:row>
      <xdr:rowOff>0</xdr:rowOff>
    </xdr:to>
    <xdr:sp macro="" textlink="">
      <xdr:nvSpPr>
        <xdr:cNvPr id="4" name="Freeform 6">
          <a:extLst>
            <a:ext uri="{FF2B5EF4-FFF2-40B4-BE49-F238E27FC236}">
              <a16:creationId xmlns:a16="http://schemas.microsoft.com/office/drawing/2014/main" id="{D02301AF-67EE-4331-A15C-844F6E62A1C0}"/>
            </a:ext>
          </a:extLst>
        </xdr:cNvPr>
        <xdr:cNvSpPr>
          <a:spLocks/>
        </xdr:cNvSpPr>
      </xdr:nvSpPr>
      <xdr:spPr bwMode="auto">
        <a:xfrm>
          <a:off x="3743325" y="553402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21</xdr:row>
      <xdr:rowOff>0</xdr:rowOff>
    </xdr:from>
    <xdr:to>
      <xdr:col>4</xdr:col>
      <xdr:colOff>142875</xdr:colOff>
      <xdr:row>21</xdr:row>
      <xdr:rowOff>0</xdr:rowOff>
    </xdr:to>
    <xdr:sp macro="" textlink="">
      <xdr:nvSpPr>
        <xdr:cNvPr id="5" name="Freeform 284">
          <a:extLst>
            <a:ext uri="{FF2B5EF4-FFF2-40B4-BE49-F238E27FC236}">
              <a16:creationId xmlns:a16="http://schemas.microsoft.com/office/drawing/2014/main" id="{A9FFC41B-10FF-474D-9608-2A542A5EB101}"/>
            </a:ext>
          </a:extLst>
        </xdr:cNvPr>
        <xdr:cNvSpPr>
          <a:spLocks/>
        </xdr:cNvSpPr>
      </xdr:nvSpPr>
      <xdr:spPr bwMode="auto">
        <a:xfrm>
          <a:off x="3743325" y="553402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65</xdr:row>
      <xdr:rowOff>0</xdr:rowOff>
    </xdr:from>
    <xdr:to>
      <xdr:col>4</xdr:col>
      <xdr:colOff>142875</xdr:colOff>
      <xdr:row>65</xdr:row>
      <xdr:rowOff>0</xdr:rowOff>
    </xdr:to>
    <xdr:sp macro="" textlink="">
      <xdr:nvSpPr>
        <xdr:cNvPr id="6" name="Freeform 6">
          <a:extLst>
            <a:ext uri="{FF2B5EF4-FFF2-40B4-BE49-F238E27FC236}">
              <a16:creationId xmlns:a16="http://schemas.microsoft.com/office/drawing/2014/main" id="{2DD6AE52-EC9A-4EAF-9065-A61801C84B85}"/>
            </a:ext>
          </a:extLst>
        </xdr:cNvPr>
        <xdr:cNvSpPr>
          <a:spLocks/>
        </xdr:cNvSpPr>
      </xdr:nvSpPr>
      <xdr:spPr bwMode="auto">
        <a:xfrm>
          <a:off x="3743325" y="1806892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65</xdr:row>
      <xdr:rowOff>0</xdr:rowOff>
    </xdr:from>
    <xdr:to>
      <xdr:col>4</xdr:col>
      <xdr:colOff>142875</xdr:colOff>
      <xdr:row>65</xdr:row>
      <xdr:rowOff>0</xdr:rowOff>
    </xdr:to>
    <xdr:sp macro="" textlink="">
      <xdr:nvSpPr>
        <xdr:cNvPr id="7" name="Freeform 284">
          <a:extLst>
            <a:ext uri="{FF2B5EF4-FFF2-40B4-BE49-F238E27FC236}">
              <a16:creationId xmlns:a16="http://schemas.microsoft.com/office/drawing/2014/main" id="{015487C6-B665-432C-851A-B4552401B53C}"/>
            </a:ext>
          </a:extLst>
        </xdr:cNvPr>
        <xdr:cNvSpPr>
          <a:spLocks/>
        </xdr:cNvSpPr>
      </xdr:nvSpPr>
      <xdr:spPr bwMode="auto">
        <a:xfrm>
          <a:off x="3743325" y="1806892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66</xdr:row>
      <xdr:rowOff>0</xdr:rowOff>
    </xdr:from>
    <xdr:to>
      <xdr:col>4</xdr:col>
      <xdr:colOff>142875</xdr:colOff>
      <xdr:row>66</xdr:row>
      <xdr:rowOff>0</xdr:rowOff>
    </xdr:to>
    <xdr:sp macro="" textlink="">
      <xdr:nvSpPr>
        <xdr:cNvPr id="8" name="Freeform 6">
          <a:extLst>
            <a:ext uri="{FF2B5EF4-FFF2-40B4-BE49-F238E27FC236}">
              <a16:creationId xmlns:a16="http://schemas.microsoft.com/office/drawing/2014/main" id="{7CC41875-0E57-4ED3-AEFD-3E0BC8B18E52}"/>
            </a:ext>
          </a:extLst>
        </xdr:cNvPr>
        <xdr:cNvSpPr>
          <a:spLocks/>
        </xdr:cNvSpPr>
      </xdr:nvSpPr>
      <xdr:spPr bwMode="auto">
        <a:xfrm>
          <a:off x="3743325" y="1835467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66</xdr:row>
      <xdr:rowOff>0</xdr:rowOff>
    </xdr:from>
    <xdr:to>
      <xdr:col>4</xdr:col>
      <xdr:colOff>142875</xdr:colOff>
      <xdr:row>66</xdr:row>
      <xdr:rowOff>0</xdr:rowOff>
    </xdr:to>
    <xdr:sp macro="" textlink="">
      <xdr:nvSpPr>
        <xdr:cNvPr id="9" name="Freeform 284">
          <a:extLst>
            <a:ext uri="{FF2B5EF4-FFF2-40B4-BE49-F238E27FC236}">
              <a16:creationId xmlns:a16="http://schemas.microsoft.com/office/drawing/2014/main" id="{25E48E80-36A3-4D99-B833-889FE4F9F236}"/>
            </a:ext>
          </a:extLst>
        </xdr:cNvPr>
        <xdr:cNvSpPr>
          <a:spLocks/>
        </xdr:cNvSpPr>
      </xdr:nvSpPr>
      <xdr:spPr bwMode="auto">
        <a:xfrm>
          <a:off x="3743325" y="1835467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tabColor theme="8"/>
  </sheetPr>
  <dimension ref="A2:C36"/>
  <sheetViews>
    <sheetView workbookViewId="0">
      <selection activeCell="B39" sqref="B39"/>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51" t="s">
        <v>1</v>
      </c>
      <c r="C4" s="251"/>
    </row>
    <row r="5" spans="1:3" x14ac:dyDescent="0.2">
      <c r="A5" s="2"/>
      <c r="B5" s="2"/>
      <c r="C5" s="2"/>
    </row>
    <row r="6" spans="1:3" x14ac:dyDescent="0.2">
      <c r="C6" s="4" t="s">
        <v>2</v>
      </c>
    </row>
    <row r="8" spans="1:3" x14ac:dyDescent="0.2">
      <c r="B8" s="252" t="s">
        <v>3</v>
      </c>
      <c r="C8" s="252"/>
    </row>
    <row r="11" spans="1:3" x14ac:dyDescent="0.2">
      <c r="B11" s="2" t="s">
        <v>4</v>
      </c>
    </row>
    <row r="12" spans="1:3" x14ac:dyDescent="0.2">
      <c r="B12" s="68" t="s">
        <v>63</v>
      </c>
    </row>
    <row r="13" spans="1:3" x14ac:dyDescent="0.2">
      <c r="A13" s="4" t="s">
        <v>5</v>
      </c>
      <c r="B13" s="256" t="s">
        <v>395</v>
      </c>
      <c r="C13" s="256"/>
    </row>
    <row r="14" spans="1:3" x14ac:dyDescent="0.2">
      <c r="A14" s="4" t="s">
        <v>6</v>
      </c>
      <c r="B14" s="257" t="s">
        <v>396</v>
      </c>
      <c r="C14" s="257"/>
    </row>
    <row r="15" spans="1:3" x14ac:dyDescent="0.2">
      <c r="A15" s="4" t="s">
        <v>7</v>
      </c>
      <c r="B15" s="257" t="s">
        <v>397</v>
      </c>
      <c r="C15" s="257"/>
    </row>
    <row r="16" spans="1:3" x14ac:dyDescent="0.2">
      <c r="A16" s="4" t="s">
        <v>8</v>
      </c>
      <c r="B16" s="258" t="s">
        <v>431</v>
      </c>
      <c r="C16" s="258"/>
    </row>
    <row r="17" spans="1:3" ht="12" thickBot="1" x14ac:dyDescent="0.25"/>
    <row r="18" spans="1:3" x14ac:dyDescent="0.2">
      <c r="A18" s="5" t="s">
        <v>9</v>
      </c>
      <c r="B18" s="6" t="s">
        <v>10</v>
      </c>
      <c r="C18" s="7" t="s">
        <v>11</v>
      </c>
    </row>
    <row r="19" spans="1:3" x14ac:dyDescent="0.2">
      <c r="A19" s="64">
        <v>1</v>
      </c>
      <c r="B19" s="9" t="s">
        <v>394</v>
      </c>
      <c r="C19" s="10" t="e">
        <f>'Kops a+c+n'!E56</f>
        <v>#VALUE!</v>
      </c>
    </row>
    <row r="20" spans="1:3" x14ac:dyDescent="0.2">
      <c r="A20" s="248">
        <v>2</v>
      </c>
      <c r="B20" s="249" t="s">
        <v>430</v>
      </c>
      <c r="C20" s="13" t="e">
        <f>C19*0.03</f>
        <v>#VALUE!</v>
      </c>
    </row>
    <row r="21" spans="1:3" x14ac:dyDescent="0.2">
      <c r="A21" s="8"/>
      <c r="B21" s="9"/>
      <c r="C21" s="13"/>
    </row>
    <row r="22" spans="1:3" x14ac:dyDescent="0.2">
      <c r="A22" s="8"/>
      <c r="B22" s="9"/>
      <c r="C22" s="13"/>
    </row>
    <row r="23" spans="1:3" x14ac:dyDescent="0.2">
      <c r="A23" s="8"/>
      <c r="B23" s="9"/>
      <c r="C23" s="13"/>
    </row>
    <row r="24" spans="1:3" x14ac:dyDescent="0.2">
      <c r="A24" s="8"/>
      <c r="B24" s="9"/>
      <c r="C24" s="13"/>
    </row>
    <row r="25" spans="1:3" ht="12" thickBot="1" x14ac:dyDescent="0.25">
      <c r="A25" s="53"/>
      <c r="B25" s="54"/>
      <c r="C25" s="55"/>
    </row>
    <row r="26" spans="1:3" ht="12" thickBot="1" x14ac:dyDescent="0.25">
      <c r="A26" s="14"/>
      <c r="B26" s="15" t="s">
        <v>12</v>
      </c>
      <c r="C26" s="16" t="e">
        <f>SUM(C19:C25)</f>
        <v>#VALUE!</v>
      </c>
    </row>
    <row r="27" spans="1:3" ht="12" thickBot="1" x14ac:dyDescent="0.25">
      <c r="B27" s="17"/>
      <c r="C27" s="18"/>
    </row>
    <row r="28" spans="1:3" ht="12" thickBot="1" x14ac:dyDescent="0.25">
      <c r="A28" s="253" t="s">
        <v>13</v>
      </c>
      <c r="B28" s="254"/>
      <c r="C28" s="19" t="e">
        <f>ROUND(C26*21%,2)</f>
        <v>#VALUE!</v>
      </c>
    </row>
    <row r="31" spans="1:3" x14ac:dyDescent="0.2">
      <c r="A31" s="1" t="s">
        <v>14</v>
      </c>
      <c r="B31" s="255"/>
      <c r="C31" s="255"/>
    </row>
    <row r="32" spans="1:3" x14ac:dyDescent="0.2">
      <c r="B32" s="250" t="s">
        <v>15</v>
      </c>
      <c r="C32" s="250"/>
    </row>
    <row r="34" spans="1:3" x14ac:dyDescent="0.2">
      <c r="A34" s="1" t="s">
        <v>16</v>
      </c>
      <c r="B34" s="93"/>
      <c r="C34" s="20"/>
    </row>
    <row r="35" spans="1:3" x14ac:dyDescent="0.2">
      <c r="A35" s="20"/>
      <c r="B35" s="20"/>
      <c r="C35" s="20"/>
    </row>
    <row r="36" spans="1:3" x14ac:dyDescent="0.2">
      <c r="A36" s="1" t="s">
        <v>432</v>
      </c>
    </row>
  </sheetData>
  <mergeCells count="9">
    <mergeCell ref="B32:C32"/>
    <mergeCell ref="B4:C4"/>
    <mergeCell ref="B8:C8"/>
    <mergeCell ref="A28:B28"/>
    <mergeCell ref="B31:C31"/>
    <mergeCell ref="B13:C13"/>
    <mergeCell ref="B14:C14"/>
    <mergeCell ref="B15:C15"/>
    <mergeCell ref="B16:C16"/>
  </mergeCells>
  <conditionalFormatting sqref="A36">
    <cfRule type="cellIs" dxfId="407" priority="1" operator="equal">
      <formula>"Tāme sastādīta 20__. gada __. _________"</formula>
    </cfRule>
  </conditionalFormatting>
  <conditionalFormatting sqref="A19:B19">
    <cfRule type="cellIs" dxfId="406" priority="5" operator="equal">
      <formula>0</formula>
    </cfRule>
  </conditionalFormatting>
  <conditionalFormatting sqref="B13:B16">
    <cfRule type="cellIs" dxfId="405" priority="6" operator="equal">
      <formula>0</formula>
    </cfRule>
  </conditionalFormatting>
  <conditionalFormatting sqref="B34">
    <cfRule type="cellIs" dxfId="404" priority="2" operator="equal">
      <formula>0</formula>
    </cfRule>
  </conditionalFormatting>
  <conditionalFormatting sqref="B31:C31">
    <cfRule type="cellIs" dxfId="403" priority="3" operator="equal">
      <formula>0</formula>
    </cfRule>
  </conditionalFormatting>
  <conditionalFormatting sqref="C19 C26 C28">
    <cfRule type="cellIs" dxfId="402" priority="4"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E7CA-25BA-4CA6-9E26-CB09D54FB93A}">
  <sheetPr codeName="Sheet2">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x14ac:dyDescent="0.2">
      <c r="C2" s="2" t="s">
        <v>0</v>
      </c>
    </row>
    <row r="3" spans="1:3" x14ac:dyDescent="0.2">
      <c r="A3" s="2"/>
      <c r="B3" s="3"/>
      <c r="C3" s="3"/>
    </row>
    <row r="4" spans="1:3" x14ac:dyDescent="0.2">
      <c r="B4" s="251" t="s">
        <v>1</v>
      </c>
      <c r="C4" s="251"/>
    </row>
    <row r="5" spans="1:3" x14ac:dyDescent="0.2">
      <c r="A5" s="2"/>
      <c r="B5" s="2"/>
      <c r="C5" s="2"/>
    </row>
    <row r="6" spans="1:3" x14ac:dyDescent="0.2">
      <c r="C6" s="4" t="s">
        <v>2</v>
      </c>
    </row>
    <row r="8" spans="1:3" x14ac:dyDescent="0.2">
      <c r="B8" s="252" t="s">
        <v>3</v>
      </c>
      <c r="C8" s="252"/>
    </row>
    <row r="11" spans="1:3" x14ac:dyDescent="0.2">
      <c r="B11" s="2" t="s">
        <v>4</v>
      </c>
    </row>
    <row r="12" spans="1:3" x14ac:dyDescent="0.2">
      <c r="B12" s="68" t="s">
        <v>17</v>
      </c>
    </row>
    <row r="13" spans="1:3" x14ac:dyDescent="0.2">
      <c r="A13" s="4" t="s">
        <v>5</v>
      </c>
      <c r="B13" s="260" t="str">
        <f>'Kopt a+c+n'!B13</f>
        <v>Daudzdzīvokļu dzīvojamā ēka</v>
      </c>
      <c r="C13" s="260"/>
    </row>
    <row r="14" spans="1:3" x14ac:dyDescent="0.2">
      <c r="A14" s="4" t="s">
        <v>6</v>
      </c>
      <c r="B14" s="261" t="str">
        <f>'Kopt a+c+n'!B14</f>
        <v>Daudzdzīvokļu dzīvojamās ēkas energoefektivitātes paaugstināšana</v>
      </c>
      <c r="C14" s="261"/>
    </row>
    <row r="15" spans="1:3" x14ac:dyDescent="0.2">
      <c r="A15" s="4" t="s">
        <v>7</v>
      </c>
      <c r="B15" s="261" t="str">
        <f>'Kopt a+c+n'!B15</f>
        <v>Meža iela 12, Jaunolaine, Olaines novads, LV-2127</v>
      </c>
      <c r="C15" s="261"/>
    </row>
    <row r="16" spans="1:3" x14ac:dyDescent="0.2">
      <c r="A16" s="4" t="s">
        <v>8</v>
      </c>
      <c r="B16" s="261" t="str">
        <f>'Kopt a+c+n'!B16</f>
        <v>Iepirkums Nr. AS OŪS 2023/07_E</v>
      </c>
      <c r="C16" s="261"/>
    </row>
    <row r="17" spans="1:3" ht="12" thickBot="1" x14ac:dyDescent="0.25"/>
    <row r="18" spans="1:3" x14ac:dyDescent="0.2">
      <c r="A18" s="5" t="s">
        <v>9</v>
      </c>
      <c r="B18" s="6" t="s">
        <v>10</v>
      </c>
      <c r="C18" s="7" t="s">
        <v>11</v>
      </c>
    </row>
    <row r="19" spans="1:3" x14ac:dyDescent="0.2">
      <c r="A19" s="64">
        <f>'Kopt a+c+n'!A19</f>
        <v>1</v>
      </c>
      <c r="B19" s="99" t="str">
        <f>'Kopt a+c+n'!B19</f>
        <v>Kopsavilkums</v>
      </c>
      <c r="C19" s="100" t="e">
        <f>'Kops a'!E31</f>
        <v>#VALUE!</v>
      </c>
    </row>
    <row r="20" spans="1:3" x14ac:dyDescent="0.2">
      <c r="A20" s="11"/>
      <c r="B20" s="12"/>
      <c r="C20" s="95"/>
    </row>
    <row r="21" spans="1:3" x14ac:dyDescent="0.2">
      <c r="A21" s="8"/>
      <c r="B21" s="9"/>
      <c r="C21" s="95"/>
    </row>
    <row r="22" spans="1:3" x14ac:dyDescent="0.2">
      <c r="A22" s="8"/>
      <c r="B22" s="9"/>
      <c r="C22" s="95"/>
    </row>
    <row r="23" spans="1:3" x14ac:dyDescent="0.2">
      <c r="A23" s="8"/>
      <c r="B23" s="9"/>
      <c r="C23" s="95"/>
    </row>
    <row r="24" spans="1:3" x14ac:dyDescent="0.2">
      <c r="A24" s="8"/>
      <c r="B24" s="9"/>
      <c r="C24" s="95"/>
    </row>
    <row r="25" spans="1:3" ht="12" thickBot="1" x14ac:dyDescent="0.25">
      <c r="A25" s="53"/>
      <c r="B25" s="54"/>
      <c r="C25" s="96"/>
    </row>
    <row r="26" spans="1:3" ht="12" thickBot="1" x14ac:dyDescent="0.25">
      <c r="A26" s="14"/>
      <c r="B26" s="15" t="s">
        <v>12</v>
      </c>
      <c r="C26" s="101" t="e">
        <f>SUM(C19:C25)</f>
        <v>#VALUE!</v>
      </c>
    </row>
    <row r="27" spans="1:3" ht="12" thickBot="1" x14ac:dyDescent="0.25">
      <c r="B27" s="17"/>
      <c r="C27" s="97"/>
    </row>
    <row r="28" spans="1:3" ht="12" thickBot="1" x14ac:dyDescent="0.25">
      <c r="A28" s="253" t="s">
        <v>13</v>
      </c>
      <c r="B28" s="254"/>
      <c r="C28" s="102" t="e">
        <f>ROUND(C26*21%,2)</f>
        <v>#VALUE!</v>
      </c>
    </row>
    <row r="31" spans="1:3" x14ac:dyDescent="0.2">
      <c r="A31" s="1" t="s">
        <v>14</v>
      </c>
      <c r="B31" s="259">
        <f>'Kopt a+c+n'!B31:C31</f>
        <v>0</v>
      </c>
      <c r="C31" s="259"/>
    </row>
    <row r="32" spans="1:3" x14ac:dyDescent="0.2">
      <c r="B32" s="250" t="s">
        <v>15</v>
      </c>
      <c r="C32" s="250"/>
    </row>
    <row r="34" spans="1:3" x14ac:dyDescent="0.2">
      <c r="A34" s="1" t="s">
        <v>16</v>
      </c>
      <c r="B34" s="94">
        <f>'Kopt a+c+n'!B34</f>
        <v>0</v>
      </c>
      <c r="C34" s="20"/>
    </row>
    <row r="35" spans="1:3" x14ac:dyDescent="0.2">
      <c r="A35" s="20"/>
      <c r="B35" s="98"/>
      <c r="C35" s="20"/>
    </row>
    <row r="36" spans="1:3" x14ac:dyDescent="0.2">
      <c r="A36" s="1" t="str">
        <f>'Kopt a+c+n'!A36</f>
        <v xml:space="preserve">Tāme sastādīta 2023. gada __.________ </v>
      </c>
    </row>
  </sheetData>
  <mergeCells count="9">
    <mergeCell ref="B4:C4"/>
    <mergeCell ref="B8:C8"/>
    <mergeCell ref="A28:B28"/>
    <mergeCell ref="B31:C31"/>
    <mergeCell ref="B32:C32"/>
    <mergeCell ref="B13:C13"/>
    <mergeCell ref="B14:C14"/>
    <mergeCell ref="B15:C15"/>
    <mergeCell ref="B16:C16"/>
  </mergeCells>
  <conditionalFormatting sqref="A36">
    <cfRule type="cellIs" dxfId="401" priority="4" operator="equal">
      <formula>"Tāme sastādīta 20__. gada __. _________"</formula>
    </cfRule>
  </conditionalFormatting>
  <conditionalFormatting sqref="B34">
    <cfRule type="cellIs" dxfId="400" priority="2" operator="equal">
      <formula>0</formula>
    </cfRule>
  </conditionalFormatting>
  <conditionalFormatting sqref="B13:C16 A19:C19 C26 C28 B31:C31 B34">
    <cfRule type="cellIs" dxfId="399" priority="1" operator="equal">
      <formula>0</formula>
    </cfRule>
  </conditionalFormatting>
  <conditionalFormatting sqref="B31:C31">
    <cfRule type="cellIs" dxfId="398" priority="3"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E783-E929-448A-8C0C-5BBAE2F768B6}">
  <sheetPr>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51" t="s">
        <v>1</v>
      </c>
      <c r="C4" s="251"/>
    </row>
    <row r="5" spans="1:3" x14ac:dyDescent="0.2">
      <c r="A5" s="2"/>
      <c r="B5" s="2"/>
      <c r="C5" s="2"/>
    </row>
    <row r="6" spans="1:3" x14ac:dyDescent="0.2">
      <c r="C6" s="4" t="s">
        <v>2</v>
      </c>
    </row>
    <row r="8" spans="1:3" x14ac:dyDescent="0.2">
      <c r="B8" s="252" t="s">
        <v>3</v>
      </c>
      <c r="C8" s="252"/>
    </row>
    <row r="11" spans="1:3" x14ac:dyDescent="0.2">
      <c r="B11" s="2" t="s">
        <v>4</v>
      </c>
    </row>
    <row r="12" spans="1:3" x14ac:dyDescent="0.2">
      <c r="B12" s="68" t="s">
        <v>18</v>
      </c>
    </row>
    <row r="13" spans="1:3" x14ac:dyDescent="0.2">
      <c r="A13" s="4" t="s">
        <v>5</v>
      </c>
      <c r="B13" s="262" t="str">
        <f>'Kopt a '!B13:C13</f>
        <v>Daudzdzīvokļu dzīvojamā ēka</v>
      </c>
      <c r="C13" s="262"/>
    </row>
    <row r="14" spans="1:3" x14ac:dyDescent="0.2">
      <c r="A14" s="4" t="s">
        <v>6</v>
      </c>
      <c r="B14" s="263" t="str">
        <f>'Kopt a '!B14:C14</f>
        <v>Daudzdzīvokļu dzīvojamās ēkas energoefektivitātes paaugstināšana</v>
      </c>
      <c r="C14" s="263"/>
    </row>
    <row r="15" spans="1:3" x14ac:dyDescent="0.2">
      <c r="A15" s="4" t="s">
        <v>7</v>
      </c>
      <c r="B15" s="263" t="str">
        <f>'Kopt a '!B15:C15</f>
        <v>Meža iela 12, Jaunolaine, Olaines novads, LV-2127</v>
      </c>
      <c r="C15" s="263"/>
    </row>
    <row r="16" spans="1:3" x14ac:dyDescent="0.2">
      <c r="A16" s="4" t="s">
        <v>8</v>
      </c>
      <c r="B16" s="263" t="str">
        <f>'Kopt a '!B16:C16</f>
        <v>Iepirkums Nr. AS OŪS 2023/07_E</v>
      </c>
      <c r="C16" s="263"/>
    </row>
    <row r="17" spans="1:3" ht="12" thickBot="1" x14ac:dyDescent="0.25"/>
    <row r="18" spans="1:3" x14ac:dyDescent="0.2">
      <c r="A18" s="5" t="s">
        <v>9</v>
      </c>
      <c r="B18" s="6" t="s">
        <v>10</v>
      </c>
      <c r="C18" s="7" t="s">
        <v>11</v>
      </c>
    </row>
    <row r="19" spans="1:3" x14ac:dyDescent="0.2">
      <c r="A19" s="64">
        <f>'Kopt a+c+n'!A19</f>
        <v>1</v>
      </c>
      <c r="B19" s="99" t="str">
        <f>'Kopt a+c+n'!B19</f>
        <v>Kopsavilkums</v>
      </c>
      <c r="C19" s="100" t="e">
        <f>'Kops c'!E31</f>
        <v>#VALUE!</v>
      </c>
    </row>
    <row r="20" spans="1:3" x14ac:dyDescent="0.2">
      <c r="A20" s="11"/>
      <c r="B20" s="12"/>
      <c r="C20" s="13"/>
    </row>
    <row r="21" spans="1:3" x14ac:dyDescent="0.2">
      <c r="A21" s="8"/>
      <c r="B21" s="9"/>
      <c r="C21" s="13"/>
    </row>
    <row r="22" spans="1:3" x14ac:dyDescent="0.2">
      <c r="A22" s="8"/>
      <c r="B22" s="9"/>
      <c r="C22" s="13"/>
    </row>
    <row r="23" spans="1:3" x14ac:dyDescent="0.2">
      <c r="A23" s="8"/>
      <c r="B23" s="9"/>
      <c r="C23" s="13"/>
    </row>
    <row r="24" spans="1:3" x14ac:dyDescent="0.2">
      <c r="A24" s="8"/>
      <c r="B24" s="9"/>
      <c r="C24" s="13"/>
    </row>
    <row r="25" spans="1:3" ht="12" thickBot="1" x14ac:dyDescent="0.25">
      <c r="A25" s="53"/>
      <c r="B25" s="54"/>
      <c r="C25" s="55"/>
    </row>
    <row r="26" spans="1:3" ht="12" thickBot="1" x14ac:dyDescent="0.25">
      <c r="A26" s="14"/>
      <c r="B26" s="15" t="s">
        <v>12</v>
      </c>
      <c r="C26" s="101" t="e">
        <f>SUM(C19:C25)</f>
        <v>#VALUE!</v>
      </c>
    </row>
    <row r="27" spans="1:3" ht="12" thickBot="1" x14ac:dyDescent="0.25">
      <c r="B27" s="17"/>
      <c r="C27" s="18"/>
    </row>
    <row r="28" spans="1:3" ht="12" thickBot="1" x14ac:dyDescent="0.25">
      <c r="A28" s="253" t="s">
        <v>13</v>
      </c>
      <c r="B28" s="254"/>
      <c r="C28" s="102" t="e">
        <f>ROUND(C26*21%,2)</f>
        <v>#VALUE!</v>
      </c>
    </row>
    <row r="31" spans="1:3" x14ac:dyDescent="0.2">
      <c r="A31" s="1" t="s">
        <v>14</v>
      </c>
      <c r="B31" s="259">
        <f>'Kopt a+c+n'!B31:C31</f>
        <v>0</v>
      </c>
      <c r="C31" s="259"/>
    </row>
    <row r="32" spans="1:3" x14ac:dyDescent="0.2">
      <c r="B32" s="250" t="s">
        <v>15</v>
      </c>
      <c r="C32" s="250"/>
    </row>
    <row r="34" spans="1:3" x14ac:dyDescent="0.2">
      <c r="A34" s="1" t="s">
        <v>16</v>
      </c>
      <c r="B34" s="94">
        <f>'Kopt a+c+n'!B34</f>
        <v>0</v>
      </c>
      <c r="C34" s="20"/>
    </row>
    <row r="35" spans="1:3" x14ac:dyDescent="0.2">
      <c r="A35" s="20"/>
      <c r="B35" s="20"/>
      <c r="C35" s="20"/>
    </row>
    <row r="36" spans="1:3" x14ac:dyDescent="0.2">
      <c r="A36" s="1" t="str">
        <f>'Kopt a+c+n'!A36</f>
        <v xml:space="preserve">Tāme sastādīta 2023. gada __.________ </v>
      </c>
    </row>
  </sheetData>
  <mergeCells count="9">
    <mergeCell ref="A28:B28"/>
    <mergeCell ref="B31:C31"/>
    <mergeCell ref="B32:C32"/>
    <mergeCell ref="B4:C4"/>
    <mergeCell ref="B8:C8"/>
    <mergeCell ref="B13:C13"/>
    <mergeCell ref="B14:C14"/>
    <mergeCell ref="B15:C15"/>
    <mergeCell ref="B16:C16"/>
  </mergeCells>
  <conditionalFormatting sqref="A36">
    <cfRule type="cellIs" dxfId="397" priority="6" operator="equal">
      <formula>"Tāme sastādīta 20__. gada __. _________"</formula>
    </cfRule>
  </conditionalFormatting>
  <conditionalFormatting sqref="B13:B16 A19:C19 C26 C28 B31:C31 B34">
    <cfRule type="cellIs" dxfId="396" priority="2" operator="equal">
      <formula>68757.18</formula>
    </cfRule>
  </conditionalFormatting>
  <conditionalFormatting sqref="B13:B16 A19:C19 C26 C28">
    <cfRule type="cellIs" dxfId="395" priority="1" operator="equal">
      <formula>0</formula>
    </cfRule>
  </conditionalFormatting>
  <conditionalFormatting sqref="B34">
    <cfRule type="cellIs" dxfId="394" priority="4" operator="equal">
      <formula>0</formula>
    </cfRule>
  </conditionalFormatting>
  <conditionalFormatting sqref="B31:C31 B34">
    <cfRule type="cellIs" dxfId="393" priority="3" operator="equal">
      <formula>0</formula>
    </cfRule>
  </conditionalFormatting>
  <conditionalFormatting sqref="B31:C31">
    <cfRule type="cellIs" dxfId="392"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1AB7-1C54-48CE-8B9B-12AF225927C6}">
  <sheetPr codeName="Sheet3">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51" t="s">
        <v>1</v>
      </c>
      <c r="C4" s="251"/>
    </row>
    <row r="5" spans="1:3" x14ac:dyDescent="0.2">
      <c r="A5" s="2"/>
      <c r="B5" s="2"/>
      <c r="C5" s="2"/>
    </row>
    <row r="6" spans="1:3" x14ac:dyDescent="0.2">
      <c r="C6" s="4" t="s">
        <v>2</v>
      </c>
    </row>
    <row r="8" spans="1:3" x14ac:dyDescent="0.2">
      <c r="B8" s="252" t="s">
        <v>3</v>
      </c>
      <c r="C8" s="252"/>
    </row>
    <row r="11" spans="1:3" x14ac:dyDescent="0.2">
      <c r="B11" s="2" t="s">
        <v>4</v>
      </c>
    </row>
    <row r="12" spans="1:3" x14ac:dyDescent="0.2">
      <c r="B12" s="68" t="s">
        <v>19</v>
      </c>
    </row>
    <row r="13" spans="1:3" x14ac:dyDescent="0.2">
      <c r="A13" s="4" t="s">
        <v>5</v>
      </c>
      <c r="B13" s="262" t="str">
        <f>'Kopt a '!B13:C13</f>
        <v>Daudzdzīvokļu dzīvojamā ēka</v>
      </c>
      <c r="C13" s="262"/>
    </row>
    <row r="14" spans="1:3" x14ac:dyDescent="0.2">
      <c r="A14" s="4" t="s">
        <v>6</v>
      </c>
      <c r="B14" s="263" t="str">
        <f>'Kopt a '!B14:C14</f>
        <v>Daudzdzīvokļu dzīvojamās ēkas energoefektivitātes paaugstināšana</v>
      </c>
      <c r="C14" s="263"/>
    </row>
    <row r="15" spans="1:3" x14ac:dyDescent="0.2">
      <c r="A15" s="4" t="s">
        <v>7</v>
      </c>
      <c r="B15" s="263" t="str">
        <f>'Kopt a '!B15:C15</f>
        <v>Meža iela 12, Jaunolaine, Olaines novads, LV-2127</v>
      </c>
      <c r="C15" s="263"/>
    </row>
    <row r="16" spans="1:3" x14ac:dyDescent="0.2">
      <c r="A16" s="4" t="s">
        <v>8</v>
      </c>
      <c r="B16" s="263" t="str">
        <f>'Kopt a '!B16:C16</f>
        <v>Iepirkums Nr. AS OŪS 2023/07_E</v>
      </c>
      <c r="C16" s="263"/>
    </row>
    <row r="17" spans="1:3" ht="12" thickBot="1" x14ac:dyDescent="0.25"/>
    <row r="18" spans="1:3" x14ac:dyDescent="0.2">
      <c r="A18" s="5" t="s">
        <v>9</v>
      </c>
      <c r="B18" s="6" t="s">
        <v>10</v>
      </c>
      <c r="C18" s="7" t="s">
        <v>11</v>
      </c>
    </row>
    <row r="19" spans="1:3" x14ac:dyDescent="0.2">
      <c r="A19" s="64">
        <f>'Kopt a+c+n'!A19</f>
        <v>1</v>
      </c>
      <c r="B19" s="99" t="str">
        <f>'Kopt a+c+n'!B19</f>
        <v>Kopsavilkums</v>
      </c>
      <c r="C19" s="100" t="e">
        <f>'Kops n'!E31</f>
        <v>#VALUE!</v>
      </c>
    </row>
    <row r="20" spans="1:3" x14ac:dyDescent="0.2">
      <c r="A20" s="11"/>
      <c r="B20" s="12"/>
      <c r="C20" s="13"/>
    </row>
    <row r="21" spans="1:3" x14ac:dyDescent="0.2">
      <c r="A21" s="8"/>
      <c r="B21" s="9"/>
      <c r="C21" s="13"/>
    </row>
    <row r="22" spans="1:3" x14ac:dyDescent="0.2">
      <c r="A22" s="8"/>
      <c r="B22" s="9"/>
      <c r="C22" s="13"/>
    </row>
    <row r="23" spans="1:3" x14ac:dyDescent="0.2">
      <c r="A23" s="8"/>
      <c r="B23" s="9"/>
      <c r="C23" s="13"/>
    </row>
    <row r="24" spans="1:3" x14ac:dyDescent="0.2">
      <c r="A24" s="8"/>
      <c r="B24" s="9"/>
      <c r="C24" s="13"/>
    </row>
    <row r="25" spans="1:3" ht="12" thickBot="1" x14ac:dyDescent="0.25">
      <c r="A25" s="53"/>
      <c r="B25" s="54"/>
      <c r="C25" s="55"/>
    </row>
    <row r="26" spans="1:3" ht="12" thickBot="1" x14ac:dyDescent="0.25">
      <c r="A26" s="14"/>
      <c r="B26" s="15" t="s">
        <v>12</v>
      </c>
      <c r="C26" s="101" t="e">
        <f>SUM(C19:C25)</f>
        <v>#VALUE!</v>
      </c>
    </row>
    <row r="27" spans="1:3" ht="12" thickBot="1" x14ac:dyDescent="0.25">
      <c r="B27" s="17"/>
      <c r="C27" s="18"/>
    </row>
    <row r="28" spans="1:3" ht="12" thickBot="1" x14ac:dyDescent="0.25">
      <c r="A28" s="253" t="s">
        <v>13</v>
      </c>
      <c r="B28" s="254"/>
      <c r="C28" s="102" t="e">
        <f>ROUND(C26*21%,2)</f>
        <v>#VALUE!</v>
      </c>
    </row>
    <row r="31" spans="1:3" x14ac:dyDescent="0.2">
      <c r="A31" s="1" t="s">
        <v>14</v>
      </c>
      <c r="B31" s="259">
        <f>'Kopt a+c+n'!B31:C31</f>
        <v>0</v>
      </c>
      <c r="C31" s="259"/>
    </row>
    <row r="32" spans="1:3" x14ac:dyDescent="0.2">
      <c r="B32" s="250" t="s">
        <v>15</v>
      </c>
      <c r="C32" s="250"/>
    </row>
    <row r="34" spans="1:3" x14ac:dyDescent="0.2">
      <c r="A34" s="1" t="s">
        <v>16</v>
      </c>
      <c r="B34" s="94">
        <f>'Kopt a+c+n'!B34</f>
        <v>0</v>
      </c>
      <c r="C34" s="20"/>
    </row>
    <row r="35" spans="1:3" x14ac:dyDescent="0.2">
      <c r="A35" s="20"/>
      <c r="B35" s="20"/>
      <c r="C35" s="20"/>
    </row>
    <row r="36" spans="1:3" x14ac:dyDescent="0.2">
      <c r="A36" s="1" t="str">
        <f>'Kopt a+c+n'!A36</f>
        <v xml:space="preserve">Tāme sastādīta 2023. gada __.________ </v>
      </c>
    </row>
  </sheetData>
  <mergeCells count="9">
    <mergeCell ref="B4:C4"/>
    <mergeCell ref="B8:C8"/>
    <mergeCell ref="A28:B28"/>
    <mergeCell ref="B31:C31"/>
    <mergeCell ref="B32:C32"/>
    <mergeCell ref="B13:C13"/>
    <mergeCell ref="B14:C14"/>
    <mergeCell ref="B15:C15"/>
    <mergeCell ref="B16:C16"/>
  </mergeCells>
  <conditionalFormatting sqref="A36">
    <cfRule type="cellIs" dxfId="391" priority="6" operator="equal">
      <formula>"Tāme sastādīta 20__. gada __. _________"</formula>
    </cfRule>
  </conditionalFormatting>
  <conditionalFormatting sqref="B13:B16 A19:C19 C26 C28 B31:C31 B34">
    <cfRule type="cellIs" dxfId="390" priority="2" operator="equal">
      <formula>68757.18</formula>
    </cfRule>
  </conditionalFormatting>
  <conditionalFormatting sqref="B13:B16 A19:C19 C26 C28">
    <cfRule type="cellIs" dxfId="389" priority="1" operator="equal">
      <formula>0</formula>
    </cfRule>
  </conditionalFormatting>
  <conditionalFormatting sqref="B34">
    <cfRule type="cellIs" dxfId="388" priority="4" operator="equal">
      <formula>0</formula>
    </cfRule>
  </conditionalFormatting>
  <conditionalFormatting sqref="B31:C31 B34">
    <cfRule type="cellIs" dxfId="387" priority="3" operator="equal">
      <formula>0</formula>
    </cfRule>
  </conditionalFormatting>
  <conditionalFormatting sqref="B31:C31">
    <cfRule type="cellIs" dxfId="386"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4">
    <tabColor theme="9" tint="0.39997558519241921"/>
  </sheetPr>
  <dimension ref="A1:I79"/>
  <sheetViews>
    <sheetView topLeftCell="A28" workbookViewId="0">
      <selection activeCell="G54" sqref="G5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x14ac:dyDescent="0.2">
      <c r="C1" s="4"/>
      <c r="G1" s="252"/>
      <c r="H1" s="252"/>
      <c r="I1" s="252"/>
    </row>
    <row r="2" spans="1:9" x14ac:dyDescent="0.2">
      <c r="A2" s="279" t="s">
        <v>20</v>
      </c>
      <c r="B2" s="279"/>
      <c r="C2" s="279"/>
      <c r="D2" s="279"/>
      <c r="E2" s="279"/>
      <c r="F2" s="279"/>
      <c r="G2" s="279"/>
      <c r="H2" s="279"/>
      <c r="I2" s="279"/>
    </row>
    <row r="3" spans="1:9" x14ac:dyDescent="0.2">
      <c r="A3" s="2"/>
      <c r="B3" s="2"/>
      <c r="C3" s="2"/>
      <c r="D3" s="2"/>
      <c r="E3" s="2"/>
      <c r="F3" s="2"/>
      <c r="G3" s="2"/>
      <c r="H3" s="2"/>
      <c r="I3" s="2"/>
    </row>
    <row r="4" spans="1:9" x14ac:dyDescent="0.2">
      <c r="A4" s="2"/>
      <c r="B4" s="2"/>
      <c r="C4" s="280" t="s">
        <v>21</v>
      </c>
      <c r="D4" s="280"/>
      <c r="E4" s="280"/>
      <c r="F4" s="280"/>
      <c r="G4" s="280"/>
      <c r="H4" s="280"/>
      <c r="I4" s="280"/>
    </row>
    <row r="5" spans="1:9" ht="11.25" customHeight="1" x14ac:dyDescent="0.2">
      <c r="A5" s="129"/>
      <c r="B5" s="129"/>
      <c r="C5" s="282" t="s">
        <v>63</v>
      </c>
      <c r="D5" s="282"/>
      <c r="E5" s="282"/>
      <c r="F5" s="282"/>
      <c r="G5" s="282"/>
      <c r="H5" s="282"/>
      <c r="I5" s="282"/>
    </row>
    <row r="6" spans="1:9" x14ac:dyDescent="0.2">
      <c r="A6" s="281" t="s">
        <v>22</v>
      </c>
      <c r="B6" s="281"/>
      <c r="C6" s="281"/>
      <c r="D6" s="260" t="str">
        <f>'Kopt a+c+n'!B13</f>
        <v>Daudzdzīvokļu dzīvojamā ēka</v>
      </c>
      <c r="E6" s="260"/>
      <c r="F6" s="260"/>
      <c r="G6" s="260"/>
      <c r="H6" s="260"/>
      <c r="I6" s="260"/>
    </row>
    <row r="7" spans="1:9" x14ac:dyDescent="0.2">
      <c r="A7" s="281" t="s">
        <v>6</v>
      </c>
      <c r="B7" s="281"/>
      <c r="C7" s="281"/>
      <c r="D7" s="261" t="str">
        <f>'Kopt a+c+n'!B14</f>
        <v>Daudzdzīvokļu dzīvojamās ēkas energoefektivitātes paaugstināšana</v>
      </c>
      <c r="E7" s="261"/>
      <c r="F7" s="261"/>
      <c r="G7" s="261"/>
      <c r="H7" s="261"/>
      <c r="I7" s="261"/>
    </row>
    <row r="8" spans="1:9" x14ac:dyDescent="0.2">
      <c r="A8" s="287" t="s">
        <v>23</v>
      </c>
      <c r="B8" s="287"/>
      <c r="C8" s="287"/>
      <c r="D8" s="261" t="str">
        <f>'Kopt a+c+n'!B15</f>
        <v>Meža iela 12, Jaunolaine, Olaines novads, LV-2127</v>
      </c>
      <c r="E8" s="261"/>
      <c r="F8" s="261"/>
      <c r="G8" s="261"/>
      <c r="H8" s="261"/>
      <c r="I8" s="261"/>
    </row>
    <row r="9" spans="1:9" x14ac:dyDescent="0.2">
      <c r="A9" s="287" t="s">
        <v>24</v>
      </c>
      <c r="B9" s="287"/>
      <c r="C9" s="287"/>
      <c r="D9" s="261" t="str">
        <f>'Kopt a+c+n'!B16</f>
        <v>Iepirkums Nr. AS OŪS 2023/07_E</v>
      </c>
      <c r="E9" s="261"/>
      <c r="F9" s="261"/>
      <c r="G9" s="261"/>
      <c r="H9" s="261"/>
      <c r="I9" s="261"/>
    </row>
    <row r="10" spans="1:9" x14ac:dyDescent="0.2">
      <c r="C10" s="4" t="s">
        <v>25</v>
      </c>
      <c r="D10" s="264" t="e">
        <f>E56</f>
        <v>#VALUE!</v>
      </c>
      <c r="E10" s="264"/>
      <c r="F10" s="67"/>
      <c r="G10" s="67"/>
      <c r="H10" s="67"/>
      <c r="I10" s="67"/>
    </row>
    <row r="11" spans="1:9" x14ac:dyDescent="0.2">
      <c r="C11" s="4" t="s">
        <v>26</v>
      </c>
      <c r="D11" s="264">
        <f>I52</f>
        <v>0</v>
      </c>
      <c r="E11" s="264"/>
      <c r="F11" s="67"/>
      <c r="G11" s="67"/>
      <c r="H11" s="67"/>
      <c r="I11" s="67"/>
    </row>
    <row r="12" spans="1:9" ht="12" thickBot="1" x14ac:dyDescent="0.25">
      <c r="F12" s="21"/>
      <c r="G12" s="21"/>
      <c r="H12" s="21"/>
      <c r="I12" s="21"/>
    </row>
    <row r="13" spans="1:9" x14ac:dyDescent="0.2">
      <c r="A13" s="267" t="s">
        <v>27</v>
      </c>
      <c r="B13" s="269" t="s">
        <v>28</v>
      </c>
      <c r="C13" s="271" t="s">
        <v>29</v>
      </c>
      <c r="D13" s="272"/>
      <c r="E13" s="265" t="s">
        <v>30</v>
      </c>
      <c r="F13" s="283" t="s">
        <v>31</v>
      </c>
      <c r="G13" s="284"/>
      <c r="H13" s="284"/>
      <c r="I13" s="285" t="s">
        <v>32</v>
      </c>
    </row>
    <row r="14" spans="1:9" ht="23.25" thickBot="1" x14ac:dyDescent="0.25">
      <c r="A14" s="268"/>
      <c r="B14" s="270"/>
      <c r="C14" s="273"/>
      <c r="D14" s="274"/>
      <c r="E14" s="266"/>
      <c r="F14" s="22" t="s">
        <v>33</v>
      </c>
      <c r="G14" s="23" t="s">
        <v>34</v>
      </c>
      <c r="H14" s="23" t="s">
        <v>35</v>
      </c>
      <c r="I14" s="286"/>
    </row>
    <row r="15" spans="1:9" x14ac:dyDescent="0.2">
      <c r="A15" s="63">
        <f>IF(E15=0,0,IF(COUNTBLANK(E15)=1,0,COUNTA($E$15:E15)))</f>
        <v>0</v>
      </c>
      <c r="B15" s="85">
        <f>'Kops a'!B15</f>
        <v>0</v>
      </c>
      <c r="C15" s="288" t="str">
        <f>'Kops a'!C15:D15</f>
        <v>Būvlaukuma sagatavošana</v>
      </c>
      <c r="D15" s="289"/>
      <c r="E15" s="119">
        <f>'Kops a'!E15</f>
        <v>0</v>
      </c>
      <c r="F15" s="79">
        <f>'Kops a'!F15</f>
        <v>0</v>
      </c>
      <c r="G15" s="27">
        <f>'Kops a'!G15</f>
        <v>0</v>
      </c>
      <c r="H15" s="27">
        <f>'Kops a'!H15</f>
        <v>0</v>
      </c>
      <c r="I15" s="57">
        <f>'Kops a'!I15</f>
        <v>0</v>
      </c>
    </row>
    <row r="16" spans="1:9" x14ac:dyDescent="0.2">
      <c r="A16" s="64">
        <f>IF(E16=0,0,IF(COUNTBLANK(E16)=1,0,COUNTA($E$15:E16)))</f>
        <v>0</v>
      </c>
      <c r="B16" s="84">
        <f>'Kops c'!B15</f>
        <v>0</v>
      </c>
      <c r="C16" s="277" t="str">
        <f>'Kops c'!C15:D15</f>
        <v>Būvlaukuma sagatavošana</v>
      </c>
      <c r="D16" s="278"/>
      <c r="E16" s="120">
        <f>'Kops c'!E15</f>
        <v>0</v>
      </c>
      <c r="F16" s="81">
        <f>'Kops c'!F15</f>
        <v>0</v>
      </c>
      <c r="G16" s="28">
        <f>'Kops c'!G15</f>
        <v>0</v>
      </c>
      <c r="H16" s="28">
        <f>'Kops c'!H15</f>
        <v>0</v>
      </c>
      <c r="I16" s="59">
        <f>'Kops c'!I15</f>
        <v>0</v>
      </c>
    </row>
    <row r="17" spans="1:9" x14ac:dyDescent="0.2">
      <c r="A17" s="64">
        <f>IF(E17=0,0,IF(COUNTBLANK(E17)=1,0,COUNTA($E$15:E17)))</f>
        <v>0</v>
      </c>
      <c r="B17" s="84">
        <f>'Kops n'!B15</f>
        <v>0</v>
      </c>
      <c r="C17" s="277" t="str">
        <f>'Kops n'!C15:D15</f>
        <v>Būvlaukuma sagatavošana</v>
      </c>
      <c r="D17" s="278"/>
      <c r="E17" s="120">
        <f>'Kops n'!E15</f>
        <v>0</v>
      </c>
      <c r="F17" s="81">
        <f>'Kops n'!F15</f>
        <v>0</v>
      </c>
      <c r="G17" s="28">
        <f>'Kops n'!G15</f>
        <v>0</v>
      </c>
      <c r="H17" s="28">
        <f>'Kops n'!H15</f>
        <v>0</v>
      </c>
      <c r="I17" s="59">
        <f>'Kops n'!I15</f>
        <v>0</v>
      </c>
    </row>
    <row r="18" spans="1:9" x14ac:dyDescent="0.2">
      <c r="A18" s="64">
        <f>IF(E18=0,0,IF(COUNTBLANK(E18)=1,0,COUNTA($E$15:E18)))</f>
        <v>0</v>
      </c>
      <c r="B18" s="84">
        <f>'Kops a'!B16</f>
        <v>0</v>
      </c>
      <c r="C18" s="275" t="str">
        <f>'Kops a'!C16:D16</f>
        <v>Demontāžas darbi</v>
      </c>
      <c r="D18" s="276"/>
      <c r="E18" s="120">
        <f>'Kops a'!E16</f>
        <v>0</v>
      </c>
      <c r="F18" s="81">
        <f>'Kops a'!F16</f>
        <v>0</v>
      </c>
      <c r="G18" s="28">
        <f>'Kops a'!G16</f>
        <v>0</v>
      </c>
      <c r="H18" s="28">
        <f>'Kops a'!H16</f>
        <v>0</v>
      </c>
      <c r="I18" s="59">
        <f>'Kops a'!I16</f>
        <v>0</v>
      </c>
    </row>
    <row r="19" spans="1:9" ht="11.25" customHeight="1" x14ac:dyDescent="0.2">
      <c r="A19" s="64">
        <f>IF(E19=0,0,IF(COUNTBLANK(E19)=1,0,COUNTA($E$15:E19)))</f>
        <v>0</v>
      </c>
      <c r="B19" s="84">
        <f>'Kops c'!B16</f>
        <v>0</v>
      </c>
      <c r="C19" s="275" t="str">
        <f>'Kops c'!C16:D16</f>
        <v>Demontāžas darbi</v>
      </c>
      <c r="D19" s="276"/>
      <c r="E19" s="120">
        <f>'Kops c'!E16</f>
        <v>0</v>
      </c>
      <c r="F19" s="81">
        <f>'Kops c'!F16</f>
        <v>0</v>
      </c>
      <c r="G19" s="28">
        <f>'Kops c'!G16</f>
        <v>0</v>
      </c>
      <c r="H19" s="28">
        <f>'Kops c'!H16</f>
        <v>0</v>
      </c>
      <c r="I19" s="59">
        <f>'Kops c'!I16</f>
        <v>0</v>
      </c>
    </row>
    <row r="20" spans="1:9" ht="11.25" customHeight="1" x14ac:dyDescent="0.2">
      <c r="A20" s="64">
        <f>IF(E20=0,0,IF(COUNTBLANK(E20)=1,0,COUNTA($E$15:E20)))</f>
        <v>0</v>
      </c>
      <c r="B20" s="84">
        <f>'Kops n'!B16</f>
        <v>0</v>
      </c>
      <c r="C20" s="275" t="str">
        <f>'Kops n'!C16:D16</f>
        <v>Demontāžas darbi</v>
      </c>
      <c r="D20" s="276"/>
      <c r="E20" s="120">
        <f>'Kops n'!E16</f>
        <v>0</v>
      </c>
      <c r="F20" s="81">
        <f>'Kops n'!F16</f>
        <v>0</v>
      </c>
      <c r="G20" s="28">
        <f>'Kops n'!G16</f>
        <v>0</v>
      </c>
      <c r="H20" s="28">
        <f>'Kops n'!H16</f>
        <v>0</v>
      </c>
      <c r="I20" s="59">
        <f>'Kops n'!I16</f>
        <v>0</v>
      </c>
    </row>
    <row r="21" spans="1:9" x14ac:dyDescent="0.2">
      <c r="A21" s="64">
        <f>IF(E21=0,0,IF(COUNTBLANK(E21)=1,0,COUNTA($E$15:E21)))</f>
        <v>0</v>
      </c>
      <c r="B21" s="84">
        <f>'Kops a'!B17</f>
        <v>0</v>
      </c>
      <c r="C21" s="275" t="str">
        <f>'Kops a'!C17:D17</f>
        <v>Fasādes</v>
      </c>
      <c r="D21" s="276"/>
      <c r="E21" s="120">
        <f>'Kops a'!E17</f>
        <v>0</v>
      </c>
      <c r="F21" s="81">
        <f>'Kops a'!F17</f>
        <v>0</v>
      </c>
      <c r="G21" s="28">
        <f>'Kops a'!G17</f>
        <v>0</v>
      </c>
      <c r="H21" s="28">
        <f>'Kops a'!H17</f>
        <v>0</v>
      </c>
      <c r="I21" s="59">
        <f>'Kops a'!I17</f>
        <v>0</v>
      </c>
    </row>
    <row r="22" spans="1:9" x14ac:dyDescent="0.2">
      <c r="A22" s="64">
        <f>IF(E22=0,0,IF(COUNTBLANK(E22)=1,0,COUNTA($E$15:E22)))</f>
        <v>0</v>
      </c>
      <c r="B22" s="84">
        <f>'Kops c'!B17</f>
        <v>0</v>
      </c>
      <c r="C22" s="275" t="str">
        <f>'Kops c'!C17:D17</f>
        <v>Fasādes</v>
      </c>
      <c r="D22" s="276"/>
      <c r="E22" s="120">
        <f>'Kops c'!E17</f>
        <v>0</v>
      </c>
      <c r="F22" s="81">
        <f>'Kops c'!F17</f>
        <v>0</v>
      </c>
      <c r="G22" s="28">
        <f>'Kops c'!G17</f>
        <v>0</v>
      </c>
      <c r="H22" s="28">
        <f>'Kops c'!H17</f>
        <v>0</v>
      </c>
      <c r="I22" s="59">
        <f>'Kops c'!I17</f>
        <v>0</v>
      </c>
    </row>
    <row r="23" spans="1:9" x14ac:dyDescent="0.2">
      <c r="A23" s="64">
        <f>IF(E23=0,0,IF(COUNTBLANK(E23)=1,0,COUNTA($E$15:E23)))</f>
        <v>0</v>
      </c>
      <c r="B23" s="84">
        <f>'Kops n'!B17</f>
        <v>0</v>
      </c>
      <c r="C23" s="275" t="str">
        <f>'Kops n'!C17:D17</f>
        <v>Fasādes</v>
      </c>
      <c r="D23" s="276"/>
      <c r="E23" s="120">
        <f>'Kops n'!E17</f>
        <v>0</v>
      </c>
      <c r="F23" s="81">
        <f>'Kops n'!F17</f>
        <v>0</v>
      </c>
      <c r="G23" s="28">
        <f>'Kops n'!G17</f>
        <v>0</v>
      </c>
      <c r="H23" s="28">
        <f>'Kops n'!H17</f>
        <v>0</v>
      </c>
      <c r="I23" s="59">
        <f>'Kops n'!I17</f>
        <v>0</v>
      </c>
    </row>
    <row r="24" spans="1:9" x14ac:dyDescent="0.2">
      <c r="A24" s="64">
        <f>IF(E24=0,0,IF(COUNTBLANK(E24)=1,0,COUNTA($E$15:E24)))</f>
        <v>0</v>
      </c>
      <c r="B24" s="84">
        <f>'Kops a'!B18</f>
        <v>0</v>
      </c>
      <c r="C24" s="275" t="str">
        <f>'Kops a'!C18:D18</f>
        <v>Logi un durvis</v>
      </c>
      <c r="D24" s="276"/>
      <c r="E24" s="120">
        <f>'Kops a'!E18</f>
        <v>0</v>
      </c>
      <c r="F24" s="81">
        <f>'Kops a'!F18</f>
        <v>0</v>
      </c>
      <c r="G24" s="28">
        <f>'Kops a'!G18</f>
        <v>0</v>
      </c>
      <c r="H24" s="28">
        <f>'Kops a'!H18</f>
        <v>0</v>
      </c>
      <c r="I24" s="59">
        <f>'Kops a'!I18</f>
        <v>0</v>
      </c>
    </row>
    <row r="25" spans="1:9" x14ac:dyDescent="0.2">
      <c r="A25" s="64">
        <f>IF(E25=0,0,IF(COUNTBLANK(E25)=1,0,COUNTA($E$15:E25)))</f>
        <v>0</v>
      </c>
      <c r="B25" s="84">
        <f>'Kops c'!B18</f>
        <v>0</v>
      </c>
      <c r="C25" s="275" t="str">
        <f>'Kops c'!C18:D18</f>
        <v>Logi un durvis</v>
      </c>
      <c r="D25" s="276"/>
      <c r="E25" s="120">
        <f>'Kops c'!E18</f>
        <v>0</v>
      </c>
      <c r="F25" s="81">
        <f>'Kops c'!F18</f>
        <v>0</v>
      </c>
      <c r="G25" s="28">
        <f>'Kops c'!G18</f>
        <v>0</v>
      </c>
      <c r="H25" s="28">
        <f>'Kops c'!H18</f>
        <v>0</v>
      </c>
      <c r="I25" s="59">
        <f>'Kops c'!I18</f>
        <v>0</v>
      </c>
    </row>
    <row r="26" spans="1:9" x14ac:dyDescent="0.2">
      <c r="A26" s="64">
        <f>IF(E26=0,0,IF(COUNTBLANK(E26)=1,0,COUNTA($E$15:E26)))</f>
        <v>0</v>
      </c>
      <c r="B26" s="84">
        <f>'Kops n'!B18</f>
        <v>0</v>
      </c>
      <c r="C26" s="275" t="str">
        <f>'Kops n'!C18:D18</f>
        <v>Logi un durvis</v>
      </c>
      <c r="D26" s="276"/>
      <c r="E26" s="120">
        <f>'Kops n'!E18</f>
        <v>0</v>
      </c>
      <c r="F26" s="81">
        <f>'Kops n'!F18</f>
        <v>0</v>
      </c>
      <c r="G26" s="28">
        <f>'Kops n'!G18</f>
        <v>0</v>
      </c>
      <c r="H26" s="28">
        <f>'Kops n'!H18</f>
        <v>0</v>
      </c>
      <c r="I26" s="59">
        <f>'Kops n'!I18</f>
        <v>0</v>
      </c>
    </row>
    <row r="27" spans="1:9" x14ac:dyDescent="0.2">
      <c r="A27" s="64">
        <f>IF(E27=0,0,IF(COUNTBLANK(E27)=1,0,COUNTA($E$15:E27)))</f>
        <v>0</v>
      </c>
      <c r="B27" s="84">
        <f>'Kops a'!B19</f>
        <v>0</v>
      </c>
      <c r="C27" s="275" t="str">
        <f>'Kops a'!C19:D19</f>
        <v>Pagraba pārseguma siltināšana</v>
      </c>
      <c r="D27" s="276"/>
      <c r="E27" s="120">
        <f>'Kops a'!E19</f>
        <v>0</v>
      </c>
      <c r="F27" s="81">
        <f>'Kops a'!F19</f>
        <v>0</v>
      </c>
      <c r="G27" s="28">
        <f>'Kops a'!G19</f>
        <v>0</v>
      </c>
      <c r="H27" s="28">
        <f>'Kops a'!H19</f>
        <v>0</v>
      </c>
      <c r="I27" s="59">
        <f>'Kops a'!I19</f>
        <v>0</v>
      </c>
    </row>
    <row r="28" spans="1:9" x14ac:dyDescent="0.2">
      <c r="A28" s="64">
        <f>IF(E28=0,0,IF(COUNTBLANK(E28)=1,0,COUNTA($E$15:E28)))</f>
        <v>0</v>
      </c>
      <c r="B28" s="84">
        <f>'Kops c'!B19</f>
        <v>0</v>
      </c>
      <c r="C28" s="275" t="str">
        <f>'Kops c'!C19:D19</f>
        <v>Pagraba pārseguma siltināšana</v>
      </c>
      <c r="D28" s="276"/>
      <c r="E28" s="120">
        <f>'Kops c'!E19</f>
        <v>0</v>
      </c>
      <c r="F28" s="81">
        <f>'Kops c'!F19</f>
        <v>0</v>
      </c>
      <c r="G28" s="28">
        <f>'Kops c'!G19</f>
        <v>0</v>
      </c>
      <c r="H28" s="28">
        <f>'Kops c'!H19</f>
        <v>0</v>
      </c>
      <c r="I28" s="59">
        <f>'Kops c'!I19</f>
        <v>0</v>
      </c>
    </row>
    <row r="29" spans="1:9" x14ac:dyDescent="0.2">
      <c r="A29" s="64">
        <f>IF(E29=0,0,IF(COUNTBLANK(E29)=1,0,COUNTA($E$15:E29)))</f>
        <v>0</v>
      </c>
      <c r="B29" s="84">
        <f>'Kops n'!B19</f>
        <v>0</v>
      </c>
      <c r="C29" s="275" t="str">
        <f>'Kops n'!C19:D19</f>
        <v>Pagraba pārseguma siltināšana</v>
      </c>
      <c r="D29" s="276"/>
      <c r="E29" s="120">
        <f>'Kops n'!E19</f>
        <v>0</v>
      </c>
      <c r="F29" s="81">
        <f>'Kops n'!F19</f>
        <v>0</v>
      </c>
      <c r="G29" s="28">
        <f>'Kops n'!G19</f>
        <v>0</v>
      </c>
      <c r="H29" s="28">
        <f>'Kops n'!H19</f>
        <v>0</v>
      </c>
      <c r="I29" s="59">
        <f>'Kops n'!I19</f>
        <v>0</v>
      </c>
    </row>
    <row r="30" spans="1:9" x14ac:dyDescent="0.2">
      <c r="A30" s="64">
        <f>IF(E30=0,0,IF(COUNTBLANK(E30)=1,0,COUNTA($E$15:E30)))</f>
        <v>0</v>
      </c>
      <c r="B30" s="84">
        <f>'Kops a'!B20</f>
        <v>0</v>
      </c>
      <c r="C30" s="275" t="str">
        <f>'Kops a'!C20:D20</f>
        <v>Jumta darbi</v>
      </c>
      <c r="D30" s="276"/>
      <c r="E30" s="120">
        <f>'Kops a'!E20</f>
        <v>0</v>
      </c>
      <c r="F30" s="81">
        <f>'Kops a'!F20</f>
        <v>0</v>
      </c>
      <c r="G30" s="28">
        <f>'Kops a'!G20</f>
        <v>0</v>
      </c>
      <c r="H30" s="28">
        <f>'Kops a'!H20</f>
        <v>0</v>
      </c>
      <c r="I30" s="59">
        <f>'Kops a'!I20</f>
        <v>0</v>
      </c>
    </row>
    <row r="31" spans="1:9" x14ac:dyDescent="0.2">
      <c r="A31" s="64">
        <f>IF(E31=0,0,IF(COUNTBLANK(E31)=1,0,COUNTA($E$15:E31)))</f>
        <v>0</v>
      </c>
      <c r="B31" s="84">
        <f>'Kops c'!B20</f>
        <v>0</v>
      </c>
      <c r="C31" s="275" t="str">
        <f>'Kops c'!C20:D20</f>
        <v>Jumta darbi</v>
      </c>
      <c r="D31" s="276"/>
      <c r="E31" s="120">
        <f>'Kops c'!E20</f>
        <v>0</v>
      </c>
      <c r="F31" s="81">
        <f>'Kops c'!F20</f>
        <v>0</v>
      </c>
      <c r="G31" s="28">
        <f>'Kops c'!G20</f>
        <v>0</v>
      </c>
      <c r="H31" s="28">
        <f>'Kops c'!H20</f>
        <v>0</v>
      </c>
      <c r="I31" s="59">
        <f>'Kops c'!I20</f>
        <v>0</v>
      </c>
    </row>
    <row r="32" spans="1:9" x14ac:dyDescent="0.2">
      <c r="A32" s="64">
        <f>IF(E32=0,0,IF(COUNTBLANK(E32)=1,0,COUNTA($E$15:E32)))</f>
        <v>0</v>
      </c>
      <c r="B32" s="84">
        <f>'Kops n'!B20</f>
        <v>0</v>
      </c>
      <c r="C32" s="275" t="str">
        <f>'Kops n'!C20:D20</f>
        <v>Jumta darbi</v>
      </c>
      <c r="D32" s="276"/>
      <c r="E32" s="120">
        <f>'Kops n'!E20</f>
        <v>0</v>
      </c>
      <c r="F32" s="81">
        <f>'Kops n'!F20</f>
        <v>0</v>
      </c>
      <c r="G32" s="28">
        <f>'Kops n'!G20</f>
        <v>0</v>
      </c>
      <c r="H32" s="28">
        <f>'Kops n'!H20</f>
        <v>0</v>
      </c>
      <c r="I32" s="59">
        <f>'Kops n'!I20</f>
        <v>0</v>
      </c>
    </row>
    <row r="33" spans="1:9" x14ac:dyDescent="0.2">
      <c r="A33" s="64">
        <f>IF(E33=0,0,IF(COUNTBLANK(E33)=1,0,COUNTA($E$15:E33)))</f>
        <v>0</v>
      </c>
      <c r="B33" s="84">
        <f>'Kops a'!B21</f>
        <v>0</v>
      </c>
      <c r="C33" s="275" t="str">
        <f>'Kops a'!C21:D21</f>
        <v>Iekštelpu darbi</v>
      </c>
      <c r="D33" s="276"/>
      <c r="E33" s="120">
        <f>'Kops a'!E21</f>
        <v>0</v>
      </c>
      <c r="F33" s="81">
        <f>'Kops a'!F21</f>
        <v>0</v>
      </c>
      <c r="G33" s="28">
        <f>'Kops a'!G21</f>
        <v>0</v>
      </c>
      <c r="H33" s="28">
        <f>'Kops a'!H21</f>
        <v>0</v>
      </c>
      <c r="I33" s="59">
        <f>'Kops a'!I21</f>
        <v>0</v>
      </c>
    </row>
    <row r="34" spans="1:9" x14ac:dyDescent="0.2">
      <c r="A34" s="64">
        <f>IF(E34=0,0,IF(COUNTBLANK(E34)=1,0,COUNTA($E$15:E34)))</f>
        <v>0</v>
      </c>
      <c r="B34" s="84">
        <f>'Kops c'!B21</f>
        <v>0</v>
      </c>
      <c r="C34" s="275" t="str">
        <f>'Kops c'!C21:D21</f>
        <v>Iekštelpu darbi</v>
      </c>
      <c r="D34" s="276"/>
      <c r="E34" s="120">
        <f>'Kops c'!E21</f>
        <v>0</v>
      </c>
      <c r="F34" s="81">
        <f>'Kops c'!F21</f>
        <v>0</v>
      </c>
      <c r="G34" s="28">
        <f>'Kops c'!G21</f>
        <v>0</v>
      </c>
      <c r="H34" s="28">
        <f>'Kops c'!H21</f>
        <v>0</v>
      </c>
      <c r="I34" s="59">
        <f>'Kops c'!I21</f>
        <v>0</v>
      </c>
    </row>
    <row r="35" spans="1:9" x14ac:dyDescent="0.2">
      <c r="A35" s="64">
        <f>IF(E35=0,0,IF(COUNTBLANK(E35)=1,0,COUNTA($E$15:E35)))</f>
        <v>0</v>
      </c>
      <c r="B35" s="84">
        <f>'Kops n'!B21</f>
        <v>0</v>
      </c>
      <c r="C35" s="275" t="str">
        <f>'Kops n'!C21:D21</f>
        <v>Iekštelpu darbi</v>
      </c>
      <c r="D35" s="276"/>
      <c r="E35" s="120">
        <f>'Kops n'!E21</f>
        <v>0</v>
      </c>
      <c r="F35" s="81">
        <f>'Kops n'!F21</f>
        <v>0</v>
      </c>
      <c r="G35" s="28">
        <f>'Kops n'!G21</f>
        <v>0</v>
      </c>
      <c r="H35" s="28">
        <f>'Kops n'!H21</f>
        <v>0</v>
      </c>
      <c r="I35" s="59">
        <f>'Kops n'!I21</f>
        <v>0</v>
      </c>
    </row>
    <row r="36" spans="1:9" x14ac:dyDescent="0.2">
      <c r="A36" s="64">
        <f>IF(E36=0,0,IF(COUNTBLANK(E36)=1,0,COUNTA($E$15:E36)))</f>
        <v>0</v>
      </c>
      <c r="B36" s="84">
        <f>'Kops a'!B22</f>
        <v>0</v>
      </c>
      <c r="C36" s="275" t="str">
        <f>'Kops a'!C22:D22</f>
        <v>Bēniņu siltināšana</v>
      </c>
      <c r="D36" s="276"/>
      <c r="E36" s="120">
        <f>'Kops a'!E22</f>
        <v>0</v>
      </c>
      <c r="F36" s="81">
        <f>'Kops a'!F22</f>
        <v>0</v>
      </c>
      <c r="G36" s="28">
        <f>'Kops a'!G22</f>
        <v>0</v>
      </c>
      <c r="H36" s="28">
        <f>'Kops a'!H22</f>
        <v>0</v>
      </c>
      <c r="I36" s="59">
        <f>'Kops a'!I22</f>
        <v>0</v>
      </c>
    </row>
    <row r="37" spans="1:9" x14ac:dyDescent="0.2">
      <c r="A37" s="64">
        <f>IF(E37=0,0,IF(COUNTBLANK(E37)=1,0,COUNTA($E$15:E37)))</f>
        <v>0</v>
      </c>
      <c r="B37" s="84">
        <f>'Kops c'!B22</f>
        <v>0</v>
      </c>
      <c r="C37" s="275" t="str">
        <f>'Kops c'!C22:D22</f>
        <v>Bēniņu siltināšana</v>
      </c>
      <c r="D37" s="276"/>
      <c r="E37" s="120">
        <f>'Kops c'!E22</f>
        <v>0</v>
      </c>
      <c r="F37" s="81">
        <f>'Kops c'!F22</f>
        <v>0</v>
      </c>
      <c r="G37" s="28">
        <f>'Kops c'!G22</f>
        <v>0</v>
      </c>
      <c r="H37" s="28">
        <f>'Kops c'!H22</f>
        <v>0</v>
      </c>
      <c r="I37" s="59">
        <f>'Kops c'!I22</f>
        <v>0</v>
      </c>
    </row>
    <row r="38" spans="1:9" x14ac:dyDescent="0.2">
      <c r="A38" s="64">
        <f>IF(E38=0,0,IF(COUNTBLANK(E38)=1,0,COUNTA($E$15:E38)))</f>
        <v>0</v>
      </c>
      <c r="B38" s="84">
        <f>'Kops n'!B22</f>
        <v>0</v>
      </c>
      <c r="C38" s="275" t="str">
        <f>'Kops n'!C22:D22</f>
        <v>Bēniņu siltināšana</v>
      </c>
      <c r="D38" s="276"/>
      <c r="E38" s="120">
        <f>'Kops n'!E22</f>
        <v>0</v>
      </c>
      <c r="F38" s="81">
        <f>'Kops n'!F22</f>
        <v>0</v>
      </c>
      <c r="G38" s="28">
        <f>'Kops n'!G22</f>
        <v>0</v>
      </c>
      <c r="H38" s="28">
        <f>'Kops n'!H22</f>
        <v>0</v>
      </c>
      <c r="I38" s="59">
        <f>'Kops n'!I22</f>
        <v>0</v>
      </c>
    </row>
    <row r="39" spans="1:9" x14ac:dyDescent="0.2">
      <c r="A39" s="64">
        <f>IF(E39=0,0,IF(COUNTBLANK(E39)=1,0,COUNTA($E$15:E39)))</f>
        <v>0</v>
      </c>
      <c r="B39" s="84">
        <f>'Kops a'!B23</f>
        <v>0</v>
      </c>
      <c r="C39" s="275" t="str">
        <f>'Kops a'!C23:D23</f>
        <v>Labiekārtošana</v>
      </c>
      <c r="D39" s="276"/>
      <c r="E39" s="120">
        <f>'Kops a'!E23</f>
        <v>0</v>
      </c>
      <c r="F39" s="81">
        <f>'Kops a'!F23</f>
        <v>0</v>
      </c>
      <c r="G39" s="28">
        <f>'Kops a'!G23</f>
        <v>0</v>
      </c>
      <c r="H39" s="28">
        <f>'Kops a'!H23</f>
        <v>0</v>
      </c>
      <c r="I39" s="59">
        <f>'Kops a'!I23</f>
        <v>0</v>
      </c>
    </row>
    <row r="40" spans="1:9" x14ac:dyDescent="0.2">
      <c r="A40" s="64">
        <f>IF(E40=0,0,IF(COUNTBLANK(E40)=1,0,COUNTA($E$15:E40)))</f>
        <v>0</v>
      </c>
      <c r="B40" s="84">
        <f>'Kops c'!B23</f>
        <v>0</v>
      </c>
      <c r="C40" s="277" t="str">
        <f>'Kops c'!C23:D23</f>
        <v>Labiekārtošana</v>
      </c>
      <c r="D40" s="278"/>
      <c r="E40" s="120">
        <f>'Kops c'!E23</f>
        <v>0</v>
      </c>
      <c r="F40" s="81">
        <f>'Kops c'!F23</f>
        <v>0</v>
      </c>
      <c r="G40" s="28">
        <f>'Kops c'!G23</f>
        <v>0</v>
      </c>
      <c r="H40" s="28">
        <f>'Kops c'!H23</f>
        <v>0</v>
      </c>
      <c r="I40" s="59">
        <f>'Kops c'!I23</f>
        <v>0</v>
      </c>
    </row>
    <row r="41" spans="1:9" x14ac:dyDescent="0.2">
      <c r="A41" s="64">
        <f>IF(E41=0,0,IF(COUNTBLANK(E41)=1,0,COUNTA($E$15:E41)))</f>
        <v>0</v>
      </c>
      <c r="B41" s="84">
        <f>'Kops n'!B23</f>
        <v>0</v>
      </c>
      <c r="C41" s="277" t="str">
        <f>'Kops n'!C23:D23</f>
        <v>Labiekārtošana</v>
      </c>
      <c r="D41" s="278"/>
      <c r="E41" s="120">
        <f>'Kops n'!E23</f>
        <v>0</v>
      </c>
      <c r="F41" s="81">
        <f>'Kops n'!F23</f>
        <v>0</v>
      </c>
      <c r="G41" s="28">
        <f>'Kops n'!G23</f>
        <v>0</v>
      </c>
      <c r="H41" s="28">
        <f>'Kops n'!H23</f>
        <v>0</v>
      </c>
      <c r="I41" s="59">
        <f>'Kops n'!I23</f>
        <v>0</v>
      </c>
    </row>
    <row r="42" spans="1:9" x14ac:dyDescent="0.2">
      <c r="A42" s="64">
        <f>IF(E42=0,0,IF(COUNTBLANK(E42)=1,0,COUNTA($E$15:E42)))</f>
        <v>0</v>
      </c>
      <c r="B42" s="84">
        <f>'Kops a'!B24</f>
        <v>0</v>
      </c>
      <c r="C42" s="275" t="str">
        <f>'Kops a'!C24:D24</f>
        <v>Apkure, vēdināšana un gaisa kondicionēšana</v>
      </c>
      <c r="D42" s="276"/>
      <c r="E42" s="120">
        <f>'Kops a'!E24</f>
        <v>0</v>
      </c>
      <c r="F42" s="81">
        <f>'Kops a'!F24</f>
        <v>0</v>
      </c>
      <c r="G42" s="28">
        <f>'Kops a'!G24</f>
        <v>0</v>
      </c>
      <c r="H42" s="28">
        <f>'Kops a'!H24</f>
        <v>0</v>
      </c>
      <c r="I42" s="59">
        <f>'Kops a'!I24</f>
        <v>0</v>
      </c>
    </row>
    <row r="43" spans="1:9" x14ac:dyDescent="0.2">
      <c r="A43" s="64">
        <f>IF(E43=0,0,IF(COUNTBLANK(E43)=1,0,COUNTA($E$15:E43)))</f>
        <v>0</v>
      </c>
      <c r="B43" s="84">
        <f>'Kops c'!B24</f>
        <v>0</v>
      </c>
      <c r="C43" s="275" t="str">
        <f>'Kops c'!C24:D24</f>
        <v>Apkure, vēdināšana un gaisa kondicionēšana</v>
      </c>
      <c r="D43" s="276"/>
      <c r="E43" s="120">
        <f>'Kops c'!E24</f>
        <v>0</v>
      </c>
      <c r="F43" s="81">
        <f>'Kops c'!F24</f>
        <v>0</v>
      </c>
      <c r="G43" s="28">
        <f>'Kops c'!G24</f>
        <v>0</v>
      </c>
      <c r="H43" s="28">
        <f>'Kops c'!H24</f>
        <v>0</v>
      </c>
      <c r="I43" s="59">
        <f>'Kops c'!I24</f>
        <v>0</v>
      </c>
    </row>
    <row r="44" spans="1:9" x14ac:dyDescent="0.2">
      <c r="A44" s="64">
        <f>IF(E44=0,0,IF(COUNTBLANK(E44)=1,0,COUNTA($E$15:E44)))</f>
        <v>0</v>
      </c>
      <c r="B44" s="84">
        <f>'Kops n'!B24</f>
        <v>0</v>
      </c>
      <c r="C44" s="275" t="str">
        <f>'Kops n'!C24:D24</f>
        <v>Apkure, vēdināšana un gaisa kondicionēšana</v>
      </c>
      <c r="D44" s="276"/>
      <c r="E44" s="120">
        <f>'Kops n'!E24</f>
        <v>0</v>
      </c>
      <c r="F44" s="81">
        <f>'Kops n'!F24</f>
        <v>0</v>
      </c>
      <c r="G44" s="28">
        <f>'Kops n'!G24</f>
        <v>0</v>
      </c>
      <c r="H44" s="28">
        <f>'Kops n'!H24</f>
        <v>0</v>
      </c>
      <c r="I44" s="59">
        <f>'Kops n'!I24</f>
        <v>0</v>
      </c>
    </row>
    <row r="45" spans="1:9" x14ac:dyDescent="0.2">
      <c r="A45" s="64">
        <f>IF(E45=0,0,IF(COUNTBLANK(E45)=1,0,COUNTA($E$15:E45)))</f>
        <v>0</v>
      </c>
      <c r="B45" s="84">
        <f>'Kops a'!B25</f>
        <v>0</v>
      </c>
      <c r="C45" s="275" t="str">
        <f>'Kops a'!C25:D25</f>
        <v>Ārējie elektrības tīkli</v>
      </c>
      <c r="D45" s="276"/>
      <c r="E45" s="120">
        <f>'Kops a'!E25</f>
        <v>0</v>
      </c>
      <c r="F45" s="81">
        <f>'Kops a'!F25</f>
        <v>0</v>
      </c>
      <c r="G45" s="28">
        <f>'Kops a'!G25</f>
        <v>0</v>
      </c>
      <c r="H45" s="28">
        <f>'Kops a'!H25</f>
        <v>0</v>
      </c>
      <c r="I45" s="59">
        <f>'Kops a'!I25</f>
        <v>0</v>
      </c>
    </row>
    <row r="46" spans="1:9" x14ac:dyDescent="0.2">
      <c r="A46" s="64">
        <f>IF(E46=0,0,IF(COUNTBLANK(E46)=1,0,COUNTA($E$15:E46)))</f>
        <v>0</v>
      </c>
      <c r="B46" s="84">
        <f>'Kops c'!B25</f>
        <v>0</v>
      </c>
      <c r="C46" s="275" t="str">
        <f>'Kops c'!C25:D25</f>
        <v>Ārējie elektrības tīkli</v>
      </c>
      <c r="D46" s="276"/>
      <c r="E46" s="120">
        <f>'Kops c'!E25</f>
        <v>0</v>
      </c>
      <c r="F46" s="81">
        <f>'Kops c'!F25</f>
        <v>0</v>
      </c>
      <c r="G46" s="28">
        <f>'Kops c'!G25</f>
        <v>0</v>
      </c>
      <c r="H46" s="28">
        <f>'Kops c'!H25</f>
        <v>0</v>
      </c>
      <c r="I46" s="59">
        <f>'Kops c'!I25</f>
        <v>0</v>
      </c>
    </row>
    <row r="47" spans="1:9" x14ac:dyDescent="0.2">
      <c r="A47" s="64">
        <f>IF(E47=0,0,IF(COUNTBLANK(E47)=1,0,COUNTA($E$15:E47)))</f>
        <v>0</v>
      </c>
      <c r="B47" s="84">
        <f>'Kops n'!B25</f>
        <v>0</v>
      </c>
      <c r="C47" s="275" t="str">
        <f>'Kops n'!C25:D25</f>
        <v>Ārējie elektrības tīkli</v>
      </c>
      <c r="D47" s="276"/>
      <c r="E47" s="120">
        <f>'Kops n'!E25</f>
        <v>0</v>
      </c>
      <c r="F47" s="81">
        <f>'Kops n'!F25</f>
        <v>0</v>
      </c>
      <c r="G47" s="28">
        <f>'Kops n'!G25</f>
        <v>0</v>
      </c>
      <c r="H47" s="28">
        <f>'Kops n'!H25</f>
        <v>0</v>
      </c>
      <c r="I47" s="59">
        <f>'Kops n'!I25</f>
        <v>0</v>
      </c>
    </row>
    <row r="48" spans="1:9" ht="11.25" customHeight="1" x14ac:dyDescent="0.2">
      <c r="A48" s="64">
        <f>IF(E48=0,0,IF(COUNTBLANK(E48)=1,0,COUNTA($E$15:E48)))</f>
        <v>0</v>
      </c>
      <c r="B48" s="84">
        <f>'Kops a'!B26</f>
        <v>0</v>
      </c>
      <c r="C48" s="275" t="str">
        <f>'Kops a'!C26:D26</f>
        <v>Iekšējais ūdensvads, kanalizācija un to aprīkojums</v>
      </c>
      <c r="D48" s="276"/>
      <c r="E48" s="120">
        <f>'Kops a'!E26</f>
        <v>0</v>
      </c>
      <c r="F48" s="81">
        <f>'Kops a'!F26</f>
        <v>0</v>
      </c>
      <c r="G48" s="28">
        <f>'Kops a'!G26</f>
        <v>0</v>
      </c>
      <c r="H48" s="28">
        <f>'Kops a'!H26</f>
        <v>0</v>
      </c>
      <c r="I48" s="59">
        <f>'Kops a'!I26</f>
        <v>0</v>
      </c>
    </row>
    <row r="49" spans="1:9" x14ac:dyDescent="0.2">
      <c r="A49" s="64">
        <f>IF(E49=0,0,IF(COUNTBLANK(E49)=1,0,COUNTA($E$15:E49)))</f>
        <v>0</v>
      </c>
      <c r="B49" s="84">
        <f>'Kops c'!B26</f>
        <v>0</v>
      </c>
      <c r="C49" s="275" t="str">
        <f>'Kops c'!C26:D26</f>
        <v>Iekšējais ūdensvads, kanalizācija un to aprīkojums</v>
      </c>
      <c r="D49" s="276"/>
      <c r="E49" s="120">
        <f>'Kops c'!E26</f>
        <v>0</v>
      </c>
      <c r="F49" s="81">
        <f>'Kops c'!F26</f>
        <v>0</v>
      </c>
      <c r="G49" s="28">
        <f>'Kops c'!G26</f>
        <v>0</v>
      </c>
      <c r="H49" s="28">
        <f>'Kops c'!H26</f>
        <v>0</v>
      </c>
      <c r="I49" s="59">
        <f>'Kops c'!I26</f>
        <v>0</v>
      </c>
    </row>
    <row r="50" spans="1:9" x14ac:dyDescent="0.2">
      <c r="A50" s="64">
        <f>IF(E50=0,0,IF(COUNTBLANK(E50)=1,0,COUNTA($E$15:E50)))</f>
        <v>0</v>
      </c>
      <c r="B50" s="84">
        <f>'Kops n'!B26</f>
        <v>0</v>
      </c>
      <c r="C50" s="275" t="str">
        <f>'Kops n'!C26:D26</f>
        <v>Iekšējais ūdensvads, kanalizācija un to aprīkojums</v>
      </c>
      <c r="D50" s="276"/>
      <c r="E50" s="120">
        <f>'Kops n'!E26</f>
        <v>0</v>
      </c>
      <c r="F50" s="81">
        <f>'Kops n'!F26</f>
        <v>0</v>
      </c>
      <c r="G50" s="28">
        <f>'Kops n'!G26</f>
        <v>0</v>
      </c>
      <c r="H50" s="28">
        <f>'Kops n'!H26</f>
        <v>0</v>
      </c>
      <c r="I50" s="59">
        <f>'Kops n'!I26</f>
        <v>0</v>
      </c>
    </row>
    <row r="51" spans="1:9" ht="12" thickBot="1" x14ac:dyDescent="0.25">
      <c r="A51" s="65"/>
      <c r="B51" s="29"/>
      <c r="C51" s="308"/>
      <c r="D51" s="309"/>
      <c r="E51" s="121"/>
      <c r="F51" s="86"/>
      <c r="G51" s="87"/>
      <c r="H51" s="87"/>
      <c r="I51" s="41"/>
    </row>
    <row r="52" spans="1:9" ht="12" thickBot="1" x14ac:dyDescent="0.25">
      <c r="A52" s="293" t="s">
        <v>36</v>
      </c>
      <c r="B52" s="294"/>
      <c r="C52" s="294"/>
      <c r="D52" s="294"/>
      <c r="E52" s="83">
        <f>SUM(E15:E51)</f>
        <v>0</v>
      </c>
      <c r="F52" s="82">
        <f>SUM(F15:F51)</f>
        <v>0</v>
      </c>
      <c r="G52" s="82">
        <f>SUM(G15:G51)</f>
        <v>0</v>
      </c>
      <c r="H52" s="82">
        <f>SUM(H15:H51)</f>
        <v>0</v>
      </c>
      <c r="I52" s="83">
        <f>SUM(I15:I51)</f>
        <v>0</v>
      </c>
    </row>
    <row r="53" spans="1:9" x14ac:dyDescent="0.2">
      <c r="A53" s="295" t="s">
        <v>37</v>
      </c>
      <c r="B53" s="296"/>
      <c r="C53" s="297"/>
      <c r="D53" s="60" t="s">
        <v>433</v>
      </c>
      <c r="E53" s="44" t="e">
        <f>ROUND(E52*$D53,2)</f>
        <v>#VALUE!</v>
      </c>
      <c r="F53" s="45"/>
      <c r="G53" s="45"/>
      <c r="H53" s="45"/>
      <c r="I53" s="45"/>
    </row>
    <row r="54" spans="1:9" x14ac:dyDescent="0.2">
      <c r="A54" s="298" t="s">
        <v>38</v>
      </c>
      <c r="B54" s="299"/>
      <c r="C54" s="300"/>
      <c r="D54" s="61" t="s">
        <v>433</v>
      </c>
      <c r="E54" s="46" t="e">
        <f>ROUND(E53*$D54,2)</f>
        <v>#VALUE!</v>
      </c>
      <c r="F54" s="45"/>
      <c r="G54" s="45"/>
      <c r="H54" s="45"/>
      <c r="I54" s="45"/>
    </row>
    <row r="55" spans="1:9" x14ac:dyDescent="0.2">
      <c r="A55" s="301" t="s">
        <v>39</v>
      </c>
      <c r="B55" s="302"/>
      <c r="C55" s="303"/>
      <c r="D55" s="62" t="s">
        <v>433</v>
      </c>
      <c r="E55" s="46" t="e">
        <f>ROUND(E52*$D55,2)</f>
        <v>#VALUE!</v>
      </c>
      <c r="F55" s="45"/>
      <c r="G55" s="45"/>
      <c r="H55" s="45"/>
      <c r="I55" s="45"/>
    </row>
    <row r="56" spans="1:9" ht="12" thickBot="1" x14ac:dyDescent="0.25">
      <c r="A56" s="304" t="s">
        <v>40</v>
      </c>
      <c r="B56" s="305"/>
      <c r="C56" s="306"/>
      <c r="D56" s="25"/>
      <c r="E56" s="47" t="e">
        <f>SUM(E52:E55)-E54</f>
        <v>#VALUE!</v>
      </c>
      <c r="F56" s="45"/>
      <c r="G56" s="45"/>
      <c r="H56" s="45"/>
      <c r="I56" s="45"/>
    </row>
    <row r="57" spans="1:9" x14ac:dyDescent="0.2">
      <c r="G57" s="24"/>
    </row>
    <row r="58" spans="1:9" x14ac:dyDescent="0.2">
      <c r="C58" s="20"/>
      <c r="D58" s="20"/>
      <c r="E58" s="20"/>
      <c r="F58" s="26"/>
      <c r="G58" s="26"/>
      <c r="H58" s="26"/>
      <c r="I58" s="26"/>
    </row>
    <row r="61" spans="1:9" x14ac:dyDescent="0.2">
      <c r="A61" s="1" t="s">
        <v>14</v>
      </c>
      <c r="B61" s="20"/>
      <c r="C61" s="307"/>
      <c r="D61" s="307"/>
      <c r="E61" s="307"/>
      <c r="F61" s="307"/>
      <c r="G61" s="307"/>
      <c r="H61" s="307"/>
    </row>
    <row r="62" spans="1:9" x14ac:dyDescent="0.2">
      <c r="A62" s="20"/>
      <c r="B62" s="20"/>
      <c r="C62" s="250" t="s">
        <v>15</v>
      </c>
      <c r="D62" s="250"/>
      <c r="E62" s="250"/>
      <c r="F62" s="250"/>
      <c r="G62" s="250"/>
      <c r="H62" s="250"/>
    </row>
    <row r="63" spans="1:9" x14ac:dyDescent="0.2">
      <c r="A63" s="20"/>
      <c r="B63" s="20"/>
      <c r="C63" s="20"/>
      <c r="D63" s="20"/>
      <c r="E63" s="20"/>
      <c r="F63" s="20"/>
      <c r="G63" s="20"/>
      <c r="H63" s="20"/>
    </row>
    <row r="64" spans="1:9" x14ac:dyDescent="0.2">
      <c r="A64" s="291" t="str">
        <f>'Kopt a+c+n'!A36</f>
        <v xml:space="preserve">Tāme sastādīta 2023. gada __.________ </v>
      </c>
      <c r="B64" s="292"/>
      <c r="C64" s="292"/>
      <c r="D64" s="292"/>
      <c r="F64" s="20"/>
      <c r="G64" s="20"/>
      <c r="H64" s="20"/>
    </row>
    <row r="65" spans="1:9" x14ac:dyDescent="0.2">
      <c r="A65" s="20"/>
      <c r="B65" s="20"/>
      <c r="C65" s="20"/>
      <c r="D65" s="20"/>
      <c r="E65" s="20"/>
      <c r="F65" s="20"/>
      <c r="G65" s="20"/>
      <c r="H65" s="20"/>
    </row>
    <row r="66" spans="1:9" x14ac:dyDescent="0.2">
      <c r="A66" s="1" t="s">
        <v>41</v>
      </c>
      <c r="B66" s="20"/>
      <c r="C66" s="290"/>
      <c r="D66" s="290"/>
      <c r="E66" s="290"/>
      <c r="F66" s="290"/>
      <c r="G66" s="290"/>
      <c r="H66" s="290"/>
    </row>
    <row r="67" spans="1:9" x14ac:dyDescent="0.2">
      <c r="A67" s="20"/>
      <c r="B67" s="20"/>
      <c r="C67" s="250" t="s">
        <v>15</v>
      </c>
      <c r="D67" s="250"/>
      <c r="E67" s="250"/>
      <c r="F67" s="250"/>
      <c r="G67" s="250"/>
      <c r="H67" s="250"/>
    </row>
    <row r="68" spans="1:9" x14ac:dyDescent="0.2">
      <c r="A68" s="20"/>
      <c r="B68" s="20"/>
      <c r="C68" s="20"/>
      <c r="D68" s="20"/>
      <c r="E68" s="20"/>
      <c r="F68" s="20"/>
      <c r="G68" s="20"/>
      <c r="H68" s="20"/>
    </row>
    <row r="69" spans="1:9" x14ac:dyDescent="0.2">
      <c r="A69" s="103" t="s">
        <v>42</v>
      </c>
      <c r="B69" s="52"/>
      <c r="C69" s="115">
        <f>'Kopt a+c+n'!B34</f>
        <v>0</v>
      </c>
      <c r="D69" s="52"/>
      <c r="F69" s="20"/>
      <c r="G69" s="20"/>
      <c r="H69" s="20"/>
    </row>
    <row r="79" spans="1:9" x14ac:dyDescent="0.2">
      <c r="E79" s="24"/>
      <c r="F79" s="24"/>
      <c r="G79" s="24"/>
      <c r="H79" s="24"/>
      <c r="I79" s="24"/>
    </row>
  </sheetData>
  <mergeCells count="67">
    <mergeCell ref="C49:D49"/>
    <mergeCell ref="C61:H61"/>
    <mergeCell ref="C51:D51"/>
    <mergeCell ref="C50:D50"/>
    <mergeCell ref="C62:H62"/>
    <mergeCell ref="C66:H66"/>
    <mergeCell ref="C67:H67"/>
    <mergeCell ref="A64:D64"/>
    <mergeCell ref="A52:D52"/>
    <mergeCell ref="A53:C53"/>
    <mergeCell ref="A54:C54"/>
    <mergeCell ref="A55:C55"/>
    <mergeCell ref="A56:C56"/>
    <mergeCell ref="C27:D27"/>
    <mergeCell ref="C29:D29"/>
    <mergeCell ref="C48:D48"/>
    <mergeCell ref="C30:D30"/>
    <mergeCell ref="C32:D32"/>
    <mergeCell ref="C33:D33"/>
    <mergeCell ref="C35:D35"/>
    <mergeCell ref="C45:D45"/>
    <mergeCell ref="C47:D47"/>
    <mergeCell ref="C38:D38"/>
    <mergeCell ref="C39:D39"/>
    <mergeCell ref="C41:D41"/>
    <mergeCell ref="C42:D42"/>
    <mergeCell ref="C44:D44"/>
    <mergeCell ref="C43:D43"/>
    <mergeCell ref="C46:D46"/>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C37:D37"/>
    <mergeCell ref="C40:D40"/>
    <mergeCell ref="G1:I1"/>
    <mergeCell ref="A2:I2"/>
    <mergeCell ref="C4:I4"/>
    <mergeCell ref="A6:C6"/>
    <mergeCell ref="D6:I6"/>
    <mergeCell ref="C5:I5"/>
    <mergeCell ref="A7:C7"/>
    <mergeCell ref="D7:I7"/>
    <mergeCell ref="F13:H13"/>
    <mergeCell ref="I13:I14"/>
    <mergeCell ref="A8:C8"/>
    <mergeCell ref="D8:I8"/>
    <mergeCell ref="A9:C9"/>
    <mergeCell ref="D9:I9"/>
    <mergeCell ref="D10:E10"/>
    <mergeCell ref="D11:E11"/>
    <mergeCell ref="E13:E14"/>
    <mergeCell ref="A13:A14"/>
    <mergeCell ref="B13:B14"/>
    <mergeCell ref="C13:D14"/>
  </mergeCells>
  <conditionalFormatting sqref="A15:I51">
    <cfRule type="cellIs" dxfId="385" priority="9" operator="equal">
      <formula>0</formula>
    </cfRule>
  </conditionalFormatting>
  <conditionalFormatting sqref="C69">
    <cfRule type="cellIs" dxfId="384" priority="26" operator="equal">
      <formula>0</formula>
    </cfRule>
  </conditionalFormatting>
  <conditionalFormatting sqref="C61:H61">
    <cfRule type="cellIs" dxfId="383" priority="21" operator="equal">
      <formula>0</formula>
    </cfRule>
  </conditionalFormatting>
  <conditionalFormatting sqref="C66:H66">
    <cfRule type="cellIs" dxfId="382" priority="22" operator="equal">
      <formula>0</formula>
    </cfRule>
  </conditionalFormatting>
  <conditionalFormatting sqref="D53:D55">
    <cfRule type="cellIs" dxfId="381" priority="25" operator="equal">
      <formula>0</formula>
    </cfRule>
  </conditionalFormatting>
  <conditionalFormatting sqref="D6:I9 D10:E11 F52:I52 E52:E56">
    <cfRule type="cellIs" dxfId="380" priority="24"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E3DE-2F8D-41DD-AD06-C0A35E3C2EEA}">
  <sheetPr codeName="Sheet5">
    <tabColor theme="9" tint="0.39997558519241921"/>
  </sheetPr>
  <dimension ref="A1:I67"/>
  <sheetViews>
    <sheetView workbookViewId="0">
      <selection activeCell="A27" sqref="A27: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x14ac:dyDescent="0.2">
      <c r="C1" s="4"/>
      <c r="G1" s="252"/>
      <c r="H1" s="252"/>
      <c r="I1" s="252"/>
    </row>
    <row r="2" spans="1:9" x14ac:dyDescent="0.2">
      <c r="A2" s="279" t="s">
        <v>20</v>
      </c>
      <c r="B2" s="279"/>
      <c r="C2" s="279"/>
      <c r="D2" s="279"/>
      <c r="E2" s="279"/>
      <c r="F2" s="279"/>
      <c r="G2" s="279"/>
      <c r="H2" s="279"/>
      <c r="I2" s="279"/>
    </row>
    <row r="3" spans="1:9" x14ac:dyDescent="0.2">
      <c r="A3" s="2"/>
      <c r="B3" s="2"/>
      <c r="C3" s="2"/>
      <c r="D3" s="2"/>
      <c r="E3" s="2"/>
      <c r="F3" s="2"/>
      <c r="G3" s="2"/>
      <c r="H3" s="2"/>
      <c r="I3" s="2"/>
    </row>
    <row r="4" spans="1:9" x14ac:dyDescent="0.2">
      <c r="A4" s="2"/>
      <c r="B4" s="2"/>
      <c r="C4" s="280" t="s">
        <v>21</v>
      </c>
      <c r="D4" s="280"/>
      <c r="E4" s="280"/>
      <c r="F4" s="280"/>
      <c r="G4" s="280"/>
      <c r="H4" s="280"/>
      <c r="I4" s="280"/>
    </row>
    <row r="5" spans="1:9" ht="11.25" customHeight="1" x14ac:dyDescent="0.2">
      <c r="A5" s="129"/>
      <c r="B5" s="129"/>
      <c r="C5" s="282" t="s">
        <v>17</v>
      </c>
      <c r="D5" s="282"/>
      <c r="E5" s="282"/>
      <c r="F5" s="282"/>
      <c r="G5" s="282"/>
      <c r="H5" s="282"/>
      <c r="I5" s="282"/>
    </row>
    <row r="6" spans="1:9" x14ac:dyDescent="0.2">
      <c r="A6" s="281" t="s">
        <v>22</v>
      </c>
      <c r="B6" s="281"/>
      <c r="C6" s="281"/>
      <c r="D6" s="260" t="str">
        <f>'Kopt a+c+n'!B13</f>
        <v>Daudzdzīvokļu dzīvojamā ēka</v>
      </c>
      <c r="E6" s="260"/>
      <c r="F6" s="260"/>
      <c r="G6" s="260"/>
      <c r="H6" s="260"/>
      <c r="I6" s="260"/>
    </row>
    <row r="7" spans="1:9" x14ac:dyDescent="0.2">
      <c r="A7" s="281" t="s">
        <v>6</v>
      </c>
      <c r="B7" s="281"/>
      <c r="C7" s="281"/>
      <c r="D7" s="261" t="str">
        <f>'Kopt a+c+n'!B14</f>
        <v>Daudzdzīvokļu dzīvojamās ēkas energoefektivitātes paaugstināšana</v>
      </c>
      <c r="E7" s="261"/>
      <c r="F7" s="261"/>
      <c r="G7" s="261"/>
      <c r="H7" s="261"/>
      <c r="I7" s="261"/>
    </row>
    <row r="8" spans="1:9" x14ac:dyDescent="0.2">
      <c r="A8" s="287" t="s">
        <v>23</v>
      </c>
      <c r="B8" s="287"/>
      <c r="C8" s="287"/>
      <c r="D8" s="261" t="str">
        <f>'Kopt a+c+n'!B15</f>
        <v>Meža iela 12, Jaunolaine, Olaines novads, LV-2127</v>
      </c>
      <c r="E8" s="261"/>
      <c r="F8" s="261"/>
      <c r="G8" s="261"/>
      <c r="H8" s="261"/>
      <c r="I8" s="261"/>
    </row>
    <row r="9" spans="1:9" x14ac:dyDescent="0.2">
      <c r="A9" s="287" t="s">
        <v>24</v>
      </c>
      <c r="B9" s="287"/>
      <c r="C9" s="287"/>
      <c r="D9" s="261" t="str">
        <f>'Kopt a+c+n'!B16</f>
        <v>Iepirkums Nr. AS OŪS 2023/07_E</v>
      </c>
      <c r="E9" s="261"/>
      <c r="F9" s="261"/>
      <c r="G9" s="261"/>
      <c r="H9" s="261"/>
      <c r="I9" s="261"/>
    </row>
    <row r="10" spans="1:9" x14ac:dyDescent="0.2">
      <c r="C10" s="4" t="s">
        <v>25</v>
      </c>
      <c r="D10" s="264" t="e">
        <f>E31</f>
        <v>#VALUE!</v>
      </c>
      <c r="E10" s="264"/>
      <c r="F10" s="67"/>
      <c r="G10" s="67"/>
      <c r="H10" s="67"/>
      <c r="I10" s="67"/>
    </row>
    <row r="11" spans="1:9" x14ac:dyDescent="0.2">
      <c r="C11" s="4" t="s">
        <v>26</v>
      </c>
      <c r="D11" s="264">
        <f>I27</f>
        <v>0</v>
      </c>
      <c r="E11" s="264"/>
      <c r="F11" s="67"/>
      <c r="G11" s="67"/>
      <c r="H11" s="67"/>
      <c r="I11" s="67"/>
    </row>
    <row r="12" spans="1:9" ht="12" thickBot="1" x14ac:dyDescent="0.25">
      <c r="F12" s="21"/>
      <c r="G12" s="21"/>
      <c r="H12" s="21"/>
      <c r="I12" s="21"/>
    </row>
    <row r="13" spans="1:9" x14ac:dyDescent="0.2">
      <c r="A13" s="267" t="s">
        <v>27</v>
      </c>
      <c r="B13" s="269" t="s">
        <v>28</v>
      </c>
      <c r="C13" s="271" t="s">
        <v>29</v>
      </c>
      <c r="D13" s="272"/>
      <c r="E13" s="265" t="s">
        <v>30</v>
      </c>
      <c r="F13" s="283" t="s">
        <v>31</v>
      </c>
      <c r="G13" s="284"/>
      <c r="H13" s="284"/>
      <c r="I13" s="285" t="s">
        <v>32</v>
      </c>
    </row>
    <row r="14" spans="1:9" ht="23.25" thickBot="1" x14ac:dyDescent="0.25">
      <c r="A14" s="268"/>
      <c r="B14" s="270"/>
      <c r="C14" s="273"/>
      <c r="D14" s="274"/>
      <c r="E14" s="266"/>
      <c r="F14" s="22" t="s">
        <v>33</v>
      </c>
      <c r="G14" s="23" t="s">
        <v>34</v>
      </c>
      <c r="H14" s="23" t="s">
        <v>35</v>
      </c>
      <c r="I14" s="286"/>
    </row>
    <row r="15" spans="1:9" x14ac:dyDescent="0.2">
      <c r="A15" s="63">
        <f>IF(E15=0,0,IF(COUNTBLANK(E15)=1,0,COUNTA($E$15:E15)))</f>
        <v>0</v>
      </c>
      <c r="B15" s="27">
        <f>IF(A15=0,0,CONCATENATE("A-",A15))</f>
        <v>0</v>
      </c>
      <c r="C15" s="288" t="str">
        <f>'1a'!C2:I2</f>
        <v>Būvlaukuma sagatavošana</v>
      </c>
      <c r="D15" s="289"/>
      <c r="E15" s="70">
        <f>'1a'!P26</f>
        <v>0</v>
      </c>
      <c r="F15" s="123">
        <f>'1a'!M26</f>
        <v>0</v>
      </c>
      <c r="G15" s="56">
        <f>'1a'!N26</f>
        <v>0</v>
      </c>
      <c r="H15" s="56">
        <f>'1a'!O26</f>
        <v>0</v>
      </c>
      <c r="I15" s="57">
        <f>'1a'!L26</f>
        <v>0</v>
      </c>
    </row>
    <row r="16" spans="1:9" x14ac:dyDescent="0.2">
      <c r="A16" s="64">
        <f>IF(E16=0,0,IF(COUNTBLANK(E16)=1,0,COUNTA($E$15:E16)))</f>
        <v>0</v>
      </c>
      <c r="B16" s="28">
        <f t="shared" ref="B16:B26" si="0">IF(A16=0,0,CONCATENATE("A-",A16))</f>
        <v>0</v>
      </c>
      <c r="C16" s="275" t="str">
        <f>'2a'!C2:I2</f>
        <v>Demontāžas darbi</v>
      </c>
      <c r="D16" s="276"/>
      <c r="E16" s="126">
        <f>'2a'!P26</f>
        <v>0</v>
      </c>
      <c r="F16" s="124">
        <f>'2a'!M26</f>
        <v>0</v>
      </c>
      <c r="G16" s="58">
        <f>'2a'!N26</f>
        <v>0</v>
      </c>
      <c r="H16" s="58">
        <f>'2a'!O26</f>
        <v>0</v>
      </c>
      <c r="I16" s="59">
        <f>'2a'!L26</f>
        <v>0</v>
      </c>
    </row>
    <row r="17" spans="1:9" x14ac:dyDescent="0.2">
      <c r="A17" s="64">
        <f>IF(E17=0,0,IF(COUNTBLANK(E17)=1,0,COUNTA($E$15:E17)))</f>
        <v>0</v>
      </c>
      <c r="B17" s="28">
        <f t="shared" si="0"/>
        <v>0</v>
      </c>
      <c r="C17" s="275" t="str">
        <f>'3a'!C2:I2</f>
        <v>Fasādes</v>
      </c>
      <c r="D17" s="276"/>
      <c r="E17" s="127">
        <f>'3a'!P142</f>
        <v>0</v>
      </c>
      <c r="F17" s="124">
        <f>'3a'!M142</f>
        <v>0</v>
      </c>
      <c r="G17" s="58">
        <f>'3a'!N142</f>
        <v>0</v>
      </c>
      <c r="H17" s="58">
        <f>'3a'!O142</f>
        <v>0</v>
      </c>
      <c r="I17" s="59">
        <f>'3a'!L142</f>
        <v>0</v>
      </c>
    </row>
    <row r="18" spans="1:9" ht="11.25" customHeight="1" x14ac:dyDescent="0.2">
      <c r="A18" s="64">
        <f>IF(E18=0,0,IF(COUNTBLANK(E18)=1,0,COUNTA($E$15:E18)))</f>
        <v>0</v>
      </c>
      <c r="B18" s="28">
        <f t="shared" si="0"/>
        <v>0</v>
      </c>
      <c r="C18" s="275" t="str">
        <f>'4a'!C2:I2</f>
        <v>Logi un durvis</v>
      </c>
      <c r="D18" s="276"/>
      <c r="E18" s="127">
        <f>'4a'!P36</f>
        <v>0</v>
      </c>
      <c r="F18" s="124">
        <f>'4a'!M36</f>
        <v>0</v>
      </c>
      <c r="G18" s="58">
        <f>'4a'!N36</f>
        <v>0</v>
      </c>
      <c r="H18" s="58">
        <f>'4a'!O36</f>
        <v>0</v>
      </c>
      <c r="I18" s="59">
        <f>'4a'!L36</f>
        <v>0</v>
      </c>
    </row>
    <row r="19" spans="1:9" x14ac:dyDescent="0.2">
      <c r="A19" s="64">
        <f>IF(E19=0,0,IF(COUNTBLANK(E19)=1,0,COUNTA($E$15:E19)))</f>
        <v>0</v>
      </c>
      <c r="B19" s="28">
        <f t="shared" si="0"/>
        <v>0</v>
      </c>
      <c r="C19" s="275" t="str">
        <f>'5a'!C2:I2</f>
        <v>Pagraba pārseguma siltināšana</v>
      </c>
      <c r="D19" s="276"/>
      <c r="E19" s="127">
        <f>'5a'!P24</f>
        <v>0</v>
      </c>
      <c r="F19" s="124">
        <f>'5a'!M24</f>
        <v>0</v>
      </c>
      <c r="G19" s="58">
        <f>'5a'!N24</f>
        <v>0</v>
      </c>
      <c r="H19" s="58">
        <f>'5a'!O24</f>
        <v>0</v>
      </c>
      <c r="I19" s="59">
        <f>'5a'!L24</f>
        <v>0</v>
      </c>
    </row>
    <row r="20" spans="1:9" x14ac:dyDescent="0.2">
      <c r="A20" s="64">
        <f>IF(E20=0,0,IF(COUNTBLANK(E20)=1,0,COUNTA($E$15:E20)))</f>
        <v>0</v>
      </c>
      <c r="B20" s="28">
        <f t="shared" si="0"/>
        <v>0</v>
      </c>
      <c r="C20" s="275" t="str">
        <f>'6a'!C2:I2</f>
        <v>Jumta darbi</v>
      </c>
      <c r="D20" s="276"/>
      <c r="E20" s="127">
        <f>'6a'!P32</f>
        <v>0</v>
      </c>
      <c r="F20" s="124">
        <f>'6a'!M32</f>
        <v>0</v>
      </c>
      <c r="G20" s="58">
        <f>'6a'!N32</f>
        <v>0</v>
      </c>
      <c r="H20" s="58">
        <f>'6a'!O32</f>
        <v>0</v>
      </c>
      <c r="I20" s="59">
        <f>'6a'!L32</f>
        <v>0</v>
      </c>
    </row>
    <row r="21" spans="1:9" x14ac:dyDescent="0.2">
      <c r="A21" s="64">
        <f>IF(E21=0,0,IF(COUNTBLANK(E21)=1,0,COUNTA($E$15:E21)))</f>
        <v>0</v>
      </c>
      <c r="B21" s="28">
        <f t="shared" si="0"/>
        <v>0</v>
      </c>
      <c r="C21" s="275" t="str">
        <f>'7a'!C2:I2</f>
        <v>Iekštelpu darbi</v>
      </c>
      <c r="D21" s="276"/>
      <c r="E21" s="127">
        <f>'7a'!P29</f>
        <v>0</v>
      </c>
      <c r="F21" s="124">
        <f>'7a'!M29</f>
        <v>0</v>
      </c>
      <c r="G21" s="58">
        <f>'7a'!N29</f>
        <v>0</v>
      </c>
      <c r="H21" s="58">
        <f>'7a'!O29</f>
        <v>0</v>
      </c>
      <c r="I21" s="59">
        <f>'7a'!L29</f>
        <v>0</v>
      </c>
    </row>
    <row r="22" spans="1:9" x14ac:dyDescent="0.2">
      <c r="A22" s="64">
        <f>IF(E22=0,0,IF(COUNTBLANK(E22)=1,0,COUNTA($E$15:E22)))</f>
        <v>0</v>
      </c>
      <c r="B22" s="28">
        <f t="shared" si="0"/>
        <v>0</v>
      </c>
      <c r="C22" s="275" t="str">
        <f>'8a'!C2:I2</f>
        <v>Bēniņu siltināšana</v>
      </c>
      <c r="D22" s="276"/>
      <c r="E22" s="127">
        <f>'8a'!P27</f>
        <v>0</v>
      </c>
      <c r="F22" s="124">
        <f>'8a'!M27</f>
        <v>0</v>
      </c>
      <c r="G22" s="58">
        <f>'8a'!N27</f>
        <v>0</v>
      </c>
      <c r="H22" s="58">
        <f>'8a'!O27</f>
        <v>0</v>
      </c>
      <c r="I22" s="59">
        <f>'8a'!L27</f>
        <v>0</v>
      </c>
    </row>
    <row r="23" spans="1:9" x14ac:dyDescent="0.2">
      <c r="A23" s="64">
        <f>IF(E23=0,0,IF(COUNTBLANK(E23)=1,0,COUNTA($E$15:E23)))</f>
        <v>0</v>
      </c>
      <c r="B23" s="28">
        <f t="shared" si="0"/>
        <v>0</v>
      </c>
      <c r="C23" s="275" t="str">
        <f>'9a'!C2:I2</f>
        <v>Labiekārtošana</v>
      </c>
      <c r="D23" s="276"/>
      <c r="E23" s="127">
        <f>'9a'!P23</f>
        <v>0</v>
      </c>
      <c r="F23" s="124">
        <f>'9a'!M23</f>
        <v>0</v>
      </c>
      <c r="G23" s="58">
        <f>'9a'!N23</f>
        <v>0</v>
      </c>
      <c r="H23" s="58">
        <f>'9a'!O23</f>
        <v>0</v>
      </c>
      <c r="I23" s="59">
        <f>'9a'!L23</f>
        <v>0</v>
      </c>
    </row>
    <row r="24" spans="1:9" x14ac:dyDescent="0.2">
      <c r="A24" s="64">
        <f>IF(E24=0,0,IF(COUNTBLANK(E24)=1,0,COUNTA($E$15:E24)))</f>
        <v>0</v>
      </c>
      <c r="B24" s="28">
        <f t="shared" si="0"/>
        <v>0</v>
      </c>
      <c r="C24" s="275" t="str">
        <f>'10a'!C2:I2</f>
        <v>Apkure, vēdināšana un gaisa kondicionēšana</v>
      </c>
      <c r="D24" s="276"/>
      <c r="E24" s="127">
        <f>'10a'!P71</f>
        <v>0</v>
      </c>
      <c r="F24" s="124">
        <f>'10a'!M71</f>
        <v>0</v>
      </c>
      <c r="G24" s="58">
        <f>'10a'!N71</f>
        <v>0</v>
      </c>
      <c r="H24" s="58">
        <f>'10a'!O71</f>
        <v>0</v>
      </c>
      <c r="I24" s="59">
        <f>'10a'!L71</f>
        <v>0</v>
      </c>
    </row>
    <row r="25" spans="1:9" ht="11.25" customHeight="1" x14ac:dyDescent="0.2">
      <c r="A25" s="64">
        <f>IF(E25=0,0,IF(COUNTBLANK(E25)=1,0,COUNTA($E$15:E25)))</f>
        <v>0</v>
      </c>
      <c r="B25" s="28">
        <f t="shared" si="0"/>
        <v>0</v>
      </c>
      <c r="C25" s="275" t="str">
        <f>'11a'!C2:I2</f>
        <v>Ārējie elektrības tīkli</v>
      </c>
      <c r="D25" s="276"/>
      <c r="E25" s="127">
        <f>'11a'!P37</f>
        <v>0</v>
      </c>
      <c r="F25" s="124">
        <f>'11a'!M37</f>
        <v>0</v>
      </c>
      <c r="G25" s="58">
        <f>'11a'!N37</f>
        <v>0</v>
      </c>
      <c r="H25" s="58">
        <f>'11a'!O37</f>
        <v>0</v>
      </c>
      <c r="I25" s="59">
        <f>'11a'!L37</f>
        <v>0</v>
      </c>
    </row>
    <row r="26" spans="1:9" ht="12" thickBot="1" x14ac:dyDescent="0.25">
      <c r="A26" s="64">
        <f>IF(E26=0,0,IF(COUNTBLANK(E26)=1,0,COUNTA($E$15:E26)))</f>
        <v>0</v>
      </c>
      <c r="B26" s="28">
        <f t="shared" si="0"/>
        <v>0</v>
      </c>
      <c r="C26" s="275" t="str">
        <f>'12a'!C2:I2</f>
        <v>Iekšējais ūdensvads, kanalizācija un to aprīkojums</v>
      </c>
      <c r="D26" s="276"/>
      <c r="E26" s="127">
        <f>'12a'!P74</f>
        <v>0</v>
      </c>
      <c r="F26" s="124">
        <f>'12a'!M74</f>
        <v>0</v>
      </c>
      <c r="G26" s="58">
        <f>'12a'!N74</f>
        <v>0</v>
      </c>
      <c r="H26" s="58">
        <f>'12a'!O74</f>
        <v>0</v>
      </c>
      <c r="I26" s="59">
        <f>'12a'!L74</f>
        <v>0</v>
      </c>
    </row>
    <row r="27" spans="1:9" ht="12" thickBot="1" x14ac:dyDescent="0.25">
      <c r="A27" s="293" t="s">
        <v>36</v>
      </c>
      <c r="B27" s="294"/>
      <c r="C27" s="294"/>
      <c r="D27" s="287"/>
      <c r="E27" s="43">
        <f>SUM(E15:E26)</f>
        <v>0</v>
      </c>
      <c r="F27" s="125">
        <f>SUM(F15:F26)</f>
        <v>0</v>
      </c>
      <c r="G27" s="42">
        <f>SUM(G15:G26)</f>
        <v>0</v>
      </c>
      <c r="H27" s="42">
        <f>SUM(H15:H26)</f>
        <v>0</v>
      </c>
      <c r="I27" s="43">
        <f>SUM(I15:I26)</f>
        <v>0</v>
      </c>
    </row>
    <row r="28" spans="1:9" x14ac:dyDescent="0.2">
      <c r="A28" s="295" t="s">
        <v>37</v>
      </c>
      <c r="B28" s="296"/>
      <c r="C28" s="310"/>
      <c r="D28" s="117" t="str">
        <f>'Kops a+c+n'!D53</f>
        <v>%</v>
      </c>
      <c r="E28" s="44" t="e">
        <f>ROUND(E27*$D28,2)</f>
        <v>#VALUE!</v>
      </c>
      <c r="F28" s="45"/>
      <c r="G28" s="45"/>
      <c r="H28" s="45"/>
      <c r="I28" s="45"/>
    </row>
    <row r="29" spans="1:9" x14ac:dyDescent="0.2">
      <c r="A29" s="298" t="s">
        <v>38</v>
      </c>
      <c r="B29" s="299"/>
      <c r="C29" s="312"/>
      <c r="D29" s="118" t="str">
        <f>'Kops a+c+n'!D54</f>
        <v>%</v>
      </c>
      <c r="E29" s="46" t="e">
        <f>ROUND(E28*$D29,2)</f>
        <v>#VALUE!</v>
      </c>
      <c r="F29" s="45"/>
      <c r="G29" s="45"/>
      <c r="H29" s="45"/>
      <c r="I29" s="45"/>
    </row>
    <row r="30" spans="1:9" x14ac:dyDescent="0.2">
      <c r="A30" s="301" t="s">
        <v>39</v>
      </c>
      <c r="B30" s="302"/>
      <c r="C30" s="313"/>
      <c r="D30" s="118" t="str">
        <f>'Kops a+c+n'!D55</f>
        <v>%</v>
      </c>
      <c r="E30" s="46" t="e">
        <f>ROUND(E27*$D30,2)</f>
        <v>#VALUE!</v>
      </c>
      <c r="F30" s="45"/>
      <c r="G30" s="45"/>
      <c r="H30" s="45"/>
      <c r="I30" s="45"/>
    </row>
    <row r="31" spans="1:9" ht="12" thickBot="1" x14ac:dyDescent="0.25">
      <c r="A31" s="304" t="s">
        <v>40</v>
      </c>
      <c r="B31" s="305"/>
      <c r="C31" s="314"/>
      <c r="D31" s="25"/>
      <c r="E31" s="47" t="e">
        <f>SUM(E27:E30)-E29</f>
        <v>#VALUE!</v>
      </c>
      <c r="F31" s="45"/>
      <c r="G31" s="45"/>
      <c r="H31" s="45"/>
      <c r="I31" s="45"/>
    </row>
    <row r="32" spans="1:9" x14ac:dyDescent="0.2">
      <c r="G32" s="24"/>
    </row>
    <row r="33" spans="1:9" x14ac:dyDescent="0.2">
      <c r="C33" s="20"/>
      <c r="D33" s="20"/>
      <c r="E33" s="20"/>
      <c r="F33" s="26"/>
      <c r="G33" s="26"/>
      <c r="H33" s="26"/>
      <c r="I33" s="26"/>
    </row>
    <row r="36" spans="1:9" x14ac:dyDescent="0.2">
      <c r="A36" s="1" t="s">
        <v>14</v>
      </c>
      <c r="B36" s="20"/>
      <c r="C36" s="315">
        <f>'Kops a+c+n'!C61:H61</f>
        <v>0</v>
      </c>
      <c r="D36" s="315"/>
      <c r="E36" s="315"/>
      <c r="F36" s="315"/>
      <c r="G36" s="315"/>
      <c r="H36" s="315"/>
    </row>
    <row r="37" spans="1:9" x14ac:dyDescent="0.2">
      <c r="A37" s="20"/>
      <c r="B37" s="20"/>
      <c r="C37" s="250" t="s">
        <v>15</v>
      </c>
      <c r="D37" s="250"/>
      <c r="E37" s="250"/>
      <c r="F37" s="250"/>
      <c r="G37" s="250"/>
      <c r="H37" s="250"/>
    </row>
    <row r="38" spans="1:9" x14ac:dyDescent="0.2">
      <c r="A38" s="20"/>
      <c r="B38" s="20"/>
      <c r="C38" s="20"/>
      <c r="D38" s="20"/>
      <c r="E38" s="20"/>
      <c r="F38" s="20"/>
      <c r="G38" s="20"/>
      <c r="H38" s="20"/>
    </row>
    <row r="39" spans="1:9" x14ac:dyDescent="0.2">
      <c r="A39" s="291" t="str">
        <f>'Kops a+c+n'!A64:D64</f>
        <v xml:space="preserve">Tāme sastādīta 2023. gada __.________ </v>
      </c>
      <c r="B39" s="292"/>
      <c r="C39" s="292"/>
      <c r="D39" s="292"/>
      <c r="F39" s="20"/>
      <c r="G39" s="20"/>
      <c r="H39" s="20"/>
    </row>
    <row r="40" spans="1:9" x14ac:dyDescent="0.2">
      <c r="A40" s="20"/>
      <c r="B40" s="20"/>
      <c r="C40" s="20"/>
      <c r="D40" s="20"/>
      <c r="E40" s="20"/>
      <c r="F40" s="20"/>
      <c r="G40" s="20"/>
      <c r="H40" s="20"/>
    </row>
    <row r="41" spans="1:9" x14ac:dyDescent="0.2">
      <c r="A41" s="1" t="s">
        <v>41</v>
      </c>
      <c r="B41" s="20"/>
      <c r="C41" s="311">
        <f>'Kops a+c+n'!C66:H66</f>
        <v>0</v>
      </c>
      <c r="D41" s="311"/>
      <c r="E41" s="311"/>
      <c r="F41" s="311"/>
      <c r="G41" s="311"/>
      <c r="H41" s="311"/>
    </row>
    <row r="42" spans="1:9" x14ac:dyDescent="0.2">
      <c r="A42" s="20"/>
      <c r="B42" s="20"/>
      <c r="C42" s="250" t="s">
        <v>15</v>
      </c>
      <c r="D42" s="250"/>
      <c r="E42" s="250"/>
      <c r="F42" s="250"/>
      <c r="G42" s="250"/>
      <c r="H42" s="250"/>
    </row>
    <row r="43" spans="1:9" x14ac:dyDescent="0.2">
      <c r="A43" s="20"/>
      <c r="B43" s="20"/>
      <c r="C43" s="20"/>
      <c r="D43" s="20"/>
      <c r="E43" s="20"/>
      <c r="F43" s="20"/>
      <c r="G43" s="20"/>
      <c r="H43" s="20"/>
    </row>
    <row r="44" spans="1:9" x14ac:dyDescent="0.2">
      <c r="A44" s="103" t="s">
        <v>43</v>
      </c>
      <c r="B44" s="52"/>
      <c r="C44" s="115">
        <f>'Kops a+c+n'!C69</f>
        <v>0</v>
      </c>
      <c r="D44" s="52"/>
      <c r="F44" s="20"/>
      <c r="G44" s="20"/>
      <c r="H44" s="20"/>
    </row>
    <row r="54" spans="5:9" x14ac:dyDescent="0.2">
      <c r="E54" s="24"/>
      <c r="F54" s="24"/>
      <c r="G54" s="24"/>
      <c r="H54" s="24"/>
      <c r="I54" s="24"/>
    </row>
    <row r="67" spans="3:3" x14ac:dyDescent="0.2">
      <c r="C67" s="1">
        <f>'Kopt a+c+n'!B31:C31</f>
        <v>0</v>
      </c>
    </row>
  </sheetData>
  <mergeCells count="42">
    <mergeCell ref="C37:H37"/>
    <mergeCell ref="A39:D39"/>
    <mergeCell ref="C41:H41"/>
    <mergeCell ref="C42:H42"/>
    <mergeCell ref="A29:C29"/>
    <mergeCell ref="A30:C30"/>
    <mergeCell ref="A31:C31"/>
    <mergeCell ref="C36:H36"/>
    <mergeCell ref="A28:C28"/>
    <mergeCell ref="A27:D27"/>
    <mergeCell ref="C16:D16"/>
    <mergeCell ref="C17:D17"/>
    <mergeCell ref="C18:D18"/>
    <mergeCell ref="C21:D21"/>
    <mergeCell ref="C20:D20"/>
    <mergeCell ref="C19:D19"/>
    <mergeCell ref="C22:D22"/>
    <mergeCell ref="C23:D23"/>
    <mergeCell ref="C24:D24"/>
    <mergeCell ref="C26:D26"/>
    <mergeCell ref="C25:D25"/>
    <mergeCell ref="D11:E11"/>
    <mergeCell ref="E13:E14"/>
    <mergeCell ref="A13:A14"/>
    <mergeCell ref="B13:B14"/>
    <mergeCell ref="C13:D14"/>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s>
  <conditionalFormatting sqref="A15:B26">
    <cfRule type="cellIs" dxfId="379" priority="2" operator="equal">
      <formula>0</formula>
    </cfRule>
  </conditionalFormatting>
  <conditionalFormatting sqref="A39:D39">
    <cfRule type="cellIs" dxfId="378" priority="5" operator="equal">
      <formula>"0__"</formula>
    </cfRule>
  </conditionalFormatting>
  <conditionalFormatting sqref="A15:I26">
    <cfRule type="cellIs" dxfId="377" priority="1" operator="equal">
      <formula>0</formula>
    </cfRule>
  </conditionalFormatting>
  <conditionalFormatting sqref="C36:H36 C41:H41 C44">
    <cfRule type="cellIs" dxfId="376" priority="6" operator="equal">
      <formula>0</formula>
    </cfRule>
  </conditionalFormatting>
  <conditionalFormatting sqref="C41:H41">
    <cfRule type="cellIs" dxfId="375" priority="7" operator="equal">
      <formula>0</formula>
    </cfRule>
  </conditionalFormatting>
  <conditionalFormatting sqref="D28:D30">
    <cfRule type="cellIs" dxfId="374" priority="12" operator="equal">
      <formula>0</formula>
    </cfRule>
    <cfRule type="cellIs" dxfId="373" priority="13" operator="equal">
      <formula>0.075</formula>
    </cfRule>
  </conditionalFormatting>
  <conditionalFormatting sqref="D10:E11">
    <cfRule type="cellIs" dxfId="372" priority="11" operator="equal">
      <formula>0</formula>
    </cfRule>
  </conditionalFormatting>
  <conditionalFormatting sqref="D6:I9">
    <cfRule type="cellIs" dxfId="371" priority="10" operator="equal">
      <formula>0</formula>
    </cfRule>
  </conditionalFormatting>
  <conditionalFormatting sqref="E27:I27 E28:E31">
    <cfRule type="cellIs" dxfId="370"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E663-3011-448E-9ADC-73E65F75CB7E}">
  <sheetPr>
    <tabColor theme="9" tint="0.39997558519241921"/>
  </sheetPr>
  <dimension ref="A1:I67"/>
  <sheetViews>
    <sheetView zoomScaleNormal="100" workbookViewId="0">
      <selection activeCell="A27" sqref="A27: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252"/>
      <c r="H1" s="252"/>
      <c r="I1" s="252"/>
    </row>
    <row r="2" spans="1:9" x14ac:dyDescent="0.2">
      <c r="A2" s="279" t="s">
        <v>20</v>
      </c>
      <c r="B2" s="279"/>
      <c r="C2" s="279"/>
      <c r="D2" s="279"/>
      <c r="E2" s="279"/>
      <c r="F2" s="279"/>
      <c r="G2" s="279"/>
      <c r="H2" s="279"/>
      <c r="I2" s="279"/>
    </row>
    <row r="3" spans="1:9" x14ac:dyDescent="0.2">
      <c r="A3" s="2"/>
      <c r="B3" s="2"/>
      <c r="C3" s="2"/>
      <c r="D3" s="2"/>
      <c r="E3" s="2"/>
      <c r="F3" s="2"/>
      <c r="G3" s="2"/>
      <c r="H3" s="2"/>
      <c r="I3" s="2"/>
    </row>
    <row r="4" spans="1:9" x14ac:dyDescent="0.2">
      <c r="A4" s="2"/>
      <c r="B4" s="2"/>
      <c r="C4" s="280" t="s">
        <v>21</v>
      </c>
      <c r="D4" s="280"/>
      <c r="E4" s="280"/>
      <c r="F4" s="280"/>
      <c r="G4" s="280"/>
      <c r="H4" s="280"/>
      <c r="I4" s="280"/>
    </row>
    <row r="5" spans="1:9" ht="11.25" customHeight="1" x14ac:dyDescent="0.2">
      <c r="A5" s="129"/>
      <c r="B5" s="129"/>
      <c r="C5" s="282" t="s">
        <v>18</v>
      </c>
      <c r="D5" s="282"/>
      <c r="E5" s="282"/>
      <c r="F5" s="282"/>
      <c r="G5" s="282"/>
      <c r="H5" s="282"/>
      <c r="I5" s="282"/>
    </row>
    <row r="6" spans="1:9" x14ac:dyDescent="0.2">
      <c r="A6" s="281" t="s">
        <v>22</v>
      </c>
      <c r="B6" s="281"/>
      <c r="C6" s="281"/>
      <c r="D6" s="260" t="str">
        <f>'Kopt a+c+n'!B13</f>
        <v>Daudzdzīvokļu dzīvojamā ēka</v>
      </c>
      <c r="E6" s="260"/>
      <c r="F6" s="260"/>
      <c r="G6" s="260"/>
      <c r="H6" s="260"/>
      <c r="I6" s="260"/>
    </row>
    <row r="7" spans="1:9" x14ac:dyDescent="0.2">
      <c r="A7" s="281" t="s">
        <v>6</v>
      </c>
      <c r="B7" s="281"/>
      <c r="C7" s="281"/>
      <c r="D7" s="261" t="str">
        <f>'Kopt a+c+n'!B14</f>
        <v>Daudzdzīvokļu dzīvojamās ēkas energoefektivitātes paaugstināšana</v>
      </c>
      <c r="E7" s="261"/>
      <c r="F7" s="261"/>
      <c r="G7" s="261"/>
      <c r="H7" s="261"/>
      <c r="I7" s="261"/>
    </row>
    <row r="8" spans="1:9" x14ac:dyDescent="0.2">
      <c r="A8" s="287" t="s">
        <v>23</v>
      </c>
      <c r="B8" s="287"/>
      <c r="C8" s="287"/>
      <c r="D8" s="261" t="str">
        <f>'Kopt a+c+n'!B15</f>
        <v>Meža iela 12, Jaunolaine, Olaines novads, LV-2127</v>
      </c>
      <c r="E8" s="261"/>
      <c r="F8" s="261"/>
      <c r="G8" s="261"/>
      <c r="H8" s="261"/>
      <c r="I8" s="261"/>
    </row>
    <row r="9" spans="1:9" x14ac:dyDescent="0.2">
      <c r="A9" s="287" t="s">
        <v>24</v>
      </c>
      <c r="B9" s="287"/>
      <c r="C9" s="287"/>
      <c r="D9" s="261" t="str">
        <f>'Kopt a+c+n'!B16</f>
        <v>Iepirkums Nr. AS OŪS 2023/07_E</v>
      </c>
      <c r="E9" s="261"/>
      <c r="F9" s="261"/>
      <c r="G9" s="261"/>
      <c r="H9" s="261"/>
      <c r="I9" s="261"/>
    </row>
    <row r="10" spans="1:9" x14ac:dyDescent="0.2">
      <c r="C10" s="4" t="s">
        <v>25</v>
      </c>
      <c r="D10" s="264" t="e">
        <f>E31</f>
        <v>#VALUE!</v>
      </c>
      <c r="E10" s="264"/>
      <c r="F10" s="67"/>
      <c r="G10" s="67"/>
      <c r="H10" s="67"/>
      <c r="I10" s="67"/>
    </row>
    <row r="11" spans="1:9" x14ac:dyDescent="0.2">
      <c r="C11" s="4" t="s">
        <v>26</v>
      </c>
      <c r="D11" s="264">
        <f>I27</f>
        <v>0</v>
      </c>
      <c r="E11" s="264"/>
      <c r="F11" s="67"/>
      <c r="G11" s="67"/>
      <c r="H11" s="67"/>
      <c r="I11" s="67"/>
    </row>
    <row r="12" spans="1:9" ht="12" thickBot="1" x14ac:dyDescent="0.25">
      <c r="F12" s="21"/>
      <c r="G12" s="21"/>
      <c r="H12" s="21"/>
      <c r="I12" s="21"/>
    </row>
    <row r="13" spans="1:9" x14ac:dyDescent="0.2">
      <c r="A13" s="267" t="s">
        <v>27</v>
      </c>
      <c r="B13" s="269" t="s">
        <v>28</v>
      </c>
      <c r="C13" s="271" t="s">
        <v>29</v>
      </c>
      <c r="D13" s="272"/>
      <c r="E13" s="265" t="s">
        <v>30</v>
      </c>
      <c r="F13" s="283" t="s">
        <v>31</v>
      </c>
      <c r="G13" s="284"/>
      <c r="H13" s="284"/>
      <c r="I13" s="285" t="s">
        <v>32</v>
      </c>
    </row>
    <row r="14" spans="1:9" ht="23.25" thickBot="1" x14ac:dyDescent="0.25">
      <c r="A14" s="268"/>
      <c r="B14" s="270"/>
      <c r="C14" s="273"/>
      <c r="D14" s="274"/>
      <c r="E14" s="266"/>
      <c r="F14" s="22" t="s">
        <v>33</v>
      </c>
      <c r="G14" s="23" t="s">
        <v>34</v>
      </c>
      <c r="H14" s="23" t="s">
        <v>35</v>
      </c>
      <c r="I14" s="286"/>
    </row>
    <row r="15" spans="1:9" x14ac:dyDescent="0.2">
      <c r="A15" s="63">
        <f>IF(E15=0,0,IF(COUNTBLANK(E15)=1,0,COUNTA($E$15:E15)))</f>
        <v>0</v>
      </c>
      <c r="B15" s="27">
        <f t="shared" ref="B15:B26" si="0">IF(A15=0,0,CONCATENATE("C-",A15))</f>
        <v>0</v>
      </c>
      <c r="C15" s="288" t="str">
        <f>'1c'!C2:I2</f>
        <v>Būvlaukuma sagatavošana</v>
      </c>
      <c r="D15" s="289"/>
      <c r="E15" s="70">
        <f>'1c'!P26</f>
        <v>0</v>
      </c>
      <c r="F15" s="123">
        <f>'1c'!M26</f>
        <v>0</v>
      </c>
      <c r="G15" s="56">
        <f>'1c'!N26</f>
        <v>0</v>
      </c>
      <c r="H15" s="56">
        <f>'1c'!O26</f>
        <v>0</v>
      </c>
      <c r="I15" s="57">
        <f>'1c'!L26</f>
        <v>0</v>
      </c>
    </row>
    <row r="16" spans="1:9" x14ac:dyDescent="0.2">
      <c r="A16" s="64">
        <f>IF(E16=0,0,IF(COUNTBLANK(E16)=1,0,COUNTA($E$15:E16)))</f>
        <v>0</v>
      </c>
      <c r="B16" s="28">
        <f t="shared" si="0"/>
        <v>0</v>
      </c>
      <c r="C16" s="275" t="str">
        <f>'2c'!C2:I2</f>
        <v>Demontāžas darbi</v>
      </c>
      <c r="D16" s="276"/>
      <c r="E16" s="126">
        <f>'2c'!P26</f>
        <v>0</v>
      </c>
      <c r="F16" s="124">
        <f>'2c'!M26</f>
        <v>0</v>
      </c>
      <c r="G16" s="58">
        <f>'2c'!N26</f>
        <v>0</v>
      </c>
      <c r="H16" s="58">
        <f>'2c'!O26</f>
        <v>0</v>
      </c>
      <c r="I16" s="59">
        <f>'2c'!L26</f>
        <v>0</v>
      </c>
    </row>
    <row r="17" spans="1:9" x14ac:dyDescent="0.2">
      <c r="A17" s="64">
        <f>IF(E17=0,0,IF(COUNTBLANK(E17)=1,0,COUNTA($E$15:E17)))</f>
        <v>0</v>
      </c>
      <c r="B17" s="28">
        <f t="shared" si="0"/>
        <v>0</v>
      </c>
      <c r="C17" s="275" t="str">
        <f>'3c'!C2:I2</f>
        <v>Fasādes</v>
      </c>
      <c r="D17" s="276"/>
      <c r="E17" s="127">
        <f>'3c'!P142</f>
        <v>0</v>
      </c>
      <c r="F17" s="124">
        <f>'3c'!M142</f>
        <v>0</v>
      </c>
      <c r="G17" s="58">
        <f>'3c'!N142</f>
        <v>0</v>
      </c>
      <c r="H17" s="58">
        <f>'3c'!O142</f>
        <v>0</v>
      </c>
      <c r="I17" s="59">
        <f>'3c'!L142</f>
        <v>0</v>
      </c>
    </row>
    <row r="18" spans="1:9" x14ac:dyDescent="0.2">
      <c r="A18" s="64">
        <f>IF(E18=0,0,IF(COUNTBLANK(E18)=1,0,COUNTA($E$15:E18)))</f>
        <v>0</v>
      </c>
      <c r="B18" s="28">
        <f t="shared" si="0"/>
        <v>0</v>
      </c>
      <c r="C18" s="275" t="str">
        <f>'4c'!C2:I2</f>
        <v>Logi un durvis</v>
      </c>
      <c r="D18" s="276"/>
      <c r="E18" s="127">
        <f>'4c'!P35</f>
        <v>0</v>
      </c>
      <c r="F18" s="124">
        <f>'4c'!M35</f>
        <v>0</v>
      </c>
      <c r="G18" s="58">
        <f>'4c'!N35</f>
        <v>0</v>
      </c>
      <c r="H18" s="58">
        <f>'4c'!O35</f>
        <v>0</v>
      </c>
      <c r="I18" s="59">
        <f>'4c'!L35</f>
        <v>0</v>
      </c>
    </row>
    <row r="19" spans="1:9" x14ac:dyDescent="0.2">
      <c r="A19" s="64">
        <f>IF(E19=0,0,IF(COUNTBLANK(E19)=1,0,COUNTA($E$15:E19)))</f>
        <v>0</v>
      </c>
      <c r="B19" s="28">
        <f t="shared" si="0"/>
        <v>0</v>
      </c>
      <c r="C19" s="275" t="str">
        <f>'5c'!C2:I2</f>
        <v>Pagraba pārseguma siltināšana</v>
      </c>
      <c r="D19" s="276"/>
      <c r="E19" s="127">
        <f>'5c'!P24</f>
        <v>0</v>
      </c>
      <c r="F19" s="124">
        <f>'5c'!M24</f>
        <v>0</v>
      </c>
      <c r="G19" s="58">
        <f>'5c'!N24</f>
        <v>0</v>
      </c>
      <c r="H19" s="58">
        <f>'5c'!O24</f>
        <v>0</v>
      </c>
      <c r="I19" s="59">
        <f>'5c'!L24</f>
        <v>0</v>
      </c>
    </row>
    <row r="20" spans="1:9" x14ac:dyDescent="0.2">
      <c r="A20" s="64">
        <f>IF(E20=0,0,IF(COUNTBLANK(E20)=1,0,COUNTA($E$15:E20)))</f>
        <v>0</v>
      </c>
      <c r="B20" s="28">
        <f t="shared" si="0"/>
        <v>0</v>
      </c>
      <c r="C20" s="275" t="str">
        <f>'6c'!C2:I2</f>
        <v>Jumta darbi</v>
      </c>
      <c r="D20" s="276"/>
      <c r="E20" s="127">
        <f>'6c'!P29</f>
        <v>0</v>
      </c>
      <c r="F20" s="124">
        <f>'6c'!M29</f>
        <v>0</v>
      </c>
      <c r="G20" s="58">
        <f>'6c'!N29</f>
        <v>0</v>
      </c>
      <c r="H20" s="58">
        <f>'6c'!O29</f>
        <v>0</v>
      </c>
      <c r="I20" s="59">
        <f>'6c'!L29</f>
        <v>0</v>
      </c>
    </row>
    <row r="21" spans="1:9" x14ac:dyDescent="0.2">
      <c r="A21" s="64">
        <f>IF(E21=0,0,IF(COUNTBLANK(E21)=1,0,COUNTA($E$15:E21)))</f>
        <v>0</v>
      </c>
      <c r="B21" s="28">
        <f t="shared" si="0"/>
        <v>0</v>
      </c>
      <c r="C21" s="275" t="str">
        <f>'7c'!C2:I2</f>
        <v>Iekštelpu darbi</v>
      </c>
      <c r="D21" s="276"/>
      <c r="E21" s="127">
        <f>'7c'!P29</f>
        <v>0</v>
      </c>
      <c r="F21" s="124">
        <f>'7c'!M29</f>
        <v>0</v>
      </c>
      <c r="G21" s="58">
        <f>'7c'!N29</f>
        <v>0</v>
      </c>
      <c r="H21" s="58">
        <f>'7c'!O29</f>
        <v>0</v>
      </c>
      <c r="I21" s="59">
        <f>'7c'!L29</f>
        <v>0</v>
      </c>
    </row>
    <row r="22" spans="1:9" x14ac:dyDescent="0.2">
      <c r="A22" s="64">
        <f>IF(E22=0,0,IF(COUNTBLANK(E22)=1,0,COUNTA($E$15:E22)))</f>
        <v>0</v>
      </c>
      <c r="B22" s="28">
        <f t="shared" si="0"/>
        <v>0</v>
      </c>
      <c r="C22" s="275" t="str">
        <f>'8c'!C2:I2</f>
        <v>Bēniņu siltināšana</v>
      </c>
      <c r="D22" s="276"/>
      <c r="E22" s="127">
        <f>'8c'!P27</f>
        <v>0</v>
      </c>
      <c r="F22" s="124">
        <f>'8c'!M27</f>
        <v>0</v>
      </c>
      <c r="G22" s="58">
        <f>'8c'!N27</f>
        <v>0</v>
      </c>
      <c r="H22" s="58">
        <f>'8c'!O27</f>
        <v>0</v>
      </c>
      <c r="I22" s="59">
        <f>'8c'!L27</f>
        <v>0</v>
      </c>
    </row>
    <row r="23" spans="1:9" x14ac:dyDescent="0.2">
      <c r="A23" s="64">
        <f>IF(E23=0,0,IF(COUNTBLANK(E23)=1,0,COUNTA($E$15:E23)))</f>
        <v>0</v>
      </c>
      <c r="B23" s="28">
        <f t="shared" si="0"/>
        <v>0</v>
      </c>
      <c r="C23" s="275" t="str">
        <f>'9c'!C2:I2</f>
        <v>Labiekārtošana</v>
      </c>
      <c r="D23" s="276"/>
      <c r="E23" s="127">
        <f>'9c'!P23</f>
        <v>0</v>
      </c>
      <c r="F23" s="124">
        <f>'9c'!M23</f>
        <v>0</v>
      </c>
      <c r="G23" s="58">
        <f>'9c'!N23</f>
        <v>0</v>
      </c>
      <c r="H23" s="58">
        <f>'9c'!O23</f>
        <v>0</v>
      </c>
      <c r="I23" s="59">
        <f>'9c'!L23</f>
        <v>0</v>
      </c>
    </row>
    <row r="24" spans="1:9" x14ac:dyDescent="0.2">
      <c r="A24" s="64">
        <f>IF(E24=0,0,IF(COUNTBLANK(E24)=1,0,COUNTA($E$15:E24)))</f>
        <v>0</v>
      </c>
      <c r="B24" s="28">
        <f t="shared" si="0"/>
        <v>0</v>
      </c>
      <c r="C24" s="275" t="str">
        <f>'10c'!C2:I2</f>
        <v>Apkure, vēdināšana un gaisa kondicionēšana</v>
      </c>
      <c r="D24" s="276"/>
      <c r="E24" s="127">
        <f>'10c'!P71</f>
        <v>0</v>
      </c>
      <c r="F24" s="124">
        <f>'10c'!M71</f>
        <v>0</v>
      </c>
      <c r="G24" s="58">
        <f>'10c'!N71</f>
        <v>0</v>
      </c>
      <c r="H24" s="58">
        <f>'10c'!O71</f>
        <v>0</v>
      </c>
      <c r="I24" s="59">
        <f>'10c'!L71</f>
        <v>0</v>
      </c>
    </row>
    <row r="25" spans="1:9" x14ac:dyDescent="0.2">
      <c r="A25" s="64">
        <f>IF(E25=0,0,IF(COUNTBLANK(E25)=1,0,COUNTA($E$15:E25)))</f>
        <v>0</v>
      </c>
      <c r="B25" s="28">
        <f t="shared" si="0"/>
        <v>0</v>
      </c>
      <c r="C25" s="275" t="str">
        <f>'11c'!C2:I2</f>
        <v>Ārējie elektrības tīkli</v>
      </c>
      <c r="D25" s="276"/>
      <c r="E25" s="127">
        <f>'11c'!P37</f>
        <v>0</v>
      </c>
      <c r="F25" s="124">
        <f>'11c'!M37</f>
        <v>0</v>
      </c>
      <c r="G25" s="58">
        <f>'11c'!N37</f>
        <v>0</v>
      </c>
      <c r="H25" s="58">
        <f>'11c'!O37</f>
        <v>0</v>
      </c>
      <c r="I25" s="59">
        <f>'11c'!L37</f>
        <v>0</v>
      </c>
    </row>
    <row r="26" spans="1:9" ht="12" thickBot="1" x14ac:dyDescent="0.25">
      <c r="A26" s="64">
        <f>IF(E26=0,0,IF(COUNTBLANK(E26)=1,0,COUNTA($E$15:E26)))</f>
        <v>0</v>
      </c>
      <c r="B26" s="28">
        <f t="shared" si="0"/>
        <v>0</v>
      </c>
      <c r="C26" s="275" t="str">
        <f>'12c'!C2:I2</f>
        <v>Iekšējais ūdensvads, kanalizācija un to aprīkojums</v>
      </c>
      <c r="D26" s="276"/>
      <c r="E26" s="127">
        <f>'12c'!P74</f>
        <v>0</v>
      </c>
      <c r="F26" s="124">
        <f>'12c'!M74</f>
        <v>0</v>
      </c>
      <c r="G26" s="58">
        <f>'12c'!N74</f>
        <v>0</v>
      </c>
      <c r="H26" s="58">
        <f>'12c'!O74</f>
        <v>0</v>
      </c>
      <c r="I26" s="59">
        <f>'12c'!L74</f>
        <v>0</v>
      </c>
    </row>
    <row r="27" spans="1:9" ht="12" thickBot="1" x14ac:dyDescent="0.25">
      <c r="A27" s="293" t="s">
        <v>36</v>
      </c>
      <c r="B27" s="294"/>
      <c r="C27" s="294"/>
      <c r="D27" s="287"/>
      <c r="E27" s="43">
        <f>SUM(E15:E26)</f>
        <v>0</v>
      </c>
      <c r="F27" s="125">
        <f>SUM(F15:F26)</f>
        <v>0</v>
      </c>
      <c r="G27" s="42">
        <f>SUM(G15:G26)</f>
        <v>0</v>
      </c>
      <c r="H27" s="42">
        <f>SUM(H15:H26)</f>
        <v>0</v>
      </c>
      <c r="I27" s="43">
        <f>SUM(I15:I26)</f>
        <v>0</v>
      </c>
    </row>
    <row r="28" spans="1:9" x14ac:dyDescent="0.2">
      <c r="A28" s="295" t="s">
        <v>37</v>
      </c>
      <c r="B28" s="296"/>
      <c r="C28" s="310"/>
      <c r="D28" s="117" t="str">
        <f>'Kops a+c+n'!D53</f>
        <v>%</v>
      </c>
      <c r="E28" s="44" t="e">
        <f>ROUND(E27*$D28,2)</f>
        <v>#VALUE!</v>
      </c>
      <c r="F28" s="45"/>
      <c r="G28" s="45"/>
      <c r="H28" s="45"/>
      <c r="I28" s="45"/>
    </row>
    <row r="29" spans="1:9" x14ac:dyDescent="0.2">
      <c r="A29" s="298" t="s">
        <v>38</v>
      </c>
      <c r="B29" s="299"/>
      <c r="C29" s="312"/>
      <c r="D29" s="118" t="str">
        <f>'Kops a+c+n'!D54</f>
        <v>%</v>
      </c>
      <c r="E29" s="46" t="e">
        <f>ROUND(E28*$D29,2)</f>
        <v>#VALUE!</v>
      </c>
      <c r="F29" s="45"/>
      <c r="G29" s="45"/>
      <c r="H29" s="45"/>
      <c r="I29" s="45"/>
    </row>
    <row r="30" spans="1:9" x14ac:dyDescent="0.2">
      <c r="A30" s="301" t="s">
        <v>39</v>
      </c>
      <c r="B30" s="302"/>
      <c r="C30" s="313"/>
      <c r="D30" s="118" t="str">
        <f>'Kops a+c+n'!D55</f>
        <v>%</v>
      </c>
      <c r="E30" s="46" t="e">
        <f>ROUND(E27*$D30,2)</f>
        <v>#VALUE!</v>
      </c>
      <c r="F30" s="45"/>
      <c r="G30" s="45"/>
      <c r="H30" s="45"/>
      <c r="I30" s="45"/>
    </row>
    <row r="31" spans="1:9" ht="12" thickBot="1" x14ac:dyDescent="0.25">
      <c r="A31" s="304" t="s">
        <v>40</v>
      </c>
      <c r="B31" s="305"/>
      <c r="C31" s="314"/>
      <c r="D31" s="25"/>
      <c r="E31" s="47" t="e">
        <f>SUM(E27:E30)-E29</f>
        <v>#VALUE!</v>
      </c>
      <c r="F31" s="45"/>
      <c r="G31" s="45"/>
      <c r="H31" s="45"/>
      <c r="I31" s="45"/>
    </row>
    <row r="32" spans="1:9" x14ac:dyDescent="0.2">
      <c r="G32" s="24"/>
    </row>
    <row r="33" spans="1:9" x14ac:dyDescent="0.2">
      <c r="C33" s="20"/>
      <c r="D33" s="20"/>
      <c r="E33" s="20"/>
      <c r="F33" s="26"/>
      <c r="G33" s="26"/>
      <c r="H33" s="26"/>
      <c r="I33" s="26"/>
    </row>
    <row r="36" spans="1:9" x14ac:dyDescent="0.2">
      <c r="A36" s="1" t="s">
        <v>14</v>
      </c>
      <c r="B36" s="20"/>
      <c r="C36" s="315">
        <f>'Kops a+c+n'!C61:H61</f>
        <v>0</v>
      </c>
      <c r="D36" s="315"/>
      <c r="E36" s="315"/>
      <c r="F36" s="315"/>
      <c r="G36" s="315"/>
      <c r="H36" s="315"/>
    </row>
    <row r="37" spans="1:9" x14ac:dyDescent="0.2">
      <c r="A37" s="20"/>
      <c r="B37" s="20"/>
      <c r="C37" s="250" t="s">
        <v>15</v>
      </c>
      <c r="D37" s="250"/>
      <c r="E37" s="250"/>
      <c r="F37" s="250"/>
      <c r="G37" s="250"/>
      <c r="H37" s="250"/>
    </row>
    <row r="38" spans="1:9" x14ac:dyDescent="0.2">
      <c r="A38" s="20"/>
      <c r="B38" s="20"/>
      <c r="C38" s="20"/>
      <c r="D38" s="20"/>
      <c r="E38" s="20"/>
      <c r="F38" s="20"/>
      <c r="G38" s="20"/>
      <c r="H38" s="20"/>
    </row>
    <row r="39" spans="1:9" x14ac:dyDescent="0.2">
      <c r="A39" s="291" t="str">
        <f>'Kops a+c+n'!A64:D64</f>
        <v xml:space="preserve">Tāme sastādīta 2023. gada __.________ </v>
      </c>
      <c r="B39" s="292"/>
      <c r="C39" s="292"/>
      <c r="D39" s="292"/>
      <c r="F39" s="20"/>
      <c r="G39" s="20"/>
      <c r="H39" s="20"/>
    </row>
    <row r="40" spans="1:9" x14ac:dyDescent="0.2">
      <c r="A40" s="20"/>
      <c r="B40" s="20"/>
      <c r="C40" s="20"/>
      <c r="D40" s="20"/>
      <c r="E40" s="20"/>
      <c r="F40" s="20"/>
      <c r="G40" s="20"/>
      <c r="H40" s="20"/>
    </row>
    <row r="41" spans="1:9" x14ac:dyDescent="0.2">
      <c r="A41" s="1" t="s">
        <v>41</v>
      </c>
      <c r="B41" s="20"/>
      <c r="C41" s="311">
        <f>'Kops a+c+n'!C66:H66</f>
        <v>0</v>
      </c>
      <c r="D41" s="311"/>
      <c r="E41" s="311"/>
      <c r="F41" s="311"/>
      <c r="G41" s="311"/>
      <c r="H41" s="311"/>
    </row>
    <row r="42" spans="1:9" x14ac:dyDescent="0.2">
      <c r="A42" s="20"/>
      <c r="B42" s="20"/>
      <c r="C42" s="250" t="s">
        <v>15</v>
      </c>
      <c r="D42" s="250"/>
      <c r="E42" s="250"/>
      <c r="F42" s="250"/>
      <c r="G42" s="250"/>
      <c r="H42" s="250"/>
    </row>
    <row r="43" spans="1:9" x14ac:dyDescent="0.2">
      <c r="A43" s="20"/>
      <c r="B43" s="20"/>
      <c r="C43" s="20"/>
      <c r="D43" s="20"/>
      <c r="E43" s="20"/>
      <c r="F43" s="20"/>
      <c r="G43" s="20"/>
      <c r="H43" s="20"/>
    </row>
    <row r="44" spans="1:9" x14ac:dyDescent="0.2">
      <c r="A44" s="103" t="s">
        <v>43</v>
      </c>
      <c r="B44" s="52"/>
      <c r="C44" s="115">
        <f>'Kops a+c+n'!C69</f>
        <v>0</v>
      </c>
      <c r="D44" s="52"/>
      <c r="F44" s="20"/>
      <c r="G44" s="20"/>
      <c r="H44" s="20"/>
    </row>
    <row r="54" spans="5:9" x14ac:dyDescent="0.2">
      <c r="E54" s="24"/>
      <c r="F54" s="24"/>
      <c r="G54" s="104"/>
      <c r="H54" s="24"/>
      <c r="I54" s="24"/>
    </row>
    <row r="67" spans="3:3" x14ac:dyDescent="0.2">
      <c r="C67" s="1">
        <f>'Kopt a+c+n'!B31:C31</f>
        <v>0</v>
      </c>
    </row>
  </sheetData>
  <mergeCells count="42">
    <mergeCell ref="C41:H41"/>
    <mergeCell ref="C42:H42"/>
    <mergeCell ref="A29:C29"/>
    <mergeCell ref="A30:C30"/>
    <mergeCell ref="A31:C31"/>
    <mergeCell ref="C36:H36"/>
    <mergeCell ref="C37:H37"/>
    <mergeCell ref="A39:D39"/>
    <mergeCell ref="A28:C28"/>
    <mergeCell ref="C25:D25"/>
    <mergeCell ref="C26:D26"/>
    <mergeCell ref="A27:D27"/>
    <mergeCell ref="C24:D24"/>
    <mergeCell ref="F13:H13"/>
    <mergeCell ref="I13:I14"/>
    <mergeCell ref="C15:D15"/>
    <mergeCell ref="C16:D16"/>
    <mergeCell ref="C17:D17"/>
    <mergeCell ref="C23:D23"/>
    <mergeCell ref="D10:E10"/>
    <mergeCell ref="D11:E11"/>
    <mergeCell ref="A13:A14"/>
    <mergeCell ref="B13:B14"/>
    <mergeCell ref="C13:D14"/>
    <mergeCell ref="E13:E14"/>
    <mergeCell ref="C18:D18"/>
    <mergeCell ref="C19:D19"/>
    <mergeCell ref="C20:D20"/>
    <mergeCell ref="C21:D21"/>
    <mergeCell ref="C22:D22"/>
    <mergeCell ref="A7:C7"/>
    <mergeCell ref="D7:I7"/>
    <mergeCell ref="A8:C8"/>
    <mergeCell ref="D8:I8"/>
    <mergeCell ref="A9:C9"/>
    <mergeCell ref="D9:I9"/>
    <mergeCell ref="G1:I1"/>
    <mergeCell ref="A2:I2"/>
    <mergeCell ref="C4:I4"/>
    <mergeCell ref="C5:I5"/>
    <mergeCell ref="A6:C6"/>
    <mergeCell ref="D6:I6"/>
  </mergeCells>
  <conditionalFormatting sqref="A15:B26">
    <cfRule type="cellIs" dxfId="369" priority="5" operator="equal">
      <formula>0</formula>
    </cfRule>
  </conditionalFormatting>
  <conditionalFormatting sqref="A15:I26 E27:I27 D28:D30 E28:E31">
    <cfRule type="cellIs" dxfId="368" priority="2" operator="equal">
      <formula>0</formula>
    </cfRule>
  </conditionalFormatting>
  <conditionalFormatting sqref="C36:H36 C41:H41 C44">
    <cfRule type="cellIs" dxfId="367" priority="7" operator="equal">
      <formula>0</formula>
    </cfRule>
  </conditionalFormatting>
  <conditionalFormatting sqref="C41:H41">
    <cfRule type="cellIs" dxfId="366" priority="8" operator="equal">
      <formula>0</formula>
    </cfRule>
  </conditionalFormatting>
  <conditionalFormatting sqref="D6:I9 D10:E11">
    <cfRule type="cellIs" dxfId="365"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07B7-4E0C-4627-8593-0AD56B495EA4}">
  <sheetPr codeName="Sheet6">
    <tabColor theme="9" tint="0.39997558519241921"/>
  </sheetPr>
  <dimension ref="A1:I67"/>
  <sheetViews>
    <sheetView zoomScaleNormal="100" workbookViewId="0">
      <selection activeCell="A27" sqref="A27: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252"/>
      <c r="H1" s="252"/>
      <c r="I1" s="252"/>
    </row>
    <row r="2" spans="1:9" x14ac:dyDescent="0.2">
      <c r="A2" s="279" t="s">
        <v>20</v>
      </c>
      <c r="B2" s="279"/>
      <c r="C2" s="279"/>
      <c r="D2" s="279"/>
      <c r="E2" s="279"/>
      <c r="F2" s="279"/>
      <c r="G2" s="279"/>
      <c r="H2" s="279"/>
      <c r="I2" s="279"/>
    </row>
    <row r="3" spans="1:9" x14ac:dyDescent="0.2">
      <c r="A3" s="2"/>
      <c r="B3" s="2"/>
      <c r="C3" s="2"/>
      <c r="D3" s="2"/>
      <c r="E3" s="2"/>
      <c r="F3" s="2"/>
      <c r="G3" s="2"/>
      <c r="H3" s="2"/>
      <c r="I3" s="2"/>
    </row>
    <row r="4" spans="1:9" x14ac:dyDescent="0.2">
      <c r="A4" s="2"/>
      <c r="B4" s="2"/>
      <c r="C4" s="280" t="s">
        <v>21</v>
      </c>
      <c r="D4" s="280"/>
      <c r="E4" s="280"/>
      <c r="F4" s="280"/>
      <c r="G4" s="280"/>
      <c r="H4" s="280"/>
      <c r="I4" s="280"/>
    </row>
    <row r="5" spans="1:9" ht="11.25" customHeight="1" x14ac:dyDescent="0.2">
      <c r="A5" s="129"/>
      <c r="B5" s="129"/>
      <c r="C5" s="282" t="s">
        <v>19</v>
      </c>
      <c r="D5" s="282"/>
      <c r="E5" s="282"/>
      <c r="F5" s="282"/>
      <c r="G5" s="282"/>
      <c r="H5" s="282"/>
      <c r="I5" s="282"/>
    </row>
    <row r="6" spans="1:9" x14ac:dyDescent="0.2">
      <c r="A6" s="281" t="s">
        <v>22</v>
      </c>
      <c r="B6" s="281"/>
      <c r="C6" s="281"/>
      <c r="D6" s="260" t="str">
        <f>'Kopt a+c+n'!B13</f>
        <v>Daudzdzīvokļu dzīvojamā ēka</v>
      </c>
      <c r="E6" s="260"/>
      <c r="F6" s="260"/>
      <c r="G6" s="260"/>
      <c r="H6" s="260"/>
      <c r="I6" s="260"/>
    </row>
    <row r="7" spans="1:9" x14ac:dyDescent="0.2">
      <c r="A7" s="281" t="s">
        <v>6</v>
      </c>
      <c r="B7" s="281"/>
      <c r="C7" s="281"/>
      <c r="D7" s="261" t="str">
        <f>'Kopt a+c+n'!B14</f>
        <v>Daudzdzīvokļu dzīvojamās ēkas energoefektivitātes paaugstināšana</v>
      </c>
      <c r="E7" s="261"/>
      <c r="F7" s="261"/>
      <c r="G7" s="261"/>
      <c r="H7" s="261"/>
      <c r="I7" s="261"/>
    </row>
    <row r="8" spans="1:9" x14ac:dyDescent="0.2">
      <c r="A8" s="287" t="s">
        <v>23</v>
      </c>
      <c r="B8" s="287"/>
      <c r="C8" s="287"/>
      <c r="D8" s="261" t="str">
        <f>'Kopt a+c+n'!B15</f>
        <v>Meža iela 12, Jaunolaine, Olaines novads, LV-2127</v>
      </c>
      <c r="E8" s="261"/>
      <c r="F8" s="261"/>
      <c r="G8" s="261"/>
      <c r="H8" s="261"/>
      <c r="I8" s="261"/>
    </row>
    <row r="9" spans="1:9" x14ac:dyDescent="0.2">
      <c r="A9" s="287" t="s">
        <v>24</v>
      </c>
      <c r="B9" s="287"/>
      <c r="C9" s="287"/>
      <c r="D9" s="261" t="str">
        <f>'Kopt a+c+n'!B16</f>
        <v>Iepirkums Nr. AS OŪS 2023/07_E</v>
      </c>
      <c r="E9" s="261"/>
      <c r="F9" s="261"/>
      <c r="G9" s="261"/>
      <c r="H9" s="261"/>
      <c r="I9" s="261"/>
    </row>
    <row r="10" spans="1:9" x14ac:dyDescent="0.2">
      <c r="C10" s="4" t="s">
        <v>25</v>
      </c>
      <c r="D10" s="264" t="e">
        <f>E31</f>
        <v>#VALUE!</v>
      </c>
      <c r="E10" s="264"/>
      <c r="F10" s="67"/>
      <c r="G10" s="67"/>
      <c r="H10" s="67"/>
      <c r="I10" s="67"/>
    </row>
    <row r="11" spans="1:9" x14ac:dyDescent="0.2">
      <c r="C11" s="4" t="s">
        <v>26</v>
      </c>
      <c r="D11" s="264">
        <f>I27</f>
        <v>0</v>
      </c>
      <c r="E11" s="264"/>
      <c r="F11" s="67"/>
      <c r="G11" s="67"/>
      <c r="H11" s="67"/>
      <c r="I11" s="67"/>
    </row>
    <row r="12" spans="1:9" ht="12" thickBot="1" x14ac:dyDescent="0.25">
      <c r="F12" s="21"/>
      <c r="G12" s="21"/>
      <c r="H12" s="21"/>
      <c r="I12" s="21"/>
    </row>
    <row r="13" spans="1:9" x14ac:dyDescent="0.2">
      <c r="A13" s="267" t="s">
        <v>27</v>
      </c>
      <c r="B13" s="269" t="s">
        <v>28</v>
      </c>
      <c r="C13" s="271" t="s">
        <v>29</v>
      </c>
      <c r="D13" s="272"/>
      <c r="E13" s="265" t="s">
        <v>30</v>
      </c>
      <c r="F13" s="283" t="s">
        <v>31</v>
      </c>
      <c r="G13" s="284"/>
      <c r="H13" s="284"/>
      <c r="I13" s="285" t="s">
        <v>32</v>
      </c>
    </row>
    <row r="14" spans="1:9" ht="23.25" thickBot="1" x14ac:dyDescent="0.25">
      <c r="A14" s="268"/>
      <c r="B14" s="270"/>
      <c r="C14" s="273"/>
      <c r="D14" s="274"/>
      <c r="E14" s="266"/>
      <c r="F14" s="22" t="s">
        <v>33</v>
      </c>
      <c r="G14" s="23" t="s">
        <v>34</v>
      </c>
      <c r="H14" s="23" t="s">
        <v>35</v>
      </c>
      <c r="I14" s="286"/>
    </row>
    <row r="15" spans="1:9" x14ac:dyDescent="0.2">
      <c r="A15" s="63">
        <f>IF(E15=0,0,IF(COUNTBLANK(E15)=1,0,COUNTA($E$15:E15)))</f>
        <v>0</v>
      </c>
      <c r="B15" s="27">
        <f>IF(A15=0,0,CONCATENATE("N-",A15))</f>
        <v>0</v>
      </c>
      <c r="C15" s="288" t="str">
        <f>'1n'!C2:I2</f>
        <v>Būvlaukuma sagatavošana</v>
      </c>
      <c r="D15" s="289"/>
      <c r="E15" s="70">
        <f>'1n'!P26</f>
        <v>0</v>
      </c>
      <c r="F15" s="123">
        <f>'1n'!M26</f>
        <v>0</v>
      </c>
      <c r="G15" s="56">
        <f>'1n'!N26</f>
        <v>0</v>
      </c>
      <c r="H15" s="56">
        <f>'1n'!O26</f>
        <v>0</v>
      </c>
      <c r="I15" s="57">
        <f>'1n'!L26</f>
        <v>0</v>
      </c>
    </row>
    <row r="16" spans="1:9" x14ac:dyDescent="0.2">
      <c r="A16" s="64">
        <f>IF(E16=0,0,IF(COUNTBLANK(E16)=1,0,COUNTA($E$15:E16)))</f>
        <v>0</v>
      </c>
      <c r="B16" s="28">
        <f t="shared" ref="B16:B26" si="0">IF(A16=0,0,CONCATENATE("N-",A16))</f>
        <v>0</v>
      </c>
      <c r="C16" s="275" t="str">
        <f>'2n'!C2:I2</f>
        <v>Demontāžas darbi</v>
      </c>
      <c r="D16" s="276"/>
      <c r="E16" s="126">
        <f>'2n'!P26</f>
        <v>0</v>
      </c>
      <c r="F16" s="124">
        <f>'2n'!M26</f>
        <v>0</v>
      </c>
      <c r="G16" s="58">
        <f>'2n'!N26</f>
        <v>0</v>
      </c>
      <c r="H16" s="58">
        <f>'2n'!O26</f>
        <v>0</v>
      </c>
      <c r="I16" s="59">
        <f>'2n'!L26</f>
        <v>0</v>
      </c>
    </row>
    <row r="17" spans="1:9" x14ac:dyDescent="0.2">
      <c r="A17" s="64">
        <f>IF(E17=0,0,IF(COUNTBLANK(E17)=1,0,COUNTA($E$15:E17)))</f>
        <v>0</v>
      </c>
      <c r="B17" s="28">
        <f t="shared" si="0"/>
        <v>0</v>
      </c>
      <c r="C17" s="275" t="str">
        <f>'3n'!C2:I2</f>
        <v>Fasādes</v>
      </c>
      <c r="D17" s="276"/>
      <c r="E17" s="127">
        <f>'3n'!P142</f>
        <v>0</v>
      </c>
      <c r="F17" s="124">
        <f>'3n'!M142</f>
        <v>0</v>
      </c>
      <c r="G17" s="58">
        <f>'3n'!N142</f>
        <v>0</v>
      </c>
      <c r="H17" s="58">
        <f>'3n'!O142</f>
        <v>0</v>
      </c>
      <c r="I17" s="59">
        <f>'3n'!L142</f>
        <v>0</v>
      </c>
    </row>
    <row r="18" spans="1:9" x14ac:dyDescent="0.2">
      <c r="A18" s="64">
        <f>IF(E18=0,0,IF(COUNTBLANK(E18)=1,0,COUNTA($E$15:E18)))</f>
        <v>0</v>
      </c>
      <c r="B18" s="28">
        <f t="shared" si="0"/>
        <v>0</v>
      </c>
      <c r="C18" s="275" t="str">
        <f>'4n'!C2:I2</f>
        <v>Logi un durvis</v>
      </c>
      <c r="D18" s="276"/>
      <c r="E18" s="127">
        <f>'4n'!P34</f>
        <v>0</v>
      </c>
      <c r="F18" s="124">
        <f>'4n'!M34</f>
        <v>0</v>
      </c>
      <c r="G18" s="58">
        <f>'4n'!N34</f>
        <v>0</v>
      </c>
      <c r="H18" s="58">
        <f>'4n'!O34</f>
        <v>0</v>
      </c>
      <c r="I18" s="59">
        <f>'4n'!L34</f>
        <v>0</v>
      </c>
    </row>
    <row r="19" spans="1:9" x14ac:dyDescent="0.2">
      <c r="A19" s="64">
        <f>IF(E19=0,0,IF(COUNTBLANK(E19)=1,0,COUNTA($E$15:E19)))</f>
        <v>0</v>
      </c>
      <c r="B19" s="28">
        <f t="shared" si="0"/>
        <v>0</v>
      </c>
      <c r="C19" s="275" t="str">
        <f>'5n'!C2:I2</f>
        <v>Pagraba pārseguma siltināšana</v>
      </c>
      <c r="D19" s="276"/>
      <c r="E19" s="127">
        <f>'5n'!P24</f>
        <v>0</v>
      </c>
      <c r="F19" s="124">
        <f>'5n'!M24</f>
        <v>0</v>
      </c>
      <c r="G19" s="58">
        <f>'5n'!N24</f>
        <v>0</v>
      </c>
      <c r="H19" s="58">
        <f>'5n'!O24</f>
        <v>0</v>
      </c>
      <c r="I19" s="59">
        <f>'5n'!L24</f>
        <v>0</v>
      </c>
    </row>
    <row r="20" spans="1:9" x14ac:dyDescent="0.2">
      <c r="A20" s="64">
        <f>IF(E20=0,0,IF(COUNTBLANK(E20)=1,0,COUNTA($E$15:E20)))</f>
        <v>0</v>
      </c>
      <c r="B20" s="28">
        <f t="shared" si="0"/>
        <v>0</v>
      </c>
      <c r="C20" s="275" t="str">
        <f>'6n'!C2:I2</f>
        <v>Jumta darbi</v>
      </c>
      <c r="D20" s="276"/>
      <c r="E20" s="127">
        <f>'6n'!P29</f>
        <v>0</v>
      </c>
      <c r="F20" s="124">
        <f>'6n'!M29</f>
        <v>0</v>
      </c>
      <c r="G20" s="58">
        <f>'6n'!N29</f>
        <v>0</v>
      </c>
      <c r="H20" s="58">
        <f>'6n'!O29</f>
        <v>0</v>
      </c>
      <c r="I20" s="59">
        <f>'6n'!L29</f>
        <v>0</v>
      </c>
    </row>
    <row r="21" spans="1:9" x14ac:dyDescent="0.2">
      <c r="A21" s="64">
        <f>IF(E21=0,0,IF(COUNTBLANK(E21)=1,0,COUNTA($E$15:E21)))</f>
        <v>0</v>
      </c>
      <c r="B21" s="28">
        <f t="shared" si="0"/>
        <v>0</v>
      </c>
      <c r="C21" s="275" t="str">
        <f>'7n'!C2:I2</f>
        <v>Iekštelpu darbi</v>
      </c>
      <c r="D21" s="276"/>
      <c r="E21" s="127">
        <f>'7n'!P29</f>
        <v>0</v>
      </c>
      <c r="F21" s="124">
        <f>'7n'!M29</f>
        <v>0</v>
      </c>
      <c r="G21" s="58">
        <f>'7n'!N29</f>
        <v>0</v>
      </c>
      <c r="H21" s="58">
        <f>'7n'!O29</f>
        <v>0</v>
      </c>
      <c r="I21" s="59">
        <f>'7n'!L29</f>
        <v>0</v>
      </c>
    </row>
    <row r="22" spans="1:9" x14ac:dyDescent="0.2">
      <c r="A22" s="64">
        <f>IF(E22=0,0,IF(COUNTBLANK(E22)=1,0,COUNTA($E$15:E22)))</f>
        <v>0</v>
      </c>
      <c r="B22" s="28">
        <f t="shared" si="0"/>
        <v>0</v>
      </c>
      <c r="C22" s="275" t="str">
        <f>'8n'!C2:I2</f>
        <v>Bēniņu siltināšana</v>
      </c>
      <c r="D22" s="276"/>
      <c r="E22" s="127">
        <f>'8n'!P27</f>
        <v>0</v>
      </c>
      <c r="F22" s="124">
        <f>'8n'!M27</f>
        <v>0</v>
      </c>
      <c r="G22" s="58">
        <f>'8n'!N27</f>
        <v>0</v>
      </c>
      <c r="H22" s="58">
        <f>'8n'!O27</f>
        <v>0</v>
      </c>
      <c r="I22" s="59">
        <f>'8n'!L27</f>
        <v>0</v>
      </c>
    </row>
    <row r="23" spans="1:9" x14ac:dyDescent="0.2">
      <c r="A23" s="64">
        <f>IF(E23=0,0,IF(COUNTBLANK(E23)=1,0,COUNTA($E$15:E23)))</f>
        <v>0</v>
      </c>
      <c r="B23" s="28">
        <f t="shared" si="0"/>
        <v>0</v>
      </c>
      <c r="C23" s="275" t="str">
        <f>'9n'!C2:I2</f>
        <v>Labiekārtošana</v>
      </c>
      <c r="D23" s="276"/>
      <c r="E23" s="127">
        <f>'9n'!P23</f>
        <v>0</v>
      </c>
      <c r="F23" s="124">
        <f>'9n'!M23</f>
        <v>0</v>
      </c>
      <c r="G23" s="58">
        <f>'9n'!N23</f>
        <v>0</v>
      </c>
      <c r="H23" s="58">
        <f>'9n'!O23</f>
        <v>0</v>
      </c>
      <c r="I23" s="59">
        <f>'9n'!L23</f>
        <v>0</v>
      </c>
    </row>
    <row r="24" spans="1:9" x14ac:dyDescent="0.2">
      <c r="A24" s="64">
        <f>IF(E24=0,0,IF(COUNTBLANK(E24)=1,0,COUNTA($E$15:E24)))</f>
        <v>0</v>
      </c>
      <c r="B24" s="28">
        <f t="shared" si="0"/>
        <v>0</v>
      </c>
      <c r="C24" s="275" t="str">
        <f>'10n'!C2:I2</f>
        <v>Apkure, vēdināšana un gaisa kondicionēšana</v>
      </c>
      <c r="D24" s="276"/>
      <c r="E24" s="127">
        <f>'10n'!P71</f>
        <v>0</v>
      </c>
      <c r="F24" s="124">
        <f>'10n'!M71</f>
        <v>0</v>
      </c>
      <c r="G24" s="58">
        <f>'10n'!N71</f>
        <v>0</v>
      </c>
      <c r="H24" s="58">
        <f>'10n'!O71</f>
        <v>0</v>
      </c>
      <c r="I24" s="59">
        <f>'10n'!L71</f>
        <v>0</v>
      </c>
    </row>
    <row r="25" spans="1:9" x14ac:dyDescent="0.2">
      <c r="A25" s="64">
        <f>IF(E25=0,0,IF(COUNTBLANK(E25)=1,0,COUNTA($E$15:E25)))</f>
        <v>0</v>
      </c>
      <c r="B25" s="28">
        <f t="shared" si="0"/>
        <v>0</v>
      </c>
      <c r="C25" s="275" t="str">
        <f>'11n'!C2:I2</f>
        <v>Ārējie elektrības tīkli</v>
      </c>
      <c r="D25" s="276"/>
      <c r="E25" s="127">
        <f>'11n'!P37</f>
        <v>0</v>
      </c>
      <c r="F25" s="124">
        <f>'11n'!M37</f>
        <v>0</v>
      </c>
      <c r="G25" s="58">
        <f>'11n'!N37</f>
        <v>0</v>
      </c>
      <c r="H25" s="58">
        <f>'11n'!O37</f>
        <v>0</v>
      </c>
      <c r="I25" s="59">
        <f>'11n'!L37</f>
        <v>0</v>
      </c>
    </row>
    <row r="26" spans="1:9" ht="12" thickBot="1" x14ac:dyDescent="0.25">
      <c r="A26" s="64">
        <f>IF(E26=0,0,IF(COUNTBLANK(E26)=1,0,COUNTA($E$15:E26)))</f>
        <v>0</v>
      </c>
      <c r="B26" s="28">
        <f t="shared" si="0"/>
        <v>0</v>
      </c>
      <c r="C26" s="275" t="str">
        <f>'12n'!C2:I2</f>
        <v>Iekšējais ūdensvads, kanalizācija un to aprīkojums</v>
      </c>
      <c r="D26" s="276"/>
      <c r="E26" s="127">
        <f>'12n'!P74</f>
        <v>0</v>
      </c>
      <c r="F26" s="124">
        <f>'12n'!M74</f>
        <v>0</v>
      </c>
      <c r="G26" s="58">
        <f>'12n'!N74</f>
        <v>0</v>
      </c>
      <c r="H26" s="58">
        <f>'12n'!O74</f>
        <v>0</v>
      </c>
      <c r="I26" s="59">
        <f>'12n'!L74</f>
        <v>0</v>
      </c>
    </row>
    <row r="27" spans="1:9" ht="12" thickBot="1" x14ac:dyDescent="0.25">
      <c r="A27" s="293" t="s">
        <v>36</v>
      </c>
      <c r="B27" s="294"/>
      <c r="C27" s="294"/>
      <c r="D27" s="287"/>
      <c r="E27" s="43">
        <f>SUM(E15:E26)</f>
        <v>0</v>
      </c>
      <c r="F27" s="125">
        <f>SUM(F15:F26)</f>
        <v>0</v>
      </c>
      <c r="G27" s="42">
        <f>SUM(G15:G26)</f>
        <v>0</v>
      </c>
      <c r="H27" s="42">
        <f>SUM(H15:H26)</f>
        <v>0</v>
      </c>
      <c r="I27" s="43">
        <f>SUM(I15:I26)</f>
        <v>0</v>
      </c>
    </row>
    <row r="28" spans="1:9" x14ac:dyDescent="0.2">
      <c r="A28" s="295" t="s">
        <v>37</v>
      </c>
      <c r="B28" s="296"/>
      <c r="C28" s="310"/>
      <c r="D28" s="117" t="str">
        <f>'Kops a+c+n'!D53</f>
        <v>%</v>
      </c>
      <c r="E28" s="44" t="e">
        <f>ROUND(E27*$D28,2)</f>
        <v>#VALUE!</v>
      </c>
      <c r="F28" s="45"/>
      <c r="G28" s="45"/>
      <c r="H28" s="45"/>
      <c r="I28" s="45"/>
    </row>
    <row r="29" spans="1:9" x14ac:dyDescent="0.2">
      <c r="A29" s="298" t="s">
        <v>38</v>
      </c>
      <c r="B29" s="299"/>
      <c r="C29" s="312"/>
      <c r="D29" s="118" t="str">
        <f>'Kops a+c+n'!D54</f>
        <v>%</v>
      </c>
      <c r="E29" s="46" t="e">
        <f>ROUND(E28*$D29,2)</f>
        <v>#VALUE!</v>
      </c>
      <c r="F29" s="45"/>
      <c r="G29" s="45"/>
      <c r="H29" s="45"/>
      <c r="I29" s="45"/>
    </row>
    <row r="30" spans="1:9" x14ac:dyDescent="0.2">
      <c r="A30" s="301" t="s">
        <v>39</v>
      </c>
      <c r="B30" s="302"/>
      <c r="C30" s="313"/>
      <c r="D30" s="118" t="str">
        <f>'Kops a+c+n'!D55</f>
        <v>%</v>
      </c>
      <c r="E30" s="46" t="e">
        <f>ROUND(E27*$D30,2)</f>
        <v>#VALUE!</v>
      </c>
      <c r="F30" s="45"/>
      <c r="G30" s="45"/>
      <c r="H30" s="45"/>
      <c r="I30" s="45"/>
    </row>
    <row r="31" spans="1:9" ht="12" thickBot="1" x14ac:dyDescent="0.25">
      <c r="A31" s="304" t="s">
        <v>40</v>
      </c>
      <c r="B31" s="305"/>
      <c r="C31" s="314"/>
      <c r="D31" s="25"/>
      <c r="E31" s="47" t="e">
        <f>SUM(E27:E30)-E29</f>
        <v>#VALUE!</v>
      </c>
      <c r="F31" s="45"/>
      <c r="G31" s="45"/>
      <c r="H31" s="45"/>
      <c r="I31" s="45"/>
    </row>
    <row r="32" spans="1:9" x14ac:dyDescent="0.2">
      <c r="G32" s="24"/>
    </row>
    <row r="33" spans="1:9" x14ac:dyDescent="0.2">
      <c r="C33" s="20"/>
      <c r="D33" s="20"/>
      <c r="E33" s="20"/>
      <c r="F33" s="26"/>
      <c r="G33" s="26"/>
      <c r="H33" s="26"/>
      <c r="I33" s="26"/>
    </row>
    <row r="36" spans="1:9" x14ac:dyDescent="0.2">
      <c r="A36" s="1" t="s">
        <v>14</v>
      </c>
      <c r="B36" s="20"/>
      <c r="C36" s="315">
        <f>'Kops a+c+n'!C61:H61</f>
        <v>0</v>
      </c>
      <c r="D36" s="315"/>
      <c r="E36" s="315"/>
      <c r="F36" s="315"/>
      <c r="G36" s="315"/>
      <c r="H36" s="315"/>
    </row>
    <row r="37" spans="1:9" x14ac:dyDescent="0.2">
      <c r="A37" s="20"/>
      <c r="B37" s="20"/>
      <c r="C37" s="250" t="s">
        <v>15</v>
      </c>
      <c r="D37" s="250"/>
      <c r="E37" s="250"/>
      <c r="F37" s="250"/>
      <c r="G37" s="250"/>
      <c r="H37" s="250"/>
    </row>
    <row r="38" spans="1:9" x14ac:dyDescent="0.2">
      <c r="A38" s="20"/>
      <c r="B38" s="20"/>
      <c r="C38" s="20"/>
      <c r="D38" s="20"/>
      <c r="E38" s="20"/>
      <c r="F38" s="20"/>
      <c r="G38" s="20"/>
      <c r="H38" s="20"/>
    </row>
    <row r="39" spans="1:9" x14ac:dyDescent="0.2">
      <c r="A39" s="291" t="str">
        <f>'Kops a+c+n'!A64:D64</f>
        <v xml:space="preserve">Tāme sastādīta 2023. gada __.________ </v>
      </c>
      <c r="B39" s="292"/>
      <c r="C39" s="292"/>
      <c r="D39" s="292"/>
      <c r="F39" s="20"/>
      <c r="G39" s="20"/>
      <c r="H39" s="20"/>
    </row>
    <row r="40" spans="1:9" x14ac:dyDescent="0.2">
      <c r="A40" s="20"/>
      <c r="B40" s="20"/>
      <c r="C40" s="20"/>
      <c r="D40" s="20"/>
      <c r="E40" s="20"/>
      <c r="F40" s="20"/>
      <c r="G40" s="20"/>
      <c r="H40" s="20"/>
    </row>
    <row r="41" spans="1:9" x14ac:dyDescent="0.2">
      <c r="A41" s="1" t="s">
        <v>41</v>
      </c>
      <c r="B41" s="20"/>
      <c r="C41" s="311">
        <f>'Kops a+c+n'!C66:H66</f>
        <v>0</v>
      </c>
      <c r="D41" s="311"/>
      <c r="E41" s="311"/>
      <c r="F41" s="311"/>
      <c r="G41" s="311"/>
      <c r="H41" s="311"/>
    </row>
    <row r="42" spans="1:9" x14ac:dyDescent="0.2">
      <c r="A42" s="20"/>
      <c r="B42" s="20"/>
      <c r="C42" s="250" t="s">
        <v>15</v>
      </c>
      <c r="D42" s="250"/>
      <c r="E42" s="250"/>
      <c r="F42" s="250"/>
      <c r="G42" s="250"/>
      <c r="H42" s="250"/>
    </row>
    <row r="43" spans="1:9" x14ac:dyDescent="0.2">
      <c r="A43" s="20"/>
      <c r="B43" s="20"/>
      <c r="C43" s="20"/>
      <c r="D43" s="20"/>
      <c r="E43" s="20"/>
      <c r="F43" s="20"/>
      <c r="G43" s="20"/>
      <c r="H43" s="20"/>
    </row>
    <row r="44" spans="1:9" x14ac:dyDescent="0.2">
      <c r="A44" s="103" t="s">
        <v>43</v>
      </c>
      <c r="B44" s="52"/>
      <c r="C44" s="115">
        <f>'Kops a+c+n'!C69</f>
        <v>0</v>
      </c>
      <c r="D44" s="52"/>
      <c r="F44" s="20"/>
      <c r="G44" s="20"/>
      <c r="H44" s="20"/>
    </row>
    <row r="54" spans="5:9" x14ac:dyDescent="0.2">
      <c r="E54" s="24"/>
      <c r="F54" s="24"/>
      <c r="G54" s="104"/>
      <c r="H54" s="24"/>
      <c r="I54" s="24"/>
    </row>
    <row r="67" spans="3:3" x14ac:dyDescent="0.2">
      <c r="C67" s="1">
        <f>'Kopt a+c+n'!B31:C31</f>
        <v>0</v>
      </c>
    </row>
  </sheetData>
  <mergeCells count="42">
    <mergeCell ref="C37:H37"/>
    <mergeCell ref="A39:D39"/>
    <mergeCell ref="C41:H41"/>
    <mergeCell ref="C42:H42"/>
    <mergeCell ref="C36:H36"/>
    <mergeCell ref="A29:C29"/>
    <mergeCell ref="A30:C30"/>
    <mergeCell ref="A31:C31"/>
    <mergeCell ref="A27:D27"/>
    <mergeCell ref="A28:C28"/>
    <mergeCell ref="C26:D26"/>
    <mergeCell ref="C15:D15"/>
    <mergeCell ref="C16:D16"/>
    <mergeCell ref="C17:D17"/>
    <mergeCell ref="C18:D18"/>
    <mergeCell ref="C19:D19"/>
    <mergeCell ref="C20:D20"/>
    <mergeCell ref="C21:D21"/>
    <mergeCell ref="C22:D22"/>
    <mergeCell ref="C23:D23"/>
    <mergeCell ref="C24:D24"/>
    <mergeCell ref="C25:D25"/>
    <mergeCell ref="I13:I14"/>
    <mergeCell ref="A8:C8"/>
    <mergeCell ref="D8:I8"/>
    <mergeCell ref="A9:C9"/>
    <mergeCell ref="D9:I9"/>
    <mergeCell ref="D10:E10"/>
    <mergeCell ref="D11:E11"/>
    <mergeCell ref="A13:A14"/>
    <mergeCell ref="B13:B14"/>
    <mergeCell ref="C13:D14"/>
    <mergeCell ref="E13:E14"/>
    <mergeCell ref="F13:H13"/>
    <mergeCell ref="A7:C7"/>
    <mergeCell ref="D7:I7"/>
    <mergeCell ref="G1:I1"/>
    <mergeCell ref="A2:I2"/>
    <mergeCell ref="C4:I4"/>
    <mergeCell ref="A6:C6"/>
    <mergeCell ref="D6:I6"/>
    <mergeCell ref="C5:I5"/>
  </mergeCells>
  <conditionalFormatting sqref="A15:B26">
    <cfRule type="cellIs" dxfId="364" priority="5" operator="equal">
      <formula>0</formula>
    </cfRule>
  </conditionalFormatting>
  <conditionalFormatting sqref="A15:I26 E27:I27 D28:D30 E28:E31">
    <cfRule type="cellIs" dxfId="363" priority="2" operator="equal">
      <formula>0</formula>
    </cfRule>
  </conditionalFormatting>
  <conditionalFormatting sqref="C36:H36 C41:H41 C44">
    <cfRule type="cellIs" dxfId="362" priority="7" operator="equal">
      <formula>0</formula>
    </cfRule>
  </conditionalFormatting>
  <conditionalFormatting sqref="C41:H41">
    <cfRule type="cellIs" dxfId="361" priority="8" operator="equal">
      <formula>0</formula>
    </cfRule>
  </conditionalFormatting>
  <conditionalFormatting sqref="D6:I9 D10:E11">
    <cfRule type="cellIs" dxfId="360"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B4-DF03-4B04-B62A-8D172D491749}">
  <sheetPr codeName="Sheet7">
    <tabColor rgb="FFC00000"/>
  </sheetPr>
  <dimension ref="A1:Q38"/>
  <sheetViews>
    <sheetView tabSelected="1" zoomScale="85" zoomScaleNormal="85" workbookViewId="0">
      <selection activeCell="I14" sqref="I14:J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1</v>
      </c>
      <c r="E1" s="26"/>
      <c r="F1" s="26"/>
      <c r="G1" s="26"/>
      <c r="H1" s="26"/>
      <c r="I1" s="26"/>
      <c r="J1" s="26"/>
      <c r="N1" s="30"/>
      <c r="O1" s="31"/>
      <c r="P1" s="32"/>
    </row>
    <row r="2" spans="1:17" x14ac:dyDescent="0.2">
      <c r="A2" s="33"/>
      <c r="B2" s="33"/>
      <c r="C2" s="316" t="s">
        <v>398</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399</v>
      </c>
      <c r="B9" s="319"/>
      <c r="C9" s="319"/>
      <c r="D9" s="319"/>
      <c r="E9" s="319"/>
      <c r="F9" s="319"/>
      <c r="G9" s="35"/>
      <c r="H9" s="35"/>
      <c r="I9" s="35"/>
      <c r="J9" s="320" t="s">
        <v>45</v>
      </c>
      <c r="K9" s="320"/>
      <c r="L9" s="320"/>
      <c r="M9" s="320"/>
      <c r="N9" s="321">
        <f>P26</f>
        <v>0</v>
      </c>
      <c r="O9" s="321"/>
      <c r="P9" s="35"/>
      <c r="Q9" s="1"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ht="22.5" x14ac:dyDescent="0.2">
      <c r="A14" s="63">
        <v>1</v>
      </c>
      <c r="B14" s="27" t="s">
        <v>64</v>
      </c>
      <c r="C14" s="131" t="s">
        <v>65</v>
      </c>
      <c r="D14" s="132" t="s">
        <v>66</v>
      </c>
      <c r="E14" s="133">
        <v>102.6</v>
      </c>
      <c r="F14" s="134"/>
      <c r="G14" s="90"/>
      <c r="H14" s="90">
        <f>F14*G14</f>
        <v>0</v>
      </c>
      <c r="I14" s="135"/>
      <c r="J14" s="135"/>
      <c r="K14" s="91">
        <f>SUM(H14:J14)</f>
        <v>0</v>
      </c>
      <c r="L14" s="89">
        <f>E14*F14</f>
        <v>0</v>
      </c>
      <c r="M14" s="90">
        <f>H14*E14</f>
        <v>0</v>
      </c>
      <c r="N14" s="90">
        <f>I14*E14</f>
        <v>0</v>
      </c>
      <c r="O14" s="90">
        <f>J14*E14</f>
        <v>0</v>
      </c>
      <c r="P14" s="106">
        <f>SUM(M14:O14)</f>
        <v>0</v>
      </c>
      <c r="Q14" s="70" t="s">
        <v>46</v>
      </c>
    </row>
    <row r="15" spans="1:17" ht="22.5" x14ac:dyDescent="0.2">
      <c r="A15" s="40">
        <v>2</v>
      </c>
      <c r="B15" s="136" t="s">
        <v>64</v>
      </c>
      <c r="C15" s="137" t="s">
        <v>67</v>
      </c>
      <c r="D15" s="138" t="s">
        <v>68</v>
      </c>
      <c r="E15" s="139">
        <v>1</v>
      </c>
      <c r="F15" s="140"/>
      <c r="G15" s="49"/>
      <c r="H15" s="49">
        <f>F15*G15</f>
        <v>0</v>
      </c>
      <c r="I15" s="141"/>
      <c r="J15" s="141"/>
      <c r="K15" s="50">
        <f t="shared" ref="K15:K25" si="0">SUM(H15:J15)</f>
        <v>0</v>
      </c>
      <c r="L15" s="51">
        <f t="shared" ref="L15:L25" si="1">E15*F15</f>
        <v>0</v>
      </c>
      <c r="M15" s="49">
        <f t="shared" ref="M15:M25" si="2">H15*E15</f>
        <v>0</v>
      </c>
      <c r="N15" s="49">
        <f t="shared" ref="N15:N25" si="3">I15*E15</f>
        <v>0</v>
      </c>
      <c r="O15" s="49">
        <f t="shared" ref="O15:O25" si="4">J15*E15</f>
        <v>0</v>
      </c>
      <c r="P15" s="107">
        <f t="shared" ref="P15:P25" si="5">SUM(M15:O15)</f>
        <v>0</v>
      </c>
      <c r="Q15" s="77" t="s">
        <v>46</v>
      </c>
    </row>
    <row r="16" spans="1:17" ht="22.5" x14ac:dyDescent="0.2">
      <c r="A16" s="40">
        <v>3</v>
      </c>
      <c r="B16" s="136" t="s">
        <v>64</v>
      </c>
      <c r="C16" s="137" t="s">
        <v>69</v>
      </c>
      <c r="D16" s="138" t="s">
        <v>70</v>
      </c>
      <c r="E16" s="139">
        <v>2</v>
      </c>
      <c r="F16" s="140"/>
      <c r="G16" s="49"/>
      <c r="H16" s="49">
        <f t="shared" ref="H16:H25" si="6">F16*G16</f>
        <v>0</v>
      </c>
      <c r="I16" s="141"/>
      <c r="J16" s="141"/>
      <c r="K16" s="50">
        <f t="shared" si="0"/>
        <v>0</v>
      </c>
      <c r="L16" s="51">
        <f t="shared" si="1"/>
        <v>0</v>
      </c>
      <c r="M16" s="49">
        <f t="shared" si="2"/>
        <v>0</v>
      </c>
      <c r="N16" s="49">
        <f t="shared" si="3"/>
        <v>0</v>
      </c>
      <c r="O16" s="49">
        <f t="shared" si="4"/>
        <v>0</v>
      </c>
      <c r="P16" s="107">
        <f t="shared" si="5"/>
        <v>0</v>
      </c>
      <c r="Q16" s="77" t="s">
        <v>46</v>
      </c>
    </row>
    <row r="17" spans="1:17" ht="22.5" x14ac:dyDescent="0.2">
      <c r="A17" s="40">
        <v>4</v>
      </c>
      <c r="B17" s="136" t="s">
        <v>64</v>
      </c>
      <c r="C17" s="137" t="s">
        <v>71</v>
      </c>
      <c r="D17" s="138" t="s">
        <v>70</v>
      </c>
      <c r="E17" s="139">
        <v>1</v>
      </c>
      <c r="F17" s="140"/>
      <c r="G17" s="49"/>
      <c r="H17" s="49">
        <f t="shared" si="6"/>
        <v>0</v>
      </c>
      <c r="I17" s="141"/>
      <c r="J17" s="141"/>
      <c r="K17" s="50">
        <f t="shared" si="0"/>
        <v>0</v>
      </c>
      <c r="L17" s="51">
        <f t="shared" si="1"/>
        <v>0</v>
      </c>
      <c r="M17" s="49">
        <f t="shared" si="2"/>
        <v>0</v>
      </c>
      <c r="N17" s="49">
        <f t="shared" si="3"/>
        <v>0</v>
      </c>
      <c r="O17" s="49">
        <f t="shared" si="4"/>
        <v>0</v>
      </c>
      <c r="P17" s="107">
        <f t="shared" si="5"/>
        <v>0</v>
      </c>
      <c r="Q17" s="77" t="s">
        <v>46</v>
      </c>
    </row>
    <row r="18" spans="1:17" ht="22.5" x14ac:dyDescent="0.2">
      <c r="A18" s="40">
        <v>5</v>
      </c>
      <c r="B18" s="136" t="s">
        <v>64</v>
      </c>
      <c r="C18" s="137" t="s">
        <v>72</v>
      </c>
      <c r="D18" s="138" t="s">
        <v>68</v>
      </c>
      <c r="E18" s="139">
        <v>1</v>
      </c>
      <c r="F18" s="140"/>
      <c r="G18" s="49"/>
      <c r="H18" s="49">
        <f t="shared" si="6"/>
        <v>0</v>
      </c>
      <c r="I18" s="141"/>
      <c r="J18" s="141"/>
      <c r="K18" s="50">
        <f t="shared" si="0"/>
        <v>0</v>
      </c>
      <c r="L18" s="51">
        <f t="shared" si="1"/>
        <v>0</v>
      </c>
      <c r="M18" s="49">
        <f t="shared" si="2"/>
        <v>0</v>
      </c>
      <c r="N18" s="49">
        <f t="shared" si="3"/>
        <v>0</v>
      </c>
      <c r="O18" s="49">
        <f t="shared" si="4"/>
        <v>0</v>
      </c>
      <c r="P18" s="107">
        <f t="shared" si="5"/>
        <v>0</v>
      </c>
      <c r="Q18" s="77" t="s">
        <v>46</v>
      </c>
    </row>
    <row r="19" spans="1:17" ht="22.5" x14ac:dyDescent="0.2">
      <c r="A19" s="40">
        <v>6</v>
      </c>
      <c r="B19" s="136" t="s">
        <v>64</v>
      </c>
      <c r="C19" s="48" t="s">
        <v>73</v>
      </c>
      <c r="D19" s="28" t="s">
        <v>74</v>
      </c>
      <c r="E19" s="142">
        <v>6</v>
      </c>
      <c r="F19" s="143"/>
      <c r="G19" s="49"/>
      <c r="H19" s="49">
        <f t="shared" si="6"/>
        <v>0</v>
      </c>
      <c r="I19" s="144"/>
      <c r="J19" s="144"/>
      <c r="K19" s="50">
        <f t="shared" si="0"/>
        <v>0</v>
      </c>
      <c r="L19" s="51">
        <f t="shared" si="1"/>
        <v>0</v>
      </c>
      <c r="M19" s="49">
        <f t="shared" si="2"/>
        <v>0</v>
      </c>
      <c r="N19" s="49">
        <f t="shared" si="3"/>
        <v>0</v>
      </c>
      <c r="O19" s="49">
        <f t="shared" si="4"/>
        <v>0</v>
      </c>
      <c r="P19" s="107">
        <f t="shared" si="5"/>
        <v>0</v>
      </c>
      <c r="Q19" s="77" t="s">
        <v>46</v>
      </c>
    </row>
    <row r="20" spans="1:17" ht="22.5" x14ac:dyDescent="0.2">
      <c r="A20" s="40">
        <v>7</v>
      </c>
      <c r="B20" s="136" t="s">
        <v>64</v>
      </c>
      <c r="C20" s="137" t="s">
        <v>75</v>
      </c>
      <c r="D20" s="145" t="s">
        <v>76</v>
      </c>
      <c r="E20" s="139">
        <v>1096.24</v>
      </c>
      <c r="F20" s="140"/>
      <c r="G20" s="49"/>
      <c r="H20" s="49">
        <f t="shared" si="6"/>
        <v>0</v>
      </c>
      <c r="I20" s="141"/>
      <c r="J20" s="141"/>
      <c r="K20" s="50">
        <f t="shared" si="0"/>
        <v>0</v>
      </c>
      <c r="L20" s="51">
        <f t="shared" si="1"/>
        <v>0</v>
      </c>
      <c r="M20" s="49">
        <f t="shared" si="2"/>
        <v>0</v>
      </c>
      <c r="N20" s="49">
        <f t="shared" si="3"/>
        <v>0</v>
      </c>
      <c r="O20" s="49">
        <f t="shared" si="4"/>
        <v>0</v>
      </c>
      <c r="P20" s="107">
        <f t="shared" si="5"/>
        <v>0</v>
      </c>
      <c r="Q20" s="77" t="s">
        <v>46</v>
      </c>
    </row>
    <row r="21" spans="1:17" ht="22.5" x14ac:dyDescent="0.2">
      <c r="A21" s="40">
        <v>8</v>
      </c>
      <c r="B21" s="136" t="s">
        <v>64</v>
      </c>
      <c r="C21" s="137" t="s">
        <v>77</v>
      </c>
      <c r="D21" s="138" t="s">
        <v>70</v>
      </c>
      <c r="E21" s="139">
        <v>1</v>
      </c>
      <c r="F21" s="140"/>
      <c r="G21" s="49"/>
      <c r="H21" s="49">
        <f t="shared" si="6"/>
        <v>0</v>
      </c>
      <c r="I21" s="141"/>
      <c r="J21" s="141"/>
      <c r="K21" s="50">
        <f t="shared" si="0"/>
        <v>0</v>
      </c>
      <c r="L21" s="51">
        <f t="shared" si="1"/>
        <v>0</v>
      </c>
      <c r="M21" s="49">
        <f t="shared" si="2"/>
        <v>0</v>
      </c>
      <c r="N21" s="49">
        <f t="shared" si="3"/>
        <v>0</v>
      </c>
      <c r="O21" s="49">
        <f t="shared" si="4"/>
        <v>0</v>
      </c>
      <c r="P21" s="107">
        <f t="shared" si="5"/>
        <v>0</v>
      </c>
      <c r="Q21" s="77" t="s">
        <v>46</v>
      </c>
    </row>
    <row r="22" spans="1:17" ht="22.5" x14ac:dyDescent="0.2">
      <c r="A22" s="40">
        <v>9</v>
      </c>
      <c r="B22" s="136" t="s">
        <v>64</v>
      </c>
      <c r="C22" s="137" t="s">
        <v>78</v>
      </c>
      <c r="D22" s="138" t="s">
        <v>70</v>
      </c>
      <c r="E22" s="139">
        <v>1</v>
      </c>
      <c r="F22" s="140"/>
      <c r="G22" s="49"/>
      <c r="H22" s="49">
        <f t="shared" si="6"/>
        <v>0</v>
      </c>
      <c r="I22" s="141"/>
      <c r="J22" s="141"/>
      <c r="K22" s="50">
        <f t="shared" si="0"/>
        <v>0</v>
      </c>
      <c r="L22" s="51">
        <f t="shared" si="1"/>
        <v>0</v>
      </c>
      <c r="M22" s="49">
        <f t="shared" si="2"/>
        <v>0</v>
      </c>
      <c r="N22" s="49">
        <f t="shared" si="3"/>
        <v>0</v>
      </c>
      <c r="O22" s="49">
        <f t="shared" si="4"/>
        <v>0</v>
      </c>
      <c r="P22" s="107">
        <f t="shared" si="5"/>
        <v>0</v>
      </c>
      <c r="Q22" s="77" t="s">
        <v>46</v>
      </c>
    </row>
    <row r="23" spans="1:17" ht="22.5" x14ac:dyDescent="0.2">
      <c r="A23" s="40">
        <v>10</v>
      </c>
      <c r="B23" s="136" t="s">
        <v>64</v>
      </c>
      <c r="C23" s="137" t="s">
        <v>79</v>
      </c>
      <c r="D23" s="138" t="s">
        <v>70</v>
      </c>
      <c r="E23" s="139">
        <v>1</v>
      </c>
      <c r="F23" s="140"/>
      <c r="G23" s="49"/>
      <c r="H23" s="49">
        <f t="shared" si="6"/>
        <v>0</v>
      </c>
      <c r="I23" s="141"/>
      <c r="J23" s="141"/>
      <c r="K23" s="50">
        <f t="shared" si="0"/>
        <v>0</v>
      </c>
      <c r="L23" s="51">
        <f t="shared" si="1"/>
        <v>0</v>
      </c>
      <c r="M23" s="49">
        <f t="shared" si="2"/>
        <v>0</v>
      </c>
      <c r="N23" s="49">
        <f t="shared" si="3"/>
        <v>0</v>
      </c>
      <c r="O23" s="49">
        <f t="shared" si="4"/>
        <v>0</v>
      </c>
      <c r="P23" s="107">
        <f t="shared" si="5"/>
        <v>0</v>
      </c>
      <c r="Q23" s="77" t="s">
        <v>46</v>
      </c>
    </row>
    <row r="24" spans="1:17" ht="22.5" x14ac:dyDescent="0.2">
      <c r="A24" s="40">
        <v>11</v>
      </c>
      <c r="B24" s="136" t="s">
        <v>64</v>
      </c>
      <c r="C24" s="137" t="s">
        <v>80</v>
      </c>
      <c r="D24" s="138" t="s">
        <v>70</v>
      </c>
      <c r="E24" s="139">
        <v>1</v>
      </c>
      <c r="F24" s="140"/>
      <c r="G24" s="49"/>
      <c r="H24" s="49">
        <f t="shared" si="6"/>
        <v>0</v>
      </c>
      <c r="I24" s="141"/>
      <c r="J24" s="141"/>
      <c r="K24" s="50">
        <f t="shared" si="0"/>
        <v>0</v>
      </c>
      <c r="L24" s="51">
        <f t="shared" si="1"/>
        <v>0</v>
      </c>
      <c r="M24" s="49">
        <f t="shared" si="2"/>
        <v>0</v>
      </c>
      <c r="N24" s="49">
        <f t="shared" si="3"/>
        <v>0</v>
      </c>
      <c r="O24" s="49">
        <f t="shared" si="4"/>
        <v>0</v>
      </c>
      <c r="P24" s="107">
        <f t="shared" si="5"/>
        <v>0</v>
      </c>
      <c r="Q24" s="77" t="s">
        <v>46</v>
      </c>
    </row>
    <row r="25" spans="1:17" ht="22.5" x14ac:dyDescent="0.2">
      <c r="A25" s="40">
        <v>12</v>
      </c>
      <c r="B25" s="136" t="s">
        <v>64</v>
      </c>
      <c r="C25" s="48" t="s">
        <v>81</v>
      </c>
      <c r="D25" s="138" t="s">
        <v>68</v>
      </c>
      <c r="E25" s="139">
        <v>2</v>
      </c>
      <c r="F25" s="140"/>
      <c r="G25" s="49"/>
      <c r="H25" s="49">
        <f t="shared" si="6"/>
        <v>0</v>
      </c>
      <c r="I25" s="141"/>
      <c r="J25" s="141"/>
      <c r="K25" s="50">
        <f t="shared" si="0"/>
        <v>0</v>
      </c>
      <c r="L25" s="51">
        <f t="shared" si="1"/>
        <v>0</v>
      </c>
      <c r="M25" s="49">
        <f t="shared" si="2"/>
        <v>0</v>
      </c>
      <c r="N25" s="49">
        <f t="shared" si="3"/>
        <v>0</v>
      </c>
      <c r="O25" s="49">
        <f t="shared" si="4"/>
        <v>0</v>
      </c>
      <c r="P25" s="107">
        <f t="shared" si="5"/>
        <v>0</v>
      </c>
      <c r="Q25" s="77" t="s">
        <v>46</v>
      </c>
    </row>
    <row r="26" spans="1:17" ht="12" thickBot="1" x14ac:dyDescent="0.25">
      <c r="A26" s="325" t="s">
        <v>62</v>
      </c>
      <c r="B26" s="326"/>
      <c r="C26" s="326"/>
      <c r="D26" s="326"/>
      <c r="E26" s="326"/>
      <c r="F26" s="326"/>
      <c r="G26" s="326"/>
      <c r="H26" s="326"/>
      <c r="I26" s="326"/>
      <c r="J26" s="326"/>
      <c r="K26" s="327"/>
      <c r="L26" s="74">
        <f>SUM(L14:L25)</f>
        <v>0</v>
      </c>
      <c r="M26" s="75">
        <f>SUM(M14:M25)</f>
        <v>0</v>
      </c>
      <c r="N26" s="75">
        <f>SUM(N14:N25)</f>
        <v>0</v>
      </c>
      <c r="O26" s="75">
        <f>SUM(O14:O25)</f>
        <v>0</v>
      </c>
      <c r="P26" s="76">
        <f>SUM(P14:P25)</f>
        <v>0</v>
      </c>
    </row>
    <row r="27" spans="1:17" x14ac:dyDescent="0.2">
      <c r="A27" s="20"/>
      <c r="B27" s="20"/>
      <c r="C27" s="20"/>
      <c r="D27" s="20"/>
      <c r="E27" s="20"/>
      <c r="F27" s="20"/>
      <c r="G27" s="20"/>
      <c r="H27" s="20"/>
      <c r="I27" s="20"/>
      <c r="J27" s="20"/>
      <c r="K27" s="20"/>
      <c r="L27" s="20"/>
      <c r="M27" s="20"/>
      <c r="N27" s="20"/>
      <c r="O27" s="20"/>
      <c r="P27" s="20"/>
    </row>
    <row r="28" spans="1:17" x14ac:dyDescent="0.2">
      <c r="A28" s="20"/>
      <c r="B28" s="20"/>
      <c r="C28" s="20"/>
      <c r="D28" s="20"/>
      <c r="E28" s="20"/>
      <c r="F28" s="20"/>
      <c r="G28" s="20"/>
      <c r="H28" s="20"/>
      <c r="I28" s="20"/>
      <c r="J28" s="20"/>
      <c r="K28" s="20"/>
      <c r="L28" s="20"/>
      <c r="M28" s="20"/>
      <c r="N28" s="20"/>
      <c r="O28" s="20"/>
      <c r="P28" s="20"/>
    </row>
    <row r="29" spans="1:17" x14ac:dyDescent="0.2">
      <c r="A29" s="1" t="s">
        <v>14</v>
      </c>
      <c r="B29" s="20"/>
      <c r="C29" s="328">
        <f>'Kops n'!C36:H36</f>
        <v>0</v>
      </c>
      <c r="D29" s="328"/>
      <c r="E29" s="328"/>
      <c r="F29" s="328"/>
      <c r="G29" s="328"/>
      <c r="H29" s="328"/>
      <c r="I29" s="20"/>
      <c r="J29" s="20"/>
      <c r="K29" s="20"/>
      <c r="L29" s="20"/>
      <c r="M29" s="20"/>
      <c r="N29" s="20"/>
      <c r="O29" s="20"/>
      <c r="P29" s="20"/>
    </row>
    <row r="30" spans="1:17" x14ac:dyDescent="0.2">
      <c r="A30" s="20"/>
      <c r="B30" s="20"/>
      <c r="C30" s="250" t="s">
        <v>15</v>
      </c>
      <c r="D30" s="250"/>
      <c r="E30" s="250"/>
      <c r="F30" s="250"/>
      <c r="G30" s="250"/>
      <c r="H30" s="250"/>
      <c r="I30" s="20"/>
      <c r="J30" s="20"/>
      <c r="K30" s="20"/>
      <c r="L30" s="20"/>
      <c r="M30" s="20"/>
      <c r="N30" s="20"/>
      <c r="O30" s="20"/>
      <c r="P30" s="20"/>
    </row>
    <row r="31" spans="1:17" x14ac:dyDescent="0.2">
      <c r="A31" s="20"/>
      <c r="B31" s="20"/>
      <c r="C31" s="20"/>
      <c r="D31" s="20"/>
      <c r="E31" s="20"/>
      <c r="F31" s="20"/>
      <c r="G31" s="20"/>
      <c r="H31" s="20"/>
      <c r="I31" s="20"/>
      <c r="J31" s="20"/>
      <c r="K31" s="20"/>
      <c r="L31" s="20"/>
      <c r="M31" s="20"/>
      <c r="N31" s="20"/>
      <c r="O31" s="20"/>
      <c r="P31" s="20"/>
    </row>
    <row r="32" spans="1:17" x14ac:dyDescent="0.2">
      <c r="A32" s="291" t="str">
        <f>'Kops n'!A39:D39</f>
        <v xml:space="preserve">Tāme sastādīta 2023. gada __.________ </v>
      </c>
      <c r="B32" s="292"/>
      <c r="C32" s="292"/>
      <c r="D32" s="29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328">
        <f>'Kops n'!C41:H41</f>
        <v>0</v>
      </c>
      <c r="D34" s="328"/>
      <c r="E34" s="328"/>
      <c r="F34" s="328"/>
      <c r="G34" s="328"/>
      <c r="H34" s="328"/>
      <c r="I34" s="20"/>
      <c r="J34" s="20"/>
      <c r="K34" s="20"/>
      <c r="L34" s="20"/>
      <c r="M34" s="20"/>
      <c r="N34" s="20"/>
      <c r="O34" s="20"/>
      <c r="P34" s="20"/>
    </row>
    <row r="35" spans="1:16" x14ac:dyDescent="0.2">
      <c r="A35" s="20"/>
      <c r="B35" s="20"/>
      <c r="C35" s="250" t="s">
        <v>15</v>
      </c>
      <c r="D35" s="250"/>
      <c r="E35" s="250"/>
      <c r="F35" s="250"/>
      <c r="G35" s="250"/>
      <c r="H35" s="25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3" t="s">
        <v>16</v>
      </c>
      <c r="B37" s="52"/>
      <c r="C37" s="115">
        <f>'Kops n'!C44</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357"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5">
    <cfRule type="cellIs" dxfId="356" priority="1" operator="equal">
      <formula>0</formula>
    </cfRule>
  </conditionalFormatting>
  <conditionalFormatting sqref="A26:K26">
    <cfRule type="containsText" dxfId="355" priority="19" operator="containsText" text="Tiešās izmaksas kopā, t. sk. darba devēja sociālais nodoklis __.__% ">
      <formula>NOT(ISERROR(SEARCH("Tiešās izmaksas kopā, t. sk. darba devēja sociālais nodoklis __.__% ",A26)))</formula>
    </cfRule>
  </conditionalFormatting>
  <conditionalFormatting sqref="C29:H29">
    <cfRule type="cellIs" dxfId="354" priority="15" operator="equal">
      <formula>0</formula>
    </cfRule>
  </conditionalFormatting>
  <conditionalFormatting sqref="C34:H34">
    <cfRule type="cellIs" dxfId="353" priority="16" operator="equal">
      <formula>0</formula>
    </cfRule>
  </conditionalFormatting>
  <conditionalFormatting sqref="C2:I2">
    <cfRule type="cellIs" dxfId="352" priority="21" operator="equal">
      <formula>0</formula>
    </cfRule>
  </conditionalFormatting>
  <conditionalFormatting sqref="C4:I4">
    <cfRule type="cellIs" dxfId="351" priority="13" operator="equal">
      <formula>0</formula>
    </cfRule>
  </conditionalFormatting>
  <conditionalFormatting sqref="D1">
    <cfRule type="cellIs" dxfId="350" priority="10" operator="equal">
      <formula>0</formula>
    </cfRule>
  </conditionalFormatting>
  <conditionalFormatting sqref="D5:L8">
    <cfRule type="cellIs" dxfId="349" priority="11" operator="equal">
      <formula>0</formula>
    </cfRule>
  </conditionalFormatting>
  <conditionalFormatting sqref="H14:H25 K14:P25">
    <cfRule type="cellIs" dxfId="348" priority="7" operator="equal">
      <formula>0</formula>
    </cfRule>
  </conditionalFormatting>
  <conditionalFormatting sqref="I14:J25">
    <cfRule type="cellIs" dxfId="347" priority="3" operator="equal">
      <formula>0</formula>
    </cfRule>
  </conditionalFormatting>
  <conditionalFormatting sqref="L26:P26">
    <cfRule type="cellIs" dxfId="346" priority="14" operator="equal">
      <formula>0</formula>
    </cfRule>
  </conditionalFormatting>
  <conditionalFormatting sqref="N9:O9">
    <cfRule type="cellIs" dxfId="345" priority="23" operator="equal">
      <formula>0</formula>
    </cfRule>
  </conditionalFormatting>
  <conditionalFormatting sqref="Q14:Q25">
    <cfRule type="cellIs" dxfId="344" priority="9" operator="equal">
      <formula>0</formula>
    </cfRule>
  </conditionalFormatting>
  <dataValidations count="1">
    <dataValidation type="list" allowBlank="1" showInputMessage="1" showErrorMessage="1" sqref="Q14:Q25" xr:uid="{21D7B2E0-A7E1-450F-B2C8-1398297096EA}">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8" operator="containsText" id="{27FF1C0A-468E-4391-8F41-D61B884348F0}">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17" operator="containsText" id="{A8E9E3DD-E03C-4AE9-8CC9-A84705A86D41}">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8">
    <tabColor rgb="FFC00000"/>
  </sheetPr>
  <dimension ref="A1:P38"/>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'1a+c+n'!D1</f>
        <v>1</v>
      </c>
      <c r="E1" s="26"/>
      <c r="F1" s="26"/>
      <c r="G1" s="26"/>
      <c r="H1" s="26"/>
      <c r="I1" s="26"/>
      <c r="J1" s="26"/>
      <c r="N1" s="30"/>
      <c r="O1" s="31"/>
      <c r="P1" s="32"/>
    </row>
    <row r="2" spans="1:16" x14ac:dyDescent="0.2">
      <c r="A2" s="33"/>
      <c r="B2" s="33"/>
      <c r="C2" s="316" t="str">
        <f>'1a+c+n'!C2:I2</f>
        <v>Būvlaukuma sagatavošana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399</v>
      </c>
      <c r="B9" s="319"/>
      <c r="C9" s="319"/>
      <c r="D9" s="319"/>
      <c r="E9" s="319"/>
      <c r="F9" s="319"/>
      <c r="G9" s="35"/>
      <c r="H9" s="35"/>
      <c r="I9" s="35"/>
      <c r="J9" s="320" t="s">
        <v>45</v>
      </c>
      <c r="K9" s="320"/>
      <c r="L9" s="320"/>
      <c r="M9" s="320"/>
      <c r="N9" s="321">
        <f>P26</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ht="22.5" x14ac:dyDescent="0.2">
      <c r="A14" s="63">
        <f>IF(P14=0,0,IF(COUNTBLANK(P14)=1,0,COUNTA($P$14:P14)))</f>
        <v>0</v>
      </c>
      <c r="B14" s="27" t="str">
        <f>IF($C$4="Attiecināmās izmaksas",IF('1a+c+n'!$Q14="A",'1a+c+n'!B14,0))</f>
        <v>03-00000</v>
      </c>
      <c r="C14" s="78" t="str">
        <f>IF($C$4="Attiecināmās izmaksas",IF('1a+c+n'!$Q14="A",'1a+c+n'!C14,0))</f>
        <v>Būvlaukuma nožogošana ar pagaidu nožogojumu, t.sk. Vārti, noma</v>
      </c>
      <c r="D14" s="27" t="str">
        <f>IF($C$4="Attiecināmās izmaksas",IF('1a+c+n'!$Q14="A",'1a+c+n'!D14,0))</f>
        <v>tm</v>
      </c>
      <c r="E14" s="57"/>
      <c r="F14" s="79"/>
      <c r="G14" s="27">
        <f>IF($C$4="Attiecināmās izmaksas",IF('1a+c+n'!$Q14="A",'1a+c+n'!G14,0))</f>
        <v>0</v>
      </c>
      <c r="H14" s="27">
        <f>IF($C$4="Attiecināmās izmaksas",IF('1a+c+n'!$Q14="A",'1a+c+n'!H14,0))</f>
        <v>0</v>
      </c>
      <c r="I14" s="27"/>
      <c r="J14" s="27"/>
      <c r="K14" s="57">
        <f>IF($C$4="Attiecināmās izmaksas",IF('1a+c+n'!$Q14="A",'1a+c+n'!K14,0))</f>
        <v>0</v>
      </c>
      <c r="L14" s="79">
        <f>IF($C$4="Attiecināmās izmaksas",IF('1a+c+n'!$Q14="A",'1a+c+n'!L14,0))</f>
        <v>0</v>
      </c>
      <c r="M14" s="27">
        <f>IF($C$4="Attiecināmās izmaksas",IF('1a+c+n'!$Q14="A",'1a+c+n'!M14,0))</f>
        <v>0</v>
      </c>
      <c r="N14" s="27">
        <f>IF($C$4="Attiecināmās izmaksas",IF('1a+c+n'!$Q14="A",'1a+c+n'!N14,0))</f>
        <v>0</v>
      </c>
      <c r="O14" s="27">
        <f>IF($C$4="Attiecināmās izmaksas",IF('1a+c+n'!$Q14="A",'1a+c+n'!O14,0))</f>
        <v>0</v>
      </c>
      <c r="P14" s="57">
        <f>IF($C$4="Attiecināmās izmaksas",IF('1a+c+n'!$Q14="A",'1a+c+n'!P14,0))</f>
        <v>0</v>
      </c>
    </row>
    <row r="15" spans="1:16" ht="22.5" x14ac:dyDescent="0.2">
      <c r="A15" s="64">
        <f>IF(P15=0,0,IF(COUNTBLANK(P15)=1,0,COUNTA($P$14:P15)))</f>
        <v>0</v>
      </c>
      <c r="B15" s="28" t="str">
        <f>IF($C$4="Attiecināmās izmaksas",IF('1a+c+n'!$Q15="A",'1a+c+n'!B15,0))</f>
        <v>03-00000</v>
      </c>
      <c r="C15" s="80" t="str">
        <f>IF($C$4="Attiecināmās izmaksas",IF('1a+c+n'!$Q15="A",'1a+c+n'!C15,0))</f>
        <v>Brīdinājuma zīmju uzstādīšana</v>
      </c>
      <c r="D15" s="28" t="str">
        <f>IF($C$4="Attiecināmās izmaksas",IF('1a+c+n'!$Q15="A",'1a+c+n'!D15,0))</f>
        <v>kompl</v>
      </c>
      <c r="E15" s="59"/>
      <c r="F15" s="81"/>
      <c r="G15" s="28"/>
      <c r="H15" s="28">
        <f>IF($C$4="Attiecināmās izmaksas",IF('1a+c+n'!$Q15="A",'1a+c+n'!H15,0))</f>
        <v>0</v>
      </c>
      <c r="I15" s="28"/>
      <c r="J15" s="28"/>
      <c r="K15" s="59">
        <f>IF($C$4="Attiecināmās izmaksas",IF('1a+c+n'!$Q15="A",'1a+c+n'!K15,0))</f>
        <v>0</v>
      </c>
      <c r="L15" s="81">
        <f>IF($C$4="Attiecināmās izmaksas",IF('1a+c+n'!$Q15="A",'1a+c+n'!L15,0))</f>
        <v>0</v>
      </c>
      <c r="M15" s="28">
        <f>IF($C$4="Attiecināmās izmaksas",IF('1a+c+n'!$Q15="A",'1a+c+n'!M15,0))</f>
        <v>0</v>
      </c>
      <c r="N15" s="28">
        <f>IF($C$4="Attiecināmās izmaksas",IF('1a+c+n'!$Q15="A",'1a+c+n'!N15,0))</f>
        <v>0</v>
      </c>
      <c r="O15" s="28">
        <f>IF($C$4="Attiecināmās izmaksas",IF('1a+c+n'!$Q15="A",'1a+c+n'!O15,0))</f>
        <v>0</v>
      </c>
      <c r="P15" s="59">
        <f>IF($C$4="Attiecināmās izmaksas",IF('1a+c+n'!$Q15="A",'1a+c+n'!P15,0))</f>
        <v>0</v>
      </c>
    </row>
    <row r="16" spans="1:16" ht="22.5" x14ac:dyDescent="0.2">
      <c r="A16" s="64">
        <f>IF(P16=0,0,IF(COUNTBLANK(P16)=1,0,COUNTA($P$14:P16)))</f>
        <v>0</v>
      </c>
      <c r="B16" s="28" t="str">
        <f>IF($C$4="Attiecināmās izmaksas",IF('1a+c+n'!$Q16="A",'1a+c+n'!B16,0))</f>
        <v>03-00000</v>
      </c>
      <c r="C16" s="80" t="str">
        <f>IF($C$4="Attiecināmās izmaksas",IF('1a+c+n'!$Q16="A",'1a+c+n'!C16,0))</f>
        <v>Strādnieku sadzīves vagoniņš un instrumentu noliktava 10,00 m2</v>
      </c>
      <c r="D16" s="28" t="str">
        <f>IF($C$4="Attiecināmās izmaksas",IF('1a+c+n'!$Q16="A",'1a+c+n'!D16,0))</f>
        <v>gab</v>
      </c>
      <c r="E16" s="59"/>
      <c r="F16" s="81"/>
      <c r="G16" s="28"/>
      <c r="H16" s="28">
        <f>IF($C$4="Attiecināmās izmaksas",IF('1a+c+n'!$Q16="A",'1a+c+n'!H16,0))</f>
        <v>0</v>
      </c>
      <c r="I16" s="28"/>
      <c r="J16" s="28"/>
      <c r="K16" s="59">
        <f>IF($C$4="Attiecināmās izmaksas",IF('1a+c+n'!$Q16="A",'1a+c+n'!K16,0))</f>
        <v>0</v>
      </c>
      <c r="L16" s="81">
        <f>IF($C$4="Attiecināmās izmaksas",IF('1a+c+n'!$Q16="A",'1a+c+n'!L16,0))</f>
        <v>0</v>
      </c>
      <c r="M16" s="28">
        <f>IF($C$4="Attiecināmās izmaksas",IF('1a+c+n'!$Q16="A",'1a+c+n'!M16,0))</f>
        <v>0</v>
      </c>
      <c r="N16" s="28">
        <f>IF($C$4="Attiecināmās izmaksas",IF('1a+c+n'!$Q16="A",'1a+c+n'!N16,0))</f>
        <v>0</v>
      </c>
      <c r="O16" s="28">
        <f>IF($C$4="Attiecināmās izmaksas",IF('1a+c+n'!$Q16="A",'1a+c+n'!O16,0))</f>
        <v>0</v>
      </c>
      <c r="P16" s="59">
        <f>IF($C$4="Attiecināmās izmaksas",IF('1a+c+n'!$Q16="A",'1a+c+n'!P16,0))</f>
        <v>0</v>
      </c>
    </row>
    <row r="17" spans="1:16" ht="22.5" x14ac:dyDescent="0.2">
      <c r="A17" s="64">
        <f>IF(P17=0,0,IF(COUNTBLANK(P17)=1,0,COUNTA($P$14:P17)))</f>
        <v>0</v>
      </c>
      <c r="B17" s="28" t="str">
        <f>IF($C$4="Attiecināmās izmaksas",IF('1a+c+n'!$Q17="A",'1a+c+n'!B17,0))</f>
        <v>03-00000</v>
      </c>
      <c r="C17" s="80" t="str">
        <f>IF($C$4="Attiecināmās izmaksas",IF('1a+c+n'!$Q17="A",'1a+c+n'!C17,0))</f>
        <v>BIO tualete</v>
      </c>
      <c r="D17" s="28" t="str">
        <f>IF($C$4="Attiecināmās izmaksas",IF('1a+c+n'!$Q17="A",'1a+c+n'!D17,0))</f>
        <v>gab</v>
      </c>
      <c r="E17" s="59"/>
      <c r="F17" s="81"/>
      <c r="G17" s="28"/>
      <c r="H17" s="28">
        <f>IF($C$4="Attiecināmās izmaksas",IF('1a+c+n'!$Q17="A",'1a+c+n'!H17,0))</f>
        <v>0</v>
      </c>
      <c r="I17" s="28"/>
      <c r="J17" s="28"/>
      <c r="K17" s="59">
        <f>IF($C$4="Attiecināmās izmaksas",IF('1a+c+n'!$Q17="A",'1a+c+n'!K17,0))</f>
        <v>0</v>
      </c>
      <c r="L17" s="81">
        <f>IF($C$4="Attiecināmās izmaksas",IF('1a+c+n'!$Q17="A",'1a+c+n'!L17,0))</f>
        <v>0</v>
      </c>
      <c r="M17" s="28">
        <f>IF($C$4="Attiecināmās izmaksas",IF('1a+c+n'!$Q17="A",'1a+c+n'!M17,0))</f>
        <v>0</v>
      </c>
      <c r="N17" s="28">
        <f>IF($C$4="Attiecināmās izmaksas",IF('1a+c+n'!$Q17="A",'1a+c+n'!N17,0))</f>
        <v>0</v>
      </c>
      <c r="O17" s="28">
        <f>IF($C$4="Attiecināmās izmaksas",IF('1a+c+n'!$Q17="A",'1a+c+n'!O17,0))</f>
        <v>0</v>
      </c>
      <c r="P17" s="59">
        <f>IF($C$4="Attiecināmās izmaksas",IF('1a+c+n'!$Q17="A",'1a+c+n'!P17,0))</f>
        <v>0</v>
      </c>
    </row>
    <row r="18" spans="1:16" ht="22.5" x14ac:dyDescent="0.2">
      <c r="A18" s="64">
        <f>IF(P18=0,0,IF(COUNTBLANK(P18)=1,0,COUNTA($P$14:P18)))</f>
        <v>0</v>
      </c>
      <c r="B18" s="28" t="str">
        <f>IF($C$4="Attiecināmās izmaksas",IF('1a+c+n'!$Q18="A",'1a+c+n'!B18,0))</f>
        <v>03-00000</v>
      </c>
      <c r="C18" s="80" t="str">
        <f>IF($C$4="Attiecināmās izmaksas",IF('1a+c+n'!$Q18="A",'1a+c+n'!C18,0))</f>
        <v>Būvlaukuma ugunsdzēsības komplekts (ugunsdzēsības stends, ugunsdzēsības aparāti)</v>
      </c>
      <c r="D18" s="28" t="str">
        <f>IF($C$4="Attiecināmās izmaksas",IF('1a+c+n'!$Q18="A",'1a+c+n'!D18,0))</f>
        <v>kompl</v>
      </c>
      <c r="E18" s="59"/>
      <c r="F18" s="81"/>
      <c r="G18" s="28"/>
      <c r="H18" s="28">
        <f>IF($C$4="Attiecināmās izmaksas",IF('1a+c+n'!$Q18="A",'1a+c+n'!H18,0))</f>
        <v>0</v>
      </c>
      <c r="I18" s="28"/>
      <c r="J18" s="28"/>
      <c r="K18" s="59">
        <f>IF($C$4="Attiecināmās izmaksas",IF('1a+c+n'!$Q18="A",'1a+c+n'!K18,0))</f>
        <v>0</v>
      </c>
      <c r="L18" s="81">
        <f>IF($C$4="Attiecināmās izmaksas",IF('1a+c+n'!$Q18="A",'1a+c+n'!L18,0))</f>
        <v>0</v>
      </c>
      <c r="M18" s="28">
        <f>IF($C$4="Attiecināmās izmaksas",IF('1a+c+n'!$Q18="A",'1a+c+n'!M18,0))</f>
        <v>0</v>
      </c>
      <c r="N18" s="28">
        <f>IF($C$4="Attiecināmās izmaksas",IF('1a+c+n'!$Q18="A",'1a+c+n'!N18,0))</f>
        <v>0</v>
      </c>
      <c r="O18" s="28">
        <f>IF($C$4="Attiecināmās izmaksas",IF('1a+c+n'!$Q18="A",'1a+c+n'!O18,0))</f>
        <v>0</v>
      </c>
      <c r="P18" s="59">
        <f>IF($C$4="Attiecināmās izmaksas",IF('1a+c+n'!$Q18="A",'1a+c+n'!P18,0))</f>
        <v>0</v>
      </c>
    </row>
    <row r="19" spans="1:16" ht="22.5" x14ac:dyDescent="0.2">
      <c r="A19" s="64">
        <f>IF(P19=0,0,IF(COUNTBLANK(P19)=1,0,COUNTA($P$14:P19)))</f>
        <v>0</v>
      </c>
      <c r="B19" s="28" t="str">
        <f>IF($C$4="Attiecināmās izmaksas",IF('1a+c+n'!$Q19="A",'1a+c+n'!B19,0))</f>
        <v>03-00000</v>
      </c>
      <c r="C19" s="80" t="str">
        <f>IF($C$4="Attiecināmās izmaksas",IF('1a+c+n'!$Q19="A",'1a+c+n'!C19,0))</f>
        <v>Būvgružu konteinera noma, t.sk. Novietošana un aizvešana</v>
      </c>
      <c r="D19" s="28" t="str">
        <f>IF($C$4="Attiecināmās izmaksas",IF('1a+c+n'!$Q19="A",'1a+c+n'!D19,0))</f>
        <v>mēneši</v>
      </c>
      <c r="E19" s="59"/>
      <c r="F19" s="81"/>
      <c r="G19" s="28"/>
      <c r="H19" s="28">
        <f>IF($C$4="Attiecināmās izmaksas",IF('1a+c+n'!$Q19="A",'1a+c+n'!H19,0))</f>
        <v>0</v>
      </c>
      <c r="I19" s="28"/>
      <c r="J19" s="28"/>
      <c r="K19" s="59">
        <f>IF($C$4="Attiecināmās izmaksas",IF('1a+c+n'!$Q19="A",'1a+c+n'!K19,0))</f>
        <v>0</v>
      </c>
      <c r="L19" s="81">
        <f>IF($C$4="Attiecināmās izmaksas",IF('1a+c+n'!$Q19="A",'1a+c+n'!L19,0))</f>
        <v>0</v>
      </c>
      <c r="M19" s="28">
        <f>IF($C$4="Attiecināmās izmaksas",IF('1a+c+n'!$Q19="A",'1a+c+n'!M19,0))</f>
        <v>0</v>
      </c>
      <c r="N19" s="28">
        <f>IF($C$4="Attiecināmās izmaksas",IF('1a+c+n'!$Q19="A",'1a+c+n'!N19,0))</f>
        <v>0</v>
      </c>
      <c r="O19" s="28">
        <f>IF($C$4="Attiecināmās izmaksas",IF('1a+c+n'!$Q19="A",'1a+c+n'!O19,0))</f>
        <v>0</v>
      </c>
      <c r="P19" s="59">
        <f>IF($C$4="Attiecināmās izmaksas",IF('1a+c+n'!$Q19="A",'1a+c+n'!P19,0))</f>
        <v>0</v>
      </c>
    </row>
    <row r="20" spans="1:16" ht="22.5" x14ac:dyDescent="0.2">
      <c r="A20" s="64">
        <f>IF(P20=0,0,IF(COUNTBLANK(P20)=1,0,COUNTA($P$14:P20)))</f>
        <v>0</v>
      </c>
      <c r="B20" s="28" t="str">
        <f>IF($C$4="Attiecināmās izmaksas",IF('1a+c+n'!$Q20="A",'1a+c+n'!B20,0))</f>
        <v>03-00000</v>
      </c>
      <c r="C20" s="80" t="str">
        <f>IF($C$4="Attiecināmās izmaksas",IF('1a+c+n'!$Q20="A",'1a+c+n'!C20,0))</f>
        <v>Sastatņu montāža, t.sk. norobežošana ar celtniecības tīklu, demontāža, noma</v>
      </c>
      <c r="D20" s="28" t="str">
        <f>IF($C$4="Attiecināmās izmaksas",IF('1a+c+n'!$Q20="A",'1a+c+n'!D20,0))</f>
        <v>m2</v>
      </c>
      <c r="E20" s="59"/>
      <c r="F20" s="81"/>
      <c r="G20" s="28"/>
      <c r="H20" s="28">
        <f>IF($C$4="Attiecināmās izmaksas",IF('1a+c+n'!$Q20="A",'1a+c+n'!H20,0))</f>
        <v>0</v>
      </c>
      <c r="I20" s="28"/>
      <c r="J20" s="28"/>
      <c r="K20" s="59">
        <f>IF($C$4="Attiecināmās izmaksas",IF('1a+c+n'!$Q20="A",'1a+c+n'!K20,0))</f>
        <v>0</v>
      </c>
      <c r="L20" s="81">
        <f>IF($C$4="Attiecināmās izmaksas",IF('1a+c+n'!$Q20="A",'1a+c+n'!L20,0))</f>
        <v>0</v>
      </c>
      <c r="M20" s="28">
        <f>IF($C$4="Attiecināmās izmaksas",IF('1a+c+n'!$Q20="A",'1a+c+n'!M20,0))</f>
        <v>0</v>
      </c>
      <c r="N20" s="28">
        <f>IF($C$4="Attiecināmās izmaksas",IF('1a+c+n'!$Q20="A",'1a+c+n'!N20,0))</f>
        <v>0</v>
      </c>
      <c r="O20" s="28">
        <f>IF($C$4="Attiecināmās izmaksas",IF('1a+c+n'!$Q20="A",'1a+c+n'!O20,0))</f>
        <v>0</v>
      </c>
      <c r="P20" s="59">
        <f>IF($C$4="Attiecināmās izmaksas",IF('1a+c+n'!$Q20="A",'1a+c+n'!P20,0))</f>
        <v>0</v>
      </c>
    </row>
    <row r="21" spans="1:16" ht="22.5" x14ac:dyDescent="0.2">
      <c r="A21" s="64">
        <f>IF(P21=0,0,IF(COUNTBLANK(P21)=1,0,COUNTA($P$14:P21)))</f>
        <v>0</v>
      </c>
      <c r="B21" s="28" t="str">
        <f>IF($C$4="Attiecināmās izmaksas",IF('1a+c+n'!$Q21="A",'1a+c+n'!B21,0))</f>
        <v>03-00000</v>
      </c>
      <c r="C21" s="80" t="str">
        <f>IF($C$4="Attiecināmās izmaksas",IF('1a+c+n'!$Q21="A",'1a+c+n'!C21,0))</f>
        <v>Ieejas mezglu koka nojumju izveidošana</v>
      </c>
      <c r="D21" s="28" t="str">
        <f>IF($C$4="Attiecināmās izmaksas",IF('1a+c+n'!$Q21="A",'1a+c+n'!D21,0))</f>
        <v>gab</v>
      </c>
      <c r="E21" s="59"/>
      <c r="F21" s="81"/>
      <c r="G21" s="28"/>
      <c r="H21" s="28">
        <f>IF($C$4="Attiecināmās izmaksas",IF('1a+c+n'!$Q21="A",'1a+c+n'!H21,0))</f>
        <v>0</v>
      </c>
      <c r="I21" s="28"/>
      <c r="J21" s="28"/>
      <c r="K21" s="59">
        <f>IF($C$4="Attiecināmās izmaksas",IF('1a+c+n'!$Q21="A",'1a+c+n'!K21,0))</f>
        <v>0</v>
      </c>
      <c r="L21" s="81">
        <f>IF($C$4="Attiecināmās izmaksas",IF('1a+c+n'!$Q21="A",'1a+c+n'!L21,0))</f>
        <v>0</v>
      </c>
      <c r="M21" s="28">
        <f>IF($C$4="Attiecināmās izmaksas",IF('1a+c+n'!$Q21="A",'1a+c+n'!M21,0))</f>
        <v>0</v>
      </c>
      <c r="N21" s="28">
        <f>IF($C$4="Attiecināmās izmaksas",IF('1a+c+n'!$Q21="A",'1a+c+n'!N21,0))</f>
        <v>0</v>
      </c>
      <c r="O21" s="28">
        <f>IF($C$4="Attiecināmās izmaksas",IF('1a+c+n'!$Q21="A",'1a+c+n'!O21,0))</f>
        <v>0</v>
      </c>
      <c r="P21" s="59">
        <f>IF($C$4="Attiecināmās izmaksas",IF('1a+c+n'!$Q21="A",'1a+c+n'!P21,0))</f>
        <v>0</v>
      </c>
    </row>
    <row r="22" spans="1:16" ht="22.5" x14ac:dyDescent="0.2">
      <c r="A22" s="64">
        <f>IF(P22=0,0,IF(COUNTBLANK(P22)=1,0,COUNTA($P$14:P22)))</f>
        <v>0</v>
      </c>
      <c r="B22" s="28" t="str">
        <f>IF($C$4="Attiecināmās izmaksas",IF('1a+c+n'!$Q22="A",'1a+c+n'!B22,0))</f>
        <v>03-00000</v>
      </c>
      <c r="C22" s="80" t="str">
        <f>IF($C$4="Attiecināmās izmaksas",IF('1a+c+n'!$Q22="A",'1a+c+n'!C22,0))</f>
        <v>Elektrības pieslēgums ar skaitītāju uz būvniecības laiku</v>
      </c>
      <c r="D22" s="28" t="str">
        <f>IF($C$4="Attiecināmās izmaksas",IF('1a+c+n'!$Q22="A",'1a+c+n'!D22,0))</f>
        <v>gab</v>
      </c>
      <c r="E22" s="59"/>
      <c r="F22" s="81"/>
      <c r="G22" s="28"/>
      <c r="H22" s="28">
        <f>IF($C$4="Attiecināmās izmaksas",IF('1a+c+n'!$Q22="A",'1a+c+n'!H22,0))</f>
        <v>0</v>
      </c>
      <c r="I22" s="28"/>
      <c r="J22" s="28"/>
      <c r="K22" s="59">
        <f>IF($C$4="Attiecināmās izmaksas",IF('1a+c+n'!$Q22="A",'1a+c+n'!K22,0))</f>
        <v>0</v>
      </c>
      <c r="L22" s="81">
        <f>IF($C$4="Attiecināmās izmaksas",IF('1a+c+n'!$Q22="A",'1a+c+n'!L22,0))</f>
        <v>0</v>
      </c>
      <c r="M22" s="28">
        <f>IF($C$4="Attiecināmās izmaksas",IF('1a+c+n'!$Q22="A",'1a+c+n'!M22,0))</f>
        <v>0</v>
      </c>
      <c r="N22" s="28">
        <f>IF($C$4="Attiecināmās izmaksas",IF('1a+c+n'!$Q22="A",'1a+c+n'!N22,0))</f>
        <v>0</v>
      </c>
      <c r="O22" s="28">
        <f>IF($C$4="Attiecināmās izmaksas",IF('1a+c+n'!$Q22="A",'1a+c+n'!O22,0))</f>
        <v>0</v>
      </c>
      <c r="P22" s="59">
        <f>IF($C$4="Attiecināmās izmaksas",IF('1a+c+n'!$Q22="A",'1a+c+n'!P22,0))</f>
        <v>0</v>
      </c>
    </row>
    <row r="23" spans="1:16" ht="22.5" x14ac:dyDescent="0.2">
      <c r="A23" s="64">
        <f>IF(P23=0,0,IF(COUNTBLANK(P23)=1,0,COUNTA($P$14:P23)))</f>
        <v>0</v>
      </c>
      <c r="B23" s="28" t="str">
        <f>IF($C$4="Attiecināmās izmaksas",IF('1a+c+n'!$Q23="A",'1a+c+n'!B23,0))</f>
        <v>03-00000</v>
      </c>
      <c r="C23" s="80" t="str">
        <f>IF($C$4="Attiecināmās izmaksas",IF('1a+c+n'!$Q23="A",'1a+c+n'!C23,0))</f>
        <v>Ūdens pieslēgums ar skaitītāju uz būvniecības laiku</v>
      </c>
      <c r="D23" s="28" t="str">
        <f>IF($C$4="Attiecināmās izmaksas",IF('1a+c+n'!$Q23="A",'1a+c+n'!D23,0))</f>
        <v>gab</v>
      </c>
      <c r="E23" s="59"/>
      <c r="F23" s="81"/>
      <c r="G23" s="28"/>
      <c r="H23" s="28">
        <f>IF($C$4="Attiecināmās izmaksas",IF('1a+c+n'!$Q23="A",'1a+c+n'!H23,0))</f>
        <v>0</v>
      </c>
      <c r="I23" s="28"/>
      <c r="J23" s="28"/>
      <c r="K23" s="59">
        <f>IF($C$4="Attiecināmās izmaksas",IF('1a+c+n'!$Q23="A",'1a+c+n'!K23,0))</f>
        <v>0</v>
      </c>
      <c r="L23" s="81">
        <f>IF($C$4="Attiecināmās izmaksas",IF('1a+c+n'!$Q23="A",'1a+c+n'!L23,0))</f>
        <v>0</v>
      </c>
      <c r="M23" s="28">
        <f>IF($C$4="Attiecināmās izmaksas",IF('1a+c+n'!$Q23="A",'1a+c+n'!M23,0))</f>
        <v>0</v>
      </c>
      <c r="N23" s="28">
        <f>IF($C$4="Attiecināmās izmaksas",IF('1a+c+n'!$Q23="A",'1a+c+n'!N23,0))</f>
        <v>0</v>
      </c>
      <c r="O23" s="28">
        <f>IF($C$4="Attiecināmās izmaksas",IF('1a+c+n'!$Q23="A",'1a+c+n'!O23,0))</f>
        <v>0</v>
      </c>
      <c r="P23" s="59">
        <f>IF($C$4="Attiecināmās izmaksas",IF('1a+c+n'!$Q23="A",'1a+c+n'!P23,0))</f>
        <v>0</v>
      </c>
    </row>
    <row r="24" spans="1:16" ht="22.5" x14ac:dyDescent="0.2">
      <c r="A24" s="64">
        <f>IF(P24=0,0,IF(COUNTBLANK(P24)=1,0,COUNTA($P$14:P24)))</f>
        <v>0</v>
      </c>
      <c r="B24" s="28" t="str">
        <f>IF($C$4="Attiecināmās izmaksas",IF('1a+c+n'!$Q24="A",'1a+c+n'!B24,0))</f>
        <v>03-00000</v>
      </c>
      <c r="C24" s="80" t="str">
        <f>IF($C$4="Attiecināmās izmaksas",IF('1a+c+n'!$Q24="A",'1a+c+n'!C24,0))</f>
        <v>Būvtāfeles izveide un uzstādīšana</v>
      </c>
      <c r="D24" s="28" t="str">
        <f>IF($C$4="Attiecināmās izmaksas",IF('1a+c+n'!$Q24="A",'1a+c+n'!D24,0))</f>
        <v>gab</v>
      </c>
      <c r="E24" s="59"/>
      <c r="F24" s="81"/>
      <c r="G24" s="28"/>
      <c r="H24" s="28">
        <f>IF($C$4="Attiecināmās izmaksas",IF('1a+c+n'!$Q24="A",'1a+c+n'!H24,0))</f>
        <v>0</v>
      </c>
      <c r="I24" s="28"/>
      <c r="J24" s="28"/>
      <c r="K24" s="59">
        <f>IF($C$4="Attiecināmās izmaksas",IF('1a+c+n'!$Q24="A",'1a+c+n'!K24,0))</f>
        <v>0</v>
      </c>
      <c r="L24" s="81">
        <f>IF($C$4="Attiecināmās izmaksas",IF('1a+c+n'!$Q24="A",'1a+c+n'!L24,0))</f>
        <v>0</v>
      </c>
      <c r="M24" s="28">
        <f>IF($C$4="Attiecināmās izmaksas",IF('1a+c+n'!$Q24="A",'1a+c+n'!M24,0))</f>
        <v>0</v>
      </c>
      <c r="N24" s="28">
        <f>IF($C$4="Attiecināmās izmaksas",IF('1a+c+n'!$Q24="A",'1a+c+n'!N24,0))</f>
        <v>0</v>
      </c>
      <c r="O24" s="28">
        <f>IF($C$4="Attiecināmās izmaksas",IF('1a+c+n'!$Q24="A",'1a+c+n'!O24,0))</f>
        <v>0</v>
      </c>
      <c r="P24" s="59">
        <f>IF($C$4="Attiecināmās izmaksas",IF('1a+c+n'!$Q24="A",'1a+c+n'!P24,0))</f>
        <v>0</v>
      </c>
    </row>
    <row r="25" spans="1:16" ht="22.5" x14ac:dyDescent="0.2">
      <c r="A25" s="64">
        <f>IF(P25=0,0,IF(COUNTBLANK(P25)=1,0,COUNTA($P$14:P25)))</f>
        <v>0</v>
      </c>
      <c r="B25" s="28" t="str">
        <f>IF($C$4="Attiecināmās izmaksas",IF('1a+c+n'!$Q25="A",'1a+c+n'!B25,0))</f>
        <v>03-00000</v>
      </c>
      <c r="C25" s="80" t="str">
        <f>IF($C$4="Attiecināmās izmaksas",IF('1a+c+n'!$Q25="A",'1a+c+n'!C25,0))</f>
        <v>Koku aizsardzības pasākumu veikšana, t.sk. nožogojums, tīkls vai tml.</v>
      </c>
      <c r="D25" s="28" t="str">
        <f>IF($C$4="Attiecināmās izmaksas",IF('1a+c+n'!$Q25="A",'1a+c+n'!D25,0))</f>
        <v>kompl</v>
      </c>
      <c r="E25" s="59"/>
      <c r="F25" s="81"/>
      <c r="G25" s="28"/>
      <c r="H25" s="28">
        <f>IF($C$4="Attiecināmās izmaksas",IF('1a+c+n'!$Q25="A",'1a+c+n'!H25,0))</f>
        <v>0</v>
      </c>
      <c r="I25" s="28"/>
      <c r="J25" s="28"/>
      <c r="K25" s="59">
        <f>IF($C$4="Attiecināmās izmaksas",IF('1a+c+n'!$Q25="A",'1a+c+n'!K25,0))</f>
        <v>0</v>
      </c>
      <c r="L25" s="81">
        <f>IF($C$4="Attiecināmās izmaksas",IF('1a+c+n'!$Q25="A",'1a+c+n'!L25,0))</f>
        <v>0</v>
      </c>
      <c r="M25" s="28">
        <f>IF($C$4="Attiecināmās izmaksas",IF('1a+c+n'!$Q25="A",'1a+c+n'!M25,0))</f>
        <v>0</v>
      </c>
      <c r="N25" s="28">
        <f>IF($C$4="Attiecināmās izmaksas",IF('1a+c+n'!$Q25="A",'1a+c+n'!N25,0))</f>
        <v>0</v>
      </c>
      <c r="O25" s="28">
        <f>IF($C$4="Attiecināmās izmaksas",IF('1a+c+n'!$Q25="A",'1a+c+n'!O25,0))</f>
        <v>0</v>
      </c>
      <c r="P25" s="59">
        <f>IF($C$4="Attiecināmās izmaksas",IF('1a+c+n'!$Q25="A",'1a+c+n'!P25,0))</f>
        <v>0</v>
      </c>
    </row>
    <row r="26" spans="1:16" ht="12" customHeight="1" thickBot="1" x14ac:dyDescent="0.25">
      <c r="A26" s="325" t="s">
        <v>62</v>
      </c>
      <c r="B26" s="326"/>
      <c r="C26" s="326"/>
      <c r="D26" s="326"/>
      <c r="E26" s="326"/>
      <c r="F26" s="326"/>
      <c r="G26" s="326"/>
      <c r="H26" s="326"/>
      <c r="I26" s="326"/>
      <c r="J26" s="326"/>
      <c r="K26" s="327"/>
      <c r="L26" s="74">
        <f>SUM(L14:L25)</f>
        <v>0</v>
      </c>
      <c r="M26" s="75">
        <f>SUM(M14:M25)</f>
        <v>0</v>
      </c>
      <c r="N26" s="75">
        <f>SUM(N14:N25)</f>
        <v>0</v>
      </c>
      <c r="O26" s="75">
        <f>SUM(O14:O25)</f>
        <v>0</v>
      </c>
      <c r="P26" s="76">
        <f>SUM(P14:P25)</f>
        <v>0</v>
      </c>
    </row>
    <row r="27" spans="1:16" x14ac:dyDescent="0.2">
      <c r="A27" s="20"/>
      <c r="B27" s="20"/>
      <c r="C27" s="20"/>
      <c r="D27" s="20"/>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14</v>
      </c>
      <c r="B29" s="20"/>
      <c r="C29" s="328">
        <f>'Kops n'!C36:H36</f>
        <v>0</v>
      </c>
      <c r="D29" s="328"/>
      <c r="E29" s="328"/>
      <c r="F29" s="328"/>
      <c r="G29" s="328"/>
      <c r="H29" s="328"/>
      <c r="I29" s="20"/>
      <c r="J29" s="20"/>
      <c r="K29" s="20"/>
      <c r="L29" s="20"/>
      <c r="M29" s="20"/>
      <c r="N29" s="20"/>
      <c r="O29" s="20"/>
      <c r="P29" s="20"/>
    </row>
    <row r="30" spans="1:16" x14ac:dyDescent="0.2">
      <c r="A30" s="20"/>
      <c r="B30" s="20"/>
      <c r="C30" s="250" t="s">
        <v>15</v>
      </c>
      <c r="D30" s="250"/>
      <c r="E30" s="250"/>
      <c r="F30" s="250"/>
      <c r="G30" s="250"/>
      <c r="H30" s="25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291" t="str">
        <f>'Kops n'!A39:D39</f>
        <v xml:space="preserve">Tāme sastādīta 2023. gada __.________ </v>
      </c>
      <c r="B32" s="292"/>
      <c r="C32" s="292"/>
      <c r="D32" s="29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328">
        <f>'Kops n'!C41:H41</f>
        <v>0</v>
      </c>
      <c r="D34" s="328"/>
      <c r="E34" s="328"/>
      <c r="F34" s="328"/>
      <c r="G34" s="328"/>
      <c r="H34" s="328"/>
      <c r="I34" s="20"/>
      <c r="J34" s="20"/>
      <c r="K34" s="20"/>
      <c r="L34" s="20"/>
      <c r="M34" s="20"/>
      <c r="N34" s="20"/>
      <c r="O34" s="20"/>
      <c r="P34" s="20"/>
    </row>
    <row r="35" spans="1:16" x14ac:dyDescent="0.2">
      <c r="A35" s="20"/>
      <c r="B35" s="20"/>
      <c r="C35" s="250" t="s">
        <v>15</v>
      </c>
      <c r="D35" s="250"/>
      <c r="E35" s="250"/>
      <c r="F35" s="250"/>
      <c r="G35" s="250"/>
      <c r="H35" s="25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3" t="s">
        <v>16</v>
      </c>
      <c r="B37" s="52"/>
      <c r="C37" s="115">
        <f>'Kops n'!C44</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F12:K12"/>
    <mergeCell ref="L12:P12"/>
    <mergeCell ref="A26:K26"/>
    <mergeCell ref="A12:A13"/>
    <mergeCell ref="B12:B13"/>
    <mergeCell ref="C12:C13"/>
    <mergeCell ref="D12:D13"/>
    <mergeCell ref="E12:E13"/>
    <mergeCell ref="A32:D32"/>
    <mergeCell ref="C34:H34"/>
    <mergeCell ref="C35:H35"/>
    <mergeCell ref="C29:H29"/>
    <mergeCell ref="C30:H30"/>
    <mergeCell ref="C2:I2"/>
    <mergeCell ref="C3:I3"/>
    <mergeCell ref="C4:I4"/>
    <mergeCell ref="A9:F9"/>
    <mergeCell ref="J9:M9"/>
    <mergeCell ref="N9:O9"/>
    <mergeCell ref="D5:L5"/>
    <mergeCell ref="D6:L6"/>
    <mergeCell ref="D7:L7"/>
    <mergeCell ref="D8:L8"/>
  </mergeCells>
  <conditionalFormatting sqref="A26:K26">
    <cfRule type="containsText" dxfId="343" priority="2" operator="containsText" text="Tiešās izmaksas kopā, t. sk. darba devēja sociālais nodoklis __.__% ">
      <formula>NOT(ISERROR(SEARCH("Tiešās izmaksas kopā, t. sk. darba devēja sociālais nodoklis __.__% ",A26)))</formula>
    </cfRule>
  </conditionalFormatting>
  <conditionalFormatting sqref="D1 C2:I2">
    <cfRule type="cellIs" dxfId="342" priority="3" operator="equal">
      <formula>0</formula>
    </cfRule>
  </conditionalFormatting>
  <conditionalFormatting sqref="D5:L8 A14:P25 L26:P26 C29:H29 C34:H34 C37">
    <cfRule type="cellIs" dxfId="341"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D83-5EAD-492B-B5A0-49DD1A3523DC}">
  <sheetPr>
    <tabColor rgb="FFC00000"/>
  </sheetPr>
  <dimension ref="A1:P38"/>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'1a+c+n'!D1</f>
        <v>1</v>
      </c>
      <c r="E1" s="26"/>
      <c r="F1" s="26"/>
      <c r="G1" s="26"/>
      <c r="H1" s="26"/>
      <c r="I1" s="26"/>
      <c r="J1" s="26"/>
      <c r="N1" s="30"/>
      <c r="O1" s="31"/>
      <c r="P1" s="32"/>
    </row>
    <row r="2" spans="1:16" x14ac:dyDescent="0.2">
      <c r="A2" s="33"/>
      <c r="B2" s="33"/>
      <c r="C2" s="316" t="str">
        <f>'1a+c+n'!C2:I2</f>
        <v>Būvlaukuma sagatavošana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399</v>
      </c>
      <c r="B9" s="319"/>
      <c r="C9" s="319"/>
      <c r="D9" s="319"/>
      <c r="E9" s="319"/>
      <c r="F9" s="319"/>
      <c r="G9" s="35"/>
      <c r="H9" s="35"/>
      <c r="I9" s="35"/>
      <c r="J9" s="320" t="s">
        <v>45</v>
      </c>
      <c r="K9" s="320"/>
      <c r="L9" s="320"/>
      <c r="M9" s="320"/>
      <c r="N9" s="321">
        <f>P26</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izmaksas",IF('1a+c+n'!$Q14="C",'1a+c+n'!B14,0))</f>
        <v>0</v>
      </c>
      <c r="C14" s="78">
        <f>IF($C$4="citu pasākumu izmaksas",IF('1a+c+n'!$Q14="C",'1a+c+n'!C14,0))</f>
        <v>0</v>
      </c>
      <c r="D14" s="27">
        <f>IF($C$4="citu pasākumu izmaksas",IF('1a+c+n'!$Q14="C",'1a+c+n'!D14,0))</f>
        <v>0</v>
      </c>
      <c r="E14" s="57"/>
      <c r="F14" s="79"/>
      <c r="G14" s="27">
        <f>IF($C$4="citu pasākumu izmaksas",IF('1a+c+n'!$Q14="C",'1a+c+n'!G14,0))</f>
        <v>0</v>
      </c>
      <c r="H14" s="27">
        <f>IF($C$4="citu pasākumu izmaksas",IF('1a+c+n'!$Q14="C",'1a+c+n'!H14,0))</f>
        <v>0</v>
      </c>
      <c r="I14" s="27"/>
      <c r="J14" s="27"/>
      <c r="K14" s="57">
        <f>IF($C$4="citu pasākumu izmaksas",IF('1a+c+n'!$Q14="C",'1a+c+n'!K14,0))</f>
        <v>0</v>
      </c>
      <c r="L14" s="108">
        <f>IF($C$4="citu pasākumu izmaksas",IF('1a+c+n'!$Q14="C",'1a+c+n'!L14,0))</f>
        <v>0</v>
      </c>
      <c r="M14" s="27">
        <f>IF($C$4="citu pasākumu izmaksas",IF('1a+c+n'!$Q14="C",'1a+c+n'!M14,0))</f>
        <v>0</v>
      </c>
      <c r="N14" s="27">
        <f>IF($C$4="citu pasākumu izmaksas",IF('1a+c+n'!$Q14="C",'1a+c+n'!N14,0))</f>
        <v>0</v>
      </c>
      <c r="O14" s="27">
        <f>IF($C$4="citu pasākumu izmaksas",IF('1a+c+n'!$Q14="C",'1a+c+n'!O14,0))</f>
        <v>0</v>
      </c>
      <c r="P14" s="57">
        <f>IF($C$4="citu pasākumu izmaksas",IF('1a+c+n'!$Q14="C",'1a+c+n'!P14,0))</f>
        <v>0</v>
      </c>
    </row>
    <row r="15" spans="1:16" x14ac:dyDescent="0.2">
      <c r="A15" s="64">
        <f>IF(P15=0,0,IF(COUNTBLANK(P15)=1,0,COUNTA($P$14:P15)))</f>
        <v>0</v>
      </c>
      <c r="B15" s="28">
        <f>IF($C$4="citu pasākumu izmaksas",IF('1a+c+n'!$Q15="C",'1a+c+n'!B15,0))</f>
        <v>0</v>
      </c>
      <c r="C15" s="80">
        <f>IF($C$4="citu pasākumu izmaksas",IF('1a+c+n'!$Q15="C",'1a+c+n'!C15,0))</f>
        <v>0</v>
      </c>
      <c r="D15" s="28">
        <f>IF($C$4="citu pasākumu izmaksas",IF('1a+c+n'!$Q15="C",'1a+c+n'!D15,0))</f>
        <v>0</v>
      </c>
      <c r="E15" s="59"/>
      <c r="F15" s="81"/>
      <c r="G15" s="28"/>
      <c r="H15" s="28">
        <f>IF($C$4="citu pasākumu izmaksas",IF('1a+c+n'!$Q15="C",'1a+c+n'!H15,0))</f>
        <v>0</v>
      </c>
      <c r="I15" s="28"/>
      <c r="J15" s="28"/>
      <c r="K15" s="59">
        <f>IF($C$4="citu pasākumu izmaksas",IF('1a+c+n'!$Q15="C",'1a+c+n'!K15,0))</f>
        <v>0</v>
      </c>
      <c r="L15" s="109">
        <f>IF($C$4="citu pasākumu izmaksas",IF('1a+c+n'!$Q15="C",'1a+c+n'!L15,0))</f>
        <v>0</v>
      </c>
      <c r="M15" s="28">
        <f>IF($C$4="citu pasākumu izmaksas",IF('1a+c+n'!$Q15="C",'1a+c+n'!M15,0))</f>
        <v>0</v>
      </c>
      <c r="N15" s="28">
        <f>IF($C$4="citu pasākumu izmaksas",IF('1a+c+n'!$Q15="C",'1a+c+n'!N15,0))</f>
        <v>0</v>
      </c>
      <c r="O15" s="28">
        <f>IF($C$4="citu pasākumu izmaksas",IF('1a+c+n'!$Q15="C",'1a+c+n'!O15,0))</f>
        <v>0</v>
      </c>
      <c r="P15" s="59">
        <f>IF($C$4="citu pasākumu izmaksas",IF('1a+c+n'!$Q15="C",'1a+c+n'!P15,0))</f>
        <v>0</v>
      </c>
    </row>
    <row r="16" spans="1:16" x14ac:dyDescent="0.2">
      <c r="A16" s="64">
        <f>IF(P16=0,0,IF(COUNTBLANK(P16)=1,0,COUNTA($P$14:P16)))</f>
        <v>0</v>
      </c>
      <c r="B16" s="28">
        <f>IF($C$4="citu pasākumu izmaksas",IF('1a+c+n'!$Q16="C",'1a+c+n'!B16,0))</f>
        <v>0</v>
      </c>
      <c r="C16" s="80">
        <f>IF($C$4="citu pasākumu izmaksas",IF('1a+c+n'!$Q16="C",'1a+c+n'!C16,0))</f>
        <v>0</v>
      </c>
      <c r="D16" s="28">
        <f>IF($C$4="citu pasākumu izmaksas",IF('1a+c+n'!$Q16="C",'1a+c+n'!D16,0))</f>
        <v>0</v>
      </c>
      <c r="E16" s="59"/>
      <c r="F16" s="81"/>
      <c r="G16" s="28"/>
      <c r="H16" s="28">
        <f>IF($C$4="citu pasākumu izmaksas",IF('1a+c+n'!$Q16="C",'1a+c+n'!H16,0))</f>
        <v>0</v>
      </c>
      <c r="I16" s="28"/>
      <c r="J16" s="28"/>
      <c r="K16" s="59">
        <f>IF($C$4="citu pasākumu izmaksas",IF('1a+c+n'!$Q16="C",'1a+c+n'!K16,0))</f>
        <v>0</v>
      </c>
      <c r="L16" s="109">
        <f>IF($C$4="citu pasākumu izmaksas",IF('1a+c+n'!$Q16="C",'1a+c+n'!L16,0))</f>
        <v>0</v>
      </c>
      <c r="M16" s="28">
        <f>IF($C$4="citu pasākumu izmaksas",IF('1a+c+n'!$Q16="C",'1a+c+n'!M16,0))</f>
        <v>0</v>
      </c>
      <c r="N16" s="28">
        <f>IF($C$4="citu pasākumu izmaksas",IF('1a+c+n'!$Q16="C",'1a+c+n'!N16,0))</f>
        <v>0</v>
      </c>
      <c r="O16" s="28">
        <f>IF($C$4="citu pasākumu izmaksas",IF('1a+c+n'!$Q16="C",'1a+c+n'!O16,0))</f>
        <v>0</v>
      </c>
      <c r="P16" s="59">
        <f>IF($C$4="citu pasākumu izmaksas",IF('1a+c+n'!$Q16="C",'1a+c+n'!P16,0))</f>
        <v>0</v>
      </c>
    </row>
    <row r="17" spans="1:16" x14ac:dyDescent="0.2">
      <c r="A17" s="64">
        <f>IF(P17=0,0,IF(COUNTBLANK(P17)=1,0,COUNTA($P$14:P17)))</f>
        <v>0</v>
      </c>
      <c r="B17" s="28">
        <f>IF($C$4="citu pasākumu izmaksas",IF('1a+c+n'!$Q17="C",'1a+c+n'!B17,0))</f>
        <v>0</v>
      </c>
      <c r="C17" s="80">
        <f>IF($C$4="citu pasākumu izmaksas",IF('1a+c+n'!$Q17="C",'1a+c+n'!C17,0))</f>
        <v>0</v>
      </c>
      <c r="D17" s="28">
        <f>IF($C$4="citu pasākumu izmaksas",IF('1a+c+n'!$Q17="C",'1a+c+n'!D17,0))</f>
        <v>0</v>
      </c>
      <c r="E17" s="59"/>
      <c r="F17" s="81"/>
      <c r="G17" s="28"/>
      <c r="H17" s="28">
        <f>IF($C$4="citu pasākumu izmaksas",IF('1a+c+n'!$Q17="C",'1a+c+n'!H17,0))</f>
        <v>0</v>
      </c>
      <c r="I17" s="28"/>
      <c r="J17" s="28"/>
      <c r="K17" s="59">
        <f>IF($C$4="citu pasākumu izmaksas",IF('1a+c+n'!$Q17="C",'1a+c+n'!K17,0))</f>
        <v>0</v>
      </c>
      <c r="L17" s="109">
        <f>IF($C$4="citu pasākumu izmaksas",IF('1a+c+n'!$Q17="C",'1a+c+n'!L17,0))</f>
        <v>0</v>
      </c>
      <c r="M17" s="28">
        <f>IF($C$4="citu pasākumu izmaksas",IF('1a+c+n'!$Q17="C",'1a+c+n'!M17,0))</f>
        <v>0</v>
      </c>
      <c r="N17" s="28">
        <f>IF($C$4="citu pasākumu izmaksas",IF('1a+c+n'!$Q17="C",'1a+c+n'!N17,0))</f>
        <v>0</v>
      </c>
      <c r="O17" s="28">
        <f>IF($C$4="citu pasākumu izmaksas",IF('1a+c+n'!$Q17="C",'1a+c+n'!O17,0))</f>
        <v>0</v>
      </c>
      <c r="P17" s="59">
        <f>IF($C$4="citu pasākumu izmaksas",IF('1a+c+n'!$Q17="C",'1a+c+n'!P17,0))</f>
        <v>0</v>
      </c>
    </row>
    <row r="18" spans="1:16" x14ac:dyDescent="0.2">
      <c r="A18" s="64">
        <f>IF(P18=0,0,IF(COUNTBLANK(P18)=1,0,COUNTA($P$14:P18)))</f>
        <v>0</v>
      </c>
      <c r="B18" s="28">
        <f>IF($C$4="citu pasākumu izmaksas",IF('1a+c+n'!$Q18="C",'1a+c+n'!B18,0))</f>
        <v>0</v>
      </c>
      <c r="C18" s="80">
        <f>IF($C$4="citu pasākumu izmaksas",IF('1a+c+n'!$Q18="C",'1a+c+n'!C18,0))</f>
        <v>0</v>
      </c>
      <c r="D18" s="28">
        <f>IF($C$4="citu pasākumu izmaksas",IF('1a+c+n'!$Q18="C",'1a+c+n'!D18,0))</f>
        <v>0</v>
      </c>
      <c r="E18" s="59"/>
      <c r="F18" s="81"/>
      <c r="G18" s="28"/>
      <c r="H18" s="28">
        <f>IF($C$4="citu pasākumu izmaksas",IF('1a+c+n'!$Q18="C",'1a+c+n'!H18,0))</f>
        <v>0</v>
      </c>
      <c r="I18" s="28"/>
      <c r="J18" s="28"/>
      <c r="K18" s="59">
        <f>IF($C$4="citu pasākumu izmaksas",IF('1a+c+n'!$Q18="C",'1a+c+n'!K18,0))</f>
        <v>0</v>
      </c>
      <c r="L18" s="109">
        <f>IF($C$4="citu pasākumu izmaksas",IF('1a+c+n'!$Q18="C",'1a+c+n'!L18,0))</f>
        <v>0</v>
      </c>
      <c r="M18" s="28">
        <f>IF($C$4="citu pasākumu izmaksas",IF('1a+c+n'!$Q18="C",'1a+c+n'!M18,0))</f>
        <v>0</v>
      </c>
      <c r="N18" s="28">
        <f>IF($C$4="citu pasākumu izmaksas",IF('1a+c+n'!$Q18="C",'1a+c+n'!N18,0))</f>
        <v>0</v>
      </c>
      <c r="O18" s="28">
        <f>IF($C$4="citu pasākumu izmaksas",IF('1a+c+n'!$Q18="C",'1a+c+n'!O18,0))</f>
        <v>0</v>
      </c>
      <c r="P18" s="59">
        <f>IF($C$4="citu pasākumu izmaksas",IF('1a+c+n'!$Q18="C",'1a+c+n'!P18,0))</f>
        <v>0</v>
      </c>
    </row>
    <row r="19" spans="1:16" x14ac:dyDescent="0.2">
      <c r="A19" s="64">
        <f>IF(P19=0,0,IF(COUNTBLANK(P19)=1,0,COUNTA($P$14:P19)))</f>
        <v>0</v>
      </c>
      <c r="B19" s="28">
        <f>IF($C$4="citu pasākumu izmaksas",IF('1a+c+n'!$Q19="C",'1a+c+n'!B19,0))</f>
        <v>0</v>
      </c>
      <c r="C19" s="80">
        <f>IF($C$4="citu pasākumu izmaksas",IF('1a+c+n'!$Q19="C",'1a+c+n'!C19,0))</f>
        <v>0</v>
      </c>
      <c r="D19" s="28">
        <f>IF($C$4="citu pasākumu izmaksas",IF('1a+c+n'!$Q19="C",'1a+c+n'!D19,0))</f>
        <v>0</v>
      </c>
      <c r="E19" s="59"/>
      <c r="F19" s="81"/>
      <c r="G19" s="28"/>
      <c r="H19" s="28">
        <f>IF($C$4="citu pasākumu izmaksas",IF('1a+c+n'!$Q19="C",'1a+c+n'!H19,0))</f>
        <v>0</v>
      </c>
      <c r="I19" s="28"/>
      <c r="J19" s="28"/>
      <c r="K19" s="59">
        <f>IF($C$4="citu pasākumu izmaksas",IF('1a+c+n'!$Q19="C",'1a+c+n'!K19,0))</f>
        <v>0</v>
      </c>
      <c r="L19" s="109">
        <f>IF($C$4="citu pasākumu izmaksas",IF('1a+c+n'!$Q19="C",'1a+c+n'!L19,0))</f>
        <v>0</v>
      </c>
      <c r="M19" s="28">
        <f>IF($C$4="citu pasākumu izmaksas",IF('1a+c+n'!$Q19="C",'1a+c+n'!M19,0))</f>
        <v>0</v>
      </c>
      <c r="N19" s="28">
        <f>IF($C$4="citu pasākumu izmaksas",IF('1a+c+n'!$Q19="C",'1a+c+n'!N19,0))</f>
        <v>0</v>
      </c>
      <c r="O19" s="28">
        <f>IF($C$4="citu pasākumu izmaksas",IF('1a+c+n'!$Q19="C",'1a+c+n'!O19,0))</f>
        <v>0</v>
      </c>
      <c r="P19" s="59">
        <f>IF($C$4="citu pasākumu izmaksas",IF('1a+c+n'!$Q19="C",'1a+c+n'!P19,0))</f>
        <v>0</v>
      </c>
    </row>
    <row r="20" spans="1:16" x14ac:dyDescent="0.2">
      <c r="A20" s="64">
        <f>IF(P20=0,0,IF(COUNTBLANK(P20)=1,0,COUNTA($P$14:P20)))</f>
        <v>0</v>
      </c>
      <c r="B20" s="28">
        <f>IF($C$4="citu pasākumu izmaksas",IF('1a+c+n'!$Q20="C",'1a+c+n'!B20,0))</f>
        <v>0</v>
      </c>
      <c r="C20" s="80">
        <f>IF($C$4="citu pasākumu izmaksas",IF('1a+c+n'!$Q20="C",'1a+c+n'!C20,0))</f>
        <v>0</v>
      </c>
      <c r="D20" s="28">
        <f>IF($C$4="citu pasākumu izmaksas",IF('1a+c+n'!$Q20="C",'1a+c+n'!D20,0))</f>
        <v>0</v>
      </c>
      <c r="E20" s="59"/>
      <c r="F20" s="81"/>
      <c r="G20" s="28"/>
      <c r="H20" s="28">
        <f>IF($C$4="citu pasākumu izmaksas",IF('1a+c+n'!$Q20="C",'1a+c+n'!H20,0))</f>
        <v>0</v>
      </c>
      <c r="I20" s="28"/>
      <c r="J20" s="28"/>
      <c r="K20" s="59">
        <f>IF($C$4="citu pasākumu izmaksas",IF('1a+c+n'!$Q20="C",'1a+c+n'!K20,0))</f>
        <v>0</v>
      </c>
      <c r="L20" s="109">
        <f>IF($C$4="citu pasākumu izmaksas",IF('1a+c+n'!$Q20="C",'1a+c+n'!L20,0))</f>
        <v>0</v>
      </c>
      <c r="M20" s="28">
        <f>IF($C$4="citu pasākumu izmaksas",IF('1a+c+n'!$Q20="C",'1a+c+n'!M20,0))</f>
        <v>0</v>
      </c>
      <c r="N20" s="28">
        <f>IF($C$4="citu pasākumu izmaksas",IF('1a+c+n'!$Q20="C",'1a+c+n'!N20,0))</f>
        <v>0</v>
      </c>
      <c r="O20" s="28">
        <f>IF($C$4="citu pasākumu izmaksas",IF('1a+c+n'!$Q20="C",'1a+c+n'!O20,0))</f>
        <v>0</v>
      </c>
      <c r="P20" s="59">
        <f>IF($C$4="citu pasākumu izmaksas",IF('1a+c+n'!$Q20="C",'1a+c+n'!P20,0))</f>
        <v>0</v>
      </c>
    </row>
    <row r="21" spans="1:16" x14ac:dyDescent="0.2">
      <c r="A21" s="64">
        <f>IF(P21=0,0,IF(COUNTBLANK(P21)=1,0,COUNTA($P$14:P21)))</f>
        <v>0</v>
      </c>
      <c r="B21" s="28">
        <f>IF($C$4="citu pasākumu izmaksas",IF('1a+c+n'!$Q21="C",'1a+c+n'!B21,0))</f>
        <v>0</v>
      </c>
      <c r="C21" s="80">
        <f>IF($C$4="citu pasākumu izmaksas",IF('1a+c+n'!$Q21="C",'1a+c+n'!C21,0))</f>
        <v>0</v>
      </c>
      <c r="D21" s="28">
        <f>IF($C$4="citu pasākumu izmaksas",IF('1a+c+n'!$Q21="C",'1a+c+n'!D21,0))</f>
        <v>0</v>
      </c>
      <c r="E21" s="59"/>
      <c r="F21" s="81"/>
      <c r="G21" s="28"/>
      <c r="H21" s="28">
        <f>IF($C$4="citu pasākumu izmaksas",IF('1a+c+n'!$Q21="C",'1a+c+n'!H21,0))</f>
        <v>0</v>
      </c>
      <c r="I21" s="28"/>
      <c r="J21" s="28"/>
      <c r="K21" s="59">
        <f>IF($C$4="citu pasākumu izmaksas",IF('1a+c+n'!$Q21="C",'1a+c+n'!K21,0))</f>
        <v>0</v>
      </c>
      <c r="L21" s="109">
        <f>IF($C$4="citu pasākumu izmaksas",IF('1a+c+n'!$Q21="C",'1a+c+n'!L21,0))</f>
        <v>0</v>
      </c>
      <c r="M21" s="28">
        <f>IF($C$4="citu pasākumu izmaksas",IF('1a+c+n'!$Q21="C",'1a+c+n'!M21,0))</f>
        <v>0</v>
      </c>
      <c r="N21" s="28">
        <f>IF($C$4="citu pasākumu izmaksas",IF('1a+c+n'!$Q21="C",'1a+c+n'!N21,0))</f>
        <v>0</v>
      </c>
      <c r="O21" s="28">
        <f>IF($C$4="citu pasākumu izmaksas",IF('1a+c+n'!$Q21="C",'1a+c+n'!O21,0))</f>
        <v>0</v>
      </c>
      <c r="P21" s="59">
        <f>IF($C$4="citu pasākumu izmaksas",IF('1a+c+n'!$Q21="C",'1a+c+n'!P21,0))</f>
        <v>0</v>
      </c>
    </row>
    <row r="22" spans="1:16" x14ac:dyDescent="0.2">
      <c r="A22" s="64">
        <f>IF(P22=0,0,IF(COUNTBLANK(P22)=1,0,COUNTA($P$14:P22)))</f>
        <v>0</v>
      </c>
      <c r="B22" s="28">
        <f>IF($C$4="citu pasākumu izmaksas",IF('1a+c+n'!$Q22="C",'1a+c+n'!B22,0))</f>
        <v>0</v>
      </c>
      <c r="C22" s="80">
        <f>IF($C$4="citu pasākumu izmaksas",IF('1a+c+n'!$Q22="C",'1a+c+n'!C22,0))</f>
        <v>0</v>
      </c>
      <c r="D22" s="28">
        <f>IF($C$4="citu pasākumu izmaksas",IF('1a+c+n'!$Q22="C",'1a+c+n'!D22,0))</f>
        <v>0</v>
      </c>
      <c r="E22" s="59"/>
      <c r="F22" s="81"/>
      <c r="G22" s="28"/>
      <c r="H22" s="28">
        <f>IF($C$4="citu pasākumu izmaksas",IF('1a+c+n'!$Q22="C",'1a+c+n'!H22,0))</f>
        <v>0</v>
      </c>
      <c r="I22" s="28"/>
      <c r="J22" s="28"/>
      <c r="K22" s="59">
        <f>IF($C$4="citu pasākumu izmaksas",IF('1a+c+n'!$Q22="C",'1a+c+n'!K22,0))</f>
        <v>0</v>
      </c>
      <c r="L22" s="109">
        <f>IF($C$4="citu pasākumu izmaksas",IF('1a+c+n'!$Q22="C",'1a+c+n'!L22,0))</f>
        <v>0</v>
      </c>
      <c r="M22" s="28">
        <f>IF($C$4="citu pasākumu izmaksas",IF('1a+c+n'!$Q22="C",'1a+c+n'!M22,0))</f>
        <v>0</v>
      </c>
      <c r="N22" s="28">
        <f>IF($C$4="citu pasākumu izmaksas",IF('1a+c+n'!$Q22="C",'1a+c+n'!N22,0))</f>
        <v>0</v>
      </c>
      <c r="O22" s="28">
        <f>IF($C$4="citu pasākumu izmaksas",IF('1a+c+n'!$Q22="C",'1a+c+n'!O22,0))</f>
        <v>0</v>
      </c>
      <c r="P22" s="59">
        <f>IF($C$4="citu pasākumu izmaksas",IF('1a+c+n'!$Q22="C",'1a+c+n'!P22,0))</f>
        <v>0</v>
      </c>
    </row>
    <row r="23" spans="1:16" x14ac:dyDescent="0.2">
      <c r="A23" s="64">
        <f>IF(P23=0,0,IF(COUNTBLANK(P23)=1,0,COUNTA($P$14:P23)))</f>
        <v>0</v>
      </c>
      <c r="B23" s="28">
        <f>IF($C$4="citu pasākumu izmaksas",IF('1a+c+n'!$Q23="C",'1a+c+n'!B23,0))</f>
        <v>0</v>
      </c>
      <c r="C23" s="80">
        <f>IF($C$4="citu pasākumu izmaksas",IF('1a+c+n'!$Q23="C",'1a+c+n'!C23,0))</f>
        <v>0</v>
      </c>
      <c r="D23" s="28">
        <f>IF($C$4="citu pasākumu izmaksas",IF('1a+c+n'!$Q23="C",'1a+c+n'!D23,0))</f>
        <v>0</v>
      </c>
      <c r="E23" s="59"/>
      <c r="F23" s="81"/>
      <c r="G23" s="28"/>
      <c r="H23" s="28">
        <f>IF($C$4="citu pasākumu izmaksas",IF('1a+c+n'!$Q23="C",'1a+c+n'!H23,0))</f>
        <v>0</v>
      </c>
      <c r="I23" s="28"/>
      <c r="J23" s="28"/>
      <c r="K23" s="59">
        <f>IF($C$4="citu pasākumu izmaksas",IF('1a+c+n'!$Q23="C",'1a+c+n'!K23,0))</f>
        <v>0</v>
      </c>
      <c r="L23" s="109">
        <f>IF($C$4="citu pasākumu izmaksas",IF('1a+c+n'!$Q23="C",'1a+c+n'!L23,0))</f>
        <v>0</v>
      </c>
      <c r="M23" s="28">
        <f>IF($C$4="citu pasākumu izmaksas",IF('1a+c+n'!$Q23="C",'1a+c+n'!M23,0))</f>
        <v>0</v>
      </c>
      <c r="N23" s="28">
        <f>IF($C$4="citu pasākumu izmaksas",IF('1a+c+n'!$Q23="C",'1a+c+n'!N23,0))</f>
        <v>0</v>
      </c>
      <c r="O23" s="28">
        <f>IF($C$4="citu pasākumu izmaksas",IF('1a+c+n'!$Q23="C",'1a+c+n'!O23,0))</f>
        <v>0</v>
      </c>
      <c r="P23" s="59">
        <f>IF($C$4="citu pasākumu izmaksas",IF('1a+c+n'!$Q23="C",'1a+c+n'!P23,0))</f>
        <v>0</v>
      </c>
    </row>
    <row r="24" spans="1:16" x14ac:dyDescent="0.2">
      <c r="A24" s="64">
        <f>IF(P24=0,0,IF(COUNTBLANK(P24)=1,0,COUNTA($P$14:P24)))</f>
        <v>0</v>
      </c>
      <c r="B24" s="28">
        <f>IF($C$4="citu pasākumu izmaksas",IF('1a+c+n'!$Q24="C",'1a+c+n'!B24,0))</f>
        <v>0</v>
      </c>
      <c r="C24" s="80">
        <f>IF($C$4="citu pasākumu izmaksas",IF('1a+c+n'!$Q24="C",'1a+c+n'!C24,0))</f>
        <v>0</v>
      </c>
      <c r="D24" s="28">
        <f>IF($C$4="citu pasākumu izmaksas",IF('1a+c+n'!$Q24="C",'1a+c+n'!D24,0))</f>
        <v>0</v>
      </c>
      <c r="E24" s="59"/>
      <c r="F24" s="81"/>
      <c r="G24" s="28"/>
      <c r="H24" s="28">
        <f>IF($C$4="citu pasākumu izmaksas",IF('1a+c+n'!$Q24="C",'1a+c+n'!H24,0))</f>
        <v>0</v>
      </c>
      <c r="I24" s="28"/>
      <c r="J24" s="28"/>
      <c r="K24" s="59">
        <f>IF($C$4="citu pasākumu izmaksas",IF('1a+c+n'!$Q24="C",'1a+c+n'!K24,0))</f>
        <v>0</v>
      </c>
      <c r="L24" s="109">
        <f>IF($C$4="citu pasākumu izmaksas",IF('1a+c+n'!$Q24="C",'1a+c+n'!L24,0))</f>
        <v>0</v>
      </c>
      <c r="M24" s="28">
        <f>IF($C$4="citu pasākumu izmaksas",IF('1a+c+n'!$Q24="C",'1a+c+n'!M24,0))</f>
        <v>0</v>
      </c>
      <c r="N24" s="28">
        <f>IF($C$4="citu pasākumu izmaksas",IF('1a+c+n'!$Q24="C",'1a+c+n'!N24,0))</f>
        <v>0</v>
      </c>
      <c r="O24" s="28">
        <f>IF($C$4="citu pasākumu izmaksas",IF('1a+c+n'!$Q24="C",'1a+c+n'!O24,0))</f>
        <v>0</v>
      </c>
      <c r="P24" s="59">
        <f>IF($C$4="citu pasākumu izmaksas",IF('1a+c+n'!$Q24="C",'1a+c+n'!P24,0))</f>
        <v>0</v>
      </c>
    </row>
    <row r="25" spans="1:16" ht="12" thickBot="1" x14ac:dyDescent="0.25">
      <c r="A25" s="64">
        <f>IF(P25=0,0,IF(COUNTBLANK(P25)=1,0,COUNTA($P$14:P25)))</f>
        <v>0</v>
      </c>
      <c r="B25" s="28">
        <f>IF($C$4="citu pasākumu izmaksas",IF('1a+c+n'!$Q25="C",'1a+c+n'!B25,0))</f>
        <v>0</v>
      </c>
      <c r="C25" s="80">
        <f>IF($C$4="citu pasākumu izmaksas",IF('1a+c+n'!$Q25="C",'1a+c+n'!C25,0))</f>
        <v>0</v>
      </c>
      <c r="D25" s="28">
        <f>IF($C$4="citu pasākumu izmaksas",IF('1a+c+n'!$Q25="C",'1a+c+n'!D25,0))</f>
        <v>0</v>
      </c>
      <c r="E25" s="59"/>
      <c r="F25" s="81"/>
      <c r="G25" s="28"/>
      <c r="H25" s="28">
        <f>IF($C$4="citu pasākumu izmaksas",IF('1a+c+n'!$Q25="C",'1a+c+n'!H25,0))</f>
        <v>0</v>
      </c>
      <c r="I25" s="28"/>
      <c r="J25" s="28"/>
      <c r="K25" s="59">
        <f>IF($C$4="citu pasākumu izmaksas",IF('1a+c+n'!$Q25="C",'1a+c+n'!K25,0))</f>
        <v>0</v>
      </c>
      <c r="L25" s="109">
        <f>IF($C$4="citu pasākumu izmaksas",IF('1a+c+n'!$Q25="C",'1a+c+n'!L25,0))</f>
        <v>0</v>
      </c>
      <c r="M25" s="28">
        <f>IF($C$4="citu pasākumu izmaksas",IF('1a+c+n'!$Q25="C",'1a+c+n'!M25,0))</f>
        <v>0</v>
      </c>
      <c r="N25" s="28">
        <f>IF($C$4="citu pasākumu izmaksas",IF('1a+c+n'!$Q25="C",'1a+c+n'!N25,0))</f>
        <v>0</v>
      </c>
      <c r="O25" s="28">
        <f>IF($C$4="citu pasākumu izmaksas",IF('1a+c+n'!$Q25="C",'1a+c+n'!O25,0))</f>
        <v>0</v>
      </c>
      <c r="P25" s="59">
        <f>IF($C$4="citu pasākumu izmaksas",IF('1a+c+n'!$Q25="C",'1a+c+n'!P25,0))</f>
        <v>0</v>
      </c>
    </row>
    <row r="26" spans="1:16" ht="12" customHeight="1" thickBot="1" x14ac:dyDescent="0.25">
      <c r="A26" s="325" t="s">
        <v>62</v>
      </c>
      <c r="B26" s="326"/>
      <c r="C26" s="326"/>
      <c r="D26" s="326"/>
      <c r="E26" s="326"/>
      <c r="F26" s="326"/>
      <c r="G26" s="326"/>
      <c r="H26" s="326"/>
      <c r="I26" s="326"/>
      <c r="J26" s="326"/>
      <c r="K26" s="327"/>
      <c r="L26" s="110">
        <f>SUM(L14:L25)</f>
        <v>0</v>
      </c>
      <c r="M26" s="111">
        <f>SUM(M14:M25)</f>
        <v>0</v>
      </c>
      <c r="N26" s="111">
        <f>SUM(N14:N25)</f>
        <v>0</v>
      </c>
      <c r="O26" s="111">
        <f>SUM(O14:O25)</f>
        <v>0</v>
      </c>
      <c r="P26" s="112">
        <f>SUM(P14:P25)</f>
        <v>0</v>
      </c>
    </row>
    <row r="27" spans="1:16" x14ac:dyDescent="0.2">
      <c r="A27" s="20"/>
      <c r="B27" s="20"/>
      <c r="C27" s="20"/>
      <c r="D27" s="20"/>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14</v>
      </c>
      <c r="B29" s="20"/>
      <c r="C29" s="328">
        <f>'Kops c'!C36:H36</f>
        <v>0</v>
      </c>
      <c r="D29" s="328"/>
      <c r="E29" s="328"/>
      <c r="F29" s="328"/>
      <c r="G29" s="328"/>
      <c r="H29" s="328"/>
      <c r="I29" s="20"/>
      <c r="J29" s="20"/>
      <c r="K29" s="20"/>
      <c r="L29" s="20"/>
      <c r="M29" s="20"/>
      <c r="N29" s="20"/>
      <c r="O29" s="20"/>
      <c r="P29" s="20"/>
    </row>
    <row r="30" spans="1:16" x14ac:dyDescent="0.2">
      <c r="A30" s="20"/>
      <c r="B30" s="20"/>
      <c r="C30" s="250" t="s">
        <v>15</v>
      </c>
      <c r="D30" s="250"/>
      <c r="E30" s="250"/>
      <c r="F30" s="250"/>
      <c r="G30" s="250"/>
      <c r="H30" s="25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291" t="str">
        <f>'Kops n'!A39:D39</f>
        <v xml:space="preserve">Tāme sastādīta 2023. gada __.________ </v>
      </c>
      <c r="B32" s="292"/>
      <c r="C32" s="292"/>
      <c r="D32" s="29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328">
        <f>'Kops c'!C41:H41</f>
        <v>0</v>
      </c>
      <c r="D34" s="328"/>
      <c r="E34" s="328"/>
      <c r="F34" s="328"/>
      <c r="G34" s="328"/>
      <c r="H34" s="328"/>
      <c r="I34" s="20"/>
      <c r="J34" s="20"/>
      <c r="K34" s="20"/>
      <c r="L34" s="20"/>
      <c r="M34" s="20"/>
      <c r="N34" s="20"/>
      <c r="O34" s="20"/>
      <c r="P34" s="20"/>
    </row>
    <row r="35" spans="1:16" x14ac:dyDescent="0.2">
      <c r="A35" s="20"/>
      <c r="B35" s="20"/>
      <c r="C35" s="250" t="s">
        <v>15</v>
      </c>
      <c r="D35" s="250"/>
      <c r="E35" s="250"/>
      <c r="F35" s="250"/>
      <c r="G35" s="250"/>
      <c r="H35" s="25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3" t="s">
        <v>16</v>
      </c>
      <c r="B37" s="52"/>
      <c r="C37" s="115">
        <f>'Kops c'!C44</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6:K26">
    <cfRule type="containsText" dxfId="340"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339" priority="1" operator="equal">
      <formula>0</formula>
    </cfRule>
  </conditionalFormatting>
  <conditionalFormatting sqref="C2:I2 D5:L8 N9:O9 L26:P26 C29:H29 C34:H34 C37">
    <cfRule type="cellIs" dxfId="338"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249F-2C68-4958-A9CB-3D8DBF4A93A5}">
  <sheetPr codeName="Sheet9">
    <tabColor rgb="FFC00000"/>
  </sheetPr>
  <dimension ref="A1:P38"/>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'1a+c+n'!D1</f>
        <v>1</v>
      </c>
      <c r="E1" s="26"/>
      <c r="F1" s="26"/>
      <c r="G1" s="26"/>
      <c r="H1" s="26"/>
      <c r="I1" s="26"/>
      <c r="J1" s="26"/>
      <c r="N1" s="30"/>
      <c r="O1" s="31"/>
      <c r="P1" s="32"/>
    </row>
    <row r="2" spans="1:16" x14ac:dyDescent="0.2">
      <c r="A2" s="33"/>
      <c r="B2" s="33"/>
      <c r="C2" s="316" t="str">
        <f>'1a+c+n'!C2:I2</f>
        <v>Būvlaukuma sagatavošana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399</v>
      </c>
      <c r="B9" s="319"/>
      <c r="C9" s="319"/>
      <c r="D9" s="319"/>
      <c r="E9" s="319"/>
      <c r="F9" s="319"/>
      <c r="G9" s="35"/>
      <c r="H9" s="35"/>
      <c r="I9" s="35"/>
      <c r="J9" s="320" t="s">
        <v>45</v>
      </c>
      <c r="K9" s="320"/>
      <c r="L9" s="320"/>
      <c r="M9" s="320"/>
      <c r="N9" s="321">
        <f>P26</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izmaksas",IF('1a+c+n'!$Q14="N",'1a+c+n'!B14,0))</f>
        <v>0</v>
      </c>
      <c r="C14" s="78">
        <f>IF($C$4="Neattiecināmās izmaksas",IF('1a+c+n'!$Q14="N",'1a+c+n'!C14,0))</f>
        <v>0</v>
      </c>
      <c r="D14" s="27">
        <f>IF($C$4="Neattiecināmās izmaksas",IF('1a+c+n'!$Q14="N",'1a+c+n'!D14,0))</f>
        <v>0</v>
      </c>
      <c r="E14" s="57"/>
      <c r="F14" s="79"/>
      <c r="G14" s="27">
        <f>IF($C$4="Neattiecināmās izmaksas",IF('1a+c+n'!$Q14="N",'1a+c+n'!G14,0))</f>
        <v>0</v>
      </c>
      <c r="H14" s="27">
        <f>IF($C$4="Neattiecināmās izmaksas",IF('1a+c+n'!$Q14="N",'1a+c+n'!H14,0))</f>
        <v>0</v>
      </c>
      <c r="I14" s="27"/>
      <c r="J14" s="27"/>
      <c r="K14" s="57">
        <f>IF($C$4="Neattiecināmās izmaksas",IF('1a+c+n'!$Q14="N",'1a+c+n'!K14,0))</f>
        <v>0</v>
      </c>
      <c r="L14" s="108">
        <f>IF($C$4="Neattiecināmās izmaksas",IF('1a+c+n'!$Q14="N",'1a+c+n'!L14,0))</f>
        <v>0</v>
      </c>
      <c r="M14" s="27">
        <f>IF($C$4="Neattiecināmās izmaksas",IF('1a+c+n'!$Q14="N",'1a+c+n'!M14,0))</f>
        <v>0</v>
      </c>
      <c r="N14" s="27">
        <f>IF($C$4="Neattiecināmās izmaksas",IF('1a+c+n'!$Q14="N",'1a+c+n'!N14,0))</f>
        <v>0</v>
      </c>
      <c r="O14" s="27">
        <f>IF($C$4="Neattiecināmās izmaksas",IF('1a+c+n'!$Q14="N",'1a+c+n'!O14,0))</f>
        <v>0</v>
      </c>
      <c r="P14" s="57">
        <f>IF($C$4="Neattiecināmās izmaksas",IF('1a+c+n'!$Q14="N",'1a+c+n'!P14,0))</f>
        <v>0</v>
      </c>
    </row>
    <row r="15" spans="1:16" x14ac:dyDescent="0.2">
      <c r="A15" s="64">
        <f>IF(P15=0,0,IF(COUNTBLANK(P15)=1,0,COUNTA($P$14:P15)))</f>
        <v>0</v>
      </c>
      <c r="B15" s="28">
        <f>IF($C$4="Neattiecināmās izmaksas",IF('1a+c+n'!$Q15="N",'1a+c+n'!B15,0))</f>
        <v>0</v>
      </c>
      <c r="C15" s="80">
        <f>IF($C$4="Neattiecināmās izmaksas",IF('1a+c+n'!$Q15="N",'1a+c+n'!C15,0))</f>
        <v>0</v>
      </c>
      <c r="D15" s="28">
        <f>IF($C$4="Neattiecināmās izmaksas",IF('1a+c+n'!$Q15="N",'1a+c+n'!D15,0))</f>
        <v>0</v>
      </c>
      <c r="E15" s="59"/>
      <c r="F15" s="81"/>
      <c r="G15" s="28"/>
      <c r="H15" s="28">
        <f>IF($C$4="Neattiecināmās izmaksas",IF('1a+c+n'!$Q15="N",'1a+c+n'!H15,0))</f>
        <v>0</v>
      </c>
      <c r="I15" s="28"/>
      <c r="J15" s="28"/>
      <c r="K15" s="59">
        <f>IF($C$4="Neattiecināmās izmaksas",IF('1a+c+n'!$Q15="N",'1a+c+n'!K15,0))</f>
        <v>0</v>
      </c>
      <c r="L15" s="109">
        <f>IF($C$4="Neattiecināmās izmaksas",IF('1a+c+n'!$Q15="N",'1a+c+n'!L15,0))</f>
        <v>0</v>
      </c>
      <c r="M15" s="28">
        <f>IF($C$4="Neattiecināmās izmaksas",IF('1a+c+n'!$Q15="N",'1a+c+n'!M15,0))</f>
        <v>0</v>
      </c>
      <c r="N15" s="28">
        <f>IF($C$4="Neattiecināmās izmaksas",IF('1a+c+n'!$Q15="N",'1a+c+n'!N15,0))</f>
        <v>0</v>
      </c>
      <c r="O15" s="28">
        <f>IF($C$4="Neattiecināmās izmaksas",IF('1a+c+n'!$Q15="N",'1a+c+n'!O15,0))</f>
        <v>0</v>
      </c>
      <c r="P15" s="59">
        <f>IF($C$4="Neattiecināmās izmaksas",IF('1a+c+n'!$Q15="N",'1a+c+n'!P15,0))</f>
        <v>0</v>
      </c>
    </row>
    <row r="16" spans="1:16" x14ac:dyDescent="0.2">
      <c r="A16" s="64">
        <f>IF(P16=0,0,IF(COUNTBLANK(P16)=1,0,COUNTA($P$14:P16)))</f>
        <v>0</v>
      </c>
      <c r="B16" s="28">
        <f>IF($C$4="Neattiecināmās izmaksas",IF('1a+c+n'!$Q16="N",'1a+c+n'!B16,0))</f>
        <v>0</v>
      </c>
      <c r="C16" s="80">
        <f>IF($C$4="Neattiecināmās izmaksas",IF('1a+c+n'!$Q16="N",'1a+c+n'!C16,0))</f>
        <v>0</v>
      </c>
      <c r="D16" s="28">
        <f>IF($C$4="Neattiecināmās izmaksas",IF('1a+c+n'!$Q16="N",'1a+c+n'!D16,0))</f>
        <v>0</v>
      </c>
      <c r="E16" s="59"/>
      <c r="F16" s="81"/>
      <c r="G16" s="28"/>
      <c r="H16" s="28">
        <f>IF($C$4="Neattiecināmās izmaksas",IF('1a+c+n'!$Q16="N",'1a+c+n'!H16,0))</f>
        <v>0</v>
      </c>
      <c r="I16" s="28"/>
      <c r="J16" s="28"/>
      <c r="K16" s="59">
        <f>IF($C$4="Neattiecināmās izmaksas",IF('1a+c+n'!$Q16="N",'1a+c+n'!K16,0))</f>
        <v>0</v>
      </c>
      <c r="L16" s="109">
        <f>IF($C$4="Neattiecināmās izmaksas",IF('1a+c+n'!$Q16="N",'1a+c+n'!L16,0))</f>
        <v>0</v>
      </c>
      <c r="M16" s="28">
        <f>IF($C$4="Neattiecināmās izmaksas",IF('1a+c+n'!$Q16="N",'1a+c+n'!M16,0))</f>
        <v>0</v>
      </c>
      <c r="N16" s="28">
        <f>IF($C$4="Neattiecināmās izmaksas",IF('1a+c+n'!$Q16="N",'1a+c+n'!N16,0))</f>
        <v>0</v>
      </c>
      <c r="O16" s="28">
        <f>IF($C$4="Neattiecināmās izmaksas",IF('1a+c+n'!$Q16="N",'1a+c+n'!O16,0))</f>
        <v>0</v>
      </c>
      <c r="P16" s="59">
        <f>IF($C$4="Neattiecināmās izmaksas",IF('1a+c+n'!$Q16="N",'1a+c+n'!P16,0))</f>
        <v>0</v>
      </c>
    </row>
    <row r="17" spans="1:16" x14ac:dyDescent="0.2">
      <c r="A17" s="64">
        <f>IF(P17=0,0,IF(COUNTBLANK(P17)=1,0,COUNTA($P$14:P17)))</f>
        <v>0</v>
      </c>
      <c r="B17" s="28">
        <f>IF($C$4="Neattiecināmās izmaksas",IF('1a+c+n'!$Q17="N",'1a+c+n'!B17,0))</f>
        <v>0</v>
      </c>
      <c r="C17" s="80">
        <f>IF($C$4="Neattiecināmās izmaksas",IF('1a+c+n'!$Q17="N",'1a+c+n'!C17,0))</f>
        <v>0</v>
      </c>
      <c r="D17" s="28">
        <f>IF($C$4="Neattiecināmās izmaksas",IF('1a+c+n'!$Q17="N",'1a+c+n'!D17,0))</f>
        <v>0</v>
      </c>
      <c r="E17" s="59"/>
      <c r="F17" s="81"/>
      <c r="G17" s="28"/>
      <c r="H17" s="28">
        <f>IF($C$4="Neattiecināmās izmaksas",IF('1a+c+n'!$Q17="N",'1a+c+n'!H17,0))</f>
        <v>0</v>
      </c>
      <c r="I17" s="28"/>
      <c r="J17" s="28"/>
      <c r="K17" s="59">
        <f>IF($C$4="Neattiecināmās izmaksas",IF('1a+c+n'!$Q17="N",'1a+c+n'!K17,0))</f>
        <v>0</v>
      </c>
      <c r="L17" s="109">
        <f>IF($C$4="Neattiecināmās izmaksas",IF('1a+c+n'!$Q17="N",'1a+c+n'!L17,0))</f>
        <v>0</v>
      </c>
      <c r="M17" s="28">
        <f>IF($C$4="Neattiecināmās izmaksas",IF('1a+c+n'!$Q17="N",'1a+c+n'!M17,0))</f>
        <v>0</v>
      </c>
      <c r="N17" s="28">
        <f>IF($C$4="Neattiecināmās izmaksas",IF('1a+c+n'!$Q17="N",'1a+c+n'!N17,0))</f>
        <v>0</v>
      </c>
      <c r="O17" s="28">
        <f>IF($C$4="Neattiecināmās izmaksas",IF('1a+c+n'!$Q17="N",'1a+c+n'!O17,0))</f>
        <v>0</v>
      </c>
      <c r="P17" s="59">
        <f>IF($C$4="Neattiecināmās izmaksas",IF('1a+c+n'!$Q17="N",'1a+c+n'!P17,0))</f>
        <v>0</v>
      </c>
    </row>
    <row r="18" spans="1:16" x14ac:dyDescent="0.2">
      <c r="A18" s="64">
        <f>IF(P18=0,0,IF(COUNTBLANK(P18)=1,0,COUNTA($P$14:P18)))</f>
        <v>0</v>
      </c>
      <c r="B18" s="28">
        <f>IF($C$4="Neattiecināmās izmaksas",IF('1a+c+n'!$Q18="N",'1a+c+n'!B18,0))</f>
        <v>0</v>
      </c>
      <c r="C18" s="80">
        <f>IF($C$4="Neattiecināmās izmaksas",IF('1a+c+n'!$Q18="N",'1a+c+n'!C18,0))</f>
        <v>0</v>
      </c>
      <c r="D18" s="28">
        <f>IF($C$4="Neattiecināmās izmaksas",IF('1a+c+n'!$Q18="N",'1a+c+n'!D18,0))</f>
        <v>0</v>
      </c>
      <c r="E18" s="59"/>
      <c r="F18" s="81"/>
      <c r="G18" s="28"/>
      <c r="H18" s="28">
        <f>IF($C$4="Neattiecināmās izmaksas",IF('1a+c+n'!$Q18="N",'1a+c+n'!H18,0))</f>
        <v>0</v>
      </c>
      <c r="I18" s="28"/>
      <c r="J18" s="28"/>
      <c r="K18" s="59">
        <f>IF($C$4="Neattiecināmās izmaksas",IF('1a+c+n'!$Q18="N",'1a+c+n'!K18,0))</f>
        <v>0</v>
      </c>
      <c r="L18" s="109">
        <f>IF($C$4="Neattiecināmās izmaksas",IF('1a+c+n'!$Q18="N",'1a+c+n'!L18,0))</f>
        <v>0</v>
      </c>
      <c r="M18" s="28">
        <f>IF($C$4="Neattiecināmās izmaksas",IF('1a+c+n'!$Q18="N",'1a+c+n'!M18,0))</f>
        <v>0</v>
      </c>
      <c r="N18" s="28">
        <f>IF($C$4="Neattiecināmās izmaksas",IF('1a+c+n'!$Q18="N",'1a+c+n'!N18,0))</f>
        <v>0</v>
      </c>
      <c r="O18" s="28">
        <f>IF($C$4="Neattiecināmās izmaksas",IF('1a+c+n'!$Q18="N",'1a+c+n'!O18,0))</f>
        <v>0</v>
      </c>
      <c r="P18" s="59">
        <f>IF($C$4="Neattiecināmās izmaksas",IF('1a+c+n'!$Q18="N",'1a+c+n'!P18,0))</f>
        <v>0</v>
      </c>
    </row>
    <row r="19" spans="1:16" x14ac:dyDescent="0.2">
      <c r="A19" s="64">
        <f>IF(P19=0,0,IF(COUNTBLANK(P19)=1,0,COUNTA($P$14:P19)))</f>
        <v>0</v>
      </c>
      <c r="B19" s="28">
        <f>IF($C$4="Neattiecināmās izmaksas",IF('1a+c+n'!$Q19="N",'1a+c+n'!B19,0))</f>
        <v>0</v>
      </c>
      <c r="C19" s="80">
        <f>IF($C$4="Neattiecināmās izmaksas",IF('1a+c+n'!$Q19="N",'1a+c+n'!C19,0))</f>
        <v>0</v>
      </c>
      <c r="D19" s="28">
        <f>IF($C$4="Neattiecināmās izmaksas",IF('1a+c+n'!$Q19="N",'1a+c+n'!D19,0))</f>
        <v>0</v>
      </c>
      <c r="E19" s="59"/>
      <c r="F19" s="81"/>
      <c r="G19" s="28"/>
      <c r="H19" s="28">
        <f>IF($C$4="Neattiecināmās izmaksas",IF('1a+c+n'!$Q19="N",'1a+c+n'!H19,0))</f>
        <v>0</v>
      </c>
      <c r="I19" s="28"/>
      <c r="J19" s="28"/>
      <c r="K19" s="59">
        <f>IF($C$4="Neattiecināmās izmaksas",IF('1a+c+n'!$Q19="N",'1a+c+n'!K19,0))</f>
        <v>0</v>
      </c>
      <c r="L19" s="109">
        <f>IF($C$4="Neattiecināmās izmaksas",IF('1a+c+n'!$Q19="N",'1a+c+n'!L19,0))</f>
        <v>0</v>
      </c>
      <c r="M19" s="28">
        <f>IF($C$4="Neattiecināmās izmaksas",IF('1a+c+n'!$Q19="N",'1a+c+n'!M19,0))</f>
        <v>0</v>
      </c>
      <c r="N19" s="28">
        <f>IF($C$4="Neattiecināmās izmaksas",IF('1a+c+n'!$Q19="N",'1a+c+n'!N19,0))</f>
        <v>0</v>
      </c>
      <c r="O19" s="28">
        <f>IF($C$4="Neattiecināmās izmaksas",IF('1a+c+n'!$Q19="N",'1a+c+n'!O19,0))</f>
        <v>0</v>
      </c>
      <c r="P19" s="59">
        <f>IF($C$4="Neattiecināmās izmaksas",IF('1a+c+n'!$Q19="N",'1a+c+n'!P19,0))</f>
        <v>0</v>
      </c>
    </row>
    <row r="20" spans="1:16" x14ac:dyDescent="0.2">
      <c r="A20" s="64">
        <f>IF(P20=0,0,IF(COUNTBLANK(P20)=1,0,COUNTA($P$14:P20)))</f>
        <v>0</v>
      </c>
      <c r="B20" s="28">
        <f>IF($C$4="Neattiecināmās izmaksas",IF('1a+c+n'!$Q20="N",'1a+c+n'!B20,0))</f>
        <v>0</v>
      </c>
      <c r="C20" s="80">
        <f>IF($C$4="Neattiecināmās izmaksas",IF('1a+c+n'!$Q20="N",'1a+c+n'!C20,0))</f>
        <v>0</v>
      </c>
      <c r="D20" s="28">
        <f>IF($C$4="Neattiecināmās izmaksas",IF('1a+c+n'!$Q20="N",'1a+c+n'!D20,0))</f>
        <v>0</v>
      </c>
      <c r="E20" s="59"/>
      <c r="F20" s="81"/>
      <c r="G20" s="28"/>
      <c r="H20" s="28">
        <f>IF($C$4="Neattiecināmās izmaksas",IF('1a+c+n'!$Q20="N",'1a+c+n'!H20,0))</f>
        <v>0</v>
      </c>
      <c r="I20" s="28"/>
      <c r="J20" s="28"/>
      <c r="K20" s="59">
        <f>IF($C$4="Neattiecināmās izmaksas",IF('1a+c+n'!$Q20="N",'1a+c+n'!K20,0))</f>
        <v>0</v>
      </c>
      <c r="L20" s="109">
        <f>IF($C$4="Neattiecināmās izmaksas",IF('1a+c+n'!$Q20="N",'1a+c+n'!L20,0))</f>
        <v>0</v>
      </c>
      <c r="M20" s="28">
        <f>IF($C$4="Neattiecināmās izmaksas",IF('1a+c+n'!$Q20="N",'1a+c+n'!M20,0))</f>
        <v>0</v>
      </c>
      <c r="N20" s="28">
        <f>IF($C$4="Neattiecināmās izmaksas",IF('1a+c+n'!$Q20="N",'1a+c+n'!N20,0))</f>
        <v>0</v>
      </c>
      <c r="O20" s="28">
        <f>IF($C$4="Neattiecināmās izmaksas",IF('1a+c+n'!$Q20="N",'1a+c+n'!O20,0))</f>
        <v>0</v>
      </c>
      <c r="P20" s="59">
        <f>IF($C$4="Neattiecināmās izmaksas",IF('1a+c+n'!$Q20="N",'1a+c+n'!P20,0))</f>
        <v>0</v>
      </c>
    </row>
    <row r="21" spans="1:16" x14ac:dyDescent="0.2">
      <c r="A21" s="64">
        <f>IF(P21=0,0,IF(COUNTBLANK(P21)=1,0,COUNTA($P$14:P21)))</f>
        <v>0</v>
      </c>
      <c r="B21" s="28">
        <f>IF($C$4="Neattiecināmās izmaksas",IF('1a+c+n'!$Q21="N",'1a+c+n'!B21,0))</f>
        <v>0</v>
      </c>
      <c r="C21" s="80">
        <f>IF($C$4="Neattiecināmās izmaksas",IF('1a+c+n'!$Q21="N",'1a+c+n'!C21,0))</f>
        <v>0</v>
      </c>
      <c r="D21" s="28">
        <f>IF($C$4="Neattiecināmās izmaksas",IF('1a+c+n'!$Q21="N",'1a+c+n'!D21,0))</f>
        <v>0</v>
      </c>
      <c r="E21" s="59"/>
      <c r="F21" s="81"/>
      <c r="G21" s="28"/>
      <c r="H21" s="28">
        <f>IF($C$4="Neattiecināmās izmaksas",IF('1a+c+n'!$Q21="N",'1a+c+n'!H21,0))</f>
        <v>0</v>
      </c>
      <c r="I21" s="28"/>
      <c r="J21" s="28"/>
      <c r="K21" s="59">
        <f>IF($C$4="Neattiecināmās izmaksas",IF('1a+c+n'!$Q21="N",'1a+c+n'!K21,0))</f>
        <v>0</v>
      </c>
      <c r="L21" s="109">
        <f>IF($C$4="Neattiecināmās izmaksas",IF('1a+c+n'!$Q21="N",'1a+c+n'!L21,0))</f>
        <v>0</v>
      </c>
      <c r="M21" s="28">
        <f>IF($C$4="Neattiecināmās izmaksas",IF('1a+c+n'!$Q21="N",'1a+c+n'!M21,0))</f>
        <v>0</v>
      </c>
      <c r="N21" s="28">
        <f>IF($C$4="Neattiecināmās izmaksas",IF('1a+c+n'!$Q21="N",'1a+c+n'!N21,0))</f>
        <v>0</v>
      </c>
      <c r="O21" s="28">
        <f>IF($C$4="Neattiecināmās izmaksas",IF('1a+c+n'!$Q21="N",'1a+c+n'!O21,0))</f>
        <v>0</v>
      </c>
      <c r="P21" s="59">
        <f>IF($C$4="Neattiecināmās izmaksas",IF('1a+c+n'!$Q21="N",'1a+c+n'!P21,0))</f>
        <v>0</v>
      </c>
    </row>
    <row r="22" spans="1:16" x14ac:dyDescent="0.2">
      <c r="A22" s="64">
        <f>IF(P22=0,0,IF(COUNTBLANK(P22)=1,0,COUNTA($P$14:P22)))</f>
        <v>0</v>
      </c>
      <c r="B22" s="28">
        <f>IF($C$4="Neattiecināmās izmaksas",IF('1a+c+n'!$Q22="N",'1a+c+n'!B22,0))</f>
        <v>0</v>
      </c>
      <c r="C22" s="80">
        <f>IF($C$4="Neattiecināmās izmaksas",IF('1a+c+n'!$Q22="N",'1a+c+n'!C22,0))</f>
        <v>0</v>
      </c>
      <c r="D22" s="28">
        <f>IF($C$4="Neattiecināmās izmaksas",IF('1a+c+n'!$Q22="N",'1a+c+n'!D22,0))</f>
        <v>0</v>
      </c>
      <c r="E22" s="59"/>
      <c r="F22" s="81"/>
      <c r="G22" s="28"/>
      <c r="H22" s="28">
        <f>IF($C$4="Neattiecināmās izmaksas",IF('1a+c+n'!$Q22="N",'1a+c+n'!H22,0))</f>
        <v>0</v>
      </c>
      <c r="I22" s="28"/>
      <c r="J22" s="28"/>
      <c r="K22" s="59">
        <f>IF($C$4="Neattiecināmās izmaksas",IF('1a+c+n'!$Q22="N",'1a+c+n'!K22,0))</f>
        <v>0</v>
      </c>
      <c r="L22" s="109">
        <f>IF($C$4="Neattiecināmās izmaksas",IF('1a+c+n'!$Q22="N",'1a+c+n'!L22,0))</f>
        <v>0</v>
      </c>
      <c r="M22" s="28">
        <f>IF($C$4="Neattiecināmās izmaksas",IF('1a+c+n'!$Q22="N",'1a+c+n'!M22,0))</f>
        <v>0</v>
      </c>
      <c r="N22" s="28">
        <f>IF($C$4="Neattiecināmās izmaksas",IF('1a+c+n'!$Q22="N",'1a+c+n'!N22,0))</f>
        <v>0</v>
      </c>
      <c r="O22" s="28">
        <f>IF($C$4="Neattiecināmās izmaksas",IF('1a+c+n'!$Q22="N",'1a+c+n'!O22,0))</f>
        <v>0</v>
      </c>
      <c r="P22" s="59">
        <f>IF($C$4="Neattiecināmās izmaksas",IF('1a+c+n'!$Q22="N",'1a+c+n'!P22,0))</f>
        <v>0</v>
      </c>
    </row>
    <row r="23" spans="1:16" x14ac:dyDescent="0.2">
      <c r="A23" s="64">
        <f>IF(P23=0,0,IF(COUNTBLANK(P23)=1,0,COUNTA($P$14:P23)))</f>
        <v>0</v>
      </c>
      <c r="B23" s="28">
        <f>IF($C$4="Neattiecināmās izmaksas",IF('1a+c+n'!$Q23="N",'1a+c+n'!B23,0))</f>
        <v>0</v>
      </c>
      <c r="C23" s="80">
        <f>IF($C$4="Neattiecināmās izmaksas",IF('1a+c+n'!$Q23="N",'1a+c+n'!C23,0))</f>
        <v>0</v>
      </c>
      <c r="D23" s="28">
        <f>IF($C$4="Neattiecināmās izmaksas",IF('1a+c+n'!$Q23="N",'1a+c+n'!D23,0))</f>
        <v>0</v>
      </c>
      <c r="E23" s="59"/>
      <c r="F23" s="81"/>
      <c r="G23" s="28"/>
      <c r="H23" s="28">
        <f>IF($C$4="Neattiecināmās izmaksas",IF('1a+c+n'!$Q23="N",'1a+c+n'!H23,0))</f>
        <v>0</v>
      </c>
      <c r="I23" s="28"/>
      <c r="J23" s="28"/>
      <c r="K23" s="59">
        <f>IF($C$4="Neattiecināmās izmaksas",IF('1a+c+n'!$Q23="N",'1a+c+n'!K23,0))</f>
        <v>0</v>
      </c>
      <c r="L23" s="109">
        <f>IF($C$4="Neattiecināmās izmaksas",IF('1a+c+n'!$Q23="N",'1a+c+n'!L23,0))</f>
        <v>0</v>
      </c>
      <c r="M23" s="28">
        <f>IF($C$4="Neattiecināmās izmaksas",IF('1a+c+n'!$Q23="N",'1a+c+n'!M23,0))</f>
        <v>0</v>
      </c>
      <c r="N23" s="28">
        <f>IF($C$4="Neattiecināmās izmaksas",IF('1a+c+n'!$Q23="N",'1a+c+n'!N23,0))</f>
        <v>0</v>
      </c>
      <c r="O23" s="28">
        <f>IF($C$4="Neattiecināmās izmaksas",IF('1a+c+n'!$Q23="N",'1a+c+n'!O23,0))</f>
        <v>0</v>
      </c>
      <c r="P23" s="59">
        <f>IF($C$4="Neattiecināmās izmaksas",IF('1a+c+n'!$Q23="N",'1a+c+n'!P23,0))</f>
        <v>0</v>
      </c>
    </row>
    <row r="24" spans="1:16" x14ac:dyDescent="0.2">
      <c r="A24" s="64">
        <f>IF(P24=0,0,IF(COUNTBLANK(P24)=1,0,COUNTA($P$14:P24)))</f>
        <v>0</v>
      </c>
      <c r="B24" s="28">
        <f>IF($C$4="Neattiecināmās izmaksas",IF('1a+c+n'!$Q24="N",'1a+c+n'!B24,0))</f>
        <v>0</v>
      </c>
      <c r="C24" s="80">
        <f>IF($C$4="Neattiecināmās izmaksas",IF('1a+c+n'!$Q24="N",'1a+c+n'!C24,0))</f>
        <v>0</v>
      </c>
      <c r="D24" s="28">
        <f>IF($C$4="Neattiecināmās izmaksas",IF('1a+c+n'!$Q24="N",'1a+c+n'!D24,0))</f>
        <v>0</v>
      </c>
      <c r="E24" s="59"/>
      <c r="F24" s="81"/>
      <c r="G24" s="28"/>
      <c r="H24" s="28">
        <f>IF($C$4="Neattiecināmās izmaksas",IF('1a+c+n'!$Q24="N",'1a+c+n'!H24,0))</f>
        <v>0</v>
      </c>
      <c r="I24" s="28"/>
      <c r="J24" s="28"/>
      <c r="K24" s="59">
        <f>IF($C$4="Neattiecināmās izmaksas",IF('1a+c+n'!$Q24="N",'1a+c+n'!K24,0))</f>
        <v>0</v>
      </c>
      <c r="L24" s="109">
        <f>IF($C$4="Neattiecināmās izmaksas",IF('1a+c+n'!$Q24="N",'1a+c+n'!L24,0))</f>
        <v>0</v>
      </c>
      <c r="M24" s="28">
        <f>IF($C$4="Neattiecināmās izmaksas",IF('1a+c+n'!$Q24="N",'1a+c+n'!M24,0))</f>
        <v>0</v>
      </c>
      <c r="N24" s="28">
        <f>IF($C$4="Neattiecināmās izmaksas",IF('1a+c+n'!$Q24="N",'1a+c+n'!N24,0))</f>
        <v>0</v>
      </c>
      <c r="O24" s="28">
        <f>IF($C$4="Neattiecināmās izmaksas",IF('1a+c+n'!$Q24="N",'1a+c+n'!O24,0))</f>
        <v>0</v>
      </c>
      <c r="P24" s="59">
        <f>IF($C$4="Neattiecināmās izmaksas",IF('1a+c+n'!$Q24="N",'1a+c+n'!P24,0))</f>
        <v>0</v>
      </c>
    </row>
    <row r="25" spans="1:16" ht="12" thickBot="1" x14ac:dyDescent="0.25">
      <c r="A25" s="64">
        <f>IF(P25=0,0,IF(COUNTBLANK(P25)=1,0,COUNTA($P$14:P25)))</f>
        <v>0</v>
      </c>
      <c r="B25" s="28">
        <f>IF($C$4="Neattiecināmās izmaksas",IF('1a+c+n'!$Q25="N",'1a+c+n'!B25,0))</f>
        <v>0</v>
      </c>
      <c r="C25" s="80">
        <f>IF($C$4="Neattiecināmās izmaksas",IF('1a+c+n'!$Q25="N",'1a+c+n'!C25,0))</f>
        <v>0</v>
      </c>
      <c r="D25" s="28">
        <f>IF($C$4="Neattiecināmās izmaksas",IF('1a+c+n'!$Q25="N",'1a+c+n'!D25,0))</f>
        <v>0</v>
      </c>
      <c r="E25" s="59"/>
      <c r="F25" s="81"/>
      <c r="G25" s="28"/>
      <c r="H25" s="28">
        <f>IF($C$4="Neattiecināmās izmaksas",IF('1a+c+n'!$Q25="N",'1a+c+n'!H25,0))</f>
        <v>0</v>
      </c>
      <c r="I25" s="28"/>
      <c r="J25" s="28"/>
      <c r="K25" s="59">
        <f>IF($C$4="Neattiecināmās izmaksas",IF('1a+c+n'!$Q25="N",'1a+c+n'!K25,0))</f>
        <v>0</v>
      </c>
      <c r="L25" s="109">
        <f>IF($C$4="Neattiecināmās izmaksas",IF('1a+c+n'!$Q25="N",'1a+c+n'!L25,0))</f>
        <v>0</v>
      </c>
      <c r="M25" s="28">
        <f>IF($C$4="Neattiecināmās izmaksas",IF('1a+c+n'!$Q25="N",'1a+c+n'!M25,0))</f>
        <v>0</v>
      </c>
      <c r="N25" s="28">
        <f>IF($C$4="Neattiecināmās izmaksas",IF('1a+c+n'!$Q25="N",'1a+c+n'!N25,0))</f>
        <v>0</v>
      </c>
      <c r="O25" s="28">
        <f>IF($C$4="Neattiecināmās izmaksas",IF('1a+c+n'!$Q25="N",'1a+c+n'!O25,0))</f>
        <v>0</v>
      </c>
      <c r="P25" s="59">
        <f>IF($C$4="Neattiecināmās izmaksas",IF('1a+c+n'!$Q25="N",'1a+c+n'!P25,0))</f>
        <v>0</v>
      </c>
    </row>
    <row r="26" spans="1:16" ht="12" customHeight="1" thickBot="1" x14ac:dyDescent="0.25">
      <c r="A26" s="325" t="s">
        <v>62</v>
      </c>
      <c r="B26" s="326"/>
      <c r="C26" s="326"/>
      <c r="D26" s="326"/>
      <c r="E26" s="326"/>
      <c r="F26" s="326"/>
      <c r="G26" s="326"/>
      <c r="H26" s="326"/>
      <c r="I26" s="326"/>
      <c r="J26" s="326"/>
      <c r="K26" s="327"/>
      <c r="L26" s="110">
        <f>SUM(L14:L25)</f>
        <v>0</v>
      </c>
      <c r="M26" s="111">
        <f>SUM(M14:M25)</f>
        <v>0</v>
      </c>
      <c r="N26" s="111">
        <f>SUM(N14:N25)</f>
        <v>0</v>
      </c>
      <c r="O26" s="111">
        <f>SUM(O14:O25)</f>
        <v>0</v>
      </c>
      <c r="P26" s="112">
        <f>SUM(P14:P25)</f>
        <v>0</v>
      </c>
    </row>
    <row r="27" spans="1:16" x14ac:dyDescent="0.2">
      <c r="A27" s="20"/>
      <c r="B27" s="20"/>
      <c r="C27" s="20"/>
      <c r="D27" s="20"/>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14</v>
      </c>
      <c r="B29" s="20"/>
      <c r="C29" s="328">
        <f>'Kops n'!C36:H36</f>
        <v>0</v>
      </c>
      <c r="D29" s="328"/>
      <c r="E29" s="328"/>
      <c r="F29" s="328"/>
      <c r="G29" s="328"/>
      <c r="H29" s="328"/>
      <c r="I29" s="20"/>
      <c r="J29" s="20"/>
      <c r="K29" s="20"/>
      <c r="L29" s="20"/>
      <c r="M29" s="20"/>
      <c r="N29" s="20"/>
      <c r="O29" s="20"/>
      <c r="P29" s="20"/>
    </row>
    <row r="30" spans="1:16" x14ac:dyDescent="0.2">
      <c r="A30" s="20"/>
      <c r="B30" s="20"/>
      <c r="C30" s="250" t="s">
        <v>15</v>
      </c>
      <c r="D30" s="250"/>
      <c r="E30" s="250"/>
      <c r="F30" s="250"/>
      <c r="G30" s="250"/>
      <c r="H30" s="25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291" t="str">
        <f>'Kops n'!A39:D39</f>
        <v xml:space="preserve">Tāme sastādīta 2023. gada __.________ </v>
      </c>
      <c r="B32" s="292"/>
      <c r="C32" s="292"/>
      <c r="D32" s="29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328">
        <f>'Kops n'!C41:H41</f>
        <v>0</v>
      </c>
      <c r="D34" s="328"/>
      <c r="E34" s="328"/>
      <c r="F34" s="328"/>
      <c r="G34" s="328"/>
      <c r="H34" s="328"/>
      <c r="I34" s="20"/>
      <c r="J34" s="20"/>
      <c r="K34" s="20"/>
      <c r="L34" s="20"/>
      <c r="M34" s="20"/>
      <c r="N34" s="20"/>
      <c r="O34" s="20"/>
      <c r="P34" s="20"/>
    </row>
    <row r="35" spans="1:16" x14ac:dyDescent="0.2">
      <c r="A35" s="20"/>
      <c r="B35" s="20"/>
      <c r="C35" s="250" t="s">
        <v>15</v>
      </c>
      <c r="D35" s="250"/>
      <c r="E35" s="250"/>
      <c r="F35" s="250"/>
      <c r="G35" s="250"/>
      <c r="H35" s="25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3" t="s">
        <v>16</v>
      </c>
      <c r="B37" s="52"/>
      <c r="C37" s="115">
        <f>'Kops n'!C44</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6:K26">
    <cfRule type="containsText" dxfId="337"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336" priority="1" operator="equal">
      <formula>0</formula>
    </cfRule>
  </conditionalFormatting>
  <conditionalFormatting sqref="C2:I2 D5:L8 N9:O9 L26:P26 C29:H29 C34:H34 C37">
    <cfRule type="cellIs" dxfId="335"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10">
    <tabColor rgb="FFFFC000"/>
  </sheetPr>
  <dimension ref="A1:Q38"/>
  <sheetViews>
    <sheetView topLeftCell="A2" zoomScale="85" zoomScaleNormal="85" workbookViewId="0">
      <selection activeCell="H21" sqref="H2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2</v>
      </c>
      <c r="E1" s="26"/>
      <c r="F1" s="26"/>
      <c r="G1" s="26"/>
      <c r="H1" s="26"/>
      <c r="I1" s="26"/>
      <c r="J1" s="26"/>
      <c r="N1" s="30"/>
      <c r="O1" s="31"/>
      <c r="P1" s="32"/>
    </row>
    <row r="2" spans="1:17" x14ac:dyDescent="0.2">
      <c r="A2" s="33"/>
      <c r="B2" s="33"/>
      <c r="C2" s="316" t="s">
        <v>400</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401</v>
      </c>
      <c r="B9" s="319"/>
      <c r="C9" s="319"/>
      <c r="D9" s="319"/>
      <c r="E9" s="319"/>
      <c r="F9" s="319"/>
      <c r="G9" s="35"/>
      <c r="H9" s="35"/>
      <c r="I9" s="35"/>
      <c r="J9" s="320" t="s">
        <v>45</v>
      </c>
      <c r="K9" s="320"/>
      <c r="L9" s="320"/>
      <c r="M9" s="320"/>
      <c r="N9" s="321">
        <f>P26</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ht="22.5" x14ac:dyDescent="0.2">
      <c r="A14" s="63">
        <v>1</v>
      </c>
      <c r="B14" s="27" t="s">
        <v>82</v>
      </c>
      <c r="C14" s="131" t="s">
        <v>83</v>
      </c>
      <c r="D14" s="146" t="s">
        <v>70</v>
      </c>
      <c r="E14" s="147">
        <v>1</v>
      </c>
      <c r="F14" s="134"/>
      <c r="G14" s="90"/>
      <c r="H14" s="90">
        <f>F14*G14</f>
        <v>0</v>
      </c>
      <c r="I14" s="135"/>
      <c r="J14" s="135"/>
      <c r="K14" s="91">
        <f>SUM(H14:J14)</f>
        <v>0</v>
      </c>
      <c r="L14" s="148">
        <f>E14*F14</f>
        <v>0</v>
      </c>
      <c r="M14" s="90">
        <f>H14*E14</f>
        <v>0</v>
      </c>
      <c r="N14" s="90">
        <f>I14*E14</f>
        <v>0</v>
      </c>
      <c r="O14" s="90">
        <f>J14*E14</f>
        <v>0</v>
      </c>
      <c r="P14" s="106">
        <f>SUM(M14:O14)</f>
        <v>0</v>
      </c>
      <c r="Q14" s="70" t="s">
        <v>46</v>
      </c>
    </row>
    <row r="15" spans="1:17" ht="33.75" x14ac:dyDescent="0.2">
      <c r="A15" s="40">
        <v>2</v>
      </c>
      <c r="B15" s="136" t="s">
        <v>82</v>
      </c>
      <c r="C15" s="137" t="s">
        <v>84</v>
      </c>
      <c r="D15" s="149" t="s">
        <v>68</v>
      </c>
      <c r="E15" s="150">
        <v>1</v>
      </c>
      <c r="F15" s="140"/>
      <c r="G15" s="49"/>
      <c r="H15" s="49">
        <f>F15*G15</f>
        <v>0</v>
      </c>
      <c r="I15" s="141"/>
      <c r="J15" s="141"/>
      <c r="K15" s="50">
        <f t="shared" ref="K15:K25" si="0">SUM(H15:J15)</f>
        <v>0</v>
      </c>
      <c r="L15" s="151">
        <f t="shared" ref="L15:L25" si="1">E15*F15</f>
        <v>0</v>
      </c>
      <c r="M15" s="49">
        <f t="shared" ref="M15:M25" si="2">H15*E15</f>
        <v>0</v>
      </c>
      <c r="N15" s="49">
        <f t="shared" ref="N15:N25" si="3">I15*E15</f>
        <v>0</v>
      </c>
      <c r="O15" s="49">
        <f t="shared" ref="O15:O25" si="4">J15*E15</f>
        <v>0</v>
      </c>
      <c r="P15" s="107">
        <f t="shared" ref="P15:P25" si="5">SUM(M15:O15)</f>
        <v>0</v>
      </c>
      <c r="Q15" s="77" t="s">
        <v>47</v>
      </c>
    </row>
    <row r="16" spans="1:17" ht="22.5" x14ac:dyDescent="0.2">
      <c r="A16" s="40">
        <v>3</v>
      </c>
      <c r="B16" s="136" t="s">
        <v>82</v>
      </c>
      <c r="C16" s="137" t="s">
        <v>85</v>
      </c>
      <c r="D16" s="149" t="s">
        <v>70</v>
      </c>
      <c r="E16" s="150">
        <v>1</v>
      </c>
      <c r="F16" s="140"/>
      <c r="G16" s="49"/>
      <c r="H16" s="49">
        <f t="shared" ref="H16:H25" si="6">F16*G16</f>
        <v>0</v>
      </c>
      <c r="I16" s="141"/>
      <c r="J16" s="141"/>
      <c r="K16" s="50">
        <f t="shared" si="0"/>
        <v>0</v>
      </c>
      <c r="L16" s="151">
        <f t="shared" si="1"/>
        <v>0</v>
      </c>
      <c r="M16" s="49">
        <f t="shared" si="2"/>
        <v>0</v>
      </c>
      <c r="N16" s="49">
        <f t="shared" si="3"/>
        <v>0</v>
      </c>
      <c r="O16" s="49">
        <f t="shared" si="4"/>
        <v>0</v>
      </c>
      <c r="P16" s="107">
        <f t="shared" si="5"/>
        <v>0</v>
      </c>
      <c r="Q16" s="77" t="s">
        <v>46</v>
      </c>
    </row>
    <row r="17" spans="1:17" ht="22.5" x14ac:dyDescent="0.2">
      <c r="A17" s="40">
        <v>4</v>
      </c>
      <c r="B17" s="136" t="s">
        <v>82</v>
      </c>
      <c r="C17" s="137" t="s">
        <v>86</v>
      </c>
      <c r="D17" s="149" t="s">
        <v>66</v>
      </c>
      <c r="E17" s="150">
        <v>42.84</v>
      </c>
      <c r="F17" s="140"/>
      <c r="G17" s="49"/>
      <c r="H17" s="49">
        <f t="shared" si="6"/>
        <v>0</v>
      </c>
      <c r="I17" s="141"/>
      <c r="J17" s="141"/>
      <c r="K17" s="50">
        <f t="shared" si="0"/>
        <v>0</v>
      </c>
      <c r="L17" s="151">
        <f t="shared" si="1"/>
        <v>0</v>
      </c>
      <c r="M17" s="49">
        <f t="shared" si="2"/>
        <v>0</v>
      </c>
      <c r="N17" s="49">
        <f t="shared" si="3"/>
        <v>0</v>
      </c>
      <c r="O17" s="49">
        <f t="shared" si="4"/>
        <v>0</v>
      </c>
      <c r="P17" s="107">
        <f t="shared" si="5"/>
        <v>0</v>
      </c>
      <c r="Q17" s="77" t="s">
        <v>46</v>
      </c>
    </row>
    <row r="18" spans="1:17" ht="22.5" x14ac:dyDescent="0.2">
      <c r="A18" s="40">
        <v>5</v>
      </c>
      <c r="B18" s="136" t="s">
        <v>82</v>
      </c>
      <c r="C18" s="137" t="s">
        <v>87</v>
      </c>
      <c r="D18" s="149" t="s">
        <v>66</v>
      </c>
      <c r="E18" s="150">
        <v>52.56</v>
      </c>
      <c r="F18" s="140"/>
      <c r="G18" s="49"/>
      <c r="H18" s="49">
        <f t="shared" si="6"/>
        <v>0</v>
      </c>
      <c r="I18" s="141"/>
      <c r="J18" s="141"/>
      <c r="K18" s="50">
        <f t="shared" si="0"/>
        <v>0</v>
      </c>
      <c r="L18" s="151">
        <f t="shared" si="1"/>
        <v>0</v>
      </c>
      <c r="M18" s="49">
        <f t="shared" si="2"/>
        <v>0</v>
      </c>
      <c r="N18" s="49">
        <f t="shared" si="3"/>
        <v>0</v>
      </c>
      <c r="O18" s="49">
        <f t="shared" si="4"/>
        <v>0</v>
      </c>
      <c r="P18" s="107">
        <f t="shared" si="5"/>
        <v>0</v>
      </c>
      <c r="Q18" s="77" t="s">
        <v>46</v>
      </c>
    </row>
    <row r="19" spans="1:17" ht="22.5" x14ac:dyDescent="0.2">
      <c r="A19" s="40">
        <v>6</v>
      </c>
      <c r="B19" s="136" t="s">
        <v>82</v>
      </c>
      <c r="C19" s="137" t="s">
        <v>88</v>
      </c>
      <c r="D19" s="149" t="s">
        <v>70</v>
      </c>
      <c r="E19" s="150">
        <v>18</v>
      </c>
      <c r="F19" s="140"/>
      <c r="G19" s="49"/>
      <c r="H19" s="49">
        <f t="shared" si="6"/>
        <v>0</v>
      </c>
      <c r="I19" s="141"/>
      <c r="J19" s="141"/>
      <c r="K19" s="50">
        <f t="shared" si="0"/>
        <v>0</v>
      </c>
      <c r="L19" s="151">
        <f t="shared" si="1"/>
        <v>0</v>
      </c>
      <c r="M19" s="49">
        <f t="shared" si="2"/>
        <v>0</v>
      </c>
      <c r="N19" s="49">
        <f t="shared" si="3"/>
        <v>0</v>
      </c>
      <c r="O19" s="49">
        <f t="shared" si="4"/>
        <v>0</v>
      </c>
      <c r="P19" s="107">
        <f t="shared" si="5"/>
        <v>0</v>
      </c>
      <c r="Q19" s="77" t="s">
        <v>46</v>
      </c>
    </row>
    <row r="20" spans="1:17" ht="22.5" x14ac:dyDescent="0.2">
      <c r="A20" s="40">
        <v>7</v>
      </c>
      <c r="B20" s="136" t="s">
        <v>82</v>
      </c>
      <c r="C20" s="137" t="s">
        <v>89</v>
      </c>
      <c r="D20" s="149" t="s">
        <v>70</v>
      </c>
      <c r="E20" s="150">
        <v>2</v>
      </c>
      <c r="F20" s="140"/>
      <c r="G20" s="49"/>
      <c r="H20" s="49">
        <f t="shared" si="6"/>
        <v>0</v>
      </c>
      <c r="I20" s="141"/>
      <c r="J20" s="141"/>
      <c r="K20" s="50">
        <f t="shared" si="0"/>
        <v>0</v>
      </c>
      <c r="L20" s="151">
        <f t="shared" si="1"/>
        <v>0</v>
      </c>
      <c r="M20" s="49">
        <f t="shared" si="2"/>
        <v>0</v>
      </c>
      <c r="N20" s="49">
        <f t="shared" si="3"/>
        <v>0</v>
      </c>
      <c r="O20" s="49">
        <f t="shared" si="4"/>
        <v>0</v>
      </c>
      <c r="P20" s="107">
        <f t="shared" si="5"/>
        <v>0</v>
      </c>
      <c r="Q20" s="77" t="s">
        <v>46</v>
      </c>
    </row>
    <row r="21" spans="1:17" ht="22.5" x14ac:dyDescent="0.2">
      <c r="A21" s="40">
        <v>8</v>
      </c>
      <c r="B21" s="136" t="s">
        <v>82</v>
      </c>
      <c r="C21" s="137" t="s">
        <v>90</v>
      </c>
      <c r="D21" s="149" t="s">
        <v>70</v>
      </c>
      <c r="E21" s="150">
        <v>3</v>
      </c>
      <c r="F21" s="140"/>
      <c r="G21" s="49"/>
      <c r="H21" s="49">
        <f t="shared" si="6"/>
        <v>0</v>
      </c>
      <c r="I21" s="141"/>
      <c r="J21" s="141"/>
      <c r="K21" s="50">
        <f t="shared" si="0"/>
        <v>0</v>
      </c>
      <c r="L21" s="151">
        <f t="shared" si="1"/>
        <v>0</v>
      </c>
      <c r="M21" s="49">
        <f t="shared" si="2"/>
        <v>0</v>
      </c>
      <c r="N21" s="49">
        <f t="shared" si="3"/>
        <v>0</v>
      </c>
      <c r="O21" s="49">
        <f t="shared" si="4"/>
        <v>0</v>
      </c>
      <c r="P21" s="107">
        <f t="shared" si="5"/>
        <v>0</v>
      </c>
      <c r="Q21" s="77" t="s">
        <v>46</v>
      </c>
    </row>
    <row r="22" spans="1:17" ht="22.5" x14ac:dyDescent="0.2">
      <c r="A22" s="40">
        <v>9</v>
      </c>
      <c r="B22" s="136" t="s">
        <v>82</v>
      </c>
      <c r="C22" s="137" t="s">
        <v>91</v>
      </c>
      <c r="D22" s="149" t="s">
        <v>70</v>
      </c>
      <c r="E22" s="150">
        <v>2</v>
      </c>
      <c r="F22" s="140"/>
      <c r="G22" s="49"/>
      <c r="H22" s="49">
        <f t="shared" si="6"/>
        <v>0</v>
      </c>
      <c r="I22" s="141"/>
      <c r="J22" s="141"/>
      <c r="K22" s="50">
        <f t="shared" si="0"/>
        <v>0</v>
      </c>
      <c r="L22" s="151">
        <f t="shared" si="1"/>
        <v>0</v>
      </c>
      <c r="M22" s="49">
        <f t="shared" si="2"/>
        <v>0</v>
      </c>
      <c r="N22" s="49">
        <f t="shared" si="3"/>
        <v>0</v>
      </c>
      <c r="O22" s="49">
        <f t="shared" si="4"/>
        <v>0</v>
      </c>
      <c r="P22" s="107">
        <f t="shared" si="5"/>
        <v>0</v>
      </c>
      <c r="Q22" s="77" t="s">
        <v>46</v>
      </c>
    </row>
    <row r="23" spans="1:17" ht="22.5" x14ac:dyDescent="0.2">
      <c r="A23" s="40">
        <v>10</v>
      </c>
      <c r="B23" s="136" t="s">
        <v>82</v>
      </c>
      <c r="C23" s="137" t="s">
        <v>92</v>
      </c>
      <c r="D23" s="149" t="s">
        <v>68</v>
      </c>
      <c r="E23" s="150">
        <v>14</v>
      </c>
      <c r="F23" s="140"/>
      <c r="G23" s="49"/>
      <c r="H23" s="49">
        <f t="shared" si="6"/>
        <v>0</v>
      </c>
      <c r="I23" s="141"/>
      <c r="J23" s="141"/>
      <c r="K23" s="50">
        <f t="shared" si="0"/>
        <v>0</v>
      </c>
      <c r="L23" s="151">
        <f t="shared" si="1"/>
        <v>0</v>
      </c>
      <c r="M23" s="49">
        <f t="shared" si="2"/>
        <v>0</v>
      </c>
      <c r="N23" s="49">
        <f t="shared" si="3"/>
        <v>0</v>
      </c>
      <c r="O23" s="49">
        <f t="shared" si="4"/>
        <v>0</v>
      </c>
      <c r="P23" s="107">
        <f t="shared" si="5"/>
        <v>0</v>
      </c>
      <c r="Q23" s="77" t="s">
        <v>46</v>
      </c>
    </row>
    <row r="24" spans="1:17" ht="22.5" x14ac:dyDescent="0.2">
      <c r="A24" s="40">
        <v>11</v>
      </c>
      <c r="B24" s="136" t="s">
        <v>82</v>
      </c>
      <c r="C24" s="137" t="s">
        <v>93</v>
      </c>
      <c r="D24" s="149" t="s">
        <v>68</v>
      </c>
      <c r="E24" s="150">
        <v>1</v>
      </c>
      <c r="F24" s="140"/>
      <c r="G24" s="49"/>
      <c r="H24" s="49">
        <f t="shared" si="6"/>
        <v>0</v>
      </c>
      <c r="I24" s="141"/>
      <c r="J24" s="141"/>
      <c r="K24" s="50">
        <f t="shared" si="0"/>
        <v>0</v>
      </c>
      <c r="L24" s="151">
        <f t="shared" si="1"/>
        <v>0</v>
      </c>
      <c r="M24" s="49">
        <f t="shared" si="2"/>
        <v>0</v>
      </c>
      <c r="N24" s="49">
        <f t="shared" si="3"/>
        <v>0</v>
      </c>
      <c r="O24" s="49">
        <f t="shared" si="4"/>
        <v>0</v>
      </c>
      <c r="P24" s="107">
        <f t="shared" si="5"/>
        <v>0</v>
      </c>
      <c r="Q24" s="77" t="s">
        <v>47</v>
      </c>
    </row>
    <row r="25" spans="1:17" ht="22.5" x14ac:dyDescent="0.2">
      <c r="A25" s="40">
        <v>12</v>
      </c>
      <c r="B25" s="136" t="s">
        <v>82</v>
      </c>
      <c r="C25" s="137" t="s">
        <v>94</v>
      </c>
      <c r="D25" s="149" t="s">
        <v>76</v>
      </c>
      <c r="E25" s="150">
        <v>35</v>
      </c>
      <c r="F25" s="140"/>
      <c r="G25" s="49"/>
      <c r="H25" s="49">
        <f t="shared" si="6"/>
        <v>0</v>
      </c>
      <c r="I25" s="141"/>
      <c r="J25" s="141"/>
      <c r="K25" s="50">
        <f t="shared" si="0"/>
        <v>0</v>
      </c>
      <c r="L25" s="151">
        <f t="shared" si="1"/>
        <v>0</v>
      </c>
      <c r="M25" s="49">
        <f t="shared" si="2"/>
        <v>0</v>
      </c>
      <c r="N25" s="49">
        <f t="shared" si="3"/>
        <v>0</v>
      </c>
      <c r="O25" s="49">
        <f t="shared" si="4"/>
        <v>0</v>
      </c>
      <c r="P25" s="107">
        <f t="shared" si="5"/>
        <v>0</v>
      </c>
      <c r="Q25" s="77" t="s">
        <v>46</v>
      </c>
    </row>
    <row r="26" spans="1:17" ht="12" customHeight="1" thickBot="1" x14ac:dyDescent="0.25">
      <c r="A26" s="325" t="s">
        <v>62</v>
      </c>
      <c r="B26" s="326"/>
      <c r="C26" s="326"/>
      <c r="D26" s="326"/>
      <c r="E26" s="326"/>
      <c r="F26" s="326"/>
      <c r="G26" s="326"/>
      <c r="H26" s="326"/>
      <c r="I26" s="326"/>
      <c r="J26" s="326"/>
      <c r="K26" s="327"/>
      <c r="L26" s="74">
        <f>SUM(L14:L25)</f>
        <v>0</v>
      </c>
      <c r="M26" s="75">
        <f>SUM(M14:M25)</f>
        <v>0</v>
      </c>
      <c r="N26" s="75">
        <f>SUM(N14:N25)</f>
        <v>0</v>
      </c>
      <c r="O26" s="75">
        <f>SUM(O14:O25)</f>
        <v>0</v>
      </c>
      <c r="P26" s="76">
        <f>SUM(P14:P25)</f>
        <v>0</v>
      </c>
    </row>
    <row r="27" spans="1:17" x14ac:dyDescent="0.2">
      <c r="A27" s="20"/>
      <c r="B27" s="20"/>
      <c r="C27" s="20"/>
      <c r="D27" s="20"/>
      <c r="E27" s="20"/>
      <c r="F27" s="20"/>
      <c r="G27" s="20"/>
      <c r="H27" s="20"/>
      <c r="I27" s="20"/>
      <c r="J27" s="20"/>
      <c r="K27" s="20"/>
      <c r="L27" s="20"/>
      <c r="M27" s="20"/>
      <c r="N27" s="20"/>
      <c r="O27" s="20"/>
      <c r="P27" s="20"/>
    </row>
    <row r="28" spans="1:17" x14ac:dyDescent="0.2">
      <c r="A28" s="20"/>
      <c r="B28" s="20"/>
      <c r="C28" s="20"/>
      <c r="D28" s="20"/>
      <c r="E28" s="20"/>
      <c r="F28" s="20"/>
      <c r="G28" s="20"/>
      <c r="H28" s="20"/>
      <c r="I28" s="20"/>
      <c r="J28" s="20"/>
      <c r="K28" s="20"/>
      <c r="L28" s="20"/>
      <c r="M28" s="20"/>
      <c r="N28" s="20"/>
      <c r="O28" s="20"/>
      <c r="P28" s="20"/>
    </row>
    <row r="29" spans="1:17" x14ac:dyDescent="0.2">
      <c r="A29" s="1" t="s">
        <v>14</v>
      </c>
      <c r="B29" s="20"/>
      <c r="C29" s="328">
        <f>'Kops n'!C36:H36</f>
        <v>0</v>
      </c>
      <c r="D29" s="328"/>
      <c r="E29" s="328"/>
      <c r="F29" s="328"/>
      <c r="G29" s="328"/>
      <c r="H29" s="328"/>
      <c r="I29" s="20"/>
      <c r="J29" s="20"/>
      <c r="K29" s="20"/>
      <c r="L29" s="20"/>
      <c r="M29" s="20"/>
      <c r="N29" s="20"/>
      <c r="O29" s="20"/>
      <c r="P29" s="20"/>
    </row>
    <row r="30" spans="1:17" x14ac:dyDescent="0.2">
      <c r="A30" s="20"/>
      <c r="B30" s="20"/>
      <c r="C30" s="250" t="s">
        <v>15</v>
      </c>
      <c r="D30" s="250"/>
      <c r="E30" s="250"/>
      <c r="F30" s="250"/>
      <c r="G30" s="250"/>
      <c r="H30" s="250"/>
      <c r="I30" s="20"/>
      <c r="J30" s="20"/>
      <c r="K30" s="20"/>
      <c r="L30" s="20"/>
      <c r="M30" s="20"/>
      <c r="N30" s="20"/>
      <c r="O30" s="20"/>
      <c r="P30" s="20"/>
    </row>
    <row r="31" spans="1:17" x14ac:dyDescent="0.2">
      <c r="A31" s="20"/>
      <c r="B31" s="20"/>
      <c r="C31" s="20"/>
      <c r="D31" s="20"/>
      <c r="E31" s="20"/>
      <c r="F31" s="20"/>
      <c r="G31" s="20"/>
      <c r="H31" s="20"/>
      <c r="I31" s="20"/>
      <c r="J31" s="20"/>
      <c r="K31" s="20"/>
      <c r="L31" s="20"/>
      <c r="M31" s="20"/>
      <c r="N31" s="20"/>
      <c r="O31" s="20"/>
      <c r="P31" s="20"/>
    </row>
    <row r="32" spans="1:17" x14ac:dyDescent="0.2">
      <c r="A32" s="291" t="str">
        <f>'Kops n'!A39:D39</f>
        <v xml:space="preserve">Tāme sastādīta 2023. gada __.________ </v>
      </c>
      <c r="B32" s="292"/>
      <c r="C32" s="292"/>
      <c r="D32" s="29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328">
        <f>'Kops n'!C41:H41</f>
        <v>0</v>
      </c>
      <c r="D34" s="328"/>
      <c r="E34" s="328"/>
      <c r="F34" s="328"/>
      <c r="G34" s="328"/>
      <c r="H34" s="328"/>
      <c r="I34" s="20"/>
      <c r="J34" s="20"/>
      <c r="K34" s="20"/>
      <c r="L34" s="20"/>
      <c r="M34" s="20"/>
      <c r="N34" s="20"/>
      <c r="O34" s="20"/>
      <c r="P34" s="20"/>
    </row>
    <row r="35" spans="1:16" x14ac:dyDescent="0.2">
      <c r="A35" s="20"/>
      <c r="B35" s="20"/>
      <c r="C35" s="250" t="s">
        <v>15</v>
      </c>
      <c r="D35" s="250"/>
      <c r="E35" s="250"/>
      <c r="F35" s="250"/>
      <c r="G35" s="250"/>
      <c r="H35" s="25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3" t="s">
        <v>16</v>
      </c>
      <c r="B37" s="52"/>
      <c r="C37" s="115">
        <f>'Kops n'!C44</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C35:H35"/>
    <mergeCell ref="C4:I4"/>
    <mergeCell ref="F12:K12"/>
    <mergeCell ref="A9:F9"/>
    <mergeCell ref="J9:M9"/>
    <mergeCell ref="D8:L8"/>
    <mergeCell ref="A26:K26"/>
    <mergeCell ref="C29:H29"/>
    <mergeCell ref="C30:H30"/>
    <mergeCell ref="A32:D32"/>
    <mergeCell ref="C34:H34"/>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332" priority="28"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5">
    <cfRule type="cellIs" dxfId="331" priority="1" operator="equal">
      <formula>0</formula>
    </cfRule>
  </conditionalFormatting>
  <conditionalFormatting sqref="A26:K26">
    <cfRule type="containsText" dxfId="330" priority="14" operator="containsText" text="Tiešās izmaksas kopā, t. sk. darba devēja sociālais nodoklis __.__% ">
      <formula>NOT(ISERROR(SEARCH("Tiešās izmaksas kopā, t. sk. darba devēja sociālais nodoklis __.__% ",A26)))</formula>
    </cfRule>
  </conditionalFormatting>
  <conditionalFormatting sqref="C29:H29">
    <cfRule type="cellIs" dxfId="329" priority="21" operator="equal">
      <formula>0</formula>
    </cfRule>
  </conditionalFormatting>
  <conditionalFormatting sqref="C34:H34">
    <cfRule type="cellIs" dxfId="328" priority="22" operator="equal">
      <formula>0</formula>
    </cfRule>
  </conditionalFormatting>
  <conditionalFormatting sqref="C2:I2">
    <cfRule type="cellIs" dxfId="327" priority="27" operator="equal">
      <formula>0</formula>
    </cfRule>
  </conditionalFormatting>
  <conditionalFormatting sqref="C4:I4">
    <cfRule type="cellIs" dxfId="326" priority="19" operator="equal">
      <formula>0</formula>
    </cfRule>
  </conditionalFormatting>
  <conditionalFormatting sqref="D1">
    <cfRule type="cellIs" dxfId="325" priority="16" operator="equal">
      <formula>0</formula>
    </cfRule>
  </conditionalFormatting>
  <conditionalFormatting sqref="D5:L8">
    <cfRule type="cellIs" dxfId="324" priority="17" operator="equal">
      <formula>0</formula>
    </cfRule>
  </conditionalFormatting>
  <conditionalFormatting sqref="H14:H25 K14:P25">
    <cfRule type="cellIs" dxfId="323" priority="8" operator="equal">
      <formula>0</formula>
    </cfRule>
  </conditionalFormatting>
  <conditionalFormatting sqref="I14:J25">
    <cfRule type="cellIs" dxfId="322" priority="2" operator="equal">
      <formula>0</formula>
    </cfRule>
  </conditionalFormatting>
  <conditionalFormatting sqref="L26:P26">
    <cfRule type="cellIs" dxfId="321" priority="20" operator="equal">
      <formula>0</formula>
    </cfRule>
  </conditionalFormatting>
  <conditionalFormatting sqref="N9:O9">
    <cfRule type="cellIs" dxfId="320" priority="30" operator="equal">
      <formula>0</formula>
    </cfRule>
  </conditionalFormatting>
  <conditionalFormatting sqref="Q14:Q25">
    <cfRule type="cellIs" dxfId="319" priority="10" operator="equal">
      <formula>0</formula>
    </cfRule>
  </conditionalFormatting>
  <dataValidations count="1">
    <dataValidation type="list" allowBlank="1" showInputMessage="1" showErrorMessage="1" sqref="Q14:Q25" xr:uid="{446D3D4F-B198-4F76-92CB-7D9B02FB91D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4" operator="containsText" id="{4A26336A-A6BB-4BBC-8F54-3EBA6F169318}">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23" operator="containsText" id="{629E41BF-123B-4A16-9AC7-46F3B9A418A1}">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2185-EF77-47DF-BBC7-CB663AF0BC1D}">
  <sheetPr codeName="Sheet11">
    <tabColor rgb="FFFFC000"/>
  </sheetPr>
  <dimension ref="A1:P38"/>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'2a+c+n'!D1</f>
        <v>2</v>
      </c>
      <c r="E1" s="26"/>
      <c r="F1" s="26"/>
      <c r="G1" s="26"/>
      <c r="H1" s="26"/>
      <c r="I1" s="26"/>
      <c r="J1" s="26"/>
      <c r="N1" s="30"/>
      <c r="O1" s="31"/>
      <c r="P1" s="32"/>
    </row>
    <row r="2" spans="1:16" x14ac:dyDescent="0.2">
      <c r="A2" s="33"/>
      <c r="B2" s="33"/>
      <c r="C2" s="316" t="str">
        <f>'2a+c+n'!C2:I2</f>
        <v>Demontāžas darbi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P26</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ht="22.5" x14ac:dyDescent="0.2">
      <c r="A14" s="63">
        <f>IF(P14=0,0,IF(COUNTBLANK(P14)=1,0,COUNTA($P$14:P14)))</f>
        <v>0</v>
      </c>
      <c r="B14" s="27" t="str">
        <f>IF($C$4="Attiecināmās izmaksas",IF('2a+c+n'!$Q14="A",'2a+c+n'!B14,0),0)</f>
        <v>02-00000</v>
      </c>
      <c r="C14" s="27" t="str">
        <f>IF($C$4="Attiecināmās izmaksas",IF('2a+c+n'!$Q14="A",'2a+c+n'!C14,0),0)</f>
        <v>Gaismas šahtas apmales demontāža</v>
      </c>
      <c r="D14" s="27" t="str">
        <f>IF($C$4="Attiecināmās izmaksas",IF('2a+c+n'!$Q14="A",'2a+c+n'!D14,0),0)</f>
        <v>gab</v>
      </c>
      <c r="E14" s="57"/>
      <c r="F14" s="79"/>
      <c r="G14" s="27">
        <f>IF($C$4="Attiecināmās izmaksas",IF('2a+c+n'!$Q14="A",'2a+c+n'!G14,0),0)</f>
        <v>0</v>
      </c>
      <c r="H14" s="27">
        <f>IF($C$4="Attiecināmās izmaksas",IF('2a+c+n'!$Q14="A",'2a+c+n'!H14,0),0)</f>
        <v>0</v>
      </c>
      <c r="I14" s="27"/>
      <c r="J14" s="27"/>
      <c r="K14" s="57">
        <f>IF($C$4="Attiecināmās izmaksas",IF('2a+c+n'!$Q14="A",'2a+c+n'!K14,0),0)</f>
        <v>0</v>
      </c>
      <c r="L14" s="79">
        <f>IF($C$4="Attiecināmās izmaksas",IF('2a+c+n'!$Q14="A",'2a+c+n'!L14,0),0)</f>
        <v>0</v>
      </c>
      <c r="M14" s="27">
        <f>IF($C$4="Attiecināmās izmaksas",IF('2a+c+n'!$Q14="A",'2a+c+n'!M14,0),0)</f>
        <v>0</v>
      </c>
      <c r="N14" s="27">
        <f>IF($C$4="Attiecināmās izmaksas",IF('2a+c+n'!$Q14="A",'2a+c+n'!N14,0),0)</f>
        <v>0</v>
      </c>
      <c r="O14" s="27">
        <f>IF($C$4="Attiecināmās izmaksas",IF('2a+c+n'!$Q14="A",'2a+c+n'!O14,0),0)</f>
        <v>0</v>
      </c>
      <c r="P14" s="57">
        <f>IF($C$4="Attiecināmās izmaksas",IF('2a+c+n'!$Q14="A",'2a+c+n'!P14,0),0)</f>
        <v>0</v>
      </c>
    </row>
    <row r="15" spans="1:16" x14ac:dyDescent="0.2">
      <c r="A15" s="64">
        <f>IF(P15=0,0,IF(COUNTBLANK(P15)=1,0,COUNTA($P$14:P15)))</f>
        <v>0</v>
      </c>
      <c r="B15" s="28">
        <f>IF($C$4="Attiecināmās izmaksas",IF('2a+c+n'!$Q15="A",'2a+c+n'!B15,0),0)</f>
        <v>0</v>
      </c>
      <c r="C15" s="28">
        <f>IF($C$4="Attiecināmās izmaksas",IF('2a+c+n'!$Q15="A",'2a+c+n'!C15,0),0)</f>
        <v>0</v>
      </c>
      <c r="D15" s="28">
        <f>IF($C$4="Attiecināmās izmaksas",IF('2a+c+n'!$Q15="A",'2a+c+n'!D15,0),0)</f>
        <v>0</v>
      </c>
      <c r="E15" s="59"/>
      <c r="F15" s="81"/>
      <c r="G15" s="28"/>
      <c r="H15" s="28">
        <f>IF($C$4="Attiecināmās izmaksas",IF('2a+c+n'!$Q15="A",'2a+c+n'!H15,0),0)</f>
        <v>0</v>
      </c>
      <c r="I15" s="28"/>
      <c r="J15" s="28"/>
      <c r="K15" s="59">
        <f>IF($C$4="Attiecināmās izmaksas",IF('2a+c+n'!$Q15="A",'2a+c+n'!K15,0),0)</f>
        <v>0</v>
      </c>
      <c r="L15" s="81">
        <f>IF($C$4="Attiecināmās izmaksas",IF('2a+c+n'!$Q15="A",'2a+c+n'!L15,0),0)</f>
        <v>0</v>
      </c>
      <c r="M15" s="28">
        <f>IF($C$4="Attiecināmās izmaksas",IF('2a+c+n'!$Q15="A",'2a+c+n'!M15,0),0)</f>
        <v>0</v>
      </c>
      <c r="N15" s="28">
        <f>IF($C$4="Attiecināmās izmaksas",IF('2a+c+n'!$Q15="A",'2a+c+n'!N15,0),0)</f>
        <v>0</v>
      </c>
      <c r="O15" s="28">
        <f>IF($C$4="Attiecināmās izmaksas",IF('2a+c+n'!$Q15="A",'2a+c+n'!O15,0),0)</f>
        <v>0</v>
      </c>
      <c r="P15" s="59">
        <f>IF($C$4="Attiecināmās izmaksas",IF('2a+c+n'!$Q15="A",'2a+c+n'!P15,0),0)</f>
        <v>0</v>
      </c>
    </row>
    <row r="16" spans="1:16" ht="22.5" x14ac:dyDescent="0.2">
      <c r="A16" s="64">
        <f>IF(P16=0,0,IF(COUNTBLANK(P16)=1,0,COUNTA($P$14:P16)))</f>
        <v>0</v>
      </c>
      <c r="B16" s="28" t="str">
        <f>IF($C$4="Attiecināmās izmaksas",IF('2a+c+n'!$Q16="A",'2a+c+n'!B16,0),0)</f>
        <v>02-00000</v>
      </c>
      <c r="C16" s="28" t="str">
        <f>IF($C$4="Attiecināmās izmaksas",IF('2a+c+n'!$Q16="A",'2a+c+n'!C16,0),0)</f>
        <v>Jumta lūkas demontāža, utilizācija</v>
      </c>
      <c r="D16" s="28" t="str">
        <f>IF($C$4="Attiecināmās izmaksas",IF('2a+c+n'!$Q16="A",'2a+c+n'!D16,0),0)</f>
        <v>gab</v>
      </c>
      <c r="E16" s="59"/>
      <c r="F16" s="81"/>
      <c r="G16" s="28"/>
      <c r="H16" s="28">
        <f>IF($C$4="Attiecināmās izmaksas",IF('2a+c+n'!$Q16="A",'2a+c+n'!H16,0),0)</f>
        <v>0</v>
      </c>
      <c r="I16" s="28"/>
      <c r="J16" s="28"/>
      <c r="K16" s="59">
        <f>IF($C$4="Attiecināmās izmaksas",IF('2a+c+n'!$Q16="A",'2a+c+n'!K16,0),0)</f>
        <v>0</v>
      </c>
      <c r="L16" s="81">
        <f>IF($C$4="Attiecināmās izmaksas",IF('2a+c+n'!$Q16="A",'2a+c+n'!L16,0),0)</f>
        <v>0</v>
      </c>
      <c r="M16" s="28">
        <f>IF($C$4="Attiecināmās izmaksas",IF('2a+c+n'!$Q16="A",'2a+c+n'!M16,0),0)</f>
        <v>0</v>
      </c>
      <c r="N16" s="28">
        <f>IF($C$4="Attiecināmās izmaksas",IF('2a+c+n'!$Q16="A",'2a+c+n'!N16,0),0)</f>
        <v>0</v>
      </c>
      <c r="O16" s="28">
        <f>IF($C$4="Attiecināmās izmaksas",IF('2a+c+n'!$Q16="A",'2a+c+n'!O16,0),0)</f>
        <v>0</v>
      </c>
      <c r="P16" s="59">
        <f>IF($C$4="Attiecināmās izmaksas",IF('2a+c+n'!$Q16="A",'2a+c+n'!P16,0),0)</f>
        <v>0</v>
      </c>
    </row>
    <row r="17" spans="1:16" ht="22.5" x14ac:dyDescent="0.2">
      <c r="A17" s="64">
        <f>IF(P17=0,0,IF(COUNTBLANK(P17)=1,0,COUNTA($P$14:P17)))</f>
        <v>0</v>
      </c>
      <c r="B17" s="28" t="str">
        <f>IF($C$4="Attiecināmās izmaksas",IF('2a+c+n'!$Q17="A",'2a+c+n'!B17,0),0)</f>
        <v>02-00000</v>
      </c>
      <c r="C17" s="28" t="str">
        <f>IF($C$4="Attiecināmās izmaksas",IF('2a+c+n'!$Q17="A",'2a+c+n'!C17,0),0)</f>
        <v xml:space="preserve">Skārda nosegu virs lodžījām demontāža </v>
      </c>
      <c r="D17" s="28" t="str">
        <f>IF($C$4="Attiecināmās izmaksas",IF('2a+c+n'!$Q17="A",'2a+c+n'!D17,0),0)</f>
        <v>tm</v>
      </c>
      <c r="E17" s="59"/>
      <c r="F17" s="81"/>
      <c r="G17" s="28"/>
      <c r="H17" s="28">
        <f>IF($C$4="Attiecināmās izmaksas",IF('2a+c+n'!$Q17="A",'2a+c+n'!H17,0),0)</f>
        <v>0</v>
      </c>
      <c r="I17" s="28"/>
      <c r="J17" s="28"/>
      <c r="K17" s="59">
        <f>IF($C$4="Attiecināmās izmaksas",IF('2a+c+n'!$Q17="A",'2a+c+n'!K17,0),0)</f>
        <v>0</v>
      </c>
      <c r="L17" s="81">
        <f>IF($C$4="Attiecināmās izmaksas",IF('2a+c+n'!$Q17="A",'2a+c+n'!L17,0),0)</f>
        <v>0</v>
      </c>
      <c r="M17" s="28">
        <f>IF($C$4="Attiecināmās izmaksas",IF('2a+c+n'!$Q17="A",'2a+c+n'!M17,0),0)</f>
        <v>0</v>
      </c>
      <c r="N17" s="28">
        <f>IF($C$4="Attiecināmās izmaksas",IF('2a+c+n'!$Q17="A",'2a+c+n'!N17,0),0)</f>
        <v>0</v>
      </c>
      <c r="O17" s="28">
        <f>IF($C$4="Attiecināmās izmaksas",IF('2a+c+n'!$Q17="A",'2a+c+n'!O17,0),0)</f>
        <v>0</v>
      </c>
      <c r="P17" s="59">
        <f>IF($C$4="Attiecināmās izmaksas",IF('2a+c+n'!$Q17="A",'2a+c+n'!P17,0),0)</f>
        <v>0</v>
      </c>
    </row>
    <row r="18" spans="1:16" ht="22.5" x14ac:dyDescent="0.2">
      <c r="A18" s="64">
        <f>IF(P18=0,0,IF(COUNTBLANK(P18)=1,0,COUNTA($P$14:P18)))</f>
        <v>0</v>
      </c>
      <c r="B18" s="28" t="str">
        <f>IF($C$4="Attiecināmās izmaksas",IF('2a+c+n'!$Q18="A",'2a+c+n'!B18,0),0)</f>
        <v>02-00000</v>
      </c>
      <c r="C18" s="28" t="str">
        <f>IF($C$4="Attiecināmās izmaksas",IF('2a+c+n'!$Q18="A",'2a+c+n'!C18,0),0)</f>
        <v>Esošo palodžu demontāža fasādē un lodžijās, utilizācija</v>
      </c>
      <c r="D18" s="28" t="str">
        <f>IF($C$4="Attiecināmās izmaksas",IF('2a+c+n'!$Q18="A",'2a+c+n'!D18,0),0)</f>
        <v>tm</v>
      </c>
      <c r="E18" s="59"/>
      <c r="F18" s="81"/>
      <c r="G18" s="28"/>
      <c r="H18" s="28">
        <f>IF($C$4="Attiecināmās izmaksas",IF('2a+c+n'!$Q18="A",'2a+c+n'!H18,0),0)</f>
        <v>0</v>
      </c>
      <c r="I18" s="28"/>
      <c r="J18" s="28"/>
      <c r="K18" s="59">
        <f>IF($C$4="Attiecināmās izmaksas",IF('2a+c+n'!$Q18="A",'2a+c+n'!K18,0),0)</f>
        <v>0</v>
      </c>
      <c r="L18" s="81">
        <f>IF($C$4="Attiecināmās izmaksas",IF('2a+c+n'!$Q18="A",'2a+c+n'!L18,0),0)</f>
        <v>0</v>
      </c>
      <c r="M18" s="28">
        <f>IF($C$4="Attiecināmās izmaksas",IF('2a+c+n'!$Q18="A",'2a+c+n'!M18,0),0)</f>
        <v>0</v>
      </c>
      <c r="N18" s="28">
        <f>IF($C$4="Attiecināmās izmaksas",IF('2a+c+n'!$Q18="A",'2a+c+n'!N18,0),0)</f>
        <v>0</v>
      </c>
      <c r="O18" s="28">
        <f>IF($C$4="Attiecināmās izmaksas",IF('2a+c+n'!$Q18="A",'2a+c+n'!O18,0),0)</f>
        <v>0</v>
      </c>
      <c r="P18" s="59">
        <f>IF($C$4="Attiecināmās izmaksas",IF('2a+c+n'!$Q18="A",'2a+c+n'!P18,0),0)</f>
        <v>0</v>
      </c>
    </row>
    <row r="19" spans="1:16" ht="22.5" x14ac:dyDescent="0.2">
      <c r="A19" s="64">
        <f>IF(P19=0,0,IF(COUNTBLANK(P19)=1,0,COUNTA($P$14:P19)))</f>
        <v>0</v>
      </c>
      <c r="B19" s="28" t="str">
        <f>IF($C$4="Attiecināmās izmaksas",IF('2a+c+n'!$Q19="A",'2a+c+n'!B19,0),0)</f>
        <v>02-00000</v>
      </c>
      <c r="C19" s="28" t="str">
        <f>IF($C$4="Attiecināmās izmaksas",IF('2a+c+n'!$Q19="A",'2a+c+n'!C19,0),0)</f>
        <v>Veco logu un lodžiju aizstiklojuma demontāža, t.sk. iekšējās palodzes, utilizācija</v>
      </c>
      <c r="D19" s="28" t="str">
        <f>IF($C$4="Attiecināmās izmaksas",IF('2a+c+n'!$Q19="A",'2a+c+n'!D19,0),0)</f>
        <v>gab</v>
      </c>
      <c r="E19" s="59"/>
      <c r="F19" s="81"/>
      <c r="G19" s="28"/>
      <c r="H19" s="28">
        <f>IF($C$4="Attiecināmās izmaksas",IF('2a+c+n'!$Q19="A",'2a+c+n'!H19,0),0)</f>
        <v>0</v>
      </c>
      <c r="I19" s="28"/>
      <c r="J19" s="28"/>
      <c r="K19" s="59">
        <f>IF($C$4="Attiecināmās izmaksas",IF('2a+c+n'!$Q19="A",'2a+c+n'!K19,0),0)</f>
        <v>0</v>
      </c>
      <c r="L19" s="81">
        <f>IF($C$4="Attiecināmās izmaksas",IF('2a+c+n'!$Q19="A",'2a+c+n'!L19,0),0)</f>
        <v>0</v>
      </c>
      <c r="M19" s="28">
        <f>IF($C$4="Attiecināmās izmaksas",IF('2a+c+n'!$Q19="A",'2a+c+n'!M19,0),0)</f>
        <v>0</v>
      </c>
      <c r="N19" s="28">
        <f>IF($C$4="Attiecināmās izmaksas",IF('2a+c+n'!$Q19="A",'2a+c+n'!N19,0),0)</f>
        <v>0</v>
      </c>
      <c r="O19" s="28">
        <f>IF($C$4="Attiecināmās izmaksas",IF('2a+c+n'!$Q19="A",'2a+c+n'!O19,0),0)</f>
        <v>0</v>
      </c>
      <c r="P19" s="59">
        <f>IF($C$4="Attiecināmās izmaksas",IF('2a+c+n'!$Q19="A",'2a+c+n'!P19,0),0)</f>
        <v>0</v>
      </c>
    </row>
    <row r="20" spans="1:16" ht="22.5" x14ac:dyDescent="0.2">
      <c r="A20" s="64">
        <f>IF(P20=0,0,IF(COUNTBLANK(P20)=1,0,COUNTA($P$14:P20)))</f>
        <v>0</v>
      </c>
      <c r="B20" s="28" t="str">
        <f>IF($C$4="Attiecināmās izmaksas",IF('2a+c+n'!$Q20="A",'2a+c+n'!B20,0),0)</f>
        <v>02-00000</v>
      </c>
      <c r="C20" s="28" t="str">
        <f>IF($C$4="Attiecināmās izmaksas",IF('2a+c+n'!$Q20="A",'2a+c+n'!C20,0),0)</f>
        <v>Veco durvju demontāža, utilizācija</v>
      </c>
      <c r="D20" s="28" t="str">
        <f>IF($C$4="Attiecināmās izmaksas",IF('2a+c+n'!$Q20="A",'2a+c+n'!D20,0),0)</f>
        <v>gab</v>
      </c>
      <c r="E20" s="59"/>
      <c r="F20" s="81"/>
      <c r="G20" s="28"/>
      <c r="H20" s="28">
        <f>IF($C$4="Attiecināmās izmaksas",IF('2a+c+n'!$Q20="A",'2a+c+n'!H20,0),0)</f>
        <v>0</v>
      </c>
      <c r="I20" s="28"/>
      <c r="J20" s="28"/>
      <c r="K20" s="59">
        <f>IF($C$4="Attiecināmās izmaksas",IF('2a+c+n'!$Q20="A",'2a+c+n'!K20,0),0)</f>
        <v>0</v>
      </c>
      <c r="L20" s="81">
        <f>IF($C$4="Attiecināmās izmaksas",IF('2a+c+n'!$Q20="A",'2a+c+n'!L20,0),0)</f>
        <v>0</v>
      </c>
      <c r="M20" s="28">
        <f>IF($C$4="Attiecināmās izmaksas",IF('2a+c+n'!$Q20="A",'2a+c+n'!M20,0),0)</f>
        <v>0</v>
      </c>
      <c r="N20" s="28">
        <f>IF($C$4="Attiecināmās izmaksas",IF('2a+c+n'!$Q20="A",'2a+c+n'!N20,0),0)</f>
        <v>0</v>
      </c>
      <c r="O20" s="28">
        <f>IF($C$4="Attiecināmās izmaksas",IF('2a+c+n'!$Q20="A",'2a+c+n'!O20,0),0)</f>
        <v>0</v>
      </c>
      <c r="P20" s="59">
        <f>IF($C$4="Attiecināmās izmaksas",IF('2a+c+n'!$Q20="A",'2a+c+n'!P20,0),0)</f>
        <v>0</v>
      </c>
    </row>
    <row r="21" spans="1:16" ht="22.5" x14ac:dyDescent="0.2">
      <c r="A21" s="64">
        <f>IF(P21=0,0,IF(COUNTBLANK(P21)=1,0,COUNTA($P$14:P21)))</f>
        <v>0</v>
      </c>
      <c r="B21" s="28" t="str">
        <f>IF($C$4="Attiecināmās izmaksas",IF('2a+c+n'!$Q21="A",'2a+c+n'!B21,0),0)</f>
        <v>02-00000</v>
      </c>
      <c r="C21" s="28" t="str">
        <f>IF($C$4="Attiecināmās izmaksas",IF('2a+c+n'!$Q21="A",'2a+c+n'!C21,0),0)</f>
        <v>PVC Lodžiju aizstiklojuma demontāža un uzstādīšana iepriekšējā vietā pēc siltināšanas darbiem</v>
      </c>
      <c r="D21" s="28" t="str">
        <f>IF($C$4="Attiecināmās izmaksas",IF('2a+c+n'!$Q21="A",'2a+c+n'!D21,0),0)</f>
        <v>gab</v>
      </c>
      <c r="E21" s="59"/>
      <c r="F21" s="81"/>
      <c r="G21" s="28"/>
      <c r="H21" s="28">
        <f>IF($C$4="Attiecināmās izmaksas",IF('2a+c+n'!$Q21="A",'2a+c+n'!H21,0),0)</f>
        <v>0</v>
      </c>
      <c r="I21" s="28"/>
      <c r="J21" s="28"/>
      <c r="K21" s="59">
        <f>IF($C$4="Attiecināmās izmaksas",IF('2a+c+n'!$Q21="A",'2a+c+n'!K21,0),0)</f>
        <v>0</v>
      </c>
      <c r="L21" s="81">
        <f>IF($C$4="Attiecināmās izmaksas",IF('2a+c+n'!$Q21="A",'2a+c+n'!L21,0),0)</f>
        <v>0</v>
      </c>
      <c r="M21" s="28">
        <f>IF($C$4="Attiecināmās izmaksas",IF('2a+c+n'!$Q21="A",'2a+c+n'!M21,0),0)</f>
        <v>0</v>
      </c>
      <c r="N21" s="28">
        <f>IF($C$4="Attiecināmās izmaksas",IF('2a+c+n'!$Q21="A",'2a+c+n'!N21,0),0)</f>
        <v>0</v>
      </c>
      <c r="O21" s="28">
        <f>IF($C$4="Attiecināmās izmaksas",IF('2a+c+n'!$Q21="A",'2a+c+n'!O21,0),0)</f>
        <v>0</v>
      </c>
      <c r="P21" s="59">
        <f>IF($C$4="Attiecināmās izmaksas",IF('2a+c+n'!$Q21="A",'2a+c+n'!P21,0),0)</f>
        <v>0</v>
      </c>
    </row>
    <row r="22" spans="1:16" ht="22.5" x14ac:dyDescent="0.2">
      <c r="A22" s="64">
        <f>IF(P22=0,0,IF(COUNTBLANK(P22)=1,0,COUNTA($P$14:P22)))</f>
        <v>0</v>
      </c>
      <c r="B22" s="28" t="str">
        <f>IF($C$4="Attiecināmās izmaksas",IF('2a+c+n'!$Q22="A",'2a+c+n'!B22,0),0)</f>
        <v>02-00000</v>
      </c>
      <c r="C22" s="28" t="str">
        <f>IF($C$4="Attiecināmās izmaksas",IF('2a+c+n'!$Q22="A",'2a+c+n'!C22,0),0)</f>
        <v>Lodžiju restu demontāža, utilizācija</v>
      </c>
      <c r="D22" s="28" t="str">
        <f>IF($C$4="Attiecināmās izmaksas",IF('2a+c+n'!$Q22="A",'2a+c+n'!D22,0),0)</f>
        <v>gab</v>
      </c>
      <c r="E22" s="59"/>
      <c r="F22" s="81"/>
      <c r="G22" s="28"/>
      <c r="H22" s="28">
        <f>IF($C$4="Attiecināmās izmaksas",IF('2a+c+n'!$Q22="A",'2a+c+n'!H22,0),0)</f>
        <v>0</v>
      </c>
      <c r="I22" s="28"/>
      <c r="J22" s="28"/>
      <c r="K22" s="59">
        <f>IF($C$4="Attiecināmās izmaksas",IF('2a+c+n'!$Q22="A",'2a+c+n'!K22,0),0)</f>
        <v>0</v>
      </c>
      <c r="L22" s="81">
        <f>IF($C$4="Attiecināmās izmaksas",IF('2a+c+n'!$Q22="A",'2a+c+n'!L22,0),0)</f>
        <v>0</v>
      </c>
      <c r="M22" s="28">
        <f>IF($C$4="Attiecināmās izmaksas",IF('2a+c+n'!$Q22="A",'2a+c+n'!M22,0),0)</f>
        <v>0</v>
      </c>
      <c r="N22" s="28">
        <f>IF($C$4="Attiecināmās izmaksas",IF('2a+c+n'!$Q22="A",'2a+c+n'!N22,0),0)</f>
        <v>0</v>
      </c>
      <c r="O22" s="28">
        <f>IF($C$4="Attiecināmās izmaksas",IF('2a+c+n'!$Q22="A",'2a+c+n'!O22,0),0)</f>
        <v>0</v>
      </c>
      <c r="P22" s="59">
        <f>IF($C$4="Attiecināmās izmaksas",IF('2a+c+n'!$Q22="A",'2a+c+n'!P22,0),0)</f>
        <v>0</v>
      </c>
    </row>
    <row r="23" spans="1:16" ht="22.5" x14ac:dyDescent="0.2">
      <c r="A23" s="64">
        <f>IF(P23=0,0,IF(COUNTBLANK(P23)=1,0,COUNTA($P$14:P23)))</f>
        <v>0</v>
      </c>
      <c r="B23" s="28" t="str">
        <f>IF($C$4="Attiecināmās izmaksas",IF('2a+c+n'!$Q23="A",'2a+c+n'!B23,0),0)</f>
        <v>02-00000</v>
      </c>
      <c r="C23" s="28" t="str">
        <f>IF($C$4="Attiecināmās izmaksas",IF('2a+c+n'!$Q23="A",'2a+c+n'!C23,0),0)</f>
        <v>Lodžiju margu demontāža un utilizācija</v>
      </c>
      <c r="D23" s="28" t="str">
        <f>IF($C$4="Attiecināmās izmaksas",IF('2a+c+n'!$Q23="A",'2a+c+n'!D23,0),0)</f>
        <v>kompl</v>
      </c>
      <c r="E23" s="59"/>
      <c r="F23" s="81"/>
      <c r="G23" s="28"/>
      <c r="H23" s="28">
        <f>IF($C$4="Attiecināmās izmaksas",IF('2a+c+n'!$Q23="A",'2a+c+n'!H23,0),0)</f>
        <v>0</v>
      </c>
      <c r="I23" s="28"/>
      <c r="J23" s="28"/>
      <c r="K23" s="59">
        <f>IF($C$4="Attiecināmās izmaksas",IF('2a+c+n'!$Q23="A",'2a+c+n'!K23,0),0)</f>
        <v>0</v>
      </c>
      <c r="L23" s="81">
        <f>IF($C$4="Attiecināmās izmaksas",IF('2a+c+n'!$Q23="A",'2a+c+n'!L23,0),0)</f>
        <v>0</v>
      </c>
      <c r="M23" s="28">
        <f>IF($C$4="Attiecināmās izmaksas",IF('2a+c+n'!$Q23="A",'2a+c+n'!M23,0),0)</f>
        <v>0</v>
      </c>
      <c r="N23" s="28">
        <f>IF($C$4="Attiecināmās izmaksas",IF('2a+c+n'!$Q23="A",'2a+c+n'!N23,0),0)</f>
        <v>0</v>
      </c>
      <c r="O23" s="28">
        <f>IF($C$4="Attiecināmās izmaksas",IF('2a+c+n'!$Q23="A",'2a+c+n'!O23,0),0)</f>
        <v>0</v>
      </c>
      <c r="P23" s="59">
        <f>IF($C$4="Attiecināmās izmaksas",IF('2a+c+n'!$Q23="A",'2a+c+n'!P23,0),0)</f>
        <v>0</v>
      </c>
    </row>
    <row r="24" spans="1:16" x14ac:dyDescent="0.2">
      <c r="A24" s="64">
        <f>IF(P24=0,0,IF(COUNTBLANK(P24)=1,0,COUNTA($P$14:P24)))</f>
        <v>0</v>
      </c>
      <c r="B24" s="28">
        <f>IF($C$4="Attiecināmās izmaksas",IF('2a+c+n'!$Q24="A",'2a+c+n'!B24,0),0)</f>
        <v>0</v>
      </c>
      <c r="C24" s="28">
        <f>IF($C$4="Attiecināmās izmaksas",IF('2a+c+n'!$Q24="A",'2a+c+n'!C24,0),0)</f>
        <v>0</v>
      </c>
      <c r="D24" s="28">
        <f>IF($C$4="Attiecināmās izmaksas",IF('2a+c+n'!$Q24="A",'2a+c+n'!D24,0),0)</f>
        <v>0</v>
      </c>
      <c r="E24" s="59"/>
      <c r="F24" s="81"/>
      <c r="G24" s="28"/>
      <c r="H24" s="28">
        <f>IF($C$4="Attiecināmās izmaksas",IF('2a+c+n'!$Q24="A",'2a+c+n'!H24,0),0)</f>
        <v>0</v>
      </c>
      <c r="I24" s="28"/>
      <c r="J24" s="28"/>
      <c r="K24" s="59">
        <f>IF($C$4="Attiecināmās izmaksas",IF('2a+c+n'!$Q24="A",'2a+c+n'!K24,0),0)</f>
        <v>0</v>
      </c>
      <c r="L24" s="81">
        <f>IF($C$4="Attiecināmās izmaksas",IF('2a+c+n'!$Q24="A",'2a+c+n'!L24,0),0)</f>
        <v>0</v>
      </c>
      <c r="M24" s="28">
        <f>IF($C$4="Attiecināmās izmaksas",IF('2a+c+n'!$Q24="A",'2a+c+n'!M24,0),0)</f>
        <v>0</v>
      </c>
      <c r="N24" s="28">
        <f>IF($C$4="Attiecināmās izmaksas",IF('2a+c+n'!$Q24="A",'2a+c+n'!N24,0),0)</f>
        <v>0</v>
      </c>
      <c r="O24" s="28">
        <f>IF($C$4="Attiecināmās izmaksas",IF('2a+c+n'!$Q24="A",'2a+c+n'!O24,0),0)</f>
        <v>0</v>
      </c>
      <c r="P24" s="59">
        <f>IF($C$4="Attiecināmās izmaksas",IF('2a+c+n'!$Q24="A",'2a+c+n'!P24,0),0)</f>
        <v>0</v>
      </c>
    </row>
    <row r="25" spans="1:16" ht="22.5" x14ac:dyDescent="0.2">
      <c r="A25" s="64">
        <f>IF(P25=0,0,IF(COUNTBLANK(P25)=1,0,COUNTA($P$14:P25)))</f>
        <v>0</v>
      </c>
      <c r="B25" s="28" t="str">
        <f>IF($C$4="Attiecināmās izmaksas",IF('2a+c+n'!$Q25="A",'2a+c+n'!B25,0),0)</f>
        <v>02-00000</v>
      </c>
      <c r="C25" s="28" t="str">
        <f>IF($C$4="Attiecināmās izmaksas",IF('2a+c+n'!$Q25="A",'2a+c+n'!C25,0),0)</f>
        <v>Betona apmeles demontāža b=700, utilizācija</v>
      </c>
      <c r="D25" s="28" t="str">
        <f>IF($C$4="Attiecināmās izmaksas",IF('2a+c+n'!$Q25="A",'2a+c+n'!D25,0),0)</f>
        <v>m2</v>
      </c>
      <c r="E25" s="59"/>
      <c r="F25" s="81"/>
      <c r="G25" s="28"/>
      <c r="H25" s="28">
        <f>IF($C$4="Attiecināmās izmaksas",IF('2a+c+n'!$Q25="A",'2a+c+n'!H25,0),0)</f>
        <v>0</v>
      </c>
      <c r="I25" s="28"/>
      <c r="J25" s="28"/>
      <c r="K25" s="59">
        <f>IF($C$4="Attiecināmās izmaksas",IF('2a+c+n'!$Q25="A",'2a+c+n'!K25,0),0)</f>
        <v>0</v>
      </c>
      <c r="L25" s="81">
        <f>IF($C$4="Attiecināmās izmaksas",IF('2a+c+n'!$Q25="A",'2a+c+n'!L25,0),0)</f>
        <v>0</v>
      </c>
      <c r="M25" s="28">
        <f>IF($C$4="Attiecināmās izmaksas",IF('2a+c+n'!$Q25="A",'2a+c+n'!M25,0),0)</f>
        <v>0</v>
      </c>
      <c r="N25" s="28">
        <f>IF($C$4="Attiecināmās izmaksas",IF('2a+c+n'!$Q25="A",'2a+c+n'!N25,0),0)</f>
        <v>0</v>
      </c>
      <c r="O25" s="28">
        <f>IF($C$4="Attiecināmās izmaksas",IF('2a+c+n'!$Q25="A",'2a+c+n'!O25,0),0)</f>
        <v>0</v>
      </c>
      <c r="P25" s="59">
        <f>IF($C$4="Attiecināmās izmaksas",IF('2a+c+n'!$Q25="A",'2a+c+n'!P25,0),0)</f>
        <v>0</v>
      </c>
    </row>
    <row r="26" spans="1:16" ht="12" customHeight="1" thickBot="1" x14ac:dyDescent="0.25">
      <c r="A26" s="325" t="s">
        <v>62</v>
      </c>
      <c r="B26" s="326"/>
      <c r="C26" s="326"/>
      <c r="D26" s="326"/>
      <c r="E26" s="326"/>
      <c r="F26" s="326"/>
      <c r="G26" s="326"/>
      <c r="H26" s="326"/>
      <c r="I26" s="326"/>
      <c r="J26" s="326"/>
      <c r="K26" s="327"/>
      <c r="L26" s="74">
        <f>SUM(L14:L25)</f>
        <v>0</v>
      </c>
      <c r="M26" s="75">
        <f>SUM(M14:M25)</f>
        <v>0</v>
      </c>
      <c r="N26" s="75">
        <f>SUM(N14:N25)</f>
        <v>0</v>
      </c>
      <c r="O26" s="75">
        <f>SUM(O14:O25)</f>
        <v>0</v>
      </c>
      <c r="P26" s="76">
        <f>SUM(P14:P25)</f>
        <v>0</v>
      </c>
    </row>
    <row r="27" spans="1:16" x14ac:dyDescent="0.2">
      <c r="A27" s="20"/>
      <c r="B27" s="20"/>
      <c r="C27" s="20"/>
      <c r="D27" s="20"/>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14</v>
      </c>
      <c r="B29" s="20"/>
      <c r="C29" s="328">
        <f>'Kops n'!C36:H36</f>
        <v>0</v>
      </c>
      <c r="D29" s="328"/>
      <c r="E29" s="328"/>
      <c r="F29" s="328"/>
      <c r="G29" s="328"/>
      <c r="H29" s="328"/>
      <c r="I29" s="20"/>
      <c r="J29" s="20"/>
      <c r="K29" s="20"/>
      <c r="L29" s="20"/>
      <c r="M29" s="20"/>
      <c r="N29" s="20"/>
      <c r="O29" s="20"/>
      <c r="P29" s="20"/>
    </row>
    <row r="30" spans="1:16" x14ac:dyDescent="0.2">
      <c r="A30" s="20"/>
      <c r="B30" s="20"/>
      <c r="C30" s="250" t="s">
        <v>15</v>
      </c>
      <c r="D30" s="250"/>
      <c r="E30" s="250"/>
      <c r="F30" s="250"/>
      <c r="G30" s="250"/>
      <c r="H30" s="25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291" t="str">
        <f>'Kops n'!A39:D39</f>
        <v xml:space="preserve">Tāme sastādīta 2023. gada __.________ </v>
      </c>
      <c r="B32" s="292"/>
      <c r="C32" s="292"/>
      <c r="D32" s="29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328">
        <f>'Kops n'!C41:H41</f>
        <v>0</v>
      </c>
      <c r="D34" s="328"/>
      <c r="E34" s="328"/>
      <c r="F34" s="328"/>
      <c r="G34" s="328"/>
      <c r="H34" s="328"/>
      <c r="I34" s="20"/>
      <c r="J34" s="20"/>
      <c r="K34" s="20"/>
      <c r="L34" s="20"/>
      <c r="M34" s="20"/>
      <c r="N34" s="20"/>
      <c r="O34" s="20"/>
      <c r="P34" s="20"/>
    </row>
    <row r="35" spans="1:16" x14ac:dyDescent="0.2">
      <c r="A35" s="20"/>
      <c r="B35" s="20"/>
      <c r="C35" s="250" t="s">
        <v>15</v>
      </c>
      <c r="D35" s="250"/>
      <c r="E35" s="250"/>
      <c r="F35" s="250"/>
      <c r="G35" s="250"/>
      <c r="H35" s="25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3" t="s">
        <v>16</v>
      </c>
      <c r="B37" s="52"/>
      <c r="C37" s="115">
        <f>'Kops n'!C44</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6:K26">
    <cfRule type="containsText" dxfId="318" priority="4"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317" priority="2" operator="equal">
      <formula>0</formula>
    </cfRule>
  </conditionalFormatting>
  <conditionalFormatting sqref="C2:I2 D5:L8 N9:O9 L26:P26 C29:H29 C34:H34 C37">
    <cfRule type="cellIs" dxfId="316"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D50-16C0-4C40-96A9-2C23329D44F3}">
  <sheetPr>
    <tabColor rgb="FFFFC000"/>
  </sheetPr>
  <dimension ref="A1:P38"/>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'2a+c+n'!D1</f>
        <v>2</v>
      </c>
      <c r="E1" s="26"/>
      <c r="F1" s="26"/>
      <c r="G1" s="26"/>
      <c r="H1" s="26"/>
      <c r="I1" s="26"/>
      <c r="J1" s="26"/>
      <c r="N1" s="30"/>
      <c r="O1" s="31"/>
      <c r="P1" s="32"/>
    </row>
    <row r="2" spans="1:16" x14ac:dyDescent="0.2">
      <c r="A2" s="33"/>
      <c r="B2" s="33"/>
      <c r="C2" s="316" t="str">
        <f>'2a+c+n'!C2:I2</f>
        <v>Demontāžas darbi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P26</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izmaksas",IF('2a+c+n'!$Q14="C",'2a+c+n'!B14,0))</f>
        <v>0</v>
      </c>
      <c r="C14" s="27">
        <f>IF($C$4="citu pasākumu izmaksas",IF('2a+c+n'!$Q14="C",'2a+c+n'!C14,0))</f>
        <v>0</v>
      </c>
      <c r="D14" s="27">
        <f>IF($C$4="citu pasākumu izmaksas",IF('2a+c+n'!$Q14="C",'2a+c+n'!D14,0))</f>
        <v>0</v>
      </c>
      <c r="E14" s="57"/>
      <c r="F14" s="79"/>
      <c r="G14" s="27">
        <f>IF($C$4="citu pasākumu izmaksas",IF('2a+c+n'!$Q14="C",'2a+c+n'!G14,0))</f>
        <v>0</v>
      </c>
      <c r="H14" s="27">
        <f>IF($C$4="citu pasākumu izmaksas",IF('2a+c+n'!$Q14="C",'2a+c+n'!H14,0))</f>
        <v>0</v>
      </c>
      <c r="I14" s="27"/>
      <c r="J14" s="27"/>
      <c r="K14" s="57">
        <f>IF($C$4="citu pasākumu izmaksas",IF('2a+c+n'!$Q14="C",'2a+c+n'!K14,0))</f>
        <v>0</v>
      </c>
      <c r="L14" s="108">
        <f>IF($C$4="citu pasākumu izmaksas",IF('2a+c+n'!$Q14="C",'2a+c+n'!L14,0))</f>
        <v>0</v>
      </c>
      <c r="M14" s="27">
        <f>IF($C$4="citu pasākumu izmaksas",IF('2a+c+n'!$Q14="C",'2a+c+n'!M14,0))</f>
        <v>0</v>
      </c>
      <c r="N14" s="27">
        <f>IF($C$4="citu pasākumu izmaksas",IF('2a+c+n'!$Q14="C",'2a+c+n'!N14,0))</f>
        <v>0</v>
      </c>
      <c r="O14" s="27">
        <f>IF($C$4="citu pasākumu izmaksas",IF('2a+c+n'!$Q14="C",'2a+c+n'!O14,0))</f>
        <v>0</v>
      </c>
      <c r="P14" s="57">
        <f>IF($C$4="citu pasākumu izmaksas",IF('2a+c+n'!$Q14="C",'2a+c+n'!P14,0))</f>
        <v>0</v>
      </c>
    </row>
    <row r="15" spans="1:16" ht="33.75" x14ac:dyDescent="0.2">
      <c r="A15" s="64">
        <f>IF(P15=0,0,IF(COUNTBLANK(P15)=1,0,COUNTA($P$14:P15)))</f>
        <v>0</v>
      </c>
      <c r="B15" s="28" t="str">
        <f>IF($C$4="citu pasākumu izmaksas",IF('2a+c+n'!$Q15="C",'2a+c+n'!B15,0))</f>
        <v>02-00000</v>
      </c>
      <c r="C15" s="28" t="str">
        <f>IF($C$4="citu pasākumu izmaksas",IF('2a+c+n'!$Q15="C",'2a+c+n'!C15,0))</f>
        <v>Numurzīmes, hidranta zīmes, karoga turētāja u.c. traucējošo elementu demontāža fasādē, t.sk. esošo satelītandētnu demontāža, kameru demontāža</v>
      </c>
      <c r="D15" s="28" t="str">
        <f>IF($C$4="citu pasākumu izmaksas",IF('2a+c+n'!$Q15="C",'2a+c+n'!D15,0))</f>
        <v>kompl</v>
      </c>
      <c r="E15" s="59"/>
      <c r="F15" s="81"/>
      <c r="G15" s="28"/>
      <c r="H15" s="28">
        <f>IF($C$4="citu pasākumu izmaksas",IF('2a+c+n'!$Q15="C",'2a+c+n'!H15,0))</f>
        <v>0</v>
      </c>
      <c r="I15" s="28"/>
      <c r="J15" s="28"/>
      <c r="K15" s="59">
        <f>IF($C$4="citu pasākumu izmaksas",IF('2a+c+n'!$Q15="C",'2a+c+n'!K15,0))</f>
        <v>0</v>
      </c>
      <c r="L15" s="109">
        <f>IF($C$4="citu pasākumu izmaksas",IF('2a+c+n'!$Q15="C",'2a+c+n'!L15,0))</f>
        <v>0</v>
      </c>
      <c r="M15" s="28">
        <f>IF($C$4="citu pasākumu izmaksas",IF('2a+c+n'!$Q15="C",'2a+c+n'!M15,0))</f>
        <v>0</v>
      </c>
      <c r="N15" s="28">
        <f>IF($C$4="citu pasākumu izmaksas",IF('2a+c+n'!$Q15="C",'2a+c+n'!N15,0))</f>
        <v>0</v>
      </c>
      <c r="O15" s="28">
        <f>IF($C$4="citu pasākumu izmaksas",IF('2a+c+n'!$Q15="C",'2a+c+n'!O15,0))</f>
        <v>0</v>
      </c>
      <c r="P15" s="59">
        <f>IF($C$4="citu pasākumu izmaksas",IF('2a+c+n'!$Q15="C",'2a+c+n'!P15,0))</f>
        <v>0</v>
      </c>
    </row>
    <row r="16" spans="1:16" x14ac:dyDescent="0.2">
      <c r="A16" s="64">
        <f>IF(P16=0,0,IF(COUNTBLANK(P16)=1,0,COUNTA($P$14:P16)))</f>
        <v>0</v>
      </c>
      <c r="B16" s="28">
        <f>IF($C$4="citu pasākumu izmaksas",IF('2a+c+n'!$Q16="C",'2a+c+n'!B16,0))</f>
        <v>0</v>
      </c>
      <c r="C16" s="28">
        <f>IF($C$4="citu pasākumu izmaksas",IF('2a+c+n'!$Q16="C",'2a+c+n'!C16,0))</f>
        <v>0</v>
      </c>
      <c r="D16" s="28">
        <f>IF($C$4="citu pasākumu izmaksas",IF('2a+c+n'!$Q16="C",'2a+c+n'!D16,0))</f>
        <v>0</v>
      </c>
      <c r="E16" s="59"/>
      <c r="F16" s="81"/>
      <c r="G16" s="28"/>
      <c r="H16" s="28">
        <f>IF($C$4="citu pasākumu izmaksas",IF('2a+c+n'!$Q16="C",'2a+c+n'!H16,0))</f>
        <v>0</v>
      </c>
      <c r="I16" s="28"/>
      <c r="J16" s="28"/>
      <c r="K16" s="59">
        <f>IF($C$4="citu pasākumu izmaksas",IF('2a+c+n'!$Q16="C",'2a+c+n'!K16,0))</f>
        <v>0</v>
      </c>
      <c r="L16" s="109">
        <f>IF($C$4="citu pasākumu izmaksas",IF('2a+c+n'!$Q16="C",'2a+c+n'!L16,0))</f>
        <v>0</v>
      </c>
      <c r="M16" s="28">
        <f>IF($C$4="citu pasākumu izmaksas",IF('2a+c+n'!$Q16="C",'2a+c+n'!M16,0))</f>
        <v>0</v>
      </c>
      <c r="N16" s="28">
        <f>IF($C$4="citu pasākumu izmaksas",IF('2a+c+n'!$Q16="C",'2a+c+n'!N16,0))</f>
        <v>0</v>
      </c>
      <c r="O16" s="28">
        <f>IF($C$4="citu pasākumu izmaksas",IF('2a+c+n'!$Q16="C",'2a+c+n'!O16,0))</f>
        <v>0</v>
      </c>
      <c r="P16" s="59">
        <f>IF($C$4="citu pasākumu izmaksas",IF('2a+c+n'!$Q16="C",'2a+c+n'!P16,0))</f>
        <v>0</v>
      </c>
    </row>
    <row r="17" spans="1:16" x14ac:dyDescent="0.2">
      <c r="A17" s="64">
        <f>IF(P17=0,0,IF(COUNTBLANK(P17)=1,0,COUNTA($P$14:P17)))</f>
        <v>0</v>
      </c>
      <c r="B17" s="28">
        <f>IF($C$4="citu pasākumu izmaksas",IF('2a+c+n'!$Q17="C",'2a+c+n'!B17,0))</f>
        <v>0</v>
      </c>
      <c r="C17" s="28">
        <f>IF($C$4="citu pasākumu izmaksas",IF('2a+c+n'!$Q17="C",'2a+c+n'!C17,0))</f>
        <v>0</v>
      </c>
      <c r="D17" s="28">
        <f>IF($C$4="citu pasākumu izmaksas",IF('2a+c+n'!$Q17="C",'2a+c+n'!D17,0))</f>
        <v>0</v>
      </c>
      <c r="E17" s="59"/>
      <c r="F17" s="81"/>
      <c r="G17" s="28"/>
      <c r="H17" s="28">
        <f>IF($C$4="citu pasākumu izmaksas",IF('2a+c+n'!$Q17="C",'2a+c+n'!H17,0))</f>
        <v>0</v>
      </c>
      <c r="I17" s="28"/>
      <c r="J17" s="28"/>
      <c r="K17" s="59">
        <f>IF($C$4="citu pasākumu izmaksas",IF('2a+c+n'!$Q17="C",'2a+c+n'!K17,0))</f>
        <v>0</v>
      </c>
      <c r="L17" s="109">
        <f>IF($C$4="citu pasākumu izmaksas",IF('2a+c+n'!$Q17="C",'2a+c+n'!L17,0))</f>
        <v>0</v>
      </c>
      <c r="M17" s="28">
        <f>IF($C$4="citu pasākumu izmaksas",IF('2a+c+n'!$Q17="C",'2a+c+n'!M17,0))</f>
        <v>0</v>
      </c>
      <c r="N17" s="28">
        <f>IF($C$4="citu pasākumu izmaksas",IF('2a+c+n'!$Q17="C",'2a+c+n'!N17,0))</f>
        <v>0</v>
      </c>
      <c r="O17" s="28">
        <f>IF($C$4="citu pasākumu izmaksas",IF('2a+c+n'!$Q17="C",'2a+c+n'!O17,0))</f>
        <v>0</v>
      </c>
      <c r="P17" s="59">
        <f>IF($C$4="citu pasākumu izmaksas",IF('2a+c+n'!$Q17="C",'2a+c+n'!P17,0))</f>
        <v>0</v>
      </c>
    </row>
    <row r="18" spans="1:16" x14ac:dyDescent="0.2">
      <c r="A18" s="64">
        <f>IF(P18=0,0,IF(COUNTBLANK(P18)=1,0,COUNTA($P$14:P18)))</f>
        <v>0</v>
      </c>
      <c r="B18" s="28">
        <f>IF($C$4="citu pasākumu izmaksas",IF('2a+c+n'!$Q18="C",'2a+c+n'!B18,0))</f>
        <v>0</v>
      </c>
      <c r="C18" s="28">
        <f>IF($C$4="citu pasākumu izmaksas",IF('2a+c+n'!$Q18="C",'2a+c+n'!C18,0))</f>
        <v>0</v>
      </c>
      <c r="D18" s="28">
        <f>IF($C$4="citu pasākumu izmaksas",IF('2a+c+n'!$Q18="C",'2a+c+n'!D18,0))</f>
        <v>0</v>
      </c>
      <c r="E18" s="59"/>
      <c r="F18" s="81"/>
      <c r="G18" s="28"/>
      <c r="H18" s="28">
        <f>IF($C$4="citu pasākumu izmaksas",IF('2a+c+n'!$Q18="C",'2a+c+n'!H18,0))</f>
        <v>0</v>
      </c>
      <c r="I18" s="28"/>
      <c r="J18" s="28"/>
      <c r="K18" s="59">
        <f>IF($C$4="citu pasākumu izmaksas",IF('2a+c+n'!$Q18="C",'2a+c+n'!K18,0))</f>
        <v>0</v>
      </c>
      <c r="L18" s="109">
        <f>IF($C$4="citu pasākumu izmaksas",IF('2a+c+n'!$Q18="C",'2a+c+n'!L18,0))</f>
        <v>0</v>
      </c>
      <c r="M18" s="28">
        <f>IF($C$4="citu pasākumu izmaksas",IF('2a+c+n'!$Q18="C",'2a+c+n'!M18,0))</f>
        <v>0</v>
      </c>
      <c r="N18" s="28">
        <f>IF($C$4="citu pasākumu izmaksas",IF('2a+c+n'!$Q18="C",'2a+c+n'!N18,0))</f>
        <v>0</v>
      </c>
      <c r="O18" s="28">
        <f>IF($C$4="citu pasākumu izmaksas",IF('2a+c+n'!$Q18="C",'2a+c+n'!O18,0))</f>
        <v>0</v>
      </c>
      <c r="P18" s="59">
        <f>IF($C$4="citu pasākumu izmaksas",IF('2a+c+n'!$Q18="C",'2a+c+n'!P18,0))</f>
        <v>0</v>
      </c>
    </row>
    <row r="19" spans="1:16" x14ac:dyDescent="0.2">
      <c r="A19" s="64">
        <f>IF(P19=0,0,IF(COUNTBLANK(P19)=1,0,COUNTA($P$14:P19)))</f>
        <v>0</v>
      </c>
      <c r="B19" s="28">
        <f>IF($C$4="citu pasākumu izmaksas",IF('2a+c+n'!$Q19="C",'2a+c+n'!B19,0))</f>
        <v>0</v>
      </c>
      <c r="C19" s="28">
        <f>IF($C$4="citu pasākumu izmaksas",IF('2a+c+n'!$Q19="C",'2a+c+n'!C19,0))</f>
        <v>0</v>
      </c>
      <c r="D19" s="28">
        <f>IF($C$4="citu pasākumu izmaksas",IF('2a+c+n'!$Q19="C",'2a+c+n'!D19,0))</f>
        <v>0</v>
      </c>
      <c r="E19" s="59"/>
      <c r="F19" s="81"/>
      <c r="G19" s="28"/>
      <c r="H19" s="28">
        <f>IF($C$4="citu pasākumu izmaksas",IF('2a+c+n'!$Q19="C",'2a+c+n'!H19,0))</f>
        <v>0</v>
      </c>
      <c r="I19" s="28"/>
      <c r="J19" s="28"/>
      <c r="K19" s="59">
        <f>IF($C$4="citu pasākumu izmaksas",IF('2a+c+n'!$Q19="C",'2a+c+n'!K19,0))</f>
        <v>0</v>
      </c>
      <c r="L19" s="109">
        <f>IF($C$4="citu pasākumu izmaksas",IF('2a+c+n'!$Q19="C",'2a+c+n'!L19,0))</f>
        <v>0</v>
      </c>
      <c r="M19" s="28">
        <f>IF($C$4="citu pasākumu izmaksas",IF('2a+c+n'!$Q19="C",'2a+c+n'!M19,0))</f>
        <v>0</v>
      </c>
      <c r="N19" s="28">
        <f>IF($C$4="citu pasākumu izmaksas",IF('2a+c+n'!$Q19="C",'2a+c+n'!N19,0))</f>
        <v>0</v>
      </c>
      <c r="O19" s="28">
        <f>IF($C$4="citu pasākumu izmaksas",IF('2a+c+n'!$Q19="C",'2a+c+n'!O19,0))</f>
        <v>0</v>
      </c>
      <c r="P19" s="59">
        <f>IF($C$4="citu pasākumu izmaksas",IF('2a+c+n'!$Q19="C",'2a+c+n'!P19,0))</f>
        <v>0</v>
      </c>
    </row>
    <row r="20" spans="1:16" x14ac:dyDescent="0.2">
      <c r="A20" s="64">
        <f>IF(P20=0,0,IF(COUNTBLANK(P20)=1,0,COUNTA($P$14:P20)))</f>
        <v>0</v>
      </c>
      <c r="B20" s="28">
        <f>IF($C$4="citu pasākumu izmaksas",IF('2a+c+n'!$Q20="C",'2a+c+n'!B20,0))</f>
        <v>0</v>
      </c>
      <c r="C20" s="28">
        <f>IF($C$4="citu pasākumu izmaksas",IF('2a+c+n'!$Q20="C",'2a+c+n'!C20,0))</f>
        <v>0</v>
      </c>
      <c r="D20" s="28">
        <f>IF($C$4="citu pasākumu izmaksas",IF('2a+c+n'!$Q20="C",'2a+c+n'!D20,0))</f>
        <v>0</v>
      </c>
      <c r="E20" s="59"/>
      <c r="F20" s="81"/>
      <c r="G20" s="28"/>
      <c r="H20" s="28">
        <f>IF($C$4="citu pasākumu izmaksas",IF('2a+c+n'!$Q20="C",'2a+c+n'!H20,0))</f>
        <v>0</v>
      </c>
      <c r="I20" s="28"/>
      <c r="J20" s="28"/>
      <c r="K20" s="59">
        <f>IF($C$4="citu pasākumu izmaksas",IF('2a+c+n'!$Q20="C",'2a+c+n'!K20,0))</f>
        <v>0</v>
      </c>
      <c r="L20" s="109">
        <f>IF($C$4="citu pasākumu izmaksas",IF('2a+c+n'!$Q20="C",'2a+c+n'!L20,0))</f>
        <v>0</v>
      </c>
      <c r="M20" s="28">
        <f>IF($C$4="citu pasākumu izmaksas",IF('2a+c+n'!$Q20="C",'2a+c+n'!M20,0))</f>
        <v>0</v>
      </c>
      <c r="N20" s="28">
        <f>IF($C$4="citu pasākumu izmaksas",IF('2a+c+n'!$Q20="C",'2a+c+n'!N20,0))</f>
        <v>0</v>
      </c>
      <c r="O20" s="28">
        <f>IF($C$4="citu pasākumu izmaksas",IF('2a+c+n'!$Q20="C",'2a+c+n'!O20,0))</f>
        <v>0</v>
      </c>
      <c r="P20" s="59">
        <f>IF($C$4="citu pasākumu izmaksas",IF('2a+c+n'!$Q20="C",'2a+c+n'!P20,0))</f>
        <v>0</v>
      </c>
    </row>
    <row r="21" spans="1:16" x14ac:dyDescent="0.2">
      <c r="A21" s="64">
        <f>IF(P21=0,0,IF(COUNTBLANK(P21)=1,0,COUNTA($P$14:P21)))</f>
        <v>0</v>
      </c>
      <c r="B21" s="28">
        <f>IF($C$4="citu pasākumu izmaksas",IF('2a+c+n'!$Q21="C",'2a+c+n'!B21,0))</f>
        <v>0</v>
      </c>
      <c r="C21" s="28">
        <f>IF($C$4="citu pasākumu izmaksas",IF('2a+c+n'!$Q21="C",'2a+c+n'!C21,0))</f>
        <v>0</v>
      </c>
      <c r="D21" s="28">
        <f>IF($C$4="citu pasākumu izmaksas",IF('2a+c+n'!$Q21="C",'2a+c+n'!D21,0))</f>
        <v>0</v>
      </c>
      <c r="E21" s="59"/>
      <c r="F21" s="81"/>
      <c r="G21" s="28"/>
      <c r="H21" s="28">
        <f>IF($C$4="citu pasākumu izmaksas",IF('2a+c+n'!$Q21="C",'2a+c+n'!H21,0))</f>
        <v>0</v>
      </c>
      <c r="I21" s="28"/>
      <c r="J21" s="28"/>
      <c r="K21" s="59">
        <f>IF($C$4="citu pasākumu izmaksas",IF('2a+c+n'!$Q21="C",'2a+c+n'!K21,0))</f>
        <v>0</v>
      </c>
      <c r="L21" s="109">
        <f>IF($C$4="citu pasākumu izmaksas",IF('2a+c+n'!$Q21="C",'2a+c+n'!L21,0))</f>
        <v>0</v>
      </c>
      <c r="M21" s="28">
        <f>IF($C$4="citu pasākumu izmaksas",IF('2a+c+n'!$Q21="C",'2a+c+n'!M21,0))</f>
        <v>0</v>
      </c>
      <c r="N21" s="28">
        <f>IF($C$4="citu pasākumu izmaksas",IF('2a+c+n'!$Q21="C",'2a+c+n'!N21,0))</f>
        <v>0</v>
      </c>
      <c r="O21" s="28">
        <f>IF($C$4="citu pasākumu izmaksas",IF('2a+c+n'!$Q21="C",'2a+c+n'!O21,0))</f>
        <v>0</v>
      </c>
      <c r="P21" s="59">
        <f>IF($C$4="citu pasākumu izmaksas",IF('2a+c+n'!$Q21="C",'2a+c+n'!P21,0))</f>
        <v>0</v>
      </c>
    </row>
    <row r="22" spans="1:16" x14ac:dyDescent="0.2">
      <c r="A22" s="64">
        <f>IF(P22=0,0,IF(COUNTBLANK(P22)=1,0,COUNTA($P$14:P22)))</f>
        <v>0</v>
      </c>
      <c r="B22" s="28">
        <f>IF($C$4="citu pasākumu izmaksas",IF('2a+c+n'!$Q22="C",'2a+c+n'!B22,0))</f>
        <v>0</v>
      </c>
      <c r="C22" s="28">
        <f>IF($C$4="citu pasākumu izmaksas",IF('2a+c+n'!$Q22="C",'2a+c+n'!C22,0))</f>
        <v>0</v>
      </c>
      <c r="D22" s="28">
        <f>IF($C$4="citu pasākumu izmaksas",IF('2a+c+n'!$Q22="C",'2a+c+n'!D22,0))</f>
        <v>0</v>
      </c>
      <c r="E22" s="59"/>
      <c r="F22" s="81"/>
      <c r="G22" s="28"/>
      <c r="H22" s="28">
        <f>IF($C$4="citu pasākumu izmaksas",IF('2a+c+n'!$Q22="C",'2a+c+n'!H22,0))</f>
        <v>0</v>
      </c>
      <c r="I22" s="28"/>
      <c r="J22" s="28"/>
      <c r="K22" s="59">
        <f>IF($C$4="citu pasākumu izmaksas",IF('2a+c+n'!$Q22="C",'2a+c+n'!K22,0))</f>
        <v>0</v>
      </c>
      <c r="L22" s="109">
        <f>IF($C$4="citu pasākumu izmaksas",IF('2a+c+n'!$Q22="C",'2a+c+n'!L22,0))</f>
        <v>0</v>
      </c>
      <c r="M22" s="28">
        <f>IF($C$4="citu pasākumu izmaksas",IF('2a+c+n'!$Q22="C",'2a+c+n'!M22,0))</f>
        <v>0</v>
      </c>
      <c r="N22" s="28">
        <f>IF($C$4="citu pasākumu izmaksas",IF('2a+c+n'!$Q22="C",'2a+c+n'!N22,0))</f>
        <v>0</v>
      </c>
      <c r="O22" s="28">
        <f>IF($C$4="citu pasākumu izmaksas",IF('2a+c+n'!$Q22="C",'2a+c+n'!O22,0))</f>
        <v>0</v>
      </c>
      <c r="P22" s="59">
        <f>IF($C$4="citu pasākumu izmaksas",IF('2a+c+n'!$Q22="C",'2a+c+n'!P22,0))</f>
        <v>0</v>
      </c>
    </row>
    <row r="23" spans="1:16" x14ac:dyDescent="0.2">
      <c r="A23" s="64">
        <f>IF(P23=0,0,IF(COUNTBLANK(P23)=1,0,COUNTA($P$14:P23)))</f>
        <v>0</v>
      </c>
      <c r="B23" s="28">
        <f>IF($C$4="citu pasākumu izmaksas",IF('2a+c+n'!$Q23="C",'2a+c+n'!B23,0))</f>
        <v>0</v>
      </c>
      <c r="C23" s="28">
        <f>IF($C$4="citu pasākumu izmaksas",IF('2a+c+n'!$Q23="C",'2a+c+n'!C23,0))</f>
        <v>0</v>
      </c>
      <c r="D23" s="28">
        <f>IF($C$4="citu pasākumu izmaksas",IF('2a+c+n'!$Q23="C",'2a+c+n'!D23,0))</f>
        <v>0</v>
      </c>
      <c r="E23" s="59"/>
      <c r="F23" s="81"/>
      <c r="G23" s="28"/>
      <c r="H23" s="28">
        <f>IF($C$4="citu pasākumu izmaksas",IF('2a+c+n'!$Q23="C",'2a+c+n'!H23,0))</f>
        <v>0</v>
      </c>
      <c r="I23" s="28"/>
      <c r="J23" s="28"/>
      <c r="K23" s="59">
        <f>IF($C$4="citu pasākumu izmaksas",IF('2a+c+n'!$Q23="C",'2a+c+n'!K23,0))</f>
        <v>0</v>
      </c>
      <c r="L23" s="109">
        <f>IF($C$4="citu pasākumu izmaksas",IF('2a+c+n'!$Q23="C",'2a+c+n'!L23,0))</f>
        <v>0</v>
      </c>
      <c r="M23" s="28">
        <f>IF($C$4="citu pasākumu izmaksas",IF('2a+c+n'!$Q23="C",'2a+c+n'!M23,0))</f>
        <v>0</v>
      </c>
      <c r="N23" s="28">
        <f>IF($C$4="citu pasākumu izmaksas",IF('2a+c+n'!$Q23="C",'2a+c+n'!N23,0))</f>
        <v>0</v>
      </c>
      <c r="O23" s="28">
        <f>IF($C$4="citu pasākumu izmaksas",IF('2a+c+n'!$Q23="C",'2a+c+n'!O23,0))</f>
        <v>0</v>
      </c>
      <c r="P23" s="59">
        <f>IF($C$4="citu pasākumu izmaksas",IF('2a+c+n'!$Q23="C",'2a+c+n'!P23,0))</f>
        <v>0</v>
      </c>
    </row>
    <row r="24" spans="1:16" ht="22.5" x14ac:dyDescent="0.2">
      <c r="A24" s="64">
        <f>IF(P24=0,0,IF(COUNTBLANK(P24)=1,0,COUNTA($P$14:P24)))</f>
        <v>0</v>
      </c>
      <c r="B24" s="28" t="str">
        <f>IF($C$4="citu pasākumu izmaksas",IF('2a+c+n'!$Q24="C",'2a+c+n'!B24,0))</f>
        <v>02-00000</v>
      </c>
      <c r="C24" s="28" t="str">
        <f>IF($C$4="citu pasākumu izmaksas",IF('2a+c+n'!$Q24="C",'2a+c+n'!C24,0))</f>
        <v>Ieejas jumtiņu skārda demontāža, utilizācija</v>
      </c>
      <c r="D24" s="28" t="str">
        <f>IF($C$4="citu pasākumu izmaksas",IF('2a+c+n'!$Q24="C",'2a+c+n'!D24,0))</f>
        <v>kompl</v>
      </c>
      <c r="E24" s="59"/>
      <c r="F24" s="81"/>
      <c r="G24" s="28"/>
      <c r="H24" s="28">
        <f>IF($C$4="citu pasākumu izmaksas",IF('2a+c+n'!$Q24="C",'2a+c+n'!H24,0))</f>
        <v>0</v>
      </c>
      <c r="I24" s="28"/>
      <c r="J24" s="28"/>
      <c r="K24" s="59">
        <f>IF($C$4="citu pasākumu izmaksas",IF('2a+c+n'!$Q24="C",'2a+c+n'!K24,0))</f>
        <v>0</v>
      </c>
      <c r="L24" s="109">
        <f>IF($C$4="citu pasākumu izmaksas",IF('2a+c+n'!$Q24="C",'2a+c+n'!L24,0))</f>
        <v>0</v>
      </c>
      <c r="M24" s="28">
        <f>IF($C$4="citu pasākumu izmaksas",IF('2a+c+n'!$Q24="C",'2a+c+n'!M24,0))</f>
        <v>0</v>
      </c>
      <c r="N24" s="28">
        <f>IF($C$4="citu pasākumu izmaksas",IF('2a+c+n'!$Q24="C",'2a+c+n'!N24,0))</f>
        <v>0</v>
      </c>
      <c r="O24" s="28">
        <f>IF($C$4="citu pasākumu izmaksas",IF('2a+c+n'!$Q24="C",'2a+c+n'!O24,0))</f>
        <v>0</v>
      </c>
      <c r="P24" s="59">
        <f>IF($C$4="citu pasākumu izmaksas",IF('2a+c+n'!$Q24="C",'2a+c+n'!P24,0))</f>
        <v>0</v>
      </c>
    </row>
    <row r="25" spans="1:16" ht="12" thickBot="1" x14ac:dyDescent="0.25">
      <c r="A25" s="64">
        <f>IF(P25=0,0,IF(COUNTBLANK(P25)=1,0,COUNTA($P$14:P25)))</f>
        <v>0</v>
      </c>
      <c r="B25" s="28">
        <f>IF($C$4="citu pasākumu izmaksas",IF('2a+c+n'!$Q25="C",'2a+c+n'!B25,0))</f>
        <v>0</v>
      </c>
      <c r="C25" s="28">
        <f>IF($C$4="citu pasākumu izmaksas",IF('2a+c+n'!$Q25="C",'2a+c+n'!C25,0))</f>
        <v>0</v>
      </c>
      <c r="D25" s="28">
        <f>IF($C$4="citu pasākumu izmaksas",IF('2a+c+n'!$Q25="C",'2a+c+n'!D25,0))</f>
        <v>0</v>
      </c>
      <c r="E25" s="59"/>
      <c r="F25" s="81"/>
      <c r="G25" s="28"/>
      <c r="H25" s="28">
        <f>IF($C$4="citu pasākumu izmaksas",IF('2a+c+n'!$Q25="C",'2a+c+n'!H25,0))</f>
        <v>0</v>
      </c>
      <c r="I25" s="28"/>
      <c r="J25" s="28"/>
      <c r="K25" s="59">
        <f>IF($C$4="citu pasākumu izmaksas",IF('2a+c+n'!$Q25="C",'2a+c+n'!K25,0))</f>
        <v>0</v>
      </c>
      <c r="L25" s="109">
        <f>IF($C$4="citu pasākumu izmaksas",IF('2a+c+n'!$Q25="C",'2a+c+n'!L25,0))</f>
        <v>0</v>
      </c>
      <c r="M25" s="28">
        <f>IF($C$4="citu pasākumu izmaksas",IF('2a+c+n'!$Q25="C",'2a+c+n'!M25,0))</f>
        <v>0</v>
      </c>
      <c r="N25" s="28">
        <f>IF($C$4="citu pasākumu izmaksas",IF('2a+c+n'!$Q25="C",'2a+c+n'!N25,0))</f>
        <v>0</v>
      </c>
      <c r="O25" s="28">
        <f>IF($C$4="citu pasākumu izmaksas",IF('2a+c+n'!$Q25="C",'2a+c+n'!O25,0))</f>
        <v>0</v>
      </c>
      <c r="P25" s="59">
        <f>IF($C$4="citu pasākumu izmaksas",IF('2a+c+n'!$Q25="C",'2a+c+n'!P25,0))</f>
        <v>0</v>
      </c>
    </row>
    <row r="26" spans="1:16" ht="12" customHeight="1" thickBot="1" x14ac:dyDescent="0.25">
      <c r="A26" s="325" t="s">
        <v>62</v>
      </c>
      <c r="B26" s="326"/>
      <c r="C26" s="326"/>
      <c r="D26" s="326"/>
      <c r="E26" s="326"/>
      <c r="F26" s="326"/>
      <c r="G26" s="326"/>
      <c r="H26" s="326"/>
      <c r="I26" s="326"/>
      <c r="J26" s="326"/>
      <c r="K26" s="327"/>
      <c r="L26" s="110">
        <f>SUM(L14:L25)</f>
        <v>0</v>
      </c>
      <c r="M26" s="111">
        <f>SUM(M14:M25)</f>
        <v>0</v>
      </c>
      <c r="N26" s="111">
        <f>SUM(N14:N25)</f>
        <v>0</v>
      </c>
      <c r="O26" s="111">
        <f>SUM(O14:O25)</f>
        <v>0</v>
      </c>
      <c r="P26" s="112">
        <f>SUM(P14:P25)</f>
        <v>0</v>
      </c>
    </row>
    <row r="27" spans="1:16" x14ac:dyDescent="0.2">
      <c r="A27" s="20"/>
      <c r="B27" s="20"/>
      <c r="C27" s="20"/>
      <c r="D27" s="20"/>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14</v>
      </c>
      <c r="B29" s="20"/>
      <c r="C29" s="328">
        <f>'Kops c'!C36:H36</f>
        <v>0</v>
      </c>
      <c r="D29" s="328"/>
      <c r="E29" s="328"/>
      <c r="F29" s="328"/>
      <c r="G29" s="328"/>
      <c r="H29" s="328"/>
      <c r="I29" s="20"/>
      <c r="J29" s="20"/>
      <c r="K29" s="20"/>
      <c r="L29" s="20"/>
      <c r="M29" s="20"/>
      <c r="N29" s="20"/>
      <c r="O29" s="20"/>
      <c r="P29" s="20"/>
    </row>
    <row r="30" spans="1:16" x14ac:dyDescent="0.2">
      <c r="A30" s="20"/>
      <c r="B30" s="20"/>
      <c r="C30" s="250" t="s">
        <v>15</v>
      </c>
      <c r="D30" s="250"/>
      <c r="E30" s="250"/>
      <c r="F30" s="250"/>
      <c r="G30" s="250"/>
      <c r="H30" s="25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291" t="str">
        <f>'Kops n'!A39:D39</f>
        <v xml:space="preserve">Tāme sastādīta 2023. gada __.________ </v>
      </c>
      <c r="B32" s="292"/>
      <c r="C32" s="292"/>
      <c r="D32" s="29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328">
        <f>'Kops c'!C41:H41</f>
        <v>0</v>
      </c>
      <c r="D34" s="328"/>
      <c r="E34" s="328"/>
      <c r="F34" s="328"/>
      <c r="G34" s="328"/>
      <c r="H34" s="328"/>
      <c r="I34" s="20"/>
      <c r="J34" s="20"/>
      <c r="K34" s="20"/>
      <c r="L34" s="20"/>
      <c r="M34" s="20"/>
      <c r="N34" s="20"/>
      <c r="O34" s="20"/>
      <c r="P34" s="20"/>
    </row>
    <row r="35" spans="1:16" x14ac:dyDescent="0.2">
      <c r="A35" s="20"/>
      <c r="B35" s="20"/>
      <c r="C35" s="250" t="s">
        <v>15</v>
      </c>
      <c r="D35" s="250"/>
      <c r="E35" s="250"/>
      <c r="F35" s="250"/>
      <c r="G35" s="250"/>
      <c r="H35" s="25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3" t="s">
        <v>16</v>
      </c>
      <c r="B37" s="52"/>
      <c r="C37" s="115">
        <f>'Kops c'!C44</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6:K26">
    <cfRule type="containsText" dxfId="315" priority="4"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314" priority="2" operator="equal">
      <formula>0</formula>
    </cfRule>
  </conditionalFormatting>
  <conditionalFormatting sqref="C2:I2 D5:L8 N9:O9 L26:P26 C29:H29 C34:H34 C37">
    <cfRule type="cellIs" dxfId="313"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7B9A-B00B-47B6-A0DB-54C58DC8EBE7}">
  <sheetPr codeName="Sheet12">
    <tabColor rgb="FFFFC000"/>
  </sheetPr>
  <dimension ref="A1:P38"/>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'2a+c+n'!D1</f>
        <v>2</v>
      </c>
      <c r="E1" s="26"/>
      <c r="F1" s="26"/>
      <c r="G1" s="26"/>
      <c r="H1" s="26"/>
      <c r="I1" s="26"/>
      <c r="J1" s="26"/>
      <c r="N1" s="30"/>
      <c r="O1" s="31"/>
      <c r="P1" s="32"/>
    </row>
    <row r="2" spans="1:16" x14ac:dyDescent="0.2">
      <c r="A2" s="33"/>
      <c r="B2" s="33"/>
      <c r="C2" s="316" t="str">
        <f>'2a+c+n'!C2:I2</f>
        <v>Demontāžas darbi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P26</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izmaksas",IF('2a+c+n'!$Q14="N",'2a+c+n'!B14,0))</f>
        <v>0</v>
      </c>
      <c r="C14" s="27">
        <f>IF($C$4="Neattiecināmās izmaksas",IF('2a+c+n'!$Q14="N",'2a+c+n'!C14,0))</f>
        <v>0</v>
      </c>
      <c r="D14" s="27">
        <f>IF($C$4="Neattiecināmās izmaksas",IF('2a+c+n'!$Q14="N",'2a+c+n'!D14,0))</f>
        <v>0</v>
      </c>
      <c r="E14" s="57"/>
      <c r="F14" s="79"/>
      <c r="G14" s="27">
        <f>IF($C$4="Neattiecināmās izmaksas",IF('2a+c+n'!$Q14="N",'2a+c+n'!G14,0))</f>
        <v>0</v>
      </c>
      <c r="H14" s="27">
        <f>IF($C$4="Neattiecināmās izmaksas",IF('2a+c+n'!$Q14="N",'2a+c+n'!H14,0))</f>
        <v>0</v>
      </c>
      <c r="I14" s="27"/>
      <c r="J14" s="27"/>
      <c r="K14" s="57">
        <f>IF($C$4="Neattiecināmās izmaksas",IF('2a+c+n'!$Q14="N",'2a+c+n'!K14,0))</f>
        <v>0</v>
      </c>
      <c r="L14" s="108">
        <f>IF($C$4="Neattiecināmās izmaksas",IF('2a+c+n'!$Q14="N",'2a+c+n'!L14,0))</f>
        <v>0</v>
      </c>
      <c r="M14" s="27">
        <f>IF($C$4="Neattiecināmās izmaksas",IF('2a+c+n'!$Q14="N",'2a+c+n'!M14,0))</f>
        <v>0</v>
      </c>
      <c r="N14" s="27">
        <f>IF($C$4="Neattiecināmās izmaksas",IF('2a+c+n'!$Q14="N",'2a+c+n'!N14,0))</f>
        <v>0</v>
      </c>
      <c r="O14" s="27">
        <f>IF($C$4="Neattiecināmās izmaksas",IF('2a+c+n'!$Q14="N",'2a+c+n'!O14,0))</f>
        <v>0</v>
      </c>
      <c r="P14" s="57">
        <f>IF($C$4="Neattiecināmās izmaksas",IF('2a+c+n'!$Q14="N",'2a+c+n'!P14,0))</f>
        <v>0</v>
      </c>
    </row>
    <row r="15" spans="1:16" x14ac:dyDescent="0.2">
      <c r="A15" s="64">
        <f>IF(P15=0,0,IF(COUNTBLANK(P15)=1,0,COUNTA($P$14:P15)))</f>
        <v>0</v>
      </c>
      <c r="B15" s="28">
        <f>IF($C$4="Neattiecināmās izmaksas",IF('2a+c+n'!$Q15="N",'2a+c+n'!B15,0))</f>
        <v>0</v>
      </c>
      <c r="C15" s="28">
        <f>IF($C$4="Neattiecināmās izmaksas",IF('2a+c+n'!$Q15="N",'2a+c+n'!C15,0))</f>
        <v>0</v>
      </c>
      <c r="D15" s="28">
        <f>IF($C$4="Neattiecināmās izmaksas",IF('2a+c+n'!$Q15="N",'2a+c+n'!D15,0))</f>
        <v>0</v>
      </c>
      <c r="E15" s="59"/>
      <c r="F15" s="81"/>
      <c r="G15" s="28"/>
      <c r="H15" s="28">
        <f>IF($C$4="Neattiecināmās izmaksas",IF('2a+c+n'!$Q15="N",'2a+c+n'!H15,0))</f>
        <v>0</v>
      </c>
      <c r="I15" s="28"/>
      <c r="J15" s="28"/>
      <c r="K15" s="59">
        <f>IF($C$4="Neattiecināmās izmaksas",IF('2a+c+n'!$Q15="N",'2a+c+n'!K15,0))</f>
        <v>0</v>
      </c>
      <c r="L15" s="109">
        <f>IF($C$4="Neattiecināmās izmaksas",IF('2a+c+n'!$Q15="N",'2a+c+n'!L15,0))</f>
        <v>0</v>
      </c>
      <c r="M15" s="28">
        <f>IF($C$4="Neattiecināmās izmaksas",IF('2a+c+n'!$Q15="N",'2a+c+n'!M15,0))</f>
        <v>0</v>
      </c>
      <c r="N15" s="28">
        <f>IF($C$4="Neattiecināmās izmaksas",IF('2a+c+n'!$Q15="N",'2a+c+n'!N15,0))</f>
        <v>0</v>
      </c>
      <c r="O15" s="28">
        <f>IF($C$4="Neattiecināmās izmaksas",IF('2a+c+n'!$Q15="N",'2a+c+n'!O15,0))</f>
        <v>0</v>
      </c>
      <c r="P15" s="59">
        <f>IF($C$4="Neattiecināmās izmaksas",IF('2a+c+n'!$Q15="N",'2a+c+n'!P15,0))</f>
        <v>0</v>
      </c>
    </row>
    <row r="16" spans="1:16" x14ac:dyDescent="0.2">
      <c r="A16" s="64">
        <f>IF(P16=0,0,IF(COUNTBLANK(P16)=1,0,COUNTA($P$14:P16)))</f>
        <v>0</v>
      </c>
      <c r="B16" s="28">
        <f>IF($C$4="Neattiecināmās izmaksas",IF('2a+c+n'!$Q16="N",'2a+c+n'!B16,0))</f>
        <v>0</v>
      </c>
      <c r="C16" s="28">
        <f>IF($C$4="Neattiecināmās izmaksas",IF('2a+c+n'!$Q16="N",'2a+c+n'!C16,0))</f>
        <v>0</v>
      </c>
      <c r="D16" s="28">
        <f>IF($C$4="Neattiecināmās izmaksas",IF('2a+c+n'!$Q16="N",'2a+c+n'!D16,0))</f>
        <v>0</v>
      </c>
      <c r="E16" s="59"/>
      <c r="F16" s="81"/>
      <c r="G16" s="28"/>
      <c r="H16" s="28">
        <f>IF($C$4="Neattiecināmās izmaksas",IF('2a+c+n'!$Q16="N",'2a+c+n'!H16,0))</f>
        <v>0</v>
      </c>
      <c r="I16" s="28"/>
      <c r="J16" s="28"/>
      <c r="K16" s="59">
        <f>IF($C$4="Neattiecināmās izmaksas",IF('2a+c+n'!$Q16="N",'2a+c+n'!K16,0))</f>
        <v>0</v>
      </c>
      <c r="L16" s="109">
        <f>IF($C$4="Neattiecināmās izmaksas",IF('2a+c+n'!$Q16="N",'2a+c+n'!L16,0))</f>
        <v>0</v>
      </c>
      <c r="M16" s="28">
        <f>IF($C$4="Neattiecināmās izmaksas",IF('2a+c+n'!$Q16="N",'2a+c+n'!M16,0))</f>
        <v>0</v>
      </c>
      <c r="N16" s="28">
        <f>IF($C$4="Neattiecināmās izmaksas",IF('2a+c+n'!$Q16="N",'2a+c+n'!N16,0))</f>
        <v>0</v>
      </c>
      <c r="O16" s="28">
        <f>IF($C$4="Neattiecināmās izmaksas",IF('2a+c+n'!$Q16="N",'2a+c+n'!O16,0))</f>
        <v>0</v>
      </c>
      <c r="P16" s="59">
        <f>IF($C$4="Neattiecināmās izmaksas",IF('2a+c+n'!$Q16="N",'2a+c+n'!P16,0))</f>
        <v>0</v>
      </c>
    </row>
    <row r="17" spans="1:16" x14ac:dyDescent="0.2">
      <c r="A17" s="64">
        <f>IF(P17=0,0,IF(COUNTBLANK(P17)=1,0,COUNTA($P$14:P17)))</f>
        <v>0</v>
      </c>
      <c r="B17" s="28">
        <f>IF($C$4="Neattiecināmās izmaksas",IF('2a+c+n'!$Q17="N",'2a+c+n'!B17,0))</f>
        <v>0</v>
      </c>
      <c r="C17" s="28">
        <f>IF($C$4="Neattiecināmās izmaksas",IF('2a+c+n'!$Q17="N",'2a+c+n'!C17,0))</f>
        <v>0</v>
      </c>
      <c r="D17" s="28">
        <f>IF($C$4="Neattiecināmās izmaksas",IF('2a+c+n'!$Q17="N",'2a+c+n'!D17,0))</f>
        <v>0</v>
      </c>
      <c r="E17" s="59"/>
      <c r="F17" s="81"/>
      <c r="G17" s="28"/>
      <c r="H17" s="28">
        <f>IF($C$4="Neattiecināmās izmaksas",IF('2a+c+n'!$Q17="N",'2a+c+n'!H17,0))</f>
        <v>0</v>
      </c>
      <c r="I17" s="28"/>
      <c r="J17" s="28"/>
      <c r="K17" s="59">
        <f>IF($C$4="Neattiecināmās izmaksas",IF('2a+c+n'!$Q17="N",'2a+c+n'!K17,0))</f>
        <v>0</v>
      </c>
      <c r="L17" s="109">
        <f>IF($C$4="Neattiecināmās izmaksas",IF('2a+c+n'!$Q17="N",'2a+c+n'!L17,0))</f>
        <v>0</v>
      </c>
      <c r="M17" s="28">
        <f>IF($C$4="Neattiecināmās izmaksas",IF('2a+c+n'!$Q17="N",'2a+c+n'!M17,0))</f>
        <v>0</v>
      </c>
      <c r="N17" s="28">
        <f>IF($C$4="Neattiecināmās izmaksas",IF('2a+c+n'!$Q17="N",'2a+c+n'!N17,0))</f>
        <v>0</v>
      </c>
      <c r="O17" s="28">
        <f>IF($C$4="Neattiecināmās izmaksas",IF('2a+c+n'!$Q17="N",'2a+c+n'!O17,0))</f>
        <v>0</v>
      </c>
      <c r="P17" s="59">
        <f>IF($C$4="Neattiecināmās izmaksas",IF('2a+c+n'!$Q17="N",'2a+c+n'!P17,0))</f>
        <v>0</v>
      </c>
    </row>
    <row r="18" spans="1:16" x14ac:dyDescent="0.2">
      <c r="A18" s="64">
        <f>IF(P18=0,0,IF(COUNTBLANK(P18)=1,0,COUNTA($P$14:P18)))</f>
        <v>0</v>
      </c>
      <c r="B18" s="28">
        <f>IF($C$4="Neattiecināmās izmaksas",IF('2a+c+n'!$Q18="N",'2a+c+n'!B18,0))</f>
        <v>0</v>
      </c>
      <c r="C18" s="28">
        <f>IF($C$4="Neattiecināmās izmaksas",IF('2a+c+n'!$Q18="N",'2a+c+n'!C18,0))</f>
        <v>0</v>
      </c>
      <c r="D18" s="28">
        <f>IF($C$4="Neattiecināmās izmaksas",IF('2a+c+n'!$Q18="N",'2a+c+n'!D18,0))</f>
        <v>0</v>
      </c>
      <c r="E18" s="59"/>
      <c r="F18" s="81"/>
      <c r="G18" s="28"/>
      <c r="H18" s="28">
        <f>IF($C$4="Neattiecināmās izmaksas",IF('2a+c+n'!$Q18="N",'2a+c+n'!H18,0))</f>
        <v>0</v>
      </c>
      <c r="I18" s="28"/>
      <c r="J18" s="28"/>
      <c r="K18" s="59">
        <f>IF($C$4="Neattiecināmās izmaksas",IF('2a+c+n'!$Q18="N",'2a+c+n'!K18,0))</f>
        <v>0</v>
      </c>
      <c r="L18" s="109">
        <f>IF($C$4="Neattiecināmās izmaksas",IF('2a+c+n'!$Q18="N",'2a+c+n'!L18,0))</f>
        <v>0</v>
      </c>
      <c r="M18" s="28">
        <f>IF($C$4="Neattiecināmās izmaksas",IF('2a+c+n'!$Q18="N",'2a+c+n'!M18,0))</f>
        <v>0</v>
      </c>
      <c r="N18" s="28">
        <f>IF($C$4="Neattiecināmās izmaksas",IF('2a+c+n'!$Q18="N",'2a+c+n'!N18,0))</f>
        <v>0</v>
      </c>
      <c r="O18" s="28">
        <f>IF($C$4="Neattiecināmās izmaksas",IF('2a+c+n'!$Q18="N",'2a+c+n'!O18,0))</f>
        <v>0</v>
      </c>
      <c r="P18" s="59">
        <f>IF($C$4="Neattiecināmās izmaksas",IF('2a+c+n'!$Q18="N",'2a+c+n'!P18,0))</f>
        <v>0</v>
      </c>
    </row>
    <row r="19" spans="1:16" x14ac:dyDescent="0.2">
      <c r="A19" s="64">
        <f>IF(P19=0,0,IF(COUNTBLANK(P19)=1,0,COUNTA($P$14:P19)))</f>
        <v>0</v>
      </c>
      <c r="B19" s="28">
        <f>IF($C$4="Neattiecināmās izmaksas",IF('2a+c+n'!$Q19="N",'2a+c+n'!B19,0))</f>
        <v>0</v>
      </c>
      <c r="C19" s="28">
        <f>IF($C$4="Neattiecināmās izmaksas",IF('2a+c+n'!$Q19="N",'2a+c+n'!C19,0))</f>
        <v>0</v>
      </c>
      <c r="D19" s="28">
        <f>IF($C$4="Neattiecināmās izmaksas",IF('2a+c+n'!$Q19="N",'2a+c+n'!D19,0))</f>
        <v>0</v>
      </c>
      <c r="E19" s="59"/>
      <c r="F19" s="81"/>
      <c r="G19" s="28"/>
      <c r="H19" s="28">
        <f>IF($C$4="Neattiecināmās izmaksas",IF('2a+c+n'!$Q19="N",'2a+c+n'!H19,0))</f>
        <v>0</v>
      </c>
      <c r="I19" s="28"/>
      <c r="J19" s="28"/>
      <c r="K19" s="59">
        <f>IF($C$4="Neattiecināmās izmaksas",IF('2a+c+n'!$Q19="N",'2a+c+n'!K19,0))</f>
        <v>0</v>
      </c>
      <c r="L19" s="109">
        <f>IF($C$4="Neattiecināmās izmaksas",IF('2a+c+n'!$Q19="N",'2a+c+n'!L19,0))</f>
        <v>0</v>
      </c>
      <c r="M19" s="28">
        <f>IF($C$4="Neattiecināmās izmaksas",IF('2a+c+n'!$Q19="N",'2a+c+n'!M19,0))</f>
        <v>0</v>
      </c>
      <c r="N19" s="28">
        <f>IF($C$4="Neattiecināmās izmaksas",IF('2a+c+n'!$Q19="N",'2a+c+n'!N19,0))</f>
        <v>0</v>
      </c>
      <c r="O19" s="28">
        <f>IF($C$4="Neattiecināmās izmaksas",IF('2a+c+n'!$Q19="N",'2a+c+n'!O19,0))</f>
        <v>0</v>
      </c>
      <c r="P19" s="59">
        <f>IF($C$4="Neattiecināmās izmaksas",IF('2a+c+n'!$Q19="N",'2a+c+n'!P19,0))</f>
        <v>0</v>
      </c>
    </row>
    <row r="20" spans="1:16" x14ac:dyDescent="0.2">
      <c r="A20" s="64">
        <f>IF(P20=0,0,IF(COUNTBLANK(P20)=1,0,COUNTA($P$14:P20)))</f>
        <v>0</v>
      </c>
      <c r="B20" s="28">
        <f>IF($C$4="Neattiecināmās izmaksas",IF('2a+c+n'!$Q20="N",'2a+c+n'!B20,0))</f>
        <v>0</v>
      </c>
      <c r="C20" s="28">
        <f>IF($C$4="Neattiecināmās izmaksas",IF('2a+c+n'!$Q20="N",'2a+c+n'!C20,0))</f>
        <v>0</v>
      </c>
      <c r="D20" s="28">
        <f>IF($C$4="Neattiecināmās izmaksas",IF('2a+c+n'!$Q20="N",'2a+c+n'!D20,0))</f>
        <v>0</v>
      </c>
      <c r="E20" s="59"/>
      <c r="F20" s="81"/>
      <c r="G20" s="28"/>
      <c r="H20" s="28">
        <f>IF($C$4="Neattiecināmās izmaksas",IF('2a+c+n'!$Q20="N",'2a+c+n'!H20,0))</f>
        <v>0</v>
      </c>
      <c r="I20" s="28"/>
      <c r="J20" s="28"/>
      <c r="K20" s="59">
        <f>IF($C$4="Neattiecināmās izmaksas",IF('2a+c+n'!$Q20="N",'2a+c+n'!K20,0))</f>
        <v>0</v>
      </c>
      <c r="L20" s="109">
        <f>IF($C$4="Neattiecināmās izmaksas",IF('2a+c+n'!$Q20="N",'2a+c+n'!L20,0))</f>
        <v>0</v>
      </c>
      <c r="M20" s="28">
        <f>IF($C$4="Neattiecināmās izmaksas",IF('2a+c+n'!$Q20="N",'2a+c+n'!M20,0))</f>
        <v>0</v>
      </c>
      <c r="N20" s="28">
        <f>IF($C$4="Neattiecināmās izmaksas",IF('2a+c+n'!$Q20="N",'2a+c+n'!N20,0))</f>
        <v>0</v>
      </c>
      <c r="O20" s="28">
        <f>IF($C$4="Neattiecināmās izmaksas",IF('2a+c+n'!$Q20="N",'2a+c+n'!O20,0))</f>
        <v>0</v>
      </c>
      <c r="P20" s="59">
        <f>IF($C$4="Neattiecināmās izmaksas",IF('2a+c+n'!$Q20="N",'2a+c+n'!P20,0))</f>
        <v>0</v>
      </c>
    </row>
    <row r="21" spans="1:16" x14ac:dyDescent="0.2">
      <c r="A21" s="64">
        <f>IF(P21=0,0,IF(COUNTBLANK(P21)=1,0,COUNTA($P$14:P21)))</f>
        <v>0</v>
      </c>
      <c r="B21" s="28">
        <f>IF($C$4="Neattiecināmās izmaksas",IF('2a+c+n'!$Q21="N",'2a+c+n'!B21,0))</f>
        <v>0</v>
      </c>
      <c r="C21" s="28">
        <f>IF($C$4="Neattiecināmās izmaksas",IF('2a+c+n'!$Q21="N",'2a+c+n'!C21,0))</f>
        <v>0</v>
      </c>
      <c r="D21" s="28">
        <f>IF($C$4="Neattiecināmās izmaksas",IF('2a+c+n'!$Q21="N",'2a+c+n'!D21,0))</f>
        <v>0</v>
      </c>
      <c r="E21" s="59"/>
      <c r="F21" s="81"/>
      <c r="G21" s="28"/>
      <c r="H21" s="28">
        <f>IF($C$4="Neattiecināmās izmaksas",IF('2a+c+n'!$Q21="N",'2a+c+n'!H21,0))</f>
        <v>0</v>
      </c>
      <c r="I21" s="28"/>
      <c r="J21" s="28"/>
      <c r="K21" s="59">
        <f>IF($C$4="Neattiecināmās izmaksas",IF('2a+c+n'!$Q21="N",'2a+c+n'!K21,0))</f>
        <v>0</v>
      </c>
      <c r="L21" s="109">
        <f>IF($C$4="Neattiecināmās izmaksas",IF('2a+c+n'!$Q21="N",'2a+c+n'!L21,0))</f>
        <v>0</v>
      </c>
      <c r="M21" s="28">
        <f>IF($C$4="Neattiecināmās izmaksas",IF('2a+c+n'!$Q21="N",'2a+c+n'!M21,0))</f>
        <v>0</v>
      </c>
      <c r="N21" s="28">
        <f>IF($C$4="Neattiecināmās izmaksas",IF('2a+c+n'!$Q21="N",'2a+c+n'!N21,0))</f>
        <v>0</v>
      </c>
      <c r="O21" s="28">
        <f>IF($C$4="Neattiecināmās izmaksas",IF('2a+c+n'!$Q21="N",'2a+c+n'!O21,0))</f>
        <v>0</v>
      </c>
      <c r="P21" s="59">
        <f>IF($C$4="Neattiecināmās izmaksas",IF('2a+c+n'!$Q21="N",'2a+c+n'!P21,0))</f>
        <v>0</v>
      </c>
    </row>
    <row r="22" spans="1:16" x14ac:dyDescent="0.2">
      <c r="A22" s="64">
        <f>IF(P22=0,0,IF(COUNTBLANK(P22)=1,0,COUNTA($P$14:P22)))</f>
        <v>0</v>
      </c>
      <c r="B22" s="28">
        <f>IF($C$4="Neattiecināmās izmaksas",IF('2a+c+n'!$Q22="N",'2a+c+n'!B22,0))</f>
        <v>0</v>
      </c>
      <c r="C22" s="28">
        <f>IF($C$4="Neattiecināmās izmaksas",IF('2a+c+n'!$Q22="N",'2a+c+n'!C22,0))</f>
        <v>0</v>
      </c>
      <c r="D22" s="28">
        <f>IF($C$4="Neattiecināmās izmaksas",IF('2a+c+n'!$Q22="N",'2a+c+n'!D22,0))</f>
        <v>0</v>
      </c>
      <c r="E22" s="59"/>
      <c r="F22" s="81"/>
      <c r="G22" s="28"/>
      <c r="H22" s="28">
        <f>IF($C$4="Neattiecināmās izmaksas",IF('2a+c+n'!$Q22="N",'2a+c+n'!H22,0))</f>
        <v>0</v>
      </c>
      <c r="I22" s="28"/>
      <c r="J22" s="28"/>
      <c r="K22" s="59">
        <f>IF($C$4="Neattiecināmās izmaksas",IF('2a+c+n'!$Q22="N",'2a+c+n'!K22,0))</f>
        <v>0</v>
      </c>
      <c r="L22" s="109">
        <f>IF($C$4="Neattiecināmās izmaksas",IF('2a+c+n'!$Q22="N",'2a+c+n'!L22,0))</f>
        <v>0</v>
      </c>
      <c r="M22" s="28">
        <f>IF($C$4="Neattiecināmās izmaksas",IF('2a+c+n'!$Q22="N",'2a+c+n'!M22,0))</f>
        <v>0</v>
      </c>
      <c r="N22" s="28">
        <f>IF($C$4="Neattiecināmās izmaksas",IF('2a+c+n'!$Q22="N",'2a+c+n'!N22,0))</f>
        <v>0</v>
      </c>
      <c r="O22" s="28">
        <f>IF($C$4="Neattiecināmās izmaksas",IF('2a+c+n'!$Q22="N",'2a+c+n'!O22,0))</f>
        <v>0</v>
      </c>
      <c r="P22" s="59">
        <f>IF($C$4="Neattiecināmās izmaksas",IF('2a+c+n'!$Q22="N",'2a+c+n'!P22,0))</f>
        <v>0</v>
      </c>
    </row>
    <row r="23" spans="1:16" x14ac:dyDescent="0.2">
      <c r="A23" s="64">
        <f>IF(P23=0,0,IF(COUNTBLANK(P23)=1,0,COUNTA($P$14:P23)))</f>
        <v>0</v>
      </c>
      <c r="B23" s="28">
        <f>IF($C$4="Neattiecināmās izmaksas",IF('2a+c+n'!$Q23="N",'2a+c+n'!B23,0))</f>
        <v>0</v>
      </c>
      <c r="C23" s="28">
        <f>IF($C$4="Neattiecināmās izmaksas",IF('2a+c+n'!$Q23="N",'2a+c+n'!C23,0))</f>
        <v>0</v>
      </c>
      <c r="D23" s="28">
        <f>IF($C$4="Neattiecināmās izmaksas",IF('2a+c+n'!$Q23="N",'2a+c+n'!D23,0))</f>
        <v>0</v>
      </c>
      <c r="E23" s="59"/>
      <c r="F23" s="81"/>
      <c r="G23" s="28"/>
      <c r="H23" s="28">
        <f>IF($C$4="Neattiecināmās izmaksas",IF('2a+c+n'!$Q23="N",'2a+c+n'!H23,0))</f>
        <v>0</v>
      </c>
      <c r="I23" s="28"/>
      <c r="J23" s="28"/>
      <c r="K23" s="59">
        <f>IF($C$4="Neattiecināmās izmaksas",IF('2a+c+n'!$Q23="N",'2a+c+n'!K23,0))</f>
        <v>0</v>
      </c>
      <c r="L23" s="109">
        <f>IF($C$4="Neattiecināmās izmaksas",IF('2a+c+n'!$Q23="N",'2a+c+n'!L23,0))</f>
        <v>0</v>
      </c>
      <c r="M23" s="28">
        <f>IF($C$4="Neattiecināmās izmaksas",IF('2a+c+n'!$Q23="N",'2a+c+n'!M23,0))</f>
        <v>0</v>
      </c>
      <c r="N23" s="28">
        <f>IF($C$4="Neattiecināmās izmaksas",IF('2a+c+n'!$Q23="N",'2a+c+n'!N23,0))</f>
        <v>0</v>
      </c>
      <c r="O23" s="28">
        <f>IF($C$4="Neattiecināmās izmaksas",IF('2a+c+n'!$Q23="N",'2a+c+n'!O23,0))</f>
        <v>0</v>
      </c>
      <c r="P23" s="59">
        <f>IF($C$4="Neattiecināmās izmaksas",IF('2a+c+n'!$Q23="N",'2a+c+n'!P23,0))</f>
        <v>0</v>
      </c>
    </row>
    <row r="24" spans="1:16" x14ac:dyDescent="0.2">
      <c r="A24" s="64">
        <f>IF(P24=0,0,IF(COUNTBLANK(P24)=1,0,COUNTA($P$14:P24)))</f>
        <v>0</v>
      </c>
      <c r="B24" s="28">
        <f>IF($C$4="Neattiecināmās izmaksas",IF('2a+c+n'!$Q24="N",'2a+c+n'!B24,0))</f>
        <v>0</v>
      </c>
      <c r="C24" s="28">
        <f>IF($C$4="Neattiecināmās izmaksas",IF('2a+c+n'!$Q24="N",'2a+c+n'!C24,0))</f>
        <v>0</v>
      </c>
      <c r="D24" s="28">
        <f>IF($C$4="Neattiecināmās izmaksas",IF('2a+c+n'!$Q24="N",'2a+c+n'!D24,0))</f>
        <v>0</v>
      </c>
      <c r="E24" s="59"/>
      <c r="F24" s="81"/>
      <c r="G24" s="28"/>
      <c r="H24" s="28">
        <f>IF($C$4="Neattiecināmās izmaksas",IF('2a+c+n'!$Q24="N",'2a+c+n'!H24,0))</f>
        <v>0</v>
      </c>
      <c r="I24" s="28"/>
      <c r="J24" s="28"/>
      <c r="K24" s="59">
        <f>IF($C$4="Neattiecināmās izmaksas",IF('2a+c+n'!$Q24="N",'2a+c+n'!K24,0))</f>
        <v>0</v>
      </c>
      <c r="L24" s="109">
        <f>IF($C$4="Neattiecināmās izmaksas",IF('2a+c+n'!$Q24="N",'2a+c+n'!L24,0))</f>
        <v>0</v>
      </c>
      <c r="M24" s="28">
        <f>IF($C$4="Neattiecināmās izmaksas",IF('2a+c+n'!$Q24="N",'2a+c+n'!M24,0))</f>
        <v>0</v>
      </c>
      <c r="N24" s="28">
        <f>IF($C$4="Neattiecināmās izmaksas",IF('2a+c+n'!$Q24="N",'2a+c+n'!N24,0))</f>
        <v>0</v>
      </c>
      <c r="O24" s="28">
        <f>IF($C$4="Neattiecināmās izmaksas",IF('2a+c+n'!$Q24="N",'2a+c+n'!O24,0))</f>
        <v>0</v>
      </c>
      <c r="P24" s="59">
        <f>IF($C$4="Neattiecināmās izmaksas",IF('2a+c+n'!$Q24="N",'2a+c+n'!P24,0))</f>
        <v>0</v>
      </c>
    </row>
    <row r="25" spans="1:16" ht="12" thickBot="1" x14ac:dyDescent="0.25">
      <c r="A25" s="64">
        <f>IF(P25=0,0,IF(COUNTBLANK(P25)=1,0,COUNTA($P$14:P25)))</f>
        <v>0</v>
      </c>
      <c r="B25" s="28">
        <f>IF($C$4="Neattiecināmās izmaksas",IF('2a+c+n'!$Q25="N",'2a+c+n'!B25,0))</f>
        <v>0</v>
      </c>
      <c r="C25" s="28">
        <f>IF($C$4="Neattiecināmās izmaksas",IF('2a+c+n'!$Q25="N",'2a+c+n'!C25,0))</f>
        <v>0</v>
      </c>
      <c r="D25" s="28">
        <f>IF($C$4="Neattiecināmās izmaksas",IF('2a+c+n'!$Q25="N",'2a+c+n'!D25,0))</f>
        <v>0</v>
      </c>
      <c r="E25" s="59"/>
      <c r="F25" s="81"/>
      <c r="G25" s="28"/>
      <c r="H25" s="28">
        <f>IF($C$4="Neattiecināmās izmaksas",IF('2a+c+n'!$Q25="N",'2a+c+n'!H25,0))</f>
        <v>0</v>
      </c>
      <c r="I25" s="28"/>
      <c r="J25" s="28"/>
      <c r="K25" s="59">
        <f>IF($C$4="Neattiecināmās izmaksas",IF('2a+c+n'!$Q25="N",'2a+c+n'!K25,0))</f>
        <v>0</v>
      </c>
      <c r="L25" s="109">
        <f>IF($C$4="Neattiecināmās izmaksas",IF('2a+c+n'!$Q25="N",'2a+c+n'!L25,0))</f>
        <v>0</v>
      </c>
      <c r="M25" s="28">
        <f>IF($C$4="Neattiecināmās izmaksas",IF('2a+c+n'!$Q25="N",'2a+c+n'!M25,0))</f>
        <v>0</v>
      </c>
      <c r="N25" s="28">
        <f>IF($C$4="Neattiecināmās izmaksas",IF('2a+c+n'!$Q25="N",'2a+c+n'!N25,0))</f>
        <v>0</v>
      </c>
      <c r="O25" s="28">
        <f>IF($C$4="Neattiecināmās izmaksas",IF('2a+c+n'!$Q25="N",'2a+c+n'!O25,0))</f>
        <v>0</v>
      </c>
      <c r="P25" s="59">
        <f>IF($C$4="Neattiecināmās izmaksas",IF('2a+c+n'!$Q25="N",'2a+c+n'!P25,0))</f>
        <v>0</v>
      </c>
    </row>
    <row r="26" spans="1:16" ht="12" customHeight="1" thickBot="1" x14ac:dyDescent="0.25">
      <c r="A26" s="325" t="s">
        <v>62</v>
      </c>
      <c r="B26" s="326"/>
      <c r="C26" s="326"/>
      <c r="D26" s="326"/>
      <c r="E26" s="326"/>
      <c r="F26" s="326"/>
      <c r="G26" s="326"/>
      <c r="H26" s="326"/>
      <c r="I26" s="326"/>
      <c r="J26" s="326"/>
      <c r="K26" s="327"/>
      <c r="L26" s="110">
        <f>SUM(L14:L25)</f>
        <v>0</v>
      </c>
      <c r="M26" s="111">
        <f>SUM(M14:M25)</f>
        <v>0</v>
      </c>
      <c r="N26" s="111">
        <f>SUM(N14:N25)</f>
        <v>0</v>
      </c>
      <c r="O26" s="111">
        <f>SUM(O14:O25)</f>
        <v>0</v>
      </c>
      <c r="P26" s="112">
        <f>SUM(P14:P25)</f>
        <v>0</v>
      </c>
    </row>
    <row r="27" spans="1:16" x14ac:dyDescent="0.2">
      <c r="A27" s="20"/>
      <c r="B27" s="20"/>
      <c r="C27" s="20"/>
      <c r="D27" s="20"/>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14</v>
      </c>
      <c r="B29" s="20"/>
      <c r="C29" s="328">
        <f>'Kops n'!C36:H36</f>
        <v>0</v>
      </c>
      <c r="D29" s="328"/>
      <c r="E29" s="328"/>
      <c r="F29" s="328"/>
      <c r="G29" s="328"/>
      <c r="H29" s="328"/>
      <c r="I29" s="20"/>
      <c r="J29" s="20"/>
      <c r="K29" s="20"/>
      <c r="L29" s="20"/>
      <c r="M29" s="20"/>
      <c r="N29" s="20"/>
      <c r="O29" s="20"/>
      <c r="P29" s="20"/>
    </row>
    <row r="30" spans="1:16" x14ac:dyDescent="0.2">
      <c r="A30" s="20"/>
      <c r="B30" s="20"/>
      <c r="C30" s="250" t="s">
        <v>15</v>
      </c>
      <c r="D30" s="250"/>
      <c r="E30" s="250"/>
      <c r="F30" s="250"/>
      <c r="G30" s="250"/>
      <c r="H30" s="25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291" t="str">
        <f>'Kops n'!A39:D39</f>
        <v xml:space="preserve">Tāme sastādīta 2023. gada __.________ </v>
      </c>
      <c r="B32" s="292"/>
      <c r="C32" s="292"/>
      <c r="D32" s="29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328">
        <f>'Kops n'!C41:H41</f>
        <v>0</v>
      </c>
      <c r="D34" s="328"/>
      <c r="E34" s="328"/>
      <c r="F34" s="328"/>
      <c r="G34" s="328"/>
      <c r="H34" s="328"/>
      <c r="I34" s="20"/>
      <c r="J34" s="20"/>
      <c r="K34" s="20"/>
      <c r="L34" s="20"/>
      <c r="M34" s="20"/>
      <c r="N34" s="20"/>
      <c r="O34" s="20"/>
      <c r="P34" s="20"/>
    </row>
    <row r="35" spans="1:16" x14ac:dyDescent="0.2">
      <c r="A35" s="20"/>
      <c r="B35" s="20"/>
      <c r="C35" s="250" t="s">
        <v>15</v>
      </c>
      <c r="D35" s="250"/>
      <c r="E35" s="250"/>
      <c r="F35" s="250"/>
      <c r="G35" s="250"/>
      <c r="H35" s="25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3" t="s">
        <v>16</v>
      </c>
      <c r="B37" s="52"/>
      <c r="C37" s="115">
        <f>'Kops n'!C44</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6:K26">
    <cfRule type="containsText" dxfId="312" priority="4"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311" priority="2" operator="equal">
      <formula>0</formula>
    </cfRule>
  </conditionalFormatting>
  <conditionalFormatting sqref="C2:I2 D5:L8 N9:O9 L26:P26 C29:H29 C34:H34 C37">
    <cfRule type="cellIs" dxfId="310"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13">
    <tabColor rgb="FFFFFF00"/>
  </sheetPr>
  <dimension ref="A1:Q154"/>
  <sheetViews>
    <sheetView topLeftCell="A136" zoomScale="85" zoomScaleNormal="85" workbookViewId="0">
      <selection activeCell="L15" sqref="L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3</v>
      </c>
      <c r="E1" s="26"/>
      <c r="F1" s="26"/>
      <c r="G1" s="26"/>
      <c r="H1" s="26"/>
      <c r="I1" s="26"/>
      <c r="J1" s="26"/>
      <c r="N1" s="30"/>
      <c r="O1" s="31"/>
      <c r="P1" s="32"/>
    </row>
    <row r="2" spans="1:17" x14ac:dyDescent="0.2">
      <c r="A2" s="33"/>
      <c r="B2" s="33"/>
      <c r="C2" s="316" t="s">
        <v>405</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401</v>
      </c>
      <c r="B9" s="319"/>
      <c r="C9" s="319"/>
      <c r="D9" s="319"/>
      <c r="E9" s="319"/>
      <c r="F9" s="319"/>
      <c r="G9" s="35"/>
      <c r="H9" s="35"/>
      <c r="I9" s="35"/>
      <c r="J9" s="320" t="s">
        <v>45</v>
      </c>
      <c r="K9" s="320"/>
      <c r="L9" s="320"/>
      <c r="M9" s="320"/>
      <c r="N9" s="321">
        <f>P142</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52" t="s">
        <v>95</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22.5" x14ac:dyDescent="0.2">
      <c r="A15" s="40">
        <v>1</v>
      </c>
      <c r="B15" s="28" t="s">
        <v>96</v>
      </c>
      <c r="C15" s="137" t="s">
        <v>97</v>
      </c>
      <c r="D15" s="149" t="s">
        <v>98</v>
      </c>
      <c r="E15" s="153">
        <v>46</v>
      </c>
      <c r="F15" s="140"/>
      <c r="G15" s="49"/>
      <c r="H15" s="49">
        <f>F15*G15</f>
        <v>0</v>
      </c>
      <c r="I15" s="141"/>
      <c r="J15" s="141"/>
      <c r="K15" s="50">
        <f t="shared" ref="K15:K30" si="0">SUM(H15:J15)</f>
        <v>0</v>
      </c>
      <c r="L15" s="51">
        <f t="shared" ref="L15:L30" si="1">E15*F15</f>
        <v>0</v>
      </c>
      <c r="M15" s="49">
        <f t="shared" ref="M15:M30" si="2">H15*E15</f>
        <v>0</v>
      </c>
      <c r="N15" s="49">
        <f t="shared" ref="N15:N30" si="3">I15*E15</f>
        <v>0</v>
      </c>
      <c r="O15" s="49">
        <f t="shared" ref="O15:O30" si="4">J15*E15</f>
        <v>0</v>
      </c>
      <c r="P15" s="107">
        <f t="shared" ref="P15:P30" si="5">SUM(M15:O15)</f>
        <v>0</v>
      </c>
      <c r="Q15" s="77" t="s">
        <v>46</v>
      </c>
    </row>
    <row r="16" spans="1:17" ht="22.5" x14ac:dyDescent="0.2">
      <c r="A16" s="40">
        <v>2</v>
      </c>
      <c r="B16" s="28" t="s">
        <v>96</v>
      </c>
      <c r="C16" s="154" t="s">
        <v>99</v>
      </c>
      <c r="D16" s="149" t="s">
        <v>98</v>
      </c>
      <c r="E16" s="153">
        <v>0.94</v>
      </c>
      <c r="F16" s="140"/>
      <c r="G16" s="49"/>
      <c r="H16" s="49">
        <f t="shared" ref="H16:H30" si="6">F16*G16</f>
        <v>0</v>
      </c>
      <c r="I16" s="141"/>
      <c r="J16" s="141"/>
      <c r="K16" s="50">
        <f t="shared" si="0"/>
        <v>0</v>
      </c>
      <c r="L16" s="51">
        <f t="shared" si="1"/>
        <v>0</v>
      </c>
      <c r="M16" s="49">
        <f t="shared" si="2"/>
        <v>0</v>
      </c>
      <c r="N16" s="49">
        <f t="shared" si="3"/>
        <v>0</v>
      </c>
      <c r="O16" s="49">
        <f t="shared" si="4"/>
        <v>0</v>
      </c>
      <c r="P16" s="107">
        <f t="shared" si="5"/>
        <v>0</v>
      </c>
      <c r="Q16" s="77" t="s">
        <v>46</v>
      </c>
    </row>
    <row r="17" spans="1:17" ht="33.75" x14ac:dyDescent="0.2">
      <c r="A17" s="40">
        <v>3</v>
      </c>
      <c r="B17" s="28" t="s">
        <v>96</v>
      </c>
      <c r="C17" s="137" t="s">
        <v>100</v>
      </c>
      <c r="D17" s="149" t="s">
        <v>101</v>
      </c>
      <c r="E17" s="150">
        <v>92.46</v>
      </c>
      <c r="F17" s="140"/>
      <c r="G17" s="49"/>
      <c r="H17" s="49">
        <f t="shared" si="6"/>
        <v>0</v>
      </c>
      <c r="I17" s="141"/>
      <c r="J17" s="141"/>
      <c r="K17" s="50">
        <f t="shared" si="0"/>
        <v>0</v>
      </c>
      <c r="L17" s="51">
        <f t="shared" si="1"/>
        <v>0</v>
      </c>
      <c r="M17" s="49">
        <f t="shared" si="2"/>
        <v>0</v>
      </c>
      <c r="N17" s="49">
        <f t="shared" si="3"/>
        <v>0</v>
      </c>
      <c r="O17" s="49">
        <f t="shared" si="4"/>
        <v>0</v>
      </c>
      <c r="P17" s="107">
        <f t="shared" si="5"/>
        <v>0</v>
      </c>
      <c r="Q17" s="77" t="s">
        <v>46</v>
      </c>
    </row>
    <row r="18" spans="1:17" ht="45" x14ac:dyDescent="0.2">
      <c r="A18" s="40">
        <v>4</v>
      </c>
      <c r="B18" s="28" t="s">
        <v>96</v>
      </c>
      <c r="C18" s="137" t="s">
        <v>102</v>
      </c>
      <c r="D18" s="149" t="s">
        <v>101</v>
      </c>
      <c r="E18" s="150">
        <v>92.46</v>
      </c>
      <c r="F18" s="140"/>
      <c r="G18" s="49"/>
      <c r="H18" s="49">
        <f t="shared" si="6"/>
        <v>0</v>
      </c>
      <c r="I18" s="141"/>
      <c r="J18" s="141"/>
      <c r="K18" s="50">
        <f t="shared" si="0"/>
        <v>0</v>
      </c>
      <c r="L18" s="51">
        <f t="shared" si="1"/>
        <v>0</v>
      </c>
      <c r="M18" s="49">
        <f>H18*E18</f>
        <v>0</v>
      </c>
      <c r="N18" s="49">
        <f t="shared" si="3"/>
        <v>0</v>
      </c>
      <c r="O18" s="49">
        <f t="shared" si="4"/>
        <v>0</v>
      </c>
      <c r="P18" s="107">
        <f t="shared" si="5"/>
        <v>0</v>
      </c>
      <c r="Q18" s="77" t="s">
        <v>46</v>
      </c>
    </row>
    <row r="19" spans="1:17" x14ac:dyDescent="0.2">
      <c r="A19" s="40">
        <v>5</v>
      </c>
      <c r="B19" s="92"/>
      <c r="C19" s="155" t="s">
        <v>103</v>
      </c>
      <c r="D19" s="28"/>
      <c r="E19" s="59"/>
      <c r="F19" s="51"/>
      <c r="G19" s="49"/>
      <c r="H19" s="49">
        <f t="shared" si="6"/>
        <v>0</v>
      </c>
      <c r="I19" s="49"/>
      <c r="J19" s="49"/>
      <c r="K19" s="50">
        <f t="shared" si="0"/>
        <v>0</v>
      </c>
      <c r="L19" s="51">
        <f t="shared" si="1"/>
        <v>0</v>
      </c>
      <c r="M19" s="49">
        <f t="shared" si="2"/>
        <v>0</v>
      </c>
      <c r="N19" s="49">
        <f t="shared" si="3"/>
        <v>0</v>
      </c>
      <c r="O19" s="49">
        <f t="shared" si="4"/>
        <v>0</v>
      </c>
      <c r="P19" s="107">
        <f t="shared" si="5"/>
        <v>0</v>
      </c>
      <c r="Q19" s="77" t="s">
        <v>425</v>
      </c>
    </row>
    <row r="20" spans="1:17" ht="22.5" x14ac:dyDescent="0.2">
      <c r="A20" s="40">
        <v>6</v>
      </c>
      <c r="B20" s="28" t="s">
        <v>96</v>
      </c>
      <c r="C20" s="137" t="s">
        <v>104</v>
      </c>
      <c r="D20" s="149" t="s">
        <v>105</v>
      </c>
      <c r="E20" s="150">
        <v>305.11799999999999</v>
      </c>
      <c r="F20" s="140"/>
      <c r="G20" s="49"/>
      <c r="H20" s="49">
        <f t="shared" si="6"/>
        <v>0</v>
      </c>
      <c r="I20" s="141"/>
      <c r="J20" s="141"/>
      <c r="K20" s="50">
        <f t="shared" si="0"/>
        <v>0</v>
      </c>
      <c r="L20" s="51">
        <f t="shared" si="1"/>
        <v>0</v>
      </c>
      <c r="M20" s="49">
        <f t="shared" si="2"/>
        <v>0</v>
      </c>
      <c r="N20" s="49">
        <f t="shared" si="3"/>
        <v>0</v>
      </c>
      <c r="O20" s="49">
        <f t="shared" si="4"/>
        <v>0</v>
      </c>
      <c r="P20" s="107">
        <f t="shared" si="5"/>
        <v>0</v>
      </c>
      <c r="Q20" s="77" t="s">
        <v>46</v>
      </c>
    </row>
    <row r="21" spans="1:17" ht="22.5" x14ac:dyDescent="0.2">
      <c r="A21" s="40">
        <v>7</v>
      </c>
      <c r="B21" s="28" t="s">
        <v>96</v>
      </c>
      <c r="C21" s="137" t="s">
        <v>106</v>
      </c>
      <c r="D21" s="149" t="s">
        <v>105</v>
      </c>
      <c r="E21" s="150">
        <v>406.82400000000001</v>
      </c>
      <c r="F21" s="140"/>
      <c r="G21" s="49"/>
      <c r="H21" s="49">
        <f t="shared" si="6"/>
        <v>0</v>
      </c>
      <c r="I21" s="141"/>
      <c r="J21" s="141"/>
      <c r="K21" s="50">
        <f t="shared" si="0"/>
        <v>0</v>
      </c>
      <c r="L21" s="51">
        <f t="shared" si="1"/>
        <v>0</v>
      </c>
      <c r="M21" s="49">
        <f t="shared" si="2"/>
        <v>0</v>
      </c>
      <c r="N21" s="49">
        <f t="shared" si="3"/>
        <v>0</v>
      </c>
      <c r="O21" s="49">
        <f t="shared" si="4"/>
        <v>0</v>
      </c>
      <c r="P21" s="107">
        <f t="shared" si="5"/>
        <v>0</v>
      </c>
      <c r="Q21" s="77" t="s">
        <v>46</v>
      </c>
    </row>
    <row r="22" spans="1:17" ht="22.5" x14ac:dyDescent="0.2">
      <c r="A22" s="40">
        <v>8</v>
      </c>
      <c r="B22" s="28" t="s">
        <v>96</v>
      </c>
      <c r="C22" s="137" t="s">
        <v>107</v>
      </c>
      <c r="D22" s="149" t="s">
        <v>101</v>
      </c>
      <c r="E22" s="150">
        <v>101.706</v>
      </c>
      <c r="F22" s="140"/>
      <c r="G22" s="49"/>
      <c r="H22" s="49">
        <f t="shared" si="6"/>
        <v>0</v>
      </c>
      <c r="I22" s="141"/>
      <c r="J22" s="141"/>
      <c r="K22" s="50">
        <f t="shared" si="0"/>
        <v>0</v>
      </c>
      <c r="L22" s="51">
        <f t="shared" si="1"/>
        <v>0</v>
      </c>
      <c r="M22" s="49">
        <f t="shared" si="2"/>
        <v>0</v>
      </c>
      <c r="N22" s="49">
        <f t="shared" si="3"/>
        <v>0</v>
      </c>
      <c r="O22" s="49">
        <f t="shared" si="4"/>
        <v>0</v>
      </c>
      <c r="P22" s="107">
        <f t="shared" si="5"/>
        <v>0</v>
      </c>
      <c r="Q22" s="77" t="s">
        <v>46</v>
      </c>
    </row>
    <row r="23" spans="1:17" ht="22.5" x14ac:dyDescent="0.2">
      <c r="A23" s="40">
        <v>9</v>
      </c>
      <c r="B23" s="28" t="s">
        <v>96</v>
      </c>
      <c r="C23" s="137" t="s">
        <v>108</v>
      </c>
      <c r="D23" s="149" t="s">
        <v>105</v>
      </c>
      <c r="E23" s="150">
        <v>387.18900000000002</v>
      </c>
      <c r="F23" s="140"/>
      <c r="G23" s="49"/>
      <c r="H23" s="49">
        <f t="shared" si="6"/>
        <v>0</v>
      </c>
      <c r="I23" s="141"/>
      <c r="J23" s="141"/>
      <c r="K23" s="50">
        <f t="shared" si="0"/>
        <v>0</v>
      </c>
      <c r="L23" s="51">
        <f t="shared" si="1"/>
        <v>0</v>
      </c>
      <c r="M23" s="49">
        <f t="shared" si="2"/>
        <v>0</v>
      </c>
      <c r="N23" s="49">
        <f t="shared" si="3"/>
        <v>0</v>
      </c>
      <c r="O23" s="49">
        <f t="shared" si="4"/>
        <v>0</v>
      </c>
      <c r="P23" s="107">
        <f t="shared" si="5"/>
        <v>0</v>
      </c>
      <c r="Q23" s="77" t="s">
        <v>46</v>
      </c>
    </row>
    <row r="24" spans="1:17" ht="22.5" x14ac:dyDescent="0.2">
      <c r="A24" s="40">
        <v>10</v>
      </c>
      <c r="B24" s="28" t="s">
        <v>96</v>
      </c>
      <c r="C24" s="137" t="s">
        <v>109</v>
      </c>
      <c r="D24" s="149" t="s">
        <v>101</v>
      </c>
      <c r="E24" s="150">
        <v>86.042000000000002</v>
      </c>
      <c r="F24" s="140"/>
      <c r="G24" s="49"/>
      <c r="H24" s="49">
        <f t="shared" si="6"/>
        <v>0</v>
      </c>
      <c r="I24" s="141"/>
      <c r="J24" s="141"/>
      <c r="K24" s="50">
        <f t="shared" si="0"/>
        <v>0</v>
      </c>
      <c r="L24" s="51">
        <f t="shared" si="1"/>
        <v>0</v>
      </c>
      <c r="M24" s="49">
        <f t="shared" si="2"/>
        <v>0</v>
      </c>
      <c r="N24" s="49">
        <f t="shared" si="3"/>
        <v>0</v>
      </c>
      <c r="O24" s="49">
        <f t="shared" si="4"/>
        <v>0</v>
      </c>
      <c r="P24" s="107">
        <f t="shared" si="5"/>
        <v>0</v>
      </c>
      <c r="Q24" s="77" t="s">
        <v>46</v>
      </c>
    </row>
    <row r="25" spans="1:17" ht="22.5" x14ac:dyDescent="0.2">
      <c r="A25" s="40">
        <v>11</v>
      </c>
      <c r="B25" s="28" t="s">
        <v>96</v>
      </c>
      <c r="C25" s="154" t="s">
        <v>110</v>
      </c>
      <c r="D25" s="149" t="s">
        <v>105</v>
      </c>
      <c r="E25" s="150">
        <v>27.116000000000003</v>
      </c>
      <c r="F25" s="156"/>
      <c r="G25" s="49"/>
      <c r="H25" s="49">
        <f t="shared" si="6"/>
        <v>0</v>
      </c>
      <c r="I25" s="141"/>
      <c r="J25" s="141"/>
      <c r="K25" s="50">
        <f t="shared" si="0"/>
        <v>0</v>
      </c>
      <c r="L25" s="51">
        <f t="shared" si="1"/>
        <v>0</v>
      </c>
      <c r="M25" s="49">
        <f t="shared" si="2"/>
        <v>0</v>
      </c>
      <c r="N25" s="49">
        <f t="shared" si="3"/>
        <v>0</v>
      </c>
      <c r="O25" s="49">
        <f t="shared" si="4"/>
        <v>0</v>
      </c>
      <c r="P25" s="107">
        <f t="shared" si="5"/>
        <v>0</v>
      </c>
      <c r="Q25" s="77" t="s">
        <v>46</v>
      </c>
    </row>
    <row r="26" spans="1:17" ht="22.5" x14ac:dyDescent="0.2">
      <c r="A26" s="40">
        <v>12</v>
      </c>
      <c r="B26" s="28" t="s">
        <v>96</v>
      </c>
      <c r="C26" s="137" t="s">
        <v>111</v>
      </c>
      <c r="D26" s="149" t="s">
        <v>101</v>
      </c>
      <c r="E26" s="150">
        <v>67.790000000000006</v>
      </c>
      <c r="F26" s="140"/>
      <c r="G26" s="49"/>
      <c r="H26" s="49">
        <f t="shared" si="6"/>
        <v>0</v>
      </c>
      <c r="I26" s="141"/>
      <c r="J26" s="141"/>
      <c r="K26" s="50">
        <f t="shared" si="0"/>
        <v>0</v>
      </c>
      <c r="L26" s="51">
        <f t="shared" si="1"/>
        <v>0</v>
      </c>
      <c r="M26" s="49">
        <f t="shared" si="2"/>
        <v>0</v>
      </c>
      <c r="N26" s="49">
        <f t="shared" si="3"/>
        <v>0</v>
      </c>
      <c r="O26" s="49">
        <f t="shared" si="4"/>
        <v>0</v>
      </c>
      <c r="P26" s="107">
        <f t="shared" si="5"/>
        <v>0</v>
      </c>
      <c r="Q26" s="77" t="s">
        <v>46</v>
      </c>
    </row>
    <row r="27" spans="1:17" ht="33.75" x14ac:dyDescent="0.2">
      <c r="A27" s="40">
        <v>13</v>
      </c>
      <c r="B27" s="28" t="s">
        <v>96</v>
      </c>
      <c r="C27" s="137" t="s">
        <v>112</v>
      </c>
      <c r="D27" s="149" t="s">
        <v>66</v>
      </c>
      <c r="E27" s="150">
        <v>54.2</v>
      </c>
      <c r="F27" s="140"/>
      <c r="G27" s="49"/>
      <c r="H27" s="49">
        <f t="shared" si="6"/>
        <v>0</v>
      </c>
      <c r="I27" s="141"/>
      <c r="J27" s="141"/>
      <c r="K27" s="50">
        <f t="shared" si="0"/>
        <v>0</v>
      </c>
      <c r="L27" s="51">
        <f t="shared" si="1"/>
        <v>0</v>
      </c>
      <c r="M27" s="49">
        <f t="shared" si="2"/>
        <v>0</v>
      </c>
      <c r="N27" s="49">
        <f t="shared" si="3"/>
        <v>0</v>
      </c>
      <c r="O27" s="49">
        <f t="shared" si="4"/>
        <v>0</v>
      </c>
      <c r="P27" s="107">
        <f t="shared" si="5"/>
        <v>0</v>
      </c>
      <c r="Q27" s="77" t="s">
        <v>46</v>
      </c>
    </row>
    <row r="28" spans="1:17" ht="22.5" x14ac:dyDescent="0.2">
      <c r="A28" s="40">
        <v>14</v>
      </c>
      <c r="B28" s="28" t="s">
        <v>96</v>
      </c>
      <c r="C28" s="137" t="s">
        <v>113</v>
      </c>
      <c r="D28" s="149" t="s">
        <v>70</v>
      </c>
      <c r="E28" s="220">
        <v>406.74</v>
      </c>
      <c r="F28" s="140"/>
      <c r="G28" s="49"/>
      <c r="H28" s="49">
        <f t="shared" si="6"/>
        <v>0</v>
      </c>
      <c r="I28" s="141"/>
      <c r="J28" s="141"/>
      <c r="K28" s="50">
        <f t="shared" si="0"/>
        <v>0</v>
      </c>
      <c r="L28" s="51">
        <f t="shared" si="1"/>
        <v>0</v>
      </c>
      <c r="M28" s="49">
        <f t="shared" si="2"/>
        <v>0</v>
      </c>
      <c r="N28" s="49">
        <f t="shared" si="3"/>
        <v>0</v>
      </c>
      <c r="O28" s="49">
        <f t="shared" si="4"/>
        <v>0</v>
      </c>
      <c r="P28" s="107">
        <f t="shared" ref="P28" si="7">SUM(M28:O28)</f>
        <v>0</v>
      </c>
      <c r="Q28" s="77" t="s">
        <v>46</v>
      </c>
    </row>
    <row r="29" spans="1:17" x14ac:dyDescent="0.2">
      <c r="A29" s="40">
        <v>15</v>
      </c>
      <c r="B29" s="92"/>
      <c r="C29" s="155" t="s">
        <v>114</v>
      </c>
      <c r="D29" s="28"/>
      <c r="E29" s="59"/>
      <c r="F29" s="51"/>
      <c r="G29" s="49"/>
      <c r="H29" s="49">
        <f t="shared" si="6"/>
        <v>0</v>
      </c>
      <c r="I29" s="49"/>
      <c r="J29" s="49"/>
      <c r="K29" s="50">
        <f t="shared" si="0"/>
        <v>0</v>
      </c>
      <c r="L29" s="51">
        <f t="shared" si="1"/>
        <v>0</v>
      </c>
      <c r="M29" s="49">
        <f t="shared" si="2"/>
        <v>0</v>
      </c>
      <c r="N29" s="49">
        <f t="shared" si="3"/>
        <v>0</v>
      </c>
      <c r="O29" s="49">
        <f t="shared" si="4"/>
        <v>0</v>
      </c>
      <c r="P29" s="107">
        <f t="shared" si="5"/>
        <v>0</v>
      </c>
      <c r="Q29" s="77" t="s">
        <v>425</v>
      </c>
    </row>
    <row r="30" spans="1:17" ht="90" x14ac:dyDescent="0.2">
      <c r="A30" s="40">
        <v>16</v>
      </c>
      <c r="B30" s="28" t="s">
        <v>96</v>
      </c>
      <c r="C30" s="137" t="s">
        <v>115</v>
      </c>
      <c r="D30" s="149" t="s">
        <v>101</v>
      </c>
      <c r="E30" s="150">
        <v>235</v>
      </c>
      <c r="F30" s="140"/>
      <c r="G30" s="49"/>
      <c r="H30" s="49">
        <f t="shared" si="6"/>
        <v>0</v>
      </c>
      <c r="I30" s="141"/>
      <c r="J30" s="141"/>
      <c r="K30" s="50">
        <f t="shared" si="0"/>
        <v>0</v>
      </c>
      <c r="L30" s="51">
        <f t="shared" si="1"/>
        <v>0</v>
      </c>
      <c r="M30" s="49">
        <f t="shared" si="2"/>
        <v>0</v>
      </c>
      <c r="N30" s="49">
        <f t="shared" si="3"/>
        <v>0</v>
      </c>
      <c r="O30" s="49">
        <f t="shared" si="4"/>
        <v>0</v>
      </c>
      <c r="P30" s="107">
        <f t="shared" si="5"/>
        <v>0</v>
      </c>
      <c r="Q30" s="77" t="s">
        <v>46</v>
      </c>
    </row>
    <row r="31" spans="1:17" ht="22.5" x14ac:dyDescent="0.2">
      <c r="A31" s="40">
        <v>17</v>
      </c>
      <c r="B31" s="28" t="s">
        <v>96</v>
      </c>
      <c r="C31" s="137" t="s">
        <v>116</v>
      </c>
      <c r="D31" s="149" t="s">
        <v>101</v>
      </c>
      <c r="E31" s="150">
        <v>783</v>
      </c>
      <c r="F31" s="140"/>
      <c r="G31" s="49"/>
      <c r="H31" s="49">
        <f t="shared" ref="H31:H94" si="8">F31*G31</f>
        <v>0</v>
      </c>
      <c r="I31" s="141"/>
      <c r="J31" s="141"/>
      <c r="K31" s="50">
        <f t="shared" ref="K31:K94" si="9">SUM(H31:J31)</f>
        <v>0</v>
      </c>
      <c r="L31" s="51">
        <f t="shared" ref="L31:L94" si="10">E31*F31</f>
        <v>0</v>
      </c>
      <c r="M31" s="49">
        <f t="shared" ref="M31:M94" si="11">H31*E31</f>
        <v>0</v>
      </c>
      <c r="N31" s="49">
        <f t="shared" ref="N31:N94" si="12">I31*E31</f>
        <v>0</v>
      </c>
      <c r="O31" s="49">
        <f t="shared" ref="O31:O94" si="13">J31*E31</f>
        <v>0</v>
      </c>
      <c r="P31" s="107">
        <f t="shared" ref="P31:P94" si="14">SUM(M31:O31)</f>
        <v>0</v>
      </c>
      <c r="Q31" s="77" t="s">
        <v>46</v>
      </c>
    </row>
    <row r="32" spans="1:17" ht="33.75" x14ac:dyDescent="0.2">
      <c r="A32" s="40">
        <v>18</v>
      </c>
      <c r="B32" s="28" t="s">
        <v>96</v>
      </c>
      <c r="C32" s="154" t="s">
        <v>117</v>
      </c>
      <c r="D32" s="149" t="s">
        <v>68</v>
      </c>
      <c r="E32" s="153">
        <v>1</v>
      </c>
      <c r="F32" s="140"/>
      <c r="G32" s="49"/>
      <c r="H32" s="49">
        <f t="shared" si="8"/>
        <v>0</v>
      </c>
      <c r="I32" s="141"/>
      <c r="J32" s="141"/>
      <c r="K32" s="50">
        <f t="shared" si="9"/>
        <v>0</v>
      </c>
      <c r="L32" s="51">
        <f t="shared" si="10"/>
        <v>0</v>
      </c>
      <c r="M32" s="49">
        <f t="shared" si="11"/>
        <v>0</v>
      </c>
      <c r="N32" s="49">
        <f t="shared" si="12"/>
        <v>0</v>
      </c>
      <c r="O32" s="49">
        <f t="shared" si="13"/>
        <v>0</v>
      </c>
      <c r="P32" s="107">
        <f t="shared" si="14"/>
        <v>0</v>
      </c>
      <c r="Q32" s="77" t="s">
        <v>46</v>
      </c>
    </row>
    <row r="33" spans="1:17" ht="22.5" x14ac:dyDescent="0.2">
      <c r="A33" s="40">
        <v>19</v>
      </c>
      <c r="B33" s="92"/>
      <c r="C33" s="155" t="s">
        <v>118</v>
      </c>
      <c r="D33" s="28"/>
      <c r="E33" s="59"/>
      <c r="F33" s="140"/>
      <c r="G33" s="49"/>
      <c r="H33" s="49">
        <f t="shared" si="8"/>
        <v>0</v>
      </c>
      <c r="I33" s="141"/>
      <c r="J33" s="141"/>
      <c r="K33" s="50">
        <f t="shared" si="9"/>
        <v>0</v>
      </c>
      <c r="L33" s="51">
        <f t="shared" si="10"/>
        <v>0</v>
      </c>
      <c r="M33" s="49">
        <f t="shared" si="11"/>
        <v>0</v>
      </c>
      <c r="N33" s="49">
        <f t="shared" si="12"/>
        <v>0</v>
      </c>
      <c r="O33" s="49">
        <f t="shared" si="13"/>
        <v>0</v>
      </c>
      <c r="P33" s="107">
        <f t="shared" si="14"/>
        <v>0</v>
      </c>
      <c r="Q33" s="77" t="s">
        <v>425</v>
      </c>
    </row>
    <row r="34" spans="1:17" ht="33.75" x14ac:dyDescent="0.2">
      <c r="A34" s="40">
        <v>20</v>
      </c>
      <c r="B34" s="28" t="s">
        <v>96</v>
      </c>
      <c r="C34" s="137" t="s">
        <v>119</v>
      </c>
      <c r="D34" s="149" t="s">
        <v>105</v>
      </c>
      <c r="E34" s="150">
        <v>3915</v>
      </c>
      <c r="F34" s="140"/>
      <c r="G34" s="49"/>
      <c r="H34" s="49">
        <f t="shared" si="8"/>
        <v>0</v>
      </c>
      <c r="I34" s="141"/>
      <c r="J34" s="141"/>
      <c r="K34" s="50">
        <f t="shared" si="9"/>
        <v>0</v>
      </c>
      <c r="L34" s="51">
        <f t="shared" si="10"/>
        <v>0</v>
      </c>
      <c r="M34" s="49">
        <f t="shared" si="11"/>
        <v>0</v>
      </c>
      <c r="N34" s="49">
        <f t="shared" si="12"/>
        <v>0</v>
      </c>
      <c r="O34" s="49">
        <f t="shared" si="13"/>
        <v>0</v>
      </c>
      <c r="P34" s="107">
        <f t="shared" si="14"/>
        <v>0</v>
      </c>
      <c r="Q34" s="77" t="s">
        <v>46</v>
      </c>
    </row>
    <row r="35" spans="1:17" ht="22.5" x14ac:dyDescent="0.2">
      <c r="A35" s="40">
        <v>21</v>
      </c>
      <c r="B35" s="28" t="s">
        <v>96</v>
      </c>
      <c r="C35" s="154" t="s">
        <v>428</v>
      </c>
      <c r="D35" s="149" t="s">
        <v>101</v>
      </c>
      <c r="E35" s="150">
        <v>783</v>
      </c>
      <c r="F35" s="140"/>
      <c r="G35" s="49"/>
      <c r="H35" s="49">
        <f t="shared" si="8"/>
        <v>0</v>
      </c>
      <c r="I35" s="141"/>
      <c r="J35" s="141"/>
      <c r="K35" s="50">
        <f t="shared" si="9"/>
        <v>0</v>
      </c>
      <c r="L35" s="51">
        <f t="shared" si="10"/>
        <v>0</v>
      </c>
      <c r="M35" s="49">
        <f t="shared" si="11"/>
        <v>0</v>
      </c>
      <c r="N35" s="49">
        <f t="shared" si="12"/>
        <v>0</v>
      </c>
      <c r="O35" s="49">
        <f t="shared" si="13"/>
        <v>0</v>
      </c>
      <c r="P35" s="107">
        <f t="shared" si="14"/>
        <v>0</v>
      </c>
      <c r="Q35" s="77" t="s">
        <v>46</v>
      </c>
    </row>
    <row r="36" spans="1:17" ht="33.75" x14ac:dyDescent="0.2">
      <c r="A36" s="40">
        <v>22</v>
      </c>
      <c r="B36" s="28" t="s">
        <v>96</v>
      </c>
      <c r="C36" s="137" t="s">
        <v>120</v>
      </c>
      <c r="D36" s="149" t="s">
        <v>105</v>
      </c>
      <c r="E36" s="150">
        <v>3146.3100000000004</v>
      </c>
      <c r="F36" s="140"/>
      <c r="G36" s="49"/>
      <c r="H36" s="49">
        <f t="shared" si="8"/>
        <v>0</v>
      </c>
      <c r="I36" s="141"/>
      <c r="J36" s="141"/>
      <c r="K36" s="50">
        <f t="shared" si="9"/>
        <v>0</v>
      </c>
      <c r="L36" s="51">
        <f t="shared" si="10"/>
        <v>0</v>
      </c>
      <c r="M36" s="49">
        <f t="shared" si="11"/>
        <v>0</v>
      </c>
      <c r="N36" s="49">
        <f t="shared" si="12"/>
        <v>0</v>
      </c>
      <c r="O36" s="49">
        <f t="shared" si="13"/>
        <v>0</v>
      </c>
      <c r="P36" s="107">
        <f t="shared" si="14"/>
        <v>0</v>
      </c>
      <c r="Q36" s="77" t="s">
        <v>46</v>
      </c>
    </row>
    <row r="37" spans="1:17" ht="22.5" x14ac:dyDescent="0.2">
      <c r="A37" s="40">
        <v>23</v>
      </c>
      <c r="B37" s="28" t="s">
        <v>96</v>
      </c>
      <c r="C37" s="137" t="s">
        <v>121</v>
      </c>
      <c r="D37" s="149" t="s">
        <v>101</v>
      </c>
      <c r="E37" s="150">
        <v>699.18000000000006</v>
      </c>
      <c r="F37" s="140"/>
      <c r="G37" s="49"/>
      <c r="H37" s="49">
        <f t="shared" si="8"/>
        <v>0</v>
      </c>
      <c r="I37" s="141"/>
      <c r="J37" s="141"/>
      <c r="K37" s="50">
        <f t="shared" si="9"/>
        <v>0</v>
      </c>
      <c r="L37" s="51">
        <f t="shared" si="10"/>
        <v>0</v>
      </c>
      <c r="M37" s="49">
        <f t="shared" si="11"/>
        <v>0</v>
      </c>
      <c r="N37" s="49">
        <f t="shared" si="12"/>
        <v>0</v>
      </c>
      <c r="O37" s="49">
        <f t="shared" si="13"/>
        <v>0</v>
      </c>
      <c r="P37" s="107">
        <f t="shared" si="14"/>
        <v>0</v>
      </c>
      <c r="Q37" s="77" t="s">
        <v>46</v>
      </c>
    </row>
    <row r="38" spans="1:17" ht="33.75" x14ac:dyDescent="0.2">
      <c r="A38" s="40">
        <v>24</v>
      </c>
      <c r="B38" s="28" t="s">
        <v>96</v>
      </c>
      <c r="C38" s="137" t="s">
        <v>122</v>
      </c>
      <c r="D38" s="149" t="s">
        <v>105</v>
      </c>
      <c r="E38" s="150">
        <v>754.37999999999988</v>
      </c>
      <c r="F38" s="140"/>
      <c r="G38" s="49"/>
      <c r="H38" s="49">
        <f t="shared" si="8"/>
        <v>0</v>
      </c>
      <c r="I38" s="141"/>
      <c r="J38" s="141"/>
      <c r="K38" s="50">
        <f t="shared" si="9"/>
        <v>0</v>
      </c>
      <c r="L38" s="51">
        <f t="shared" si="10"/>
        <v>0</v>
      </c>
      <c r="M38" s="49">
        <f t="shared" si="11"/>
        <v>0</v>
      </c>
      <c r="N38" s="49">
        <f t="shared" si="12"/>
        <v>0</v>
      </c>
      <c r="O38" s="49">
        <f t="shared" si="13"/>
        <v>0</v>
      </c>
      <c r="P38" s="107">
        <f t="shared" si="14"/>
        <v>0</v>
      </c>
      <c r="Q38" s="77" t="s">
        <v>46</v>
      </c>
    </row>
    <row r="39" spans="1:17" ht="22.5" x14ac:dyDescent="0.2">
      <c r="A39" s="40">
        <v>25</v>
      </c>
      <c r="B39" s="28" t="s">
        <v>96</v>
      </c>
      <c r="C39" s="137" t="s">
        <v>123</v>
      </c>
      <c r="D39" s="149" t="s">
        <v>101</v>
      </c>
      <c r="E39" s="150">
        <v>167.64</v>
      </c>
      <c r="F39" s="140"/>
      <c r="G39" s="49"/>
      <c r="H39" s="49">
        <f t="shared" si="8"/>
        <v>0</v>
      </c>
      <c r="I39" s="141"/>
      <c r="J39" s="141"/>
      <c r="K39" s="50">
        <f t="shared" si="9"/>
        <v>0</v>
      </c>
      <c r="L39" s="51">
        <f t="shared" si="10"/>
        <v>0</v>
      </c>
      <c r="M39" s="49">
        <f t="shared" si="11"/>
        <v>0</v>
      </c>
      <c r="N39" s="49">
        <f t="shared" si="12"/>
        <v>0</v>
      </c>
      <c r="O39" s="49">
        <f t="shared" si="13"/>
        <v>0</v>
      </c>
      <c r="P39" s="107">
        <f t="shared" si="14"/>
        <v>0</v>
      </c>
      <c r="Q39" s="77" t="s">
        <v>46</v>
      </c>
    </row>
    <row r="40" spans="1:17" ht="22.5" x14ac:dyDescent="0.2">
      <c r="A40" s="40">
        <v>26</v>
      </c>
      <c r="B40" s="28" t="s">
        <v>96</v>
      </c>
      <c r="C40" s="137" t="s">
        <v>124</v>
      </c>
      <c r="D40" s="149" t="s">
        <v>105</v>
      </c>
      <c r="E40" s="150">
        <v>195.75</v>
      </c>
      <c r="F40" s="140"/>
      <c r="G40" s="49"/>
      <c r="H40" s="49">
        <f t="shared" si="8"/>
        <v>0</v>
      </c>
      <c r="I40" s="141"/>
      <c r="J40" s="141"/>
      <c r="K40" s="50">
        <f t="shared" si="9"/>
        <v>0</v>
      </c>
      <c r="L40" s="51">
        <f t="shared" si="10"/>
        <v>0</v>
      </c>
      <c r="M40" s="49">
        <f t="shared" si="11"/>
        <v>0</v>
      </c>
      <c r="N40" s="49">
        <f t="shared" si="12"/>
        <v>0</v>
      </c>
      <c r="O40" s="49">
        <f t="shared" si="13"/>
        <v>0</v>
      </c>
      <c r="P40" s="107">
        <f t="shared" si="14"/>
        <v>0</v>
      </c>
      <c r="Q40" s="77" t="s">
        <v>46</v>
      </c>
    </row>
    <row r="41" spans="1:17" ht="33.75" x14ac:dyDescent="0.2">
      <c r="A41" s="40">
        <v>27</v>
      </c>
      <c r="B41" s="28" t="s">
        <v>96</v>
      </c>
      <c r="C41" s="137" t="s">
        <v>125</v>
      </c>
      <c r="D41" s="149" t="s">
        <v>76</v>
      </c>
      <c r="E41" s="150">
        <v>783</v>
      </c>
      <c r="F41" s="140"/>
      <c r="G41" s="49"/>
      <c r="H41" s="49">
        <f t="shared" si="8"/>
        <v>0</v>
      </c>
      <c r="I41" s="141"/>
      <c r="J41" s="141"/>
      <c r="K41" s="50">
        <f t="shared" si="9"/>
        <v>0</v>
      </c>
      <c r="L41" s="51">
        <f t="shared" si="10"/>
        <v>0</v>
      </c>
      <c r="M41" s="49">
        <f t="shared" si="11"/>
        <v>0</v>
      </c>
      <c r="N41" s="49">
        <f t="shared" si="12"/>
        <v>0</v>
      </c>
      <c r="O41" s="49">
        <f t="shared" si="13"/>
        <v>0</v>
      </c>
      <c r="P41" s="107">
        <f t="shared" si="14"/>
        <v>0</v>
      </c>
      <c r="Q41" s="77" t="s">
        <v>46</v>
      </c>
    </row>
    <row r="42" spans="1:17" ht="22.5" x14ac:dyDescent="0.2">
      <c r="A42" s="40">
        <v>28</v>
      </c>
      <c r="B42" s="28" t="s">
        <v>96</v>
      </c>
      <c r="C42" s="137" t="s">
        <v>126</v>
      </c>
      <c r="D42" s="149" t="s">
        <v>70</v>
      </c>
      <c r="E42" s="220">
        <v>4698</v>
      </c>
      <c r="F42" s="140"/>
      <c r="G42" s="49"/>
      <c r="H42" s="49">
        <f t="shared" si="8"/>
        <v>0</v>
      </c>
      <c r="I42" s="141"/>
      <c r="J42" s="141"/>
      <c r="K42" s="50">
        <f t="shared" si="9"/>
        <v>0</v>
      </c>
      <c r="L42" s="51">
        <f t="shared" si="10"/>
        <v>0</v>
      </c>
      <c r="M42" s="49">
        <f t="shared" si="11"/>
        <v>0</v>
      </c>
      <c r="N42" s="49">
        <f t="shared" si="12"/>
        <v>0</v>
      </c>
      <c r="O42" s="49">
        <f t="shared" si="13"/>
        <v>0</v>
      </c>
      <c r="P42" s="107">
        <f t="shared" si="14"/>
        <v>0</v>
      </c>
      <c r="Q42" s="77" t="s">
        <v>46</v>
      </c>
    </row>
    <row r="43" spans="1:17" ht="22.5" x14ac:dyDescent="0.2">
      <c r="A43" s="40">
        <v>29</v>
      </c>
      <c r="B43" s="92"/>
      <c r="C43" s="155" t="s">
        <v>127</v>
      </c>
      <c r="D43" s="28"/>
      <c r="E43" s="59"/>
      <c r="F43" s="140"/>
      <c r="G43" s="49"/>
      <c r="H43" s="49">
        <f t="shared" si="8"/>
        <v>0</v>
      </c>
      <c r="I43" s="141"/>
      <c r="J43" s="141"/>
      <c r="K43" s="50">
        <f t="shared" si="9"/>
        <v>0</v>
      </c>
      <c r="L43" s="51">
        <f t="shared" si="10"/>
        <v>0</v>
      </c>
      <c r="M43" s="49">
        <f t="shared" si="11"/>
        <v>0</v>
      </c>
      <c r="N43" s="49">
        <f t="shared" si="12"/>
        <v>0</v>
      </c>
      <c r="O43" s="49">
        <f t="shared" si="13"/>
        <v>0</v>
      </c>
      <c r="P43" s="107">
        <f t="shared" si="14"/>
        <v>0</v>
      </c>
      <c r="Q43" s="77"/>
    </row>
    <row r="44" spans="1:17" ht="33.75" x14ac:dyDescent="0.2">
      <c r="A44" s="40">
        <v>30</v>
      </c>
      <c r="B44" s="28" t="s">
        <v>96</v>
      </c>
      <c r="C44" s="137" t="s">
        <v>119</v>
      </c>
      <c r="D44" s="149" t="s">
        <v>105</v>
      </c>
      <c r="E44" s="150">
        <v>6.25</v>
      </c>
      <c r="F44" s="140"/>
      <c r="G44" s="49"/>
      <c r="H44" s="49">
        <f t="shared" si="8"/>
        <v>0</v>
      </c>
      <c r="I44" s="141"/>
      <c r="J44" s="141"/>
      <c r="K44" s="50">
        <f t="shared" si="9"/>
        <v>0</v>
      </c>
      <c r="L44" s="51">
        <f t="shared" si="10"/>
        <v>0</v>
      </c>
      <c r="M44" s="49">
        <f t="shared" si="11"/>
        <v>0</v>
      </c>
      <c r="N44" s="49">
        <f t="shared" si="12"/>
        <v>0</v>
      </c>
      <c r="O44" s="49">
        <f t="shared" si="13"/>
        <v>0</v>
      </c>
      <c r="P44" s="107">
        <f t="shared" si="14"/>
        <v>0</v>
      </c>
      <c r="Q44" s="77" t="s">
        <v>46</v>
      </c>
    </row>
    <row r="45" spans="1:17" ht="22.5" x14ac:dyDescent="0.2">
      <c r="A45" s="40">
        <v>31</v>
      </c>
      <c r="B45" s="28" t="s">
        <v>96</v>
      </c>
      <c r="C45" s="154" t="s">
        <v>415</v>
      </c>
      <c r="D45" s="149" t="s">
        <v>101</v>
      </c>
      <c r="E45" s="150">
        <v>1.25</v>
      </c>
      <c r="F45" s="140"/>
      <c r="G45" s="49"/>
      <c r="H45" s="49">
        <f t="shared" si="8"/>
        <v>0</v>
      </c>
      <c r="I45" s="141"/>
      <c r="J45" s="141"/>
      <c r="K45" s="50">
        <f t="shared" si="9"/>
        <v>0</v>
      </c>
      <c r="L45" s="51">
        <f t="shared" si="10"/>
        <v>0</v>
      </c>
      <c r="M45" s="49">
        <f t="shared" si="11"/>
        <v>0</v>
      </c>
      <c r="N45" s="49">
        <f t="shared" si="12"/>
        <v>0</v>
      </c>
      <c r="O45" s="49">
        <f t="shared" si="13"/>
        <v>0</v>
      </c>
      <c r="P45" s="107">
        <f t="shared" si="14"/>
        <v>0</v>
      </c>
      <c r="Q45" s="77" t="s">
        <v>46</v>
      </c>
    </row>
    <row r="46" spans="1:17" ht="33.75" x14ac:dyDescent="0.2">
      <c r="A46" s="40">
        <v>32</v>
      </c>
      <c r="B46" s="28" t="s">
        <v>96</v>
      </c>
      <c r="C46" s="137" t="s">
        <v>122</v>
      </c>
      <c r="D46" s="149" t="s">
        <v>105</v>
      </c>
      <c r="E46" s="150">
        <v>11.25</v>
      </c>
      <c r="F46" s="140"/>
      <c r="G46" s="49"/>
      <c r="H46" s="49">
        <f t="shared" si="8"/>
        <v>0</v>
      </c>
      <c r="I46" s="141"/>
      <c r="J46" s="141"/>
      <c r="K46" s="50">
        <f t="shared" si="9"/>
        <v>0</v>
      </c>
      <c r="L46" s="51">
        <f t="shared" si="10"/>
        <v>0</v>
      </c>
      <c r="M46" s="49">
        <f t="shared" si="11"/>
        <v>0</v>
      </c>
      <c r="N46" s="49">
        <f t="shared" si="12"/>
        <v>0</v>
      </c>
      <c r="O46" s="49">
        <f t="shared" si="13"/>
        <v>0</v>
      </c>
      <c r="P46" s="107">
        <f t="shared" si="14"/>
        <v>0</v>
      </c>
      <c r="Q46" s="77" t="s">
        <v>46</v>
      </c>
    </row>
    <row r="47" spans="1:17" ht="22.5" x14ac:dyDescent="0.2">
      <c r="A47" s="40">
        <v>33</v>
      </c>
      <c r="B47" s="28" t="s">
        <v>96</v>
      </c>
      <c r="C47" s="137" t="s">
        <v>123</v>
      </c>
      <c r="D47" s="149" t="s">
        <v>101</v>
      </c>
      <c r="E47" s="150">
        <v>2.5</v>
      </c>
      <c r="F47" s="140"/>
      <c r="G47" s="49"/>
      <c r="H47" s="49">
        <f t="shared" si="8"/>
        <v>0</v>
      </c>
      <c r="I47" s="141"/>
      <c r="J47" s="141"/>
      <c r="K47" s="50">
        <f t="shared" si="9"/>
        <v>0</v>
      </c>
      <c r="L47" s="51">
        <f t="shared" si="10"/>
        <v>0</v>
      </c>
      <c r="M47" s="49">
        <f t="shared" si="11"/>
        <v>0</v>
      </c>
      <c r="N47" s="49">
        <f t="shared" si="12"/>
        <v>0</v>
      </c>
      <c r="O47" s="49">
        <f t="shared" si="13"/>
        <v>0</v>
      </c>
      <c r="P47" s="107">
        <f t="shared" si="14"/>
        <v>0</v>
      </c>
      <c r="Q47" s="77" t="s">
        <v>46</v>
      </c>
    </row>
    <row r="48" spans="1:17" ht="22.5" x14ac:dyDescent="0.2">
      <c r="A48" s="40">
        <v>34</v>
      </c>
      <c r="B48" s="28" t="s">
        <v>96</v>
      </c>
      <c r="C48" s="137" t="s">
        <v>124</v>
      </c>
      <c r="D48" s="149" t="s">
        <v>105</v>
      </c>
      <c r="E48" s="150">
        <v>0.3125</v>
      </c>
      <c r="F48" s="140"/>
      <c r="G48" s="49"/>
      <c r="H48" s="49">
        <f t="shared" si="8"/>
        <v>0</v>
      </c>
      <c r="I48" s="141"/>
      <c r="J48" s="141"/>
      <c r="K48" s="50">
        <f t="shared" si="9"/>
        <v>0</v>
      </c>
      <c r="L48" s="51">
        <f t="shared" si="10"/>
        <v>0</v>
      </c>
      <c r="M48" s="49">
        <f t="shared" si="11"/>
        <v>0</v>
      </c>
      <c r="N48" s="49">
        <f t="shared" si="12"/>
        <v>0</v>
      </c>
      <c r="O48" s="49">
        <f t="shared" si="13"/>
        <v>0</v>
      </c>
      <c r="P48" s="107">
        <f t="shared" si="14"/>
        <v>0</v>
      </c>
      <c r="Q48" s="77" t="s">
        <v>46</v>
      </c>
    </row>
    <row r="49" spans="1:17" ht="33.75" x14ac:dyDescent="0.2">
      <c r="A49" s="40">
        <v>35</v>
      </c>
      <c r="B49" s="28" t="s">
        <v>96</v>
      </c>
      <c r="C49" s="137" t="s">
        <v>125</v>
      </c>
      <c r="D49" s="149" t="s">
        <v>76</v>
      </c>
      <c r="E49" s="150">
        <v>1.25</v>
      </c>
      <c r="F49" s="140"/>
      <c r="G49" s="49"/>
      <c r="H49" s="49">
        <f t="shared" si="8"/>
        <v>0</v>
      </c>
      <c r="I49" s="141"/>
      <c r="J49" s="141"/>
      <c r="K49" s="50">
        <f t="shared" si="9"/>
        <v>0</v>
      </c>
      <c r="L49" s="51">
        <f t="shared" si="10"/>
        <v>0</v>
      </c>
      <c r="M49" s="49">
        <f t="shared" si="11"/>
        <v>0</v>
      </c>
      <c r="N49" s="49">
        <f t="shared" si="12"/>
        <v>0</v>
      </c>
      <c r="O49" s="49">
        <f t="shared" si="13"/>
        <v>0</v>
      </c>
      <c r="P49" s="107">
        <f t="shared" si="14"/>
        <v>0</v>
      </c>
      <c r="Q49" s="77" t="s">
        <v>46</v>
      </c>
    </row>
    <row r="50" spans="1:17" ht="22.5" x14ac:dyDescent="0.2">
      <c r="A50" s="40">
        <v>36</v>
      </c>
      <c r="B50" s="28" t="s">
        <v>96</v>
      </c>
      <c r="C50" s="137" t="s">
        <v>128</v>
      </c>
      <c r="D50" s="149" t="s">
        <v>70</v>
      </c>
      <c r="E50" s="220">
        <v>7.5</v>
      </c>
      <c r="F50" s="140"/>
      <c r="G50" s="49"/>
      <c r="H50" s="49">
        <f t="shared" si="8"/>
        <v>0</v>
      </c>
      <c r="I50" s="141"/>
      <c r="J50" s="141"/>
      <c r="K50" s="50">
        <f t="shared" si="9"/>
        <v>0</v>
      </c>
      <c r="L50" s="51">
        <f t="shared" si="10"/>
        <v>0</v>
      </c>
      <c r="M50" s="49">
        <f t="shared" si="11"/>
        <v>0</v>
      </c>
      <c r="N50" s="49">
        <f t="shared" si="12"/>
        <v>0</v>
      </c>
      <c r="O50" s="49">
        <f t="shared" si="13"/>
        <v>0</v>
      </c>
      <c r="P50" s="107">
        <f t="shared" si="14"/>
        <v>0</v>
      </c>
      <c r="Q50" s="77" t="s">
        <v>46</v>
      </c>
    </row>
    <row r="51" spans="1:17" ht="22.5" x14ac:dyDescent="0.2">
      <c r="A51" s="40">
        <v>37</v>
      </c>
      <c r="B51" s="92"/>
      <c r="C51" s="155" t="s">
        <v>129</v>
      </c>
      <c r="D51" s="28"/>
      <c r="E51" s="59"/>
      <c r="F51" s="140"/>
      <c r="G51" s="49"/>
      <c r="H51" s="49">
        <f t="shared" si="8"/>
        <v>0</v>
      </c>
      <c r="I51" s="141"/>
      <c r="J51" s="141"/>
      <c r="K51" s="50">
        <f t="shared" si="9"/>
        <v>0</v>
      </c>
      <c r="L51" s="51">
        <f t="shared" si="10"/>
        <v>0</v>
      </c>
      <c r="M51" s="49">
        <f t="shared" si="11"/>
        <v>0</v>
      </c>
      <c r="N51" s="49">
        <f t="shared" si="12"/>
        <v>0</v>
      </c>
      <c r="O51" s="49">
        <f t="shared" si="13"/>
        <v>0</v>
      </c>
      <c r="P51" s="107">
        <f t="shared" si="14"/>
        <v>0</v>
      </c>
      <c r="Q51" s="77" t="s">
        <v>425</v>
      </c>
    </row>
    <row r="52" spans="1:17" ht="33.75" x14ac:dyDescent="0.2">
      <c r="A52" s="40">
        <v>38</v>
      </c>
      <c r="B52" s="28" t="s">
        <v>96</v>
      </c>
      <c r="C52" s="137" t="s">
        <v>119</v>
      </c>
      <c r="D52" s="149" t="s">
        <v>105</v>
      </c>
      <c r="E52" s="150">
        <v>433.29</v>
      </c>
      <c r="F52" s="140"/>
      <c r="G52" s="49"/>
      <c r="H52" s="49">
        <f t="shared" si="8"/>
        <v>0</v>
      </c>
      <c r="I52" s="141"/>
      <c r="J52" s="141"/>
      <c r="K52" s="50">
        <f t="shared" si="9"/>
        <v>0</v>
      </c>
      <c r="L52" s="51">
        <f t="shared" si="10"/>
        <v>0</v>
      </c>
      <c r="M52" s="49">
        <f t="shared" si="11"/>
        <v>0</v>
      </c>
      <c r="N52" s="49">
        <f t="shared" si="12"/>
        <v>0</v>
      </c>
      <c r="O52" s="49">
        <f t="shared" si="13"/>
        <v>0</v>
      </c>
      <c r="P52" s="107">
        <f t="shared" si="14"/>
        <v>0</v>
      </c>
      <c r="Q52" s="77" t="s">
        <v>46</v>
      </c>
    </row>
    <row r="53" spans="1:17" ht="22.5" x14ac:dyDescent="0.2">
      <c r="A53" s="40">
        <v>39</v>
      </c>
      <c r="B53" s="28" t="s">
        <v>96</v>
      </c>
      <c r="C53" s="154" t="s">
        <v>416</v>
      </c>
      <c r="D53" s="149" t="s">
        <v>101</v>
      </c>
      <c r="E53" s="150">
        <v>86.658000000000001</v>
      </c>
      <c r="F53" s="140"/>
      <c r="G53" s="49"/>
      <c r="H53" s="49">
        <f t="shared" si="8"/>
        <v>0</v>
      </c>
      <c r="I53" s="141"/>
      <c r="J53" s="141"/>
      <c r="K53" s="50">
        <f t="shared" si="9"/>
        <v>0</v>
      </c>
      <c r="L53" s="51">
        <f t="shared" si="10"/>
        <v>0</v>
      </c>
      <c r="M53" s="49">
        <f t="shared" si="11"/>
        <v>0</v>
      </c>
      <c r="N53" s="49">
        <f t="shared" si="12"/>
        <v>0</v>
      </c>
      <c r="O53" s="49">
        <f t="shared" si="13"/>
        <v>0</v>
      </c>
      <c r="P53" s="107">
        <f t="shared" si="14"/>
        <v>0</v>
      </c>
      <c r="Q53" s="77" t="s">
        <v>46</v>
      </c>
    </row>
    <row r="54" spans="1:17" ht="33.75" x14ac:dyDescent="0.2">
      <c r="A54" s="40">
        <v>40</v>
      </c>
      <c r="B54" s="28" t="s">
        <v>96</v>
      </c>
      <c r="C54" s="137" t="s">
        <v>120</v>
      </c>
      <c r="D54" s="149" t="s">
        <v>105</v>
      </c>
      <c r="E54" s="150">
        <v>358.101</v>
      </c>
      <c r="F54" s="140"/>
      <c r="G54" s="49"/>
      <c r="H54" s="49">
        <f t="shared" si="8"/>
        <v>0</v>
      </c>
      <c r="I54" s="141"/>
      <c r="J54" s="141"/>
      <c r="K54" s="50">
        <f t="shared" si="9"/>
        <v>0</v>
      </c>
      <c r="L54" s="51">
        <f t="shared" si="10"/>
        <v>0</v>
      </c>
      <c r="M54" s="49">
        <f t="shared" si="11"/>
        <v>0</v>
      </c>
      <c r="N54" s="49">
        <f t="shared" si="12"/>
        <v>0</v>
      </c>
      <c r="O54" s="49">
        <f t="shared" si="13"/>
        <v>0</v>
      </c>
      <c r="P54" s="107">
        <f t="shared" si="14"/>
        <v>0</v>
      </c>
      <c r="Q54" s="77" t="s">
        <v>46</v>
      </c>
    </row>
    <row r="55" spans="1:17" ht="22.5" x14ac:dyDescent="0.2">
      <c r="A55" s="40">
        <v>41</v>
      </c>
      <c r="B55" s="28" t="s">
        <v>96</v>
      </c>
      <c r="C55" s="137" t="s">
        <v>121</v>
      </c>
      <c r="D55" s="149" t="s">
        <v>101</v>
      </c>
      <c r="E55" s="150">
        <v>79.578000000000003</v>
      </c>
      <c r="F55" s="140"/>
      <c r="G55" s="49"/>
      <c r="H55" s="49">
        <f t="shared" si="8"/>
        <v>0</v>
      </c>
      <c r="I55" s="141"/>
      <c r="J55" s="141"/>
      <c r="K55" s="50">
        <f t="shared" si="9"/>
        <v>0</v>
      </c>
      <c r="L55" s="51">
        <f t="shared" si="10"/>
        <v>0</v>
      </c>
      <c r="M55" s="49">
        <f t="shared" si="11"/>
        <v>0</v>
      </c>
      <c r="N55" s="49">
        <f t="shared" si="12"/>
        <v>0</v>
      </c>
      <c r="O55" s="49">
        <f t="shared" si="13"/>
        <v>0</v>
      </c>
      <c r="P55" s="107">
        <f t="shared" si="14"/>
        <v>0</v>
      </c>
      <c r="Q55" s="77" t="s">
        <v>46</v>
      </c>
    </row>
    <row r="56" spans="1:17" ht="33.75" x14ac:dyDescent="0.2">
      <c r="A56" s="40">
        <v>42</v>
      </c>
      <c r="B56" s="28" t="s">
        <v>96</v>
      </c>
      <c r="C56" s="137" t="s">
        <v>122</v>
      </c>
      <c r="D56" s="149" t="s">
        <v>105</v>
      </c>
      <c r="E56" s="150">
        <v>63.72</v>
      </c>
      <c r="F56" s="140"/>
      <c r="G56" s="49"/>
      <c r="H56" s="49">
        <f t="shared" si="8"/>
        <v>0</v>
      </c>
      <c r="I56" s="141"/>
      <c r="J56" s="141"/>
      <c r="K56" s="50">
        <f t="shared" si="9"/>
        <v>0</v>
      </c>
      <c r="L56" s="51">
        <f t="shared" si="10"/>
        <v>0</v>
      </c>
      <c r="M56" s="49">
        <f t="shared" si="11"/>
        <v>0</v>
      </c>
      <c r="N56" s="49">
        <f t="shared" si="12"/>
        <v>0</v>
      </c>
      <c r="O56" s="49">
        <f t="shared" si="13"/>
        <v>0</v>
      </c>
      <c r="P56" s="107">
        <f t="shared" si="14"/>
        <v>0</v>
      </c>
      <c r="Q56" s="77" t="s">
        <v>46</v>
      </c>
    </row>
    <row r="57" spans="1:17" ht="22.5" x14ac:dyDescent="0.2">
      <c r="A57" s="40">
        <v>43</v>
      </c>
      <c r="B57" s="28" t="s">
        <v>96</v>
      </c>
      <c r="C57" s="137" t="s">
        <v>123</v>
      </c>
      <c r="D57" s="149" t="s">
        <v>101</v>
      </c>
      <c r="E57" s="150">
        <v>14.16</v>
      </c>
      <c r="F57" s="140"/>
      <c r="G57" s="49"/>
      <c r="H57" s="49">
        <f t="shared" si="8"/>
        <v>0</v>
      </c>
      <c r="I57" s="141"/>
      <c r="J57" s="141"/>
      <c r="K57" s="50">
        <f t="shared" si="9"/>
        <v>0</v>
      </c>
      <c r="L57" s="51">
        <f t="shared" si="10"/>
        <v>0</v>
      </c>
      <c r="M57" s="49">
        <f t="shared" si="11"/>
        <v>0</v>
      </c>
      <c r="N57" s="49">
        <f t="shared" si="12"/>
        <v>0</v>
      </c>
      <c r="O57" s="49">
        <f t="shared" si="13"/>
        <v>0</v>
      </c>
      <c r="P57" s="107">
        <f t="shared" si="14"/>
        <v>0</v>
      </c>
      <c r="Q57" s="77" t="s">
        <v>46</v>
      </c>
    </row>
    <row r="58" spans="1:17" ht="22.5" x14ac:dyDescent="0.2">
      <c r="A58" s="40">
        <v>44</v>
      </c>
      <c r="B58" s="28" t="s">
        <v>96</v>
      </c>
      <c r="C58" s="137" t="s">
        <v>124</v>
      </c>
      <c r="D58" s="149" t="s">
        <v>105</v>
      </c>
      <c r="E58" s="150">
        <v>21.6645</v>
      </c>
      <c r="F58" s="140"/>
      <c r="G58" s="49"/>
      <c r="H58" s="49">
        <f t="shared" si="8"/>
        <v>0</v>
      </c>
      <c r="I58" s="141"/>
      <c r="J58" s="141"/>
      <c r="K58" s="50">
        <f t="shared" si="9"/>
        <v>0</v>
      </c>
      <c r="L58" s="51">
        <f t="shared" si="10"/>
        <v>0</v>
      </c>
      <c r="M58" s="49">
        <f t="shared" si="11"/>
        <v>0</v>
      </c>
      <c r="N58" s="49">
        <f t="shared" si="12"/>
        <v>0</v>
      </c>
      <c r="O58" s="49">
        <f t="shared" si="13"/>
        <v>0</v>
      </c>
      <c r="P58" s="107">
        <f t="shared" si="14"/>
        <v>0</v>
      </c>
      <c r="Q58" s="77" t="s">
        <v>46</v>
      </c>
    </row>
    <row r="59" spans="1:17" ht="33.75" x14ac:dyDescent="0.2">
      <c r="A59" s="40">
        <v>45</v>
      </c>
      <c r="B59" s="28" t="s">
        <v>96</v>
      </c>
      <c r="C59" s="137" t="s">
        <v>130</v>
      </c>
      <c r="D59" s="149" t="s">
        <v>76</v>
      </c>
      <c r="E59" s="150">
        <v>86.658000000000001</v>
      </c>
      <c r="F59" s="140"/>
      <c r="G59" s="49"/>
      <c r="H59" s="49">
        <f t="shared" si="8"/>
        <v>0</v>
      </c>
      <c r="I59" s="141"/>
      <c r="J59" s="141"/>
      <c r="K59" s="50">
        <f t="shared" si="9"/>
        <v>0</v>
      </c>
      <c r="L59" s="51">
        <f t="shared" si="10"/>
        <v>0</v>
      </c>
      <c r="M59" s="49">
        <f t="shared" si="11"/>
        <v>0</v>
      </c>
      <c r="N59" s="49">
        <f t="shared" si="12"/>
        <v>0</v>
      </c>
      <c r="O59" s="49">
        <f t="shared" si="13"/>
        <v>0</v>
      </c>
      <c r="P59" s="107">
        <f t="shared" si="14"/>
        <v>0</v>
      </c>
      <c r="Q59" s="77" t="s">
        <v>46</v>
      </c>
    </row>
    <row r="60" spans="1:17" ht="22.5" x14ac:dyDescent="0.2">
      <c r="A60" s="40">
        <v>46</v>
      </c>
      <c r="B60" s="28" t="s">
        <v>96</v>
      </c>
      <c r="C60" s="137" t="s">
        <v>128</v>
      </c>
      <c r="D60" s="149" t="s">
        <v>70</v>
      </c>
      <c r="E60" s="220">
        <v>519.94799999999998</v>
      </c>
      <c r="F60" s="140"/>
      <c r="G60" s="49"/>
      <c r="H60" s="49">
        <f t="shared" si="8"/>
        <v>0</v>
      </c>
      <c r="I60" s="141"/>
      <c r="J60" s="141"/>
      <c r="K60" s="50">
        <f t="shared" si="9"/>
        <v>0</v>
      </c>
      <c r="L60" s="51">
        <f t="shared" si="10"/>
        <v>0</v>
      </c>
      <c r="M60" s="49">
        <f t="shared" si="11"/>
        <v>0</v>
      </c>
      <c r="N60" s="49">
        <f t="shared" si="12"/>
        <v>0</v>
      </c>
      <c r="O60" s="49">
        <f t="shared" si="13"/>
        <v>0</v>
      </c>
      <c r="P60" s="107">
        <f t="shared" si="14"/>
        <v>0</v>
      </c>
      <c r="Q60" s="77" t="s">
        <v>46</v>
      </c>
    </row>
    <row r="61" spans="1:17" ht="22.5" x14ac:dyDescent="0.2">
      <c r="A61" s="40">
        <v>47</v>
      </c>
      <c r="B61" s="92"/>
      <c r="C61" s="155" t="s">
        <v>131</v>
      </c>
      <c r="D61" s="28"/>
      <c r="E61" s="59"/>
      <c r="F61" s="140"/>
      <c r="G61" s="49"/>
      <c r="H61" s="49">
        <f t="shared" si="8"/>
        <v>0</v>
      </c>
      <c r="I61" s="141"/>
      <c r="J61" s="141"/>
      <c r="K61" s="50">
        <f t="shared" si="9"/>
        <v>0</v>
      </c>
      <c r="L61" s="51">
        <f t="shared" si="10"/>
        <v>0</v>
      </c>
      <c r="M61" s="49">
        <f t="shared" si="11"/>
        <v>0</v>
      </c>
      <c r="N61" s="49">
        <f t="shared" si="12"/>
        <v>0</v>
      </c>
      <c r="O61" s="49">
        <f t="shared" si="13"/>
        <v>0</v>
      </c>
      <c r="P61" s="107">
        <f t="shared" si="14"/>
        <v>0</v>
      </c>
      <c r="Q61" s="77" t="s">
        <v>425</v>
      </c>
    </row>
    <row r="62" spans="1:17" ht="33.75" x14ac:dyDescent="0.2">
      <c r="A62" s="40">
        <v>48</v>
      </c>
      <c r="B62" s="28" t="s">
        <v>96</v>
      </c>
      <c r="C62" s="137" t="s">
        <v>120</v>
      </c>
      <c r="D62" s="149" t="s">
        <v>105</v>
      </c>
      <c r="E62" s="150">
        <v>9</v>
      </c>
      <c r="F62" s="140"/>
      <c r="G62" s="49"/>
      <c r="H62" s="49">
        <f t="shared" si="8"/>
        <v>0</v>
      </c>
      <c r="I62" s="141"/>
      <c r="J62" s="141"/>
      <c r="K62" s="50">
        <f t="shared" si="9"/>
        <v>0</v>
      </c>
      <c r="L62" s="51">
        <f t="shared" si="10"/>
        <v>0</v>
      </c>
      <c r="M62" s="49">
        <f t="shared" si="11"/>
        <v>0</v>
      </c>
      <c r="N62" s="49">
        <f t="shared" si="12"/>
        <v>0</v>
      </c>
      <c r="O62" s="49">
        <f t="shared" si="13"/>
        <v>0</v>
      </c>
      <c r="P62" s="107">
        <f t="shared" si="14"/>
        <v>0</v>
      </c>
      <c r="Q62" s="77" t="s">
        <v>46</v>
      </c>
    </row>
    <row r="63" spans="1:17" ht="22.5" x14ac:dyDescent="0.2">
      <c r="A63" s="40">
        <v>49</v>
      </c>
      <c r="B63" s="28" t="s">
        <v>96</v>
      </c>
      <c r="C63" s="137" t="s">
        <v>121</v>
      </c>
      <c r="D63" s="149" t="s">
        <v>101</v>
      </c>
      <c r="E63" s="150">
        <v>2</v>
      </c>
      <c r="F63" s="140"/>
      <c r="G63" s="49"/>
      <c r="H63" s="49">
        <f t="shared" si="8"/>
        <v>0</v>
      </c>
      <c r="I63" s="141"/>
      <c r="J63" s="141"/>
      <c r="K63" s="50">
        <f t="shared" si="9"/>
        <v>0</v>
      </c>
      <c r="L63" s="51">
        <f t="shared" si="10"/>
        <v>0</v>
      </c>
      <c r="M63" s="49">
        <f t="shared" si="11"/>
        <v>0</v>
      </c>
      <c r="N63" s="49">
        <f t="shared" si="12"/>
        <v>0</v>
      </c>
      <c r="O63" s="49">
        <f t="shared" si="13"/>
        <v>0</v>
      </c>
      <c r="P63" s="107">
        <f t="shared" si="14"/>
        <v>0</v>
      </c>
      <c r="Q63" s="77" t="s">
        <v>46</v>
      </c>
    </row>
    <row r="64" spans="1:17" ht="33.75" x14ac:dyDescent="0.2">
      <c r="A64" s="40">
        <v>50</v>
      </c>
      <c r="B64" s="28" t="s">
        <v>96</v>
      </c>
      <c r="C64" s="137" t="s">
        <v>122</v>
      </c>
      <c r="D64" s="149" t="s">
        <v>105</v>
      </c>
      <c r="E64" s="150">
        <v>250.767</v>
      </c>
      <c r="F64" s="140"/>
      <c r="G64" s="49"/>
      <c r="H64" s="49">
        <f t="shared" si="8"/>
        <v>0</v>
      </c>
      <c r="I64" s="141"/>
      <c r="J64" s="141"/>
      <c r="K64" s="50">
        <f t="shared" si="9"/>
        <v>0</v>
      </c>
      <c r="L64" s="51">
        <f t="shared" si="10"/>
        <v>0</v>
      </c>
      <c r="M64" s="49">
        <f t="shared" si="11"/>
        <v>0</v>
      </c>
      <c r="N64" s="49">
        <f t="shared" si="12"/>
        <v>0</v>
      </c>
      <c r="O64" s="49">
        <f t="shared" si="13"/>
        <v>0</v>
      </c>
      <c r="P64" s="107">
        <f t="shared" si="14"/>
        <v>0</v>
      </c>
      <c r="Q64" s="77" t="s">
        <v>46</v>
      </c>
    </row>
    <row r="65" spans="1:17" ht="22.5" x14ac:dyDescent="0.2">
      <c r="A65" s="40">
        <v>51</v>
      </c>
      <c r="B65" s="28" t="s">
        <v>96</v>
      </c>
      <c r="C65" s="137" t="s">
        <v>123</v>
      </c>
      <c r="D65" s="149" t="s">
        <v>101</v>
      </c>
      <c r="E65" s="150">
        <v>55.725999999999999</v>
      </c>
      <c r="F65" s="140"/>
      <c r="G65" s="49"/>
      <c r="H65" s="49">
        <f t="shared" si="8"/>
        <v>0</v>
      </c>
      <c r="I65" s="141"/>
      <c r="J65" s="141"/>
      <c r="K65" s="50">
        <f t="shared" si="9"/>
        <v>0</v>
      </c>
      <c r="L65" s="51">
        <f t="shared" si="10"/>
        <v>0</v>
      </c>
      <c r="M65" s="49">
        <f t="shared" si="11"/>
        <v>0</v>
      </c>
      <c r="N65" s="49">
        <f t="shared" si="12"/>
        <v>0</v>
      </c>
      <c r="O65" s="49">
        <f t="shared" si="13"/>
        <v>0</v>
      </c>
      <c r="P65" s="107">
        <f t="shared" si="14"/>
        <v>0</v>
      </c>
      <c r="Q65" s="77" t="s">
        <v>46</v>
      </c>
    </row>
    <row r="66" spans="1:17" ht="22.5" x14ac:dyDescent="0.2">
      <c r="A66" s="40">
        <v>52</v>
      </c>
      <c r="B66" s="28" t="s">
        <v>96</v>
      </c>
      <c r="C66" s="137" t="s">
        <v>124</v>
      </c>
      <c r="D66" s="149" t="s">
        <v>105</v>
      </c>
      <c r="E66" s="150">
        <v>7.4657499999999999</v>
      </c>
      <c r="F66" s="140"/>
      <c r="G66" s="49"/>
      <c r="H66" s="49">
        <f t="shared" si="8"/>
        <v>0</v>
      </c>
      <c r="I66" s="141"/>
      <c r="J66" s="141"/>
      <c r="K66" s="50">
        <f t="shared" si="9"/>
        <v>0</v>
      </c>
      <c r="L66" s="51">
        <f t="shared" si="10"/>
        <v>0</v>
      </c>
      <c r="M66" s="49">
        <f t="shared" si="11"/>
        <v>0</v>
      </c>
      <c r="N66" s="49">
        <f t="shared" si="12"/>
        <v>0</v>
      </c>
      <c r="O66" s="49">
        <f t="shared" si="13"/>
        <v>0</v>
      </c>
      <c r="P66" s="107">
        <f t="shared" si="14"/>
        <v>0</v>
      </c>
      <c r="Q66" s="77" t="s">
        <v>46</v>
      </c>
    </row>
    <row r="67" spans="1:17" ht="33.75" x14ac:dyDescent="0.2">
      <c r="A67" s="40">
        <v>53</v>
      </c>
      <c r="B67" s="28" t="s">
        <v>96</v>
      </c>
      <c r="C67" s="137" t="s">
        <v>130</v>
      </c>
      <c r="D67" s="149" t="s">
        <v>76</v>
      </c>
      <c r="E67" s="150">
        <v>29.863</v>
      </c>
      <c r="F67" s="140"/>
      <c r="G67" s="49"/>
      <c r="H67" s="49">
        <f t="shared" si="8"/>
        <v>0</v>
      </c>
      <c r="I67" s="141"/>
      <c r="J67" s="141"/>
      <c r="K67" s="50">
        <f t="shared" si="9"/>
        <v>0</v>
      </c>
      <c r="L67" s="51">
        <f t="shared" si="10"/>
        <v>0</v>
      </c>
      <c r="M67" s="49">
        <f t="shared" si="11"/>
        <v>0</v>
      </c>
      <c r="N67" s="49">
        <f t="shared" si="12"/>
        <v>0</v>
      </c>
      <c r="O67" s="49">
        <f t="shared" si="13"/>
        <v>0</v>
      </c>
      <c r="P67" s="107">
        <f t="shared" si="14"/>
        <v>0</v>
      </c>
      <c r="Q67" s="77" t="s">
        <v>46</v>
      </c>
    </row>
    <row r="68" spans="1:17" x14ac:dyDescent="0.2">
      <c r="A68" s="40">
        <v>54</v>
      </c>
      <c r="B68" s="92"/>
      <c r="C68" s="155" t="s">
        <v>132</v>
      </c>
      <c r="D68" s="28"/>
      <c r="E68" s="59"/>
      <c r="F68" s="140"/>
      <c r="G68" s="49"/>
      <c r="H68" s="49">
        <f t="shared" si="8"/>
        <v>0</v>
      </c>
      <c r="I68" s="141"/>
      <c r="J68" s="141"/>
      <c r="K68" s="50">
        <f t="shared" si="9"/>
        <v>0</v>
      </c>
      <c r="L68" s="51">
        <f t="shared" si="10"/>
        <v>0</v>
      </c>
      <c r="M68" s="49">
        <f t="shared" si="11"/>
        <v>0</v>
      </c>
      <c r="N68" s="49">
        <f t="shared" si="12"/>
        <v>0</v>
      </c>
      <c r="O68" s="49">
        <f t="shared" si="13"/>
        <v>0</v>
      </c>
      <c r="P68" s="107">
        <f t="shared" si="14"/>
        <v>0</v>
      </c>
      <c r="Q68" s="77"/>
    </row>
    <row r="69" spans="1:17" ht="33.75" x14ac:dyDescent="0.2">
      <c r="A69" s="40">
        <v>55</v>
      </c>
      <c r="B69" s="28" t="s">
        <v>96</v>
      </c>
      <c r="C69" s="137" t="s">
        <v>120</v>
      </c>
      <c r="D69" s="149" t="s">
        <v>105</v>
      </c>
      <c r="E69" s="150">
        <v>59.796000000000006</v>
      </c>
      <c r="F69" s="140"/>
      <c r="G69" s="49"/>
      <c r="H69" s="49">
        <f t="shared" si="8"/>
        <v>0</v>
      </c>
      <c r="I69" s="141"/>
      <c r="J69" s="141"/>
      <c r="K69" s="50">
        <f t="shared" si="9"/>
        <v>0</v>
      </c>
      <c r="L69" s="51">
        <f t="shared" si="10"/>
        <v>0</v>
      </c>
      <c r="M69" s="49">
        <f t="shared" si="11"/>
        <v>0</v>
      </c>
      <c r="N69" s="49">
        <f t="shared" si="12"/>
        <v>0</v>
      </c>
      <c r="O69" s="49">
        <f t="shared" si="13"/>
        <v>0</v>
      </c>
      <c r="P69" s="107">
        <f t="shared" si="14"/>
        <v>0</v>
      </c>
      <c r="Q69" s="77" t="s">
        <v>46</v>
      </c>
    </row>
    <row r="70" spans="1:17" ht="33.75" x14ac:dyDescent="0.2">
      <c r="A70" s="40">
        <v>56</v>
      </c>
      <c r="B70" s="28" t="s">
        <v>96</v>
      </c>
      <c r="C70" s="137" t="s">
        <v>426</v>
      </c>
      <c r="D70" s="149" t="s">
        <v>101</v>
      </c>
      <c r="E70" s="150">
        <v>13.288000000000002</v>
      </c>
      <c r="F70" s="140"/>
      <c r="G70" s="49"/>
      <c r="H70" s="49">
        <f t="shared" si="8"/>
        <v>0</v>
      </c>
      <c r="I70" s="141"/>
      <c r="J70" s="141"/>
      <c r="K70" s="50">
        <f t="shared" si="9"/>
        <v>0</v>
      </c>
      <c r="L70" s="51">
        <f t="shared" si="10"/>
        <v>0</v>
      </c>
      <c r="M70" s="49">
        <f t="shared" si="11"/>
        <v>0</v>
      </c>
      <c r="N70" s="49">
        <f t="shared" si="12"/>
        <v>0</v>
      </c>
      <c r="O70" s="49">
        <f t="shared" si="13"/>
        <v>0</v>
      </c>
      <c r="P70" s="107">
        <f t="shared" si="14"/>
        <v>0</v>
      </c>
      <c r="Q70" s="77" t="s">
        <v>46</v>
      </c>
    </row>
    <row r="71" spans="1:17" ht="33.75" x14ac:dyDescent="0.2">
      <c r="A71" s="40">
        <v>57</v>
      </c>
      <c r="B71" s="28" t="s">
        <v>96</v>
      </c>
      <c r="C71" s="137" t="s">
        <v>120</v>
      </c>
      <c r="D71" s="149" t="s">
        <v>105</v>
      </c>
      <c r="E71" s="150">
        <v>59.796000000000006</v>
      </c>
      <c r="F71" s="140"/>
      <c r="G71" s="49"/>
      <c r="H71" s="49">
        <f t="shared" si="8"/>
        <v>0</v>
      </c>
      <c r="I71" s="141"/>
      <c r="J71" s="141"/>
      <c r="K71" s="50">
        <f t="shared" si="9"/>
        <v>0</v>
      </c>
      <c r="L71" s="51">
        <f t="shared" si="10"/>
        <v>0</v>
      </c>
      <c r="M71" s="49">
        <f t="shared" si="11"/>
        <v>0</v>
      </c>
      <c r="N71" s="49">
        <f t="shared" si="12"/>
        <v>0</v>
      </c>
      <c r="O71" s="49">
        <f t="shared" si="13"/>
        <v>0</v>
      </c>
      <c r="P71" s="107">
        <f t="shared" si="14"/>
        <v>0</v>
      </c>
      <c r="Q71" s="77" t="s">
        <v>46</v>
      </c>
    </row>
    <row r="72" spans="1:17" ht="33.75" x14ac:dyDescent="0.2">
      <c r="A72" s="40">
        <v>58</v>
      </c>
      <c r="B72" s="28" t="s">
        <v>96</v>
      </c>
      <c r="C72" s="137" t="s">
        <v>134</v>
      </c>
      <c r="D72" s="149" t="s">
        <v>101</v>
      </c>
      <c r="E72" s="150">
        <v>14.616800000000003</v>
      </c>
      <c r="F72" s="140"/>
      <c r="G72" s="49"/>
      <c r="H72" s="49">
        <f t="shared" si="8"/>
        <v>0</v>
      </c>
      <c r="I72" s="141"/>
      <c r="J72" s="141"/>
      <c r="K72" s="50">
        <f t="shared" si="9"/>
        <v>0</v>
      </c>
      <c r="L72" s="51">
        <f t="shared" si="10"/>
        <v>0</v>
      </c>
      <c r="M72" s="49">
        <f t="shared" si="11"/>
        <v>0</v>
      </c>
      <c r="N72" s="49">
        <f t="shared" si="12"/>
        <v>0</v>
      </c>
      <c r="O72" s="49">
        <f t="shared" si="13"/>
        <v>0</v>
      </c>
      <c r="P72" s="107">
        <f t="shared" si="14"/>
        <v>0</v>
      </c>
      <c r="Q72" s="77" t="s">
        <v>46</v>
      </c>
    </row>
    <row r="73" spans="1:17" ht="22.5" x14ac:dyDescent="0.2">
      <c r="A73" s="40">
        <v>59</v>
      </c>
      <c r="B73" s="28" t="s">
        <v>96</v>
      </c>
      <c r="C73" s="137" t="s">
        <v>124</v>
      </c>
      <c r="D73" s="149" t="s">
        <v>105</v>
      </c>
      <c r="E73" s="150">
        <v>3.3220000000000005</v>
      </c>
      <c r="F73" s="140"/>
      <c r="G73" s="49"/>
      <c r="H73" s="49">
        <f t="shared" si="8"/>
        <v>0</v>
      </c>
      <c r="I73" s="141"/>
      <c r="J73" s="141"/>
      <c r="K73" s="50">
        <f t="shared" si="9"/>
        <v>0</v>
      </c>
      <c r="L73" s="51">
        <f t="shared" si="10"/>
        <v>0</v>
      </c>
      <c r="M73" s="49">
        <f t="shared" si="11"/>
        <v>0</v>
      </c>
      <c r="N73" s="49">
        <f t="shared" si="12"/>
        <v>0</v>
      </c>
      <c r="O73" s="49">
        <f t="shared" si="13"/>
        <v>0</v>
      </c>
      <c r="P73" s="107">
        <f t="shared" si="14"/>
        <v>0</v>
      </c>
      <c r="Q73" s="77" t="s">
        <v>46</v>
      </c>
    </row>
    <row r="74" spans="1:17" ht="33.75" x14ac:dyDescent="0.2">
      <c r="A74" s="40">
        <v>60</v>
      </c>
      <c r="B74" s="28" t="s">
        <v>96</v>
      </c>
      <c r="C74" s="137" t="s">
        <v>135</v>
      </c>
      <c r="D74" s="149" t="s">
        <v>76</v>
      </c>
      <c r="E74" s="150">
        <v>13.288000000000002</v>
      </c>
      <c r="F74" s="140"/>
      <c r="G74" s="49"/>
      <c r="H74" s="49">
        <f t="shared" si="8"/>
        <v>0</v>
      </c>
      <c r="I74" s="141"/>
      <c r="J74" s="141"/>
      <c r="K74" s="50">
        <f t="shared" si="9"/>
        <v>0</v>
      </c>
      <c r="L74" s="51">
        <f t="shared" si="10"/>
        <v>0</v>
      </c>
      <c r="M74" s="49">
        <f t="shared" si="11"/>
        <v>0</v>
      </c>
      <c r="N74" s="49">
        <f t="shared" si="12"/>
        <v>0</v>
      </c>
      <c r="O74" s="49">
        <f t="shared" si="13"/>
        <v>0</v>
      </c>
      <c r="P74" s="107">
        <f t="shared" si="14"/>
        <v>0</v>
      </c>
      <c r="Q74" s="77" t="s">
        <v>46</v>
      </c>
    </row>
    <row r="75" spans="1:17" ht="22.5" x14ac:dyDescent="0.2">
      <c r="A75" s="40">
        <v>61</v>
      </c>
      <c r="B75" s="28" t="s">
        <v>96</v>
      </c>
      <c r="C75" s="137" t="s">
        <v>136</v>
      </c>
      <c r="D75" s="149" t="s">
        <v>66</v>
      </c>
      <c r="E75" s="150">
        <v>127.09200000000001</v>
      </c>
      <c r="F75" s="140"/>
      <c r="G75" s="49"/>
      <c r="H75" s="49">
        <f t="shared" si="8"/>
        <v>0</v>
      </c>
      <c r="I75" s="141"/>
      <c r="J75" s="141"/>
      <c r="K75" s="50">
        <f t="shared" si="9"/>
        <v>0</v>
      </c>
      <c r="L75" s="51">
        <f t="shared" si="10"/>
        <v>0</v>
      </c>
      <c r="M75" s="49">
        <f t="shared" si="11"/>
        <v>0</v>
      </c>
      <c r="N75" s="49">
        <f t="shared" si="12"/>
        <v>0</v>
      </c>
      <c r="O75" s="49">
        <f t="shared" si="13"/>
        <v>0</v>
      </c>
      <c r="P75" s="107">
        <f t="shared" si="14"/>
        <v>0</v>
      </c>
      <c r="Q75" s="77" t="s">
        <v>46</v>
      </c>
    </row>
    <row r="76" spans="1:17" ht="22.5" x14ac:dyDescent="0.2">
      <c r="A76" s="40">
        <v>62</v>
      </c>
      <c r="B76" s="28" t="s">
        <v>96</v>
      </c>
      <c r="C76" s="137" t="s">
        <v>137</v>
      </c>
      <c r="D76" s="149" t="s">
        <v>66</v>
      </c>
      <c r="E76" s="150">
        <v>49.392000000000003</v>
      </c>
      <c r="F76" s="140"/>
      <c r="G76" s="49"/>
      <c r="H76" s="49">
        <f t="shared" si="8"/>
        <v>0</v>
      </c>
      <c r="I76" s="141"/>
      <c r="J76" s="141"/>
      <c r="K76" s="50">
        <f t="shared" si="9"/>
        <v>0</v>
      </c>
      <c r="L76" s="51">
        <f t="shared" si="10"/>
        <v>0</v>
      </c>
      <c r="M76" s="49">
        <f t="shared" si="11"/>
        <v>0</v>
      </c>
      <c r="N76" s="49">
        <f t="shared" si="12"/>
        <v>0</v>
      </c>
      <c r="O76" s="49">
        <f t="shared" si="13"/>
        <v>0</v>
      </c>
      <c r="P76" s="107">
        <f t="shared" si="14"/>
        <v>0</v>
      </c>
      <c r="Q76" s="77" t="s">
        <v>46</v>
      </c>
    </row>
    <row r="77" spans="1:17" ht="22.5" x14ac:dyDescent="0.2">
      <c r="A77" s="40">
        <v>63</v>
      </c>
      <c r="B77" s="28" t="s">
        <v>96</v>
      </c>
      <c r="C77" s="137" t="s">
        <v>138</v>
      </c>
      <c r="D77" s="149" t="s">
        <v>66</v>
      </c>
      <c r="E77" s="150">
        <v>77.7</v>
      </c>
      <c r="F77" s="140"/>
      <c r="G77" s="49"/>
      <c r="H77" s="49">
        <f t="shared" si="8"/>
        <v>0</v>
      </c>
      <c r="I77" s="141"/>
      <c r="J77" s="141"/>
      <c r="K77" s="50">
        <f t="shared" si="9"/>
        <v>0</v>
      </c>
      <c r="L77" s="51">
        <f t="shared" si="10"/>
        <v>0</v>
      </c>
      <c r="M77" s="49">
        <f t="shared" si="11"/>
        <v>0</v>
      </c>
      <c r="N77" s="49">
        <f t="shared" si="12"/>
        <v>0</v>
      </c>
      <c r="O77" s="49">
        <f t="shared" si="13"/>
        <v>0</v>
      </c>
      <c r="P77" s="107">
        <f t="shared" si="14"/>
        <v>0</v>
      </c>
      <c r="Q77" s="77" t="s">
        <v>46</v>
      </c>
    </row>
    <row r="78" spans="1:17" ht="22.5" x14ac:dyDescent="0.2">
      <c r="A78" s="40">
        <v>64</v>
      </c>
      <c r="B78" s="28" t="s">
        <v>96</v>
      </c>
      <c r="C78" s="137" t="s">
        <v>139</v>
      </c>
      <c r="D78" s="149" t="s">
        <v>66</v>
      </c>
      <c r="E78" s="150">
        <v>49.392000000000003</v>
      </c>
      <c r="F78" s="140"/>
      <c r="G78" s="49"/>
      <c r="H78" s="49">
        <f t="shared" si="8"/>
        <v>0</v>
      </c>
      <c r="I78" s="141"/>
      <c r="J78" s="141"/>
      <c r="K78" s="50">
        <f t="shared" si="9"/>
        <v>0</v>
      </c>
      <c r="L78" s="51">
        <f t="shared" si="10"/>
        <v>0</v>
      </c>
      <c r="M78" s="49">
        <f t="shared" si="11"/>
        <v>0</v>
      </c>
      <c r="N78" s="49">
        <f t="shared" si="12"/>
        <v>0</v>
      </c>
      <c r="O78" s="49">
        <f t="shared" si="13"/>
        <v>0</v>
      </c>
      <c r="P78" s="107">
        <f t="shared" si="14"/>
        <v>0</v>
      </c>
      <c r="Q78" s="77" t="s">
        <v>46</v>
      </c>
    </row>
    <row r="79" spans="1:17" ht="22.5" x14ac:dyDescent="0.2">
      <c r="A79" s="40">
        <v>65</v>
      </c>
      <c r="B79" s="28" t="s">
        <v>96</v>
      </c>
      <c r="C79" s="137" t="s">
        <v>140</v>
      </c>
      <c r="D79" s="149" t="s">
        <v>66</v>
      </c>
      <c r="E79" s="150">
        <v>49.392000000000003</v>
      </c>
      <c r="F79" s="140"/>
      <c r="G79" s="49"/>
      <c r="H79" s="49">
        <f t="shared" si="8"/>
        <v>0</v>
      </c>
      <c r="I79" s="141"/>
      <c r="J79" s="141"/>
      <c r="K79" s="50">
        <f t="shared" si="9"/>
        <v>0</v>
      </c>
      <c r="L79" s="51">
        <f t="shared" si="10"/>
        <v>0</v>
      </c>
      <c r="M79" s="49">
        <f t="shared" si="11"/>
        <v>0</v>
      </c>
      <c r="N79" s="49">
        <f t="shared" si="12"/>
        <v>0</v>
      </c>
      <c r="O79" s="49">
        <f t="shared" si="13"/>
        <v>0</v>
      </c>
      <c r="P79" s="107">
        <f t="shared" si="14"/>
        <v>0</v>
      </c>
      <c r="Q79" s="77" t="s">
        <v>46</v>
      </c>
    </row>
    <row r="80" spans="1:17" ht="22.5" x14ac:dyDescent="0.2">
      <c r="A80" s="40">
        <v>66</v>
      </c>
      <c r="B80" s="28" t="s">
        <v>96</v>
      </c>
      <c r="C80" s="137" t="s">
        <v>141</v>
      </c>
      <c r="D80" s="149" t="s">
        <v>68</v>
      </c>
      <c r="E80" s="150">
        <v>30</v>
      </c>
      <c r="F80" s="140"/>
      <c r="G80" s="49"/>
      <c r="H80" s="49">
        <f t="shared" si="8"/>
        <v>0</v>
      </c>
      <c r="I80" s="141"/>
      <c r="J80" s="141"/>
      <c r="K80" s="50">
        <f t="shared" si="9"/>
        <v>0</v>
      </c>
      <c r="L80" s="51">
        <f t="shared" si="10"/>
        <v>0</v>
      </c>
      <c r="M80" s="49">
        <f t="shared" si="11"/>
        <v>0</v>
      </c>
      <c r="N80" s="49">
        <f t="shared" si="12"/>
        <v>0</v>
      </c>
      <c r="O80" s="49">
        <f t="shared" si="13"/>
        <v>0</v>
      </c>
      <c r="P80" s="107">
        <f t="shared" si="14"/>
        <v>0</v>
      </c>
      <c r="Q80" s="77" t="s">
        <v>46</v>
      </c>
    </row>
    <row r="81" spans="1:17" x14ac:dyDescent="0.2">
      <c r="A81" s="40">
        <v>67</v>
      </c>
      <c r="B81" s="92"/>
      <c r="C81" s="155" t="s">
        <v>142</v>
      </c>
      <c r="D81" s="28"/>
      <c r="E81" s="59"/>
      <c r="F81" s="140"/>
      <c r="G81" s="49"/>
      <c r="H81" s="49">
        <f t="shared" si="8"/>
        <v>0</v>
      </c>
      <c r="I81" s="141"/>
      <c r="J81" s="141"/>
      <c r="K81" s="50">
        <f t="shared" si="9"/>
        <v>0</v>
      </c>
      <c r="L81" s="51">
        <f t="shared" si="10"/>
        <v>0</v>
      </c>
      <c r="M81" s="49">
        <f t="shared" si="11"/>
        <v>0</v>
      </c>
      <c r="N81" s="49">
        <f t="shared" si="12"/>
        <v>0</v>
      </c>
      <c r="O81" s="49">
        <f t="shared" si="13"/>
        <v>0</v>
      </c>
      <c r="P81" s="107">
        <f t="shared" si="14"/>
        <v>0</v>
      </c>
      <c r="Q81" s="77" t="s">
        <v>425</v>
      </c>
    </row>
    <row r="82" spans="1:17" ht="33.75" x14ac:dyDescent="0.2">
      <c r="A82" s="40">
        <v>68</v>
      </c>
      <c r="B82" s="28" t="s">
        <v>96</v>
      </c>
      <c r="C82" s="137" t="s">
        <v>120</v>
      </c>
      <c r="D82" s="149" t="s">
        <v>105</v>
      </c>
      <c r="E82" s="150">
        <v>5.346000000000001</v>
      </c>
      <c r="F82" s="140"/>
      <c r="G82" s="49"/>
      <c r="H82" s="49">
        <f t="shared" si="8"/>
        <v>0</v>
      </c>
      <c r="I82" s="141"/>
      <c r="J82" s="141"/>
      <c r="K82" s="50">
        <f t="shared" si="9"/>
        <v>0</v>
      </c>
      <c r="L82" s="51">
        <f t="shared" si="10"/>
        <v>0</v>
      </c>
      <c r="M82" s="49">
        <f t="shared" si="11"/>
        <v>0</v>
      </c>
      <c r="N82" s="49">
        <f t="shared" si="12"/>
        <v>0</v>
      </c>
      <c r="O82" s="49">
        <f t="shared" si="13"/>
        <v>0</v>
      </c>
      <c r="P82" s="107">
        <f t="shared" si="14"/>
        <v>0</v>
      </c>
      <c r="Q82" s="77" t="s">
        <v>46</v>
      </c>
    </row>
    <row r="83" spans="1:17" ht="33.75" x14ac:dyDescent="0.2">
      <c r="A83" s="40">
        <v>69</v>
      </c>
      <c r="B83" s="28" t="s">
        <v>96</v>
      </c>
      <c r="C83" s="137" t="s">
        <v>133</v>
      </c>
      <c r="D83" s="149" t="s">
        <v>101</v>
      </c>
      <c r="E83" s="150">
        <v>1.1880000000000002</v>
      </c>
      <c r="F83" s="140"/>
      <c r="G83" s="49"/>
      <c r="H83" s="49">
        <f t="shared" si="8"/>
        <v>0</v>
      </c>
      <c r="I83" s="141"/>
      <c r="J83" s="141"/>
      <c r="K83" s="50">
        <f t="shared" si="9"/>
        <v>0</v>
      </c>
      <c r="L83" s="51">
        <f t="shared" si="10"/>
        <v>0</v>
      </c>
      <c r="M83" s="49">
        <f t="shared" si="11"/>
        <v>0</v>
      </c>
      <c r="N83" s="49">
        <f t="shared" si="12"/>
        <v>0</v>
      </c>
      <c r="O83" s="49">
        <f t="shared" si="13"/>
        <v>0</v>
      </c>
      <c r="P83" s="107">
        <f t="shared" si="14"/>
        <v>0</v>
      </c>
      <c r="Q83" s="77" t="s">
        <v>46</v>
      </c>
    </row>
    <row r="84" spans="1:17" ht="33.75" x14ac:dyDescent="0.2">
      <c r="A84" s="40">
        <v>70</v>
      </c>
      <c r="B84" s="28" t="s">
        <v>96</v>
      </c>
      <c r="C84" s="137" t="s">
        <v>120</v>
      </c>
      <c r="D84" s="149" t="s">
        <v>105</v>
      </c>
      <c r="E84" s="150">
        <v>5.346000000000001</v>
      </c>
      <c r="F84" s="140"/>
      <c r="G84" s="49"/>
      <c r="H84" s="49">
        <f t="shared" si="8"/>
        <v>0</v>
      </c>
      <c r="I84" s="141"/>
      <c r="J84" s="141"/>
      <c r="K84" s="50">
        <f t="shared" si="9"/>
        <v>0</v>
      </c>
      <c r="L84" s="51">
        <f t="shared" si="10"/>
        <v>0</v>
      </c>
      <c r="M84" s="49">
        <f t="shared" si="11"/>
        <v>0</v>
      </c>
      <c r="N84" s="49">
        <f t="shared" si="12"/>
        <v>0</v>
      </c>
      <c r="O84" s="49">
        <f t="shared" si="13"/>
        <v>0</v>
      </c>
      <c r="P84" s="107">
        <f t="shared" si="14"/>
        <v>0</v>
      </c>
      <c r="Q84" s="77" t="s">
        <v>46</v>
      </c>
    </row>
    <row r="85" spans="1:17" ht="33.75" x14ac:dyDescent="0.2">
      <c r="A85" s="40">
        <v>71</v>
      </c>
      <c r="B85" s="28" t="s">
        <v>96</v>
      </c>
      <c r="C85" s="137" t="s">
        <v>134</v>
      </c>
      <c r="D85" s="149" t="s">
        <v>101</v>
      </c>
      <c r="E85" s="150">
        <v>1.3068000000000002</v>
      </c>
      <c r="F85" s="140"/>
      <c r="G85" s="49"/>
      <c r="H85" s="49">
        <f t="shared" si="8"/>
        <v>0</v>
      </c>
      <c r="I85" s="141"/>
      <c r="J85" s="141"/>
      <c r="K85" s="50">
        <f t="shared" si="9"/>
        <v>0</v>
      </c>
      <c r="L85" s="51">
        <f t="shared" si="10"/>
        <v>0</v>
      </c>
      <c r="M85" s="49">
        <f t="shared" si="11"/>
        <v>0</v>
      </c>
      <c r="N85" s="49">
        <f t="shared" si="12"/>
        <v>0</v>
      </c>
      <c r="O85" s="49">
        <f t="shared" si="13"/>
        <v>0</v>
      </c>
      <c r="P85" s="107">
        <f t="shared" si="14"/>
        <v>0</v>
      </c>
      <c r="Q85" s="77" t="s">
        <v>46</v>
      </c>
    </row>
    <row r="86" spans="1:17" ht="22.5" x14ac:dyDescent="0.2">
      <c r="A86" s="40">
        <v>72</v>
      </c>
      <c r="B86" s="28" t="s">
        <v>96</v>
      </c>
      <c r="C86" s="137" t="s">
        <v>124</v>
      </c>
      <c r="D86" s="149" t="s">
        <v>105</v>
      </c>
      <c r="E86" s="150">
        <v>0.29700000000000004</v>
      </c>
      <c r="F86" s="140"/>
      <c r="G86" s="49"/>
      <c r="H86" s="49">
        <f t="shared" si="8"/>
        <v>0</v>
      </c>
      <c r="I86" s="141"/>
      <c r="J86" s="141"/>
      <c r="K86" s="50">
        <f t="shared" si="9"/>
        <v>0</v>
      </c>
      <c r="L86" s="51">
        <f t="shared" si="10"/>
        <v>0</v>
      </c>
      <c r="M86" s="49">
        <f t="shared" si="11"/>
        <v>0</v>
      </c>
      <c r="N86" s="49">
        <f t="shared" si="12"/>
        <v>0</v>
      </c>
      <c r="O86" s="49">
        <f t="shared" si="13"/>
        <v>0</v>
      </c>
      <c r="P86" s="107">
        <f t="shared" si="14"/>
        <v>0</v>
      </c>
      <c r="Q86" s="77" t="s">
        <v>46</v>
      </c>
    </row>
    <row r="87" spans="1:17" ht="33.75" x14ac:dyDescent="0.2">
      <c r="A87" s="40">
        <v>73</v>
      </c>
      <c r="B87" s="28" t="s">
        <v>96</v>
      </c>
      <c r="C87" s="137" t="s">
        <v>135</v>
      </c>
      <c r="D87" s="149" t="s">
        <v>76</v>
      </c>
      <c r="E87" s="150">
        <v>1.1880000000000002</v>
      </c>
      <c r="F87" s="140"/>
      <c r="G87" s="49"/>
      <c r="H87" s="49">
        <f t="shared" si="8"/>
        <v>0</v>
      </c>
      <c r="I87" s="141"/>
      <c r="J87" s="141"/>
      <c r="K87" s="50">
        <f t="shared" si="9"/>
        <v>0</v>
      </c>
      <c r="L87" s="51">
        <f t="shared" si="10"/>
        <v>0</v>
      </c>
      <c r="M87" s="49">
        <f t="shared" si="11"/>
        <v>0</v>
      </c>
      <c r="N87" s="49">
        <f t="shared" si="12"/>
        <v>0</v>
      </c>
      <c r="O87" s="49">
        <f t="shared" si="13"/>
        <v>0</v>
      </c>
      <c r="P87" s="107">
        <f t="shared" si="14"/>
        <v>0</v>
      </c>
      <c r="Q87" s="77" t="s">
        <v>46</v>
      </c>
    </row>
    <row r="88" spans="1:17" ht="22.5" x14ac:dyDescent="0.2">
      <c r="A88" s="40">
        <v>74</v>
      </c>
      <c r="B88" s="28" t="s">
        <v>96</v>
      </c>
      <c r="C88" s="137" t="s">
        <v>143</v>
      </c>
      <c r="D88" s="149" t="s">
        <v>66</v>
      </c>
      <c r="E88" s="157">
        <v>11.34</v>
      </c>
      <c r="F88" s="140"/>
      <c r="G88" s="49"/>
      <c r="H88" s="49">
        <f t="shared" si="8"/>
        <v>0</v>
      </c>
      <c r="I88" s="141"/>
      <c r="J88" s="141"/>
      <c r="K88" s="50">
        <f t="shared" si="9"/>
        <v>0</v>
      </c>
      <c r="L88" s="51">
        <f t="shared" si="10"/>
        <v>0</v>
      </c>
      <c r="M88" s="49">
        <f t="shared" si="11"/>
        <v>0</v>
      </c>
      <c r="N88" s="49">
        <f t="shared" si="12"/>
        <v>0</v>
      </c>
      <c r="O88" s="49">
        <f t="shared" si="13"/>
        <v>0</v>
      </c>
      <c r="P88" s="107">
        <f t="shared" si="14"/>
        <v>0</v>
      </c>
      <c r="Q88" s="77" t="s">
        <v>46</v>
      </c>
    </row>
    <row r="89" spans="1:17" ht="22.5" x14ac:dyDescent="0.2">
      <c r="A89" s="40">
        <v>75</v>
      </c>
      <c r="B89" s="28" t="s">
        <v>96</v>
      </c>
      <c r="C89" s="137" t="s">
        <v>144</v>
      </c>
      <c r="D89" s="149" t="s">
        <v>66</v>
      </c>
      <c r="E89" s="157">
        <v>2.52</v>
      </c>
      <c r="F89" s="140"/>
      <c r="G89" s="49"/>
      <c r="H89" s="49">
        <f t="shared" si="8"/>
        <v>0</v>
      </c>
      <c r="I89" s="141"/>
      <c r="J89" s="141"/>
      <c r="K89" s="50">
        <f t="shared" si="9"/>
        <v>0</v>
      </c>
      <c r="L89" s="51">
        <f t="shared" si="10"/>
        <v>0</v>
      </c>
      <c r="M89" s="49">
        <f t="shared" si="11"/>
        <v>0</v>
      </c>
      <c r="N89" s="49">
        <f t="shared" si="12"/>
        <v>0</v>
      </c>
      <c r="O89" s="49">
        <f t="shared" si="13"/>
        <v>0</v>
      </c>
      <c r="P89" s="107">
        <f t="shared" si="14"/>
        <v>0</v>
      </c>
      <c r="Q89" s="77" t="s">
        <v>46</v>
      </c>
    </row>
    <row r="90" spans="1:17" ht="22.5" x14ac:dyDescent="0.2">
      <c r="A90" s="40">
        <v>76</v>
      </c>
      <c r="B90" s="28" t="s">
        <v>96</v>
      </c>
      <c r="C90" s="137" t="s">
        <v>145</v>
      </c>
      <c r="D90" s="149" t="s">
        <v>66</v>
      </c>
      <c r="E90" s="157">
        <v>8.82</v>
      </c>
      <c r="F90" s="140"/>
      <c r="G90" s="49"/>
      <c r="H90" s="49">
        <f t="shared" si="8"/>
        <v>0</v>
      </c>
      <c r="I90" s="141"/>
      <c r="J90" s="141"/>
      <c r="K90" s="50">
        <f t="shared" si="9"/>
        <v>0</v>
      </c>
      <c r="L90" s="51">
        <f t="shared" si="10"/>
        <v>0</v>
      </c>
      <c r="M90" s="49">
        <f t="shared" si="11"/>
        <v>0</v>
      </c>
      <c r="N90" s="49">
        <f t="shared" si="12"/>
        <v>0</v>
      </c>
      <c r="O90" s="49">
        <f t="shared" si="13"/>
        <v>0</v>
      </c>
      <c r="P90" s="107">
        <f t="shared" si="14"/>
        <v>0</v>
      </c>
      <c r="Q90" s="77" t="s">
        <v>46</v>
      </c>
    </row>
    <row r="91" spans="1:17" x14ac:dyDescent="0.2">
      <c r="A91" s="40">
        <v>77</v>
      </c>
      <c r="B91" s="92"/>
      <c r="C91" s="155" t="s">
        <v>146</v>
      </c>
      <c r="D91" s="28"/>
      <c r="E91" s="59"/>
      <c r="F91" s="140"/>
      <c r="G91" s="49"/>
      <c r="H91" s="49">
        <f t="shared" si="8"/>
        <v>0</v>
      </c>
      <c r="I91" s="141"/>
      <c r="J91" s="141"/>
      <c r="K91" s="50">
        <f t="shared" si="9"/>
        <v>0</v>
      </c>
      <c r="L91" s="51">
        <f t="shared" si="10"/>
        <v>0</v>
      </c>
      <c r="M91" s="49">
        <f t="shared" si="11"/>
        <v>0</v>
      </c>
      <c r="N91" s="49">
        <f t="shared" si="12"/>
        <v>0</v>
      </c>
      <c r="O91" s="49">
        <f t="shared" si="13"/>
        <v>0</v>
      </c>
      <c r="P91" s="107">
        <f t="shared" si="14"/>
        <v>0</v>
      </c>
      <c r="Q91" s="77"/>
    </row>
    <row r="92" spans="1:17" ht="33.75" x14ac:dyDescent="0.2">
      <c r="A92" s="40">
        <v>78</v>
      </c>
      <c r="B92" s="28" t="s">
        <v>96</v>
      </c>
      <c r="C92" s="137" t="s">
        <v>120</v>
      </c>
      <c r="D92" s="149" t="s">
        <v>105</v>
      </c>
      <c r="E92" s="150">
        <v>49.5</v>
      </c>
      <c r="F92" s="140"/>
      <c r="G92" s="49"/>
      <c r="H92" s="49">
        <f t="shared" si="8"/>
        <v>0</v>
      </c>
      <c r="I92" s="141"/>
      <c r="J92" s="141"/>
      <c r="K92" s="50">
        <f t="shared" si="9"/>
        <v>0</v>
      </c>
      <c r="L92" s="51">
        <f t="shared" si="10"/>
        <v>0</v>
      </c>
      <c r="M92" s="49">
        <f t="shared" si="11"/>
        <v>0</v>
      </c>
      <c r="N92" s="49">
        <f t="shared" si="12"/>
        <v>0</v>
      </c>
      <c r="O92" s="49">
        <f t="shared" si="13"/>
        <v>0</v>
      </c>
      <c r="P92" s="107">
        <f t="shared" si="14"/>
        <v>0</v>
      </c>
      <c r="Q92" s="77" t="s">
        <v>46</v>
      </c>
    </row>
    <row r="93" spans="1:17" ht="33.75" x14ac:dyDescent="0.2">
      <c r="A93" s="40">
        <v>79</v>
      </c>
      <c r="B93" s="28" t="s">
        <v>96</v>
      </c>
      <c r="C93" s="137" t="s">
        <v>133</v>
      </c>
      <c r="D93" s="149" t="s">
        <v>101</v>
      </c>
      <c r="E93" s="150">
        <v>11</v>
      </c>
      <c r="F93" s="140"/>
      <c r="G93" s="49"/>
      <c r="H93" s="49">
        <f t="shared" si="8"/>
        <v>0</v>
      </c>
      <c r="I93" s="141"/>
      <c r="J93" s="141"/>
      <c r="K93" s="50">
        <f t="shared" si="9"/>
        <v>0</v>
      </c>
      <c r="L93" s="51">
        <f t="shared" si="10"/>
        <v>0</v>
      </c>
      <c r="M93" s="49">
        <f t="shared" si="11"/>
        <v>0</v>
      </c>
      <c r="N93" s="49">
        <f t="shared" si="12"/>
        <v>0</v>
      </c>
      <c r="O93" s="49">
        <f t="shared" si="13"/>
        <v>0</v>
      </c>
      <c r="P93" s="107">
        <f t="shared" si="14"/>
        <v>0</v>
      </c>
      <c r="Q93" s="77" t="s">
        <v>46</v>
      </c>
    </row>
    <row r="94" spans="1:17" ht="33.75" x14ac:dyDescent="0.2">
      <c r="A94" s="40">
        <v>80</v>
      </c>
      <c r="B94" s="28" t="s">
        <v>96</v>
      </c>
      <c r="C94" s="137" t="s">
        <v>120</v>
      </c>
      <c r="D94" s="149" t="s">
        <v>105</v>
      </c>
      <c r="E94" s="150">
        <v>49.5</v>
      </c>
      <c r="F94" s="140"/>
      <c r="G94" s="49"/>
      <c r="H94" s="49">
        <f t="shared" si="8"/>
        <v>0</v>
      </c>
      <c r="I94" s="141"/>
      <c r="J94" s="141"/>
      <c r="K94" s="50">
        <f t="shared" si="9"/>
        <v>0</v>
      </c>
      <c r="L94" s="51">
        <f t="shared" si="10"/>
        <v>0</v>
      </c>
      <c r="M94" s="49">
        <f t="shared" si="11"/>
        <v>0</v>
      </c>
      <c r="N94" s="49">
        <f t="shared" si="12"/>
        <v>0</v>
      </c>
      <c r="O94" s="49">
        <f t="shared" si="13"/>
        <v>0</v>
      </c>
      <c r="P94" s="107">
        <f t="shared" si="14"/>
        <v>0</v>
      </c>
      <c r="Q94" s="77" t="s">
        <v>46</v>
      </c>
    </row>
    <row r="95" spans="1:17" ht="33.75" x14ac:dyDescent="0.2">
      <c r="A95" s="40">
        <v>81</v>
      </c>
      <c r="B95" s="28" t="s">
        <v>96</v>
      </c>
      <c r="C95" s="137" t="s">
        <v>134</v>
      </c>
      <c r="D95" s="149" t="s">
        <v>101</v>
      </c>
      <c r="E95" s="150">
        <v>12.100000000000001</v>
      </c>
      <c r="F95" s="140"/>
      <c r="G95" s="49"/>
      <c r="H95" s="49">
        <f t="shared" ref="H95:H141" si="15">F95*G95</f>
        <v>0</v>
      </c>
      <c r="I95" s="141"/>
      <c r="J95" s="141"/>
      <c r="K95" s="50">
        <f t="shared" ref="K95:K141" si="16">SUM(H95:J95)</f>
        <v>0</v>
      </c>
      <c r="L95" s="51">
        <f t="shared" ref="L95:L141" si="17">E95*F95</f>
        <v>0</v>
      </c>
      <c r="M95" s="49">
        <f t="shared" ref="M95:M141" si="18">H95*E95</f>
        <v>0</v>
      </c>
      <c r="N95" s="49">
        <f t="shared" ref="N95:N141" si="19">I95*E95</f>
        <v>0</v>
      </c>
      <c r="O95" s="49">
        <f t="shared" ref="O95:O141" si="20">J95*E95</f>
        <v>0</v>
      </c>
      <c r="P95" s="107">
        <f t="shared" ref="P95:P141" si="21">SUM(M95:O95)</f>
        <v>0</v>
      </c>
      <c r="Q95" s="77" t="s">
        <v>46</v>
      </c>
    </row>
    <row r="96" spans="1:17" ht="22.5" x14ac:dyDescent="0.2">
      <c r="A96" s="40">
        <v>82</v>
      </c>
      <c r="B96" s="28" t="s">
        <v>96</v>
      </c>
      <c r="C96" s="137" t="s">
        <v>124</v>
      </c>
      <c r="D96" s="149" t="s">
        <v>105</v>
      </c>
      <c r="E96" s="150">
        <v>2.75</v>
      </c>
      <c r="F96" s="140"/>
      <c r="G96" s="49"/>
      <c r="H96" s="49">
        <f t="shared" si="15"/>
        <v>0</v>
      </c>
      <c r="I96" s="141"/>
      <c r="J96" s="141"/>
      <c r="K96" s="50">
        <f t="shared" si="16"/>
        <v>0</v>
      </c>
      <c r="L96" s="51">
        <f t="shared" si="17"/>
        <v>0</v>
      </c>
      <c r="M96" s="49">
        <f t="shared" si="18"/>
        <v>0</v>
      </c>
      <c r="N96" s="49">
        <f t="shared" si="19"/>
        <v>0</v>
      </c>
      <c r="O96" s="49">
        <f t="shared" si="20"/>
        <v>0</v>
      </c>
      <c r="P96" s="107">
        <f t="shared" si="21"/>
        <v>0</v>
      </c>
      <c r="Q96" s="77" t="s">
        <v>46</v>
      </c>
    </row>
    <row r="97" spans="1:17" ht="33.75" x14ac:dyDescent="0.2">
      <c r="A97" s="40">
        <v>83</v>
      </c>
      <c r="B97" s="28" t="s">
        <v>96</v>
      </c>
      <c r="C97" s="137" t="s">
        <v>135</v>
      </c>
      <c r="D97" s="149" t="s">
        <v>76</v>
      </c>
      <c r="E97" s="150">
        <v>11</v>
      </c>
      <c r="F97" s="140"/>
      <c r="G97" s="49"/>
      <c r="H97" s="49">
        <f t="shared" si="15"/>
        <v>0</v>
      </c>
      <c r="I97" s="141"/>
      <c r="J97" s="141"/>
      <c r="K97" s="50">
        <f t="shared" si="16"/>
        <v>0</v>
      </c>
      <c r="L97" s="51">
        <f t="shared" si="17"/>
        <v>0</v>
      </c>
      <c r="M97" s="49">
        <f t="shared" si="18"/>
        <v>0</v>
      </c>
      <c r="N97" s="49">
        <f t="shared" si="19"/>
        <v>0</v>
      </c>
      <c r="O97" s="49">
        <f t="shared" si="20"/>
        <v>0</v>
      </c>
      <c r="P97" s="107">
        <f t="shared" si="21"/>
        <v>0</v>
      </c>
      <c r="Q97" s="77" t="s">
        <v>46</v>
      </c>
    </row>
    <row r="98" spans="1:17" ht="22.5" x14ac:dyDescent="0.2">
      <c r="A98" s="40">
        <v>84</v>
      </c>
      <c r="B98" s="28" t="s">
        <v>96</v>
      </c>
      <c r="C98" s="137" t="s">
        <v>136</v>
      </c>
      <c r="D98" s="149" t="s">
        <v>66</v>
      </c>
      <c r="E98" s="150">
        <v>119.7</v>
      </c>
      <c r="F98" s="140"/>
      <c r="G98" s="49"/>
      <c r="H98" s="49">
        <f t="shared" si="15"/>
        <v>0</v>
      </c>
      <c r="I98" s="141"/>
      <c r="J98" s="141"/>
      <c r="K98" s="50">
        <f t="shared" si="16"/>
        <v>0</v>
      </c>
      <c r="L98" s="51">
        <f t="shared" si="17"/>
        <v>0</v>
      </c>
      <c r="M98" s="49">
        <f t="shared" si="18"/>
        <v>0</v>
      </c>
      <c r="N98" s="49">
        <f t="shared" si="19"/>
        <v>0</v>
      </c>
      <c r="O98" s="49">
        <f t="shared" si="20"/>
        <v>0</v>
      </c>
      <c r="P98" s="107">
        <f t="shared" si="21"/>
        <v>0</v>
      </c>
      <c r="Q98" s="77" t="s">
        <v>46</v>
      </c>
    </row>
    <row r="99" spans="1:17" ht="22.5" x14ac:dyDescent="0.2">
      <c r="A99" s="40">
        <v>85</v>
      </c>
      <c r="B99" s="28" t="s">
        <v>96</v>
      </c>
      <c r="C99" s="137" t="s">
        <v>147</v>
      </c>
      <c r="D99" s="149" t="s">
        <v>66</v>
      </c>
      <c r="E99" s="150">
        <v>42</v>
      </c>
      <c r="F99" s="140"/>
      <c r="G99" s="49"/>
      <c r="H99" s="49">
        <f t="shared" si="15"/>
        <v>0</v>
      </c>
      <c r="I99" s="141"/>
      <c r="J99" s="141"/>
      <c r="K99" s="50">
        <f t="shared" si="16"/>
        <v>0</v>
      </c>
      <c r="L99" s="51">
        <f t="shared" si="17"/>
        <v>0</v>
      </c>
      <c r="M99" s="49">
        <f t="shared" si="18"/>
        <v>0</v>
      </c>
      <c r="N99" s="49">
        <f t="shared" si="19"/>
        <v>0</v>
      </c>
      <c r="O99" s="49">
        <f t="shared" si="20"/>
        <v>0</v>
      </c>
      <c r="P99" s="107">
        <f t="shared" si="21"/>
        <v>0</v>
      </c>
      <c r="Q99" s="77" t="s">
        <v>46</v>
      </c>
    </row>
    <row r="100" spans="1:17" ht="22.5" x14ac:dyDescent="0.2">
      <c r="A100" s="40">
        <v>86</v>
      </c>
      <c r="B100" s="28" t="s">
        <v>96</v>
      </c>
      <c r="C100" s="137" t="s">
        <v>148</v>
      </c>
      <c r="D100" s="149" t="s">
        <v>66</v>
      </c>
      <c r="E100" s="150">
        <v>77.7</v>
      </c>
      <c r="F100" s="140"/>
      <c r="G100" s="49"/>
      <c r="H100" s="49">
        <f t="shared" si="15"/>
        <v>0</v>
      </c>
      <c r="I100" s="141"/>
      <c r="J100" s="141"/>
      <c r="K100" s="50">
        <f t="shared" si="16"/>
        <v>0</v>
      </c>
      <c r="L100" s="51">
        <f t="shared" si="17"/>
        <v>0</v>
      </c>
      <c r="M100" s="49">
        <f t="shared" si="18"/>
        <v>0</v>
      </c>
      <c r="N100" s="49">
        <f t="shared" si="19"/>
        <v>0</v>
      </c>
      <c r="O100" s="49">
        <f t="shared" si="20"/>
        <v>0</v>
      </c>
      <c r="P100" s="107">
        <f t="shared" si="21"/>
        <v>0</v>
      </c>
      <c r="Q100" s="77" t="s">
        <v>46</v>
      </c>
    </row>
    <row r="101" spans="1:17" ht="22.5" x14ac:dyDescent="0.2">
      <c r="A101" s="40">
        <v>87</v>
      </c>
      <c r="B101" s="28" t="s">
        <v>96</v>
      </c>
      <c r="C101" s="137" t="s">
        <v>139</v>
      </c>
      <c r="D101" s="149" t="s">
        <v>66</v>
      </c>
      <c r="E101" s="150">
        <v>42</v>
      </c>
      <c r="F101" s="140"/>
      <c r="G101" s="49"/>
      <c r="H101" s="49">
        <f t="shared" si="15"/>
        <v>0</v>
      </c>
      <c r="I101" s="141"/>
      <c r="J101" s="141"/>
      <c r="K101" s="50">
        <f t="shared" si="16"/>
        <v>0</v>
      </c>
      <c r="L101" s="51">
        <f t="shared" si="17"/>
        <v>0</v>
      </c>
      <c r="M101" s="49">
        <f t="shared" si="18"/>
        <v>0</v>
      </c>
      <c r="N101" s="49">
        <f t="shared" si="19"/>
        <v>0</v>
      </c>
      <c r="O101" s="49">
        <f t="shared" si="20"/>
        <v>0</v>
      </c>
      <c r="P101" s="107">
        <f t="shared" si="21"/>
        <v>0</v>
      </c>
      <c r="Q101" s="77" t="s">
        <v>46</v>
      </c>
    </row>
    <row r="102" spans="1:17" ht="22.5" x14ac:dyDescent="0.2">
      <c r="A102" s="40">
        <v>88</v>
      </c>
      <c r="B102" s="28" t="s">
        <v>96</v>
      </c>
      <c r="C102" s="137" t="s">
        <v>140</v>
      </c>
      <c r="D102" s="149" t="s">
        <v>66</v>
      </c>
      <c r="E102" s="150">
        <v>42</v>
      </c>
      <c r="F102" s="140"/>
      <c r="G102" s="49"/>
      <c r="H102" s="49">
        <f t="shared" si="15"/>
        <v>0</v>
      </c>
      <c r="I102" s="141"/>
      <c r="J102" s="141"/>
      <c r="K102" s="50">
        <f t="shared" si="16"/>
        <v>0</v>
      </c>
      <c r="L102" s="51">
        <f t="shared" si="17"/>
        <v>0</v>
      </c>
      <c r="M102" s="49">
        <f t="shared" si="18"/>
        <v>0</v>
      </c>
      <c r="N102" s="49">
        <f t="shared" si="19"/>
        <v>0</v>
      </c>
      <c r="O102" s="49">
        <f t="shared" si="20"/>
        <v>0</v>
      </c>
      <c r="P102" s="107">
        <f t="shared" si="21"/>
        <v>0</v>
      </c>
      <c r="Q102" s="77" t="s">
        <v>46</v>
      </c>
    </row>
    <row r="103" spans="1:17" ht="22.5" x14ac:dyDescent="0.2">
      <c r="A103" s="40">
        <v>89</v>
      </c>
      <c r="B103" s="28" t="s">
        <v>96</v>
      </c>
      <c r="C103" s="137" t="s">
        <v>141</v>
      </c>
      <c r="D103" s="149" t="s">
        <v>68</v>
      </c>
      <c r="E103" s="150">
        <v>30</v>
      </c>
      <c r="F103" s="140"/>
      <c r="G103" s="49"/>
      <c r="H103" s="49">
        <f t="shared" si="15"/>
        <v>0</v>
      </c>
      <c r="I103" s="141"/>
      <c r="J103" s="141"/>
      <c r="K103" s="50">
        <f t="shared" si="16"/>
        <v>0</v>
      </c>
      <c r="L103" s="51">
        <f t="shared" si="17"/>
        <v>0</v>
      </c>
      <c r="M103" s="49">
        <f t="shared" si="18"/>
        <v>0</v>
      </c>
      <c r="N103" s="49">
        <f t="shared" si="19"/>
        <v>0</v>
      </c>
      <c r="O103" s="49">
        <f t="shared" si="20"/>
        <v>0</v>
      </c>
      <c r="P103" s="107">
        <f t="shared" si="21"/>
        <v>0</v>
      </c>
      <c r="Q103" s="77" t="s">
        <v>46</v>
      </c>
    </row>
    <row r="104" spans="1:17" ht="22.5" x14ac:dyDescent="0.2">
      <c r="A104" s="40">
        <v>90</v>
      </c>
      <c r="B104" s="28" t="s">
        <v>96</v>
      </c>
      <c r="C104" s="154" t="s">
        <v>149</v>
      </c>
      <c r="D104" s="221" t="s">
        <v>150</v>
      </c>
      <c r="E104" s="153">
        <v>46</v>
      </c>
      <c r="F104" s="140"/>
      <c r="G104" s="49"/>
      <c r="H104" s="49">
        <f t="shared" si="15"/>
        <v>0</v>
      </c>
      <c r="I104" s="141"/>
      <c r="J104" s="141"/>
      <c r="K104" s="50">
        <f t="shared" si="16"/>
        <v>0</v>
      </c>
      <c r="L104" s="51">
        <f t="shared" si="17"/>
        <v>0</v>
      </c>
      <c r="M104" s="49">
        <f t="shared" si="18"/>
        <v>0</v>
      </c>
      <c r="N104" s="49">
        <f t="shared" si="19"/>
        <v>0</v>
      </c>
      <c r="O104" s="49">
        <f t="shared" si="20"/>
        <v>0</v>
      </c>
      <c r="P104" s="107">
        <f t="shared" si="21"/>
        <v>0</v>
      </c>
      <c r="Q104" s="77" t="s">
        <v>46</v>
      </c>
    </row>
    <row r="105" spans="1:17" x14ac:dyDescent="0.2">
      <c r="A105" s="40">
        <v>91</v>
      </c>
      <c r="B105" s="92"/>
      <c r="C105" s="155" t="s">
        <v>151</v>
      </c>
      <c r="D105" s="28"/>
      <c r="E105" s="59"/>
      <c r="F105" s="140"/>
      <c r="G105" s="49"/>
      <c r="H105" s="49">
        <f t="shared" si="15"/>
        <v>0</v>
      </c>
      <c r="I105" s="141"/>
      <c r="J105" s="141"/>
      <c r="K105" s="50">
        <f t="shared" si="16"/>
        <v>0</v>
      </c>
      <c r="L105" s="51">
        <f t="shared" si="17"/>
        <v>0</v>
      </c>
      <c r="M105" s="49">
        <f t="shared" si="18"/>
        <v>0</v>
      </c>
      <c r="N105" s="49">
        <f t="shared" si="19"/>
        <v>0</v>
      </c>
      <c r="O105" s="49">
        <f t="shared" si="20"/>
        <v>0</v>
      </c>
      <c r="P105" s="107">
        <f t="shared" si="21"/>
        <v>0</v>
      </c>
      <c r="Q105" s="77"/>
    </row>
    <row r="106" spans="1:17" ht="22.5" x14ac:dyDescent="0.2">
      <c r="A106" s="40">
        <v>92</v>
      </c>
      <c r="B106" s="28" t="s">
        <v>96</v>
      </c>
      <c r="C106" s="137" t="s">
        <v>152</v>
      </c>
      <c r="D106" s="221" t="s">
        <v>68</v>
      </c>
      <c r="E106" s="153">
        <v>1</v>
      </c>
      <c r="F106" s="140"/>
      <c r="G106" s="49"/>
      <c r="H106" s="49">
        <f t="shared" si="15"/>
        <v>0</v>
      </c>
      <c r="I106" s="141"/>
      <c r="J106" s="141"/>
      <c r="K106" s="50">
        <f t="shared" si="16"/>
        <v>0</v>
      </c>
      <c r="L106" s="51">
        <f t="shared" si="17"/>
        <v>0</v>
      </c>
      <c r="M106" s="49">
        <f t="shared" si="18"/>
        <v>0</v>
      </c>
      <c r="N106" s="49">
        <f t="shared" si="19"/>
        <v>0</v>
      </c>
      <c r="O106" s="49">
        <f t="shared" si="20"/>
        <v>0</v>
      </c>
      <c r="P106" s="107">
        <f t="shared" si="21"/>
        <v>0</v>
      </c>
      <c r="Q106" s="77" t="s">
        <v>46</v>
      </c>
    </row>
    <row r="107" spans="1:17" ht="45" x14ac:dyDescent="0.2">
      <c r="A107" s="40">
        <v>93</v>
      </c>
      <c r="B107" s="28" t="s">
        <v>96</v>
      </c>
      <c r="C107" s="137" t="s">
        <v>153</v>
      </c>
      <c r="D107" s="221" t="s">
        <v>68</v>
      </c>
      <c r="E107" s="153">
        <v>1</v>
      </c>
      <c r="F107" s="140"/>
      <c r="G107" s="49"/>
      <c r="H107" s="49">
        <f t="shared" si="15"/>
        <v>0</v>
      </c>
      <c r="I107" s="141"/>
      <c r="J107" s="141"/>
      <c r="K107" s="50">
        <f t="shared" si="16"/>
        <v>0</v>
      </c>
      <c r="L107" s="51">
        <f t="shared" si="17"/>
        <v>0</v>
      </c>
      <c r="M107" s="49">
        <f t="shared" si="18"/>
        <v>0</v>
      </c>
      <c r="N107" s="49">
        <f t="shared" si="19"/>
        <v>0</v>
      </c>
      <c r="O107" s="49">
        <f t="shared" si="20"/>
        <v>0</v>
      </c>
      <c r="P107" s="107">
        <f t="shared" si="21"/>
        <v>0</v>
      </c>
      <c r="Q107" s="77" t="s">
        <v>46</v>
      </c>
    </row>
    <row r="108" spans="1:17" x14ac:dyDescent="0.2">
      <c r="A108" s="40">
        <v>94</v>
      </c>
      <c r="B108" s="92"/>
      <c r="C108" s="155" t="s">
        <v>154</v>
      </c>
      <c r="D108" s="28"/>
      <c r="E108" s="59"/>
      <c r="F108" s="140"/>
      <c r="G108" s="49"/>
      <c r="H108" s="49">
        <f t="shared" si="15"/>
        <v>0</v>
      </c>
      <c r="I108" s="141"/>
      <c r="J108" s="141"/>
      <c r="K108" s="50">
        <f t="shared" si="16"/>
        <v>0</v>
      </c>
      <c r="L108" s="51">
        <f t="shared" si="17"/>
        <v>0</v>
      </c>
      <c r="M108" s="49">
        <f t="shared" si="18"/>
        <v>0</v>
      </c>
      <c r="N108" s="49">
        <f t="shared" si="19"/>
        <v>0</v>
      </c>
      <c r="O108" s="49">
        <f t="shared" si="20"/>
        <v>0</v>
      </c>
      <c r="P108" s="107">
        <f t="shared" si="21"/>
        <v>0</v>
      </c>
      <c r="Q108" s="77"/>
    </row>
    <row r="109" spans="1:17" ht="33.75" x14ac:dyDescent="0.2">
      <c r="A109" s="40">
        <v>95</v>
      </c>
      <c r="B109" s="28" t="s">
        <v>96</v>
      </c>
      <c r="C109" s="222" t="s">
        <v>155</v>
      </c>
      <c r="D109" s="221" t="s">
        <v>68</v>
      </c>
      <c r="E109" s="223">
        <v>1</v>
      </c>
      <c r="F109" s="140"/>
      <c r="G109" s="49"/>
      <c r="H109" s="49">
        <f t="shared" si="15"/>
        <v>0</v>
      </c>
      <c r="I109" s="141"/>
      <c r="J109" s="141"/>
      <c r="K109" s="50">
        <f t="shared" si="16"/>
        <v>0</v>
      </c>
      <c r="L109" s="51">
        <f t="shared" si="17"/>
        <v>0</v>
      </c>
      <c r="M109" s="49">
        <f t="shared" si="18"/>
        <v>0</v>
      </c>
      <c r="N109" s="49">
        <f t="shared" si="19"/>
        <v>0</v>
      </c>
      <c r="O109" s="49">
        <f t="shared" si="20"/>
        <v>0</v>
      </c>
      <c r="P109" s="107">
        <f t="shared" si="21"/>
        <v>0</v>
      </c>
      <c r="Q109" s="77" t="s">
        <v>47</v>
      </c>
    </row>
    <row r="110" spans="1:17" ht="33.75" x14ac:dyDescent="0.2">
      <c r="A110" s="40">
        <v>96</v>
      </c>
      <c r="B110" s="28" t="s">
        <v>96</v>
      </c>
      <c r="C110" s="222" t="s">
        <v>156</v>
      </c>
      <c r="D110" s="221" t="s">
        <v>68</v>
      </c>
      <c r="E110" s="223">
        <v>1</v>
      </c>
      <c r="F110" s="140"/>
      <c r="G110" s="49"/>
      <c r="H110" s="49">
        <f t="shared" si="15"/>
        <v>0</v>
      </c>
      <c r="I110" s="141"/>
      <c r="J110" s="141"/>
      <c r="K110" s="50">
        <f t="shared" si="16"/>
        <v>0</v>
      </c>
      <c r="L110" s="51">
        <f t="shared" si="17"/>
        <v>0</v>
      </c>
      <c r="M110" s="49">
        <f t="shared" si="18"/>
        <v>0</v>
      </c>
      <c r="N110" s="49">
        <f t="shared" si="19"/>
        <v>0</v>
      </c>
      <c r="O110" s="49">
        <f t="shared" si="20"/>
        <v>0</v>
      </c>
      <c r="P110" s="107">
        <f t="shared" si="21"/>
        <v>0</v>
      </c>
      <c r="Q110" s="77" t="s">
        <v>47</v>
      </c>
    </row>
    <row r="111" spans="1:17" ht="22.5" x14ac:dyDescent="0.2">
      <c r="A111" s="40">
        <v>97</v>
      </c>
      <c r="B111" s="28" t="s">
        <v>96</v>
      </c>
      <c r="C111" s="222" t="s">
        <v>157</v>
      </c>
      <c r="D111" s="221" t="s">
        <v>68</v>
      </c>
      <c r="E111" s="223">
        <v>1</v>
      </c>
      <c r="F111" s="140"/>
      <c r="G111" s="49"/>
      <c r="H111" s="49">
        <f t="shared" si="15"/>
        <v>0</v>
      </c>
      <c r="I111" s="141"/>
      <c r="J111" s="141"/>
      <c r="K111" s="50">
        <f t="shared" si="16"/>
        <v>0</v>
      </c>
      <c r="L111" s="51">
        <f t="shared" si="17"/>
        <v>0</v>
      </c>
      <c r="M111" s="49">
        <f t="shared" si="18"/>
        <v>0</v>
      </c>
      <c r="N111" s="49">
        <f t="shared" si="19"/>
        <v>0</v>
      </c>
      <c r="O111" s="49">
        <f t="shared" si="20"/>
        <v>0</v>
      </c>
      <c r="P111" s="107">
        <f t="shared" si="21"/>
        <v>0</v>
      </c>
      <c r="Q111" s="77" t="s">
        <v>46</v>
      </c>
    </row>
    <row r="112" spans="1:17" ht="22.5" x14ac:dyDescent="0.2">
      <c r="A112" s="40">
        <v>98</v>
      </c>
      <c r="B112" s="92"/>
      <c r="C112" s="155" t="s">
        <v>158</v>
      </c>
      <c r="D112" s="28"/>
      <c r="E112" s="59"/>
      <c r="F112" s="140"/>
      <c r="G112" s="49"/>
      <c r="H112" s="49">
        <f t="shared" si="15"/>
        <v>0</v>
      </c>
      <c r="I112" s="141"/>
      <c r="J112" s="141"/>
      <c r="K112" s="50">
        <f t="shared" si="16"/>
        <v>0</v>
      </c>
      <c r="L112" s="51">
        <f t="shared" si="17"/>
        <v>0</v>
      </c>
      <c r="M112" s="49">
        <f t="shared" si="18"/>
        <v>0</v>
      </c>
      <c r="N112" s="49">
        <f t="shared" si="19"/>
        <v>0</v>
      </c>
      <c r="O112" s="49">
        <f t="shared" si="20"/>
        <v>0</v>
      </c>
      <c r="P112" s="107">
        <f t="shared" si="21"/>
        <v>0</v>
      </c>
      <c r="Q112" s="77" t="s">
        <v>425</v>
      </c>
    </row>
    <row r="113" spans="1:17" ht="22.5" x14ac:dyDescent="0.2">
      <c r="A113" s="40">
        <v>99</v>
      </c>
      <c r="B113" s="28" t="s">
        <v>96</v>
      </c>
      <c r="C113" s="137" t="s">
        <v>159</v>
      </c>
      <c r="D113" s="149" t="s">
        <v>101</v>
      </c>
      <c r="E113" s="150">
        <v>3.4</v>
      </c>
      <c r="F113" s="140"/>
      <c r="G113" s="49"/>
      <c r="H113" s="49">
        <f t="shared" si="15"/>
        <v>0</v>
      </c>
      <c r="I113" s="141"/>
      <c r="J113" s="141"/>
      <c r="K113" s="50">
        <f t="shared" si="16"/>
        <v>0</v>
      </c>
      <c r="L113" s="51">
        <f t="shared" si="17"/>
        <v>0</v>
      </c>
      <c r="M113" s="49">
        <f t="shared" si="18"/>
        <v>0</v>
      </c>
      <c r="N113" s="49">
        <f t="shared" si="19"/>
        <v>0</v>
      </c>
      <c r="O113" s="49">
        <f t="shared" si="20"/>
        <v>0</v>
      </c>
      <c r="P113" s="107">
        <f t="shared" si="21"/>
        <v>0</v>
      </c>
      <c r="Q113" s="77" t="s">
        <v>47</v>
      </c>
    </row>
    <row r="114" spans="1:17" ht="22.5" x14ac:dyDescent="0.2">
      <c r="A114" s="40">
        <v>100</v>
      </c>
      <c r="B114" s="28" t="s">
        <v>96</v>
      </c>
      <c r="C114" s="137" t="s">
        <v>160</v>
      </c>
      <c r="D114" s="149" t="s">
        <v>105</v>
      </c>
      <c r="E114" s="157">
        <v>15.299999999999999</v>
      </c>
      <c r="F114" s="140"/>
      <c r="G114" s="49"/>
      <c r="H114" s="49">
        <f t="shared" si="15"/>
        <v>0</v>
      </c>
      <c r="I114" s="141"/>
      <c r="J114" s="141"/>
      <c r="K114" s="50">
        <f t="shared" si="16"/>
        <v>0</v>
      </c>
      <c r="L114" s="51">
        <f t="shared" si="17"/>
        <v>0</v>
      </c>
      <c r="M114" s="49">
        <f t="shared" si="18"/>
        <v>0</v>
      </c>
      <c r="N114" s="49">
        <f t="shared" si="19"/>
        <v>0</v>
      </c>
      <c r="O114" s="49">
        <f t="shared" si="20"/>
        <v>0</v>
      </c>
      <c r="P114" s="107">
        <f t="shared" si="21"/>
        <v>0</v>
      </c>
      <c r="Q114" s="77" t="s">
        <v>47</v>
      </c>
    </row>
    <row r="115" spans="1:17" ht="22.5" x14ac:dyDescent="0.2">
      <c r="A115" s="40">
        <v>101</v>
      </c>
      <c r="B115" s="28" t="s">
        <v>96</v>
      </c>
      <c r="C115" s="137" t="s">
        <v>161</v>
      </c>
      <c r="D115" s="149" t="s">
        <v>101</v>
      </c>
      <c r="E115" s="157">
        <v>3.4</v>
      </c>
      <c r="F115" s="140"/>
      <c r="G115" s="49"/>
      <c r="H115" s="49">
        <f t="shared" si="15"/>
        <v>0</v>
      </c>
      <c r="I115" s="141"/>
      <c r="J115" s="141"/>
      <c r="K115" s="50">
        <f t="shared" si="16"/>
        <v>0</v>
      </c>
      <c r="L115" s="51">
        <f t="shared" si="17"/>
        <v>0</v>
      </c>
      <c r="M115" s="49">
        <f t="shared" si="18"/>
        <v>0</v>
      </c>
      <c r="N115" s="49">
        <f t="shared" si="19"/>
        <v>0</v>
      </c>
      <c r="O115" s="49">
        <f t="shared" si="20"/>
        <v>0</v>
      </c>
      <c r="P115" s="107">
        <f t="shared" si="21"/>
        <v>0</v>
      </c>
      <c r="Q115" s="77" t="s">
        <v>47</v>
      </c>
    </row>
    <row r="116" spans="1:17" ht="45" x14ac:dyDescent="0.2">
      <c r="A116" s="40">
        <v>102</v>
      </c>
      <c r="B116" s="28" t="s">
        <v>96</v>
      </c>
      <c r="C116" s="137" t="s">
        <v>162</v>
      </c>
      <c r="D116" s="149" t="s">
        <v>101</v>
      </c>
      <c r="E116" s="150">
        <v>3.4</v>
      </c>
      <c r="F116" s="140"/>
      <c r="G116" s="49"/>
      <c r="H116" s="49">
        <f t="shared" si="15"/>
        <v>0</v>
      </c>
      <c r="I116" s="141"/>
      <c r="J116" s="141"/>
      <c r="K116" s="50">
        <f t="shared" si="16"/>
        <v>0</v>
      </c>
      <c r="L116" s="51">
        <f t="shared" si="17"/>
        <v>0</v>
      </c>
      <c r="M116" s="49">
        <f t="shared" si="18"/>
        <v>0</v>
      </c>
      <c r="N116" s="49">
        <f t="shared" si="19"/>
        <v>0</v>
      </c>
      <c r="O116" s="49">
        <f t="shared" si="20"/>
        <v>0</v>
      </c>
      <c r="P116" s="107">
        <f t="shared" si="21"/>
        <v>0</v>
      </c>
      <c r="Q116" s="77" t="s">
        <v>47</v>
      </c>
    </row>
    <row r="117" spans="1:17" ht="22.5" x14ac:dyDescent="0.2">
      <c r="A117" s="40">
        <v>103</v>
      </c>
      <c r="B117" s="28" t="s">
        <v>96</v>
      </c>
      <c r="C117" s="137" t="s">
        <v>163</v>
      </c>
      <c r="D117" s="149" t="s">
        <v>101</v>
      </c>
      <c r="E117" s="150">
        <v>3.4</v>
      </c>
      <c r="F117" s="140"/>
      <c r="G117" s="49"/>
      <c r="H117" s="49">
        <f t="shared" si="15"/>
        <v>0</v>
      </c>
      <c r="I117" s="141"/>
      <c r="J117" s="141"/>
      <c r="K117" s="50">
        <f t="shared" si="16"/>
        <v>0</v>
      </c>
      <c r="L117" s="51">
        <f t="shared" si="17"/>
        <v>0</v>
      </c>
      <c r="M117" s="49">
        <f t="shared" si="18"/>
        <v>0</v>
      </c>
      <c r="N117" s="49">
        <f t="shared" si="19"/>
        <v>0</v>
      </c>
      <c r="O117" s="49">
        <f t="shared" si="20"/>
        <v>0</v>
      </c>
      <c r="P117" s="107">
        <f t="shared" si="21"/>
        <v>0</v>
      </c>
      <c r="Q117" s="77" t="s">
        <v>47</v>
      </c>
    </row>
    <row r="118" spans="1:17" ht="56.25" x14ac:dyDescent="0.2">
      <c r="A118" s="40">
        <v>104</v>
      </c>
      <c r="B118" s="28" t="s">
        <v>96</v>
      </c>
      <c r="C118" s="137" t="s">
        <v>164</v>
      </c>
      <c r="D118" s="149" t="s">
        <v>101</v>
      </c>
      <c r="E118" s="150">
        <v>3.4</v>
      </c>
      <c r="F118" s="140"/>
      <c r="G118" s="49"/>
      <c r="H118" s="49">
        <f t="shared" si="15"/>
        <v>0</v>
      </c>
      <c r="I118" s="141"/>
      <c r="J118" s="141"/>
      <c r="K118" s="50">
        <f t="shared" si="16"/>
        <v>0</v>
      </c>
      <c r="L118" s="51">
        <f t="shared" si="17"/>
        <v>0</v>
      </c>
      <c r="M118" s="49">
        <f t="shared" si="18"/>
        <v>0</v>
      </c>
      <c r="N118" s="49">
        <f t="shared" si="19"/>
        <v>0</v>
      </c>
      <c r="O118" s="49">
        <f t="shared" si="20"/>
        <v>0</v>
      </c>
      <c r="P118" s="107">
        <f t="shared" si="21"/>
        <v>0</v>
      </c>
      <c r="Q118" s="77" t="s">
        <v>47</v>
      </c>
    </row>
    <row r="119" spans="1:17" ht="78.75" x14ac:dyDescent="0.2">
      <c r="A119" s="40">
        <v>105</v>
      </c>
      <c r="B119" s="28" t="s">
        <v>96</v>
      </c>
      <c r="C119" s="137" t="s">
        <v>165</v>
      </c>
      <c r="D119" s="149" t="s">
        <v>66</v>
      </c>
      <c r="E119" s="150">
        <v>2.9</v>
      </c>
      <c r="F119" s="140"/>
      <c r="G119" s="49"/>
      <c r="H119" s="49">
        <f t="shared" si="15"/>
        <v>0</v>
      </c>
      <c r="I119" s="141"/>
      <c r="J119" s="141"/>
      <c r="K119" s="50">
        <f t="shared" si="16"/>
        <v>0</v>
      </c>
      <c r="L119" s="51">
        <f t="shared" si="17"/>
        <v>0</v>
      </c>
      <c r="M119" s="49">
        <f t="shared" si="18"/>
        <v>0</v>
      </c>
      <c r="N119" s="49">
        <f t="shared" si="19"/>
        <v>0</v>
      </c>
      <c r="O119" s="49">
        <f t="shared" si="20"/>
        <v>0</v>
      </c>
      <c r="P119" s="107">
        <f t="shared" si="21"/>
        <v>0</v>
      </c>
      <c r="Q119" s="77" t="s">
        <v>47</v>
      </c>
    </row>
    <row r="120" spans="1:17" ht="45" x14ac:dyDescent="0.2">
      <c r="A120" s="40">
        <v>106</v>
      </c>
      <c r="B120" s="28" t="s">
        <v>96</v>
      </c>
      <c r="C120" s="137" t="s">
        <v>166</v>
      </c>
      <c r="D120" s="149" t="s">
        <v>66</v>
      </c>
      <c r="E120" s="150">
        <v>4</v>
      </c>
      <c r="F120" s="140"/>
      <c r="G120" s="49"/>
      <c r="H120" s="49">
        <f t="shared" si="15"/>
        <v>0</v>
      </c>
      <c r="I120" s="141"/>
      <c r="J120" s="141"/>
      <c r="K120" s="50">
        <f t="shared" si="16"/>
        <v>0</v>
      </c>
      <c r="L120" s="51">
        <f t="shared" si="17"/>
        <v>0</v>
      </c>
      <c r="M120" s="49">
        <f t="shared" si="18"/>
        <v>0</v>
      </c>
      <c r="N120" s="49">
        <f t="shared" si="19"/>
        <v>0</v>
      </c>
      <c r="O120" s="49">
        <f t="shared" si="20"/>
        <v>0</v>
      </c>
      <c r="P120" s="107">
        <f t="shared" si="21"/>
        <v>0</v>
      </c>
      <c r="Q120" s="77" t="s">
        <v>47</v>
      </c>
    </row>
    <row r="121" spans="1:17" ht="33.75" x14ac:dyDescent="0.2">
      <c r="A121" s="40">
        <v>107</v>
      </c>
      <c r="B121" s="28" t="s">
        <v>96</v>
      </c>
      <c r="C121" s="154" t="s">
        <v>167</v>
      </c>
      <c r="D121" s="221" t="s">
        <v>66</v>
      </c>
      <c r="E121" s="153">
        <v>3</v>
      </c>
      <c r="F121" s="140"/>
      <c r="G121" s="49"/>
      <c r="H121" s="49">
        <f t="shared" si="15"/>
        <v>0</v>
      </c>
      <c r="I121" s="141"/>
      <c r="J121" s="141"/>
      <c r="K121" s="50">
        <f t="shared" si="16"/>
        <v>0</v>
      </c>
      <c r="L121" s="51">
        <f t="shared" si="17"/>
        <v>0</v>
      </c>
      <c r="M121" s="49">
        <f t="shared" si="18"/>
        <v>0</v>
      </c>
      <c r="N121" s="49">
        <f t="shared" si="19"/>
        <v>0</v>
      </c>
      <c r="O121" s="49">
        <f t="shared" si="20"/>
        <v>0</v>
      </c>
      <c r="P121" s="107">
        <f t="shared" si="21"/>
        <v>0</v>
      </c>
      <c r="Q121" s="77" t="s">
        <v>47</v>
      </c>
    </row>
    <row r="122" spans="1:17" ht="22.5" x14ac:dyDescent="0.2">
      <c r="A122" s="40">
        <v>108</v>
      </c>
      <c r="B122" s="28" t="s">
        <v>96</v>
      </c>
      <c r="C122" s="154" t="s">
        <v>168</v>
      </c>
      <c r="D122" s="221" t="s">
        <v>66</v>
      </c>
      <c r="E122" s="153">
        <v>2.5</v>
      </c>
      <c r="F122" s="140"/>
      <c r="G122" s="49"/>
      <c r="H122" s="49">
        <f t="shared" si="15"/>
        <v>0</v>
      </c>
      <c r="I122" s="141"/>
      <c r="J122" s="141"/>
      <c r="K122" s="50">
        <f t="shared" si="16"/>
        <v>0</v>
      </c>
      <c r="L122" s="51">
        <f t="shared" si="17"/>
        <v>0</v>
      </c>
      <c r="M122" s="49">
        <f t="shared" si="18"/>
        <v>0</v>
      </c>
      <c r="N122" s="49">
        <f t="shared" si="19"/>
        <v>0</v>
      </c>
      <c r="O122" s="49">
        <f t="shared" si="20"/>
        <v>0</v>
      </c>
      <c r="P122" s="107">
        <f t="shared" si="21"/>
        <v>0</v>
      </c>
      <c r="Q122" s="77" t="s">
        <v>47</v>
      </c>
    </row>
    <row r="123" spans="1:17" ht="22.5" x14ac:dyDescent="0.2">
      <c r="A123" s="40">
        <v>109</v>
      </c>
      <c r="B123" s="28" t="s">
        <v>96</v>
      </c>
      <c r="C123" s="154" t="s">
        <v>169</v>
      </c>
      <c r="D123" s="221" t="s">
        <v>68</v>
      </c>
      <c r="E123" s="153">
        <v>1</v>
      </c>
      <c r="F123" s="140"/>
      <c r="G123" s="49"/>
      <c r="H123" s="49">
        <f t="shared" si="15"/>
        <v>0</v>
      </c>
      <c r="I123" s="141"/>
      <c r="J123" s="141"/>
      <c r="K123" s="50">
        <f t="shared" si="16"/>
        <v>0</v>
      </c>
      <c r="L123" s="51">
        <f t="shared" si="17"/>
        <v>0</v>
      </c>
      <c r="M123" s="49">
        <f t="shared" si="18"/>
        <v>0</v>
      </c>
      <c r="N123" s="49">
        <f t="shared" si="19"/>
        <v>0</v>
      </c>
      <c r="O123" s="49">
        <f t="shared" si="20"/>
        <v>0</v>
      </c>
      <c r="P123" s="107">
        <f t="shared" si="21"/>
        <v>0</v>
      </c>
      <c r="Q123" s="77" t="s">
        <v>47</v>
      </c>
    </row>
    <row r="124" spans="1:17" ht="22.5" x14ac:dyDescent="0.2">
      <c r="A124" s="40">
        <v>110</v>
      </c>
      <c r="B124" s="28" t="s">
        <v>96</v>
      </c>
      <c r="C124" s="48" t="s">
        <v>170</v>
      </c>
      <c r="D124" s="158" t="s">
        <v>66</v>
      </c>
      <c r="E124" s="153">
        <v>2.2799999999999998</v>
      </c>
      <c r="F124" s="140"/>
      <c r="G124" s="49"/>
      <c r="H124" s="49">
        <f t="shared" si="15"/>
        <v>0</v>
      </c>
      <c r="I124" s="141"/>
      <c r="J124" s="141"/>
      <c r="K124" s="50">
        <f t="shared" si="16"/>
        <v>0</v>
      </c>
      <c r="L124" s="51">
        <f t="shared" si="17"/>
        <v>0</v>
      </c>
      <c r="M124" s="49">
        <f t="shared" si="18"/>
        <v>0</v>
      </c>
      <c r="N124" s="49">
        <f t="shared" si="19"/>
        <v>0</v>
      </c>
      <c r="O124" s="49">
        <f t="shared" si="20"/>
        <v>0</v>
      </c>
      <c r="P124" s="107">
        <f t="shared" si="21"/>
        <v>0</v>
      </c>
      <c r="Q124" s="77" t="s">
        <v>47</v>
      </c>
    </row>
    <row r="125" spans="1:17" ht="33.75" x14ac:dyDescent="0.2">
      <c r="A125" s="40">
        <v>111</v>
      </c>
      <c r="B125" s="224"/>
      <c r="C125" s="155" t="s">
        <v>171</v>
      </c>
      <c r="D125" s="221"/>
      <c r="E125" s="153"/>
      <c r="F125" s="140"/>
      <c r="G125" s="49"/>
      <c r="H125" s="49">
        <f t="shared" si="15"/>
        <v>0</v>
      </c>
      <c r="I125" s="141"/>
      <c r="J125" s="141"/>
      <c r="K125" s="50">
        <f t="shared" si="16"/>
        <v>0</v>
      </c>
      <c r="L125" s="51">
        <f t="shared" si="17"/>
        <v>0</v>
      </c>
      <c r="M125" s="49">
        <f t="shared" si="18"/>
        <v>0</v>
      </c>
      <c r="N125" s="49">
        <f t="shared" si="19"/>
        <v>0</v>
      </c>
      <c r="O125" s="49">
        <f t="shared" si="20"/>
        <v>0</v>
      </c>
      <c r="P125" s="107">
        <f t="shared" si="21"/>
        <v>0</v>
      </c>
      <c r="Q125" s="77" t="s">
        <v>425</v>
      </c>
    </row>
    <row r="126" spans="1:17" ht="22.5" x14ac:dyDescent="0.2">
      <c r="A126" s="40">
        <v>112</v>
      </c>
      <c r="B126" s="28" t="s">
        <v>172</v>
      </c>
      <c r="C126" s="222" t="s">
        <v>173</v>
      </c>
      <c r="D126" s="149" t="s">
        <v>101</v>
      </c>
      <c r="E126" s="153">
        <v>26.04</v>
      </c>
      <c r="F126" s="140"/>
      <c r="G126" s="49"/>
      <c r="H126" s="49">
        <f t="shared" si="15"/>
        <v>0</v>
      </c>
      <c r="I126" s="141"/>
      <c r="J126" s="141"/>
      <c r="K126" s="50">
        <f t="shared" si="16"/>
        <v>0</v>
      </c>
      <c r="L126" s="51">
        <f t="shared" si="17"/>
        <v>0</v>
      </c>
      <c r="M126" s="49">
        <f t="shared" si="18"/>
        <v>0</v>
      </c>
      <c r="N126" s="49">
        <f t="shared" si="19"/>
        <v>0</v>
      </c>
      <c r="O126" s="49">
        <f t="shared" si="20"/>
        <v>0</v>
      </c>
      <c r="P126" s="107">
        <f t="shared" si="21"/>
        <v>0</v>
      </c>
      <c r="Q126" s="77" t="s">
        <v>46</v>
      </c>
    </row>
    <row r="127" spans="1:17" ht="22.5" x14ac:dyDescent="0.2">
      <c r="A127" s="40">
        <v>113</v>
      </c>
      <c r="B127" s="28" t="s">
        <v>172</v>
      </c>
      <c r="C127" s="222" t="s">
        <v>174</v>
      </c>
      <c r="D127" s="221" t="s">
        <v>70</v>
      </c>
      <c r="E127" s="153">
        <v>42</v>
      </c>
      <c r="F127" s="140"/>
      <c r="G127" s="49"/>
      <c r="H127" s="49">
        <f t="shared" si="15"/>
        <v>0</v>
      </c>
      <c r="I127" s="141"/>
      <c r="J127" s="141"/>
      <c r="K127" s="50">
        <f t="shared" si="16"/>
        <v>0</v>
      </c>
      <c r="L127" s="51">
        <f t="shared" si="17"/>
        <v>0</v>
      </c>
      <c r="M127" s="49">
        <f t="shared" si="18"/>
        <v>0</v>
      </c>
      <c r="N127" s="49">
        <f t="shared" si="19"/>
        <v>0</v>
      </c>
      <c r="O127" s="49">
        <f t="shared" si="20"/>
        <v>0</v>
      </c>
      <c r="P127" s="107">
        <f t="shared" si="21"/>
        <v>0</v>
      </c>
      <c r="Q127" s="77" t="s">
        <v>46</v>
      </c>
    </row>
    <row r="128" spans="1:17" ht="22.5" x14ac:dyDescent="0.2">
      <c r="A128" s="40">
        <v>114</v>
      </c>
      <c r="B128" s="28" t="s">
        <v>172</v>
      </c>
      <c r="C128" s="222" t="s">
        <v>175</v>
      </c>
      <c r="D128" s="221" t="s">
        <v>66</v>
      </c>
      <c r="E128" s="153">
        <v>42</v>
      </c>
      <c r="F128" s="140"/>
      <c r="G128" s="49"/>
      <c r="H128" s="49">
        <f t="shared" si="15"/>
        <v>0</v>
      </c>
      <c r="I128" s="141"/>
      <c r="J128" s="141"/>
      <c r="K128" s="50">
        <f t="shared" si="16"/>
        <v>0</v>
      </c>
      <c r="L128" s="51">
        <f t="shared" si="17"/>
        <v>0</v>
      </c>
      <c r="M128" s="49">
        <f t="shared" si="18"/>
        <v>0</v>
      </c>
      <c r="N128" s="49">
        <f t="shared" si="19"/>
        <v>0</v>
      </c>
      <c r="O128" s="49">
        <f t="shared" si="20"/>
        <v>0</v>
      </c>
      <c r="P128" s="107">
        <f t="shared" si="21"/>
        <v>0</v>
      </c>
      <c r="Q128" s="77" t="s">
        <v>46</v>
      </c>
    </row>
    <row r="129" spans="1:17" ht="22.5" x14ac:dyDescent="0.2">
      <c r="A129" s="40">
        <v>115</v>
      </c>
      <c r="B129" s="28" t="s">
        <v>172</v>
      </c>
      <c r="C129" s="222" t="s">
        <v>176</v>
      </c>
      <c r="D129" s="149" t="s">
        <v>101</v>
      </c>
      <c r="E129" s="153">
        <v>4</v>
      </c>
      <c r="F129" s="140"/>
      <c r="G129" s="49"/>
      <c r="H129" s="49">
        <f t="shared" si="15"/>
        <v>0</v>
      </c>
      <c r="I129" s="141"/>
      <c r="J129" s="141"/>
      <c r="K129" s="50">
        <f t="shared" si="16"/>
        <v>0</v>
      </c>
      <c r="L129" s="51">
        <f t="shared" si="17"/>
        <v>0</v>
      </c>
      <c r="M129" s="49">
        <f t="shared" si="18"/>
        <v>0</v>
      </c>
      <c r="N129" s="49">
        <f t="shared" si="19"/>
        <v>0</v>
      </c>
      <c r="O129" s="49">
        <f t="shared" si="20"/>
        <v>0</v>
      </c>
      <c r="P129" s="107">
        <f t="shared" si="21"/>
        <v>0</v>
      </c>
      <c r="Q129" s="77" t="s">
        <v>46</v>
      </c>
    </row>
    <row r="130" spans="1:17" ht="33.75" x14ac:dyDescent="0.2">
      <c r="A130" s="40">
        <v>116</v>
      </c>
      <c r="B130" s="28" t="s">
        <v>172</v>
      </c>
      <c r="C130" s="222" t="s">
        <v>177</v>
      </c>
      <c r="D130" s="158" t="s">
        <v>66</v>
      </c>
      <c r="E130" s="153">
        <v>27.76</v>
      </c>
      <c r="F130" s="140"/>
      <c r="G130" s="49"/>
      <c r="H130" s="49">
        <f t="shared" si="15"/>
        <v>0</v>
      </c>
      <c r="I130" s="141"/>
      <c r="J130" s="141"/>
      <c r="K130" s="50">
        <f t="shared" si="16"/>
        <v>0</v>
      </c>
      <c r="L130" s="51">
        <f t="shared" si="17"/>
        <v>0</v>
      </c>
      <c r="M130" s="49">
        <f t="shared" si="18"/>
        <v>0</v>
      </c>
      <c r="N130" s="49">
        <f t="shared" si="19"/>
        <v>0</v>
      </c>
      <c r="O130" s="49">
        <f t="shared" si="20"/>
        <v>0</v>
      </c>
      <c r="P130" s="107">
        <f t="shared" si="21"/>
        <v>0</v>
      </c>
      <c r="Q130" s="77" t="s">
        <v>46</v>
      </c>
    </row>
    <row r="131" spans="1:17" ht="33.75" x14ac:dyDescent="0.2">
      <c r="A131" s="40">
        <v>117</v>
      </c>
      <c r="B131" s="28" t="s">
        <v>172</v>
      </c>
      <c r="C131" s="222" t="s">
        <v>178</v>
      </c>
      <c r="D131" s="149" t="s">
        <v>101</v>
      </c>
      <c r="E131" s="153">
        <v>26.04</v>
      </c>
      <c r="F131" s="140"/>
      <c r="G131" s="49"/>
      <c r="H131" s="49">
        <f t="shared" si="15"/>
        <v>0</v>
      </c>
      <c r="I131" s="141"/>
      <c r="J131" s="141"/>
      <c r="K131" s="50">
        <f t="shared" si="16"/>
        <v>0</v>
      </c>
      <c r="L131" s="51">
        <f t="shared" si="17"/>
        <v>0</v>
      </c>
      <c r="M131" s="49">
        <f t="shared" si="18"/>
        <v>0</v>
      </c>
      <c r="N131" s="49">
        <f t="shared" si="19"/>
        <v>0</v>
      </c>
      <c r="O131" s="49">
        <f t="shared" si="20"/>
        <v>0</v>
      </c>
      <c r="P131" s="107">
        <f t="shared" si="21"/>
        <v>0</v>
      </c>
      <c r="Q131" s="77" t="s">
        <v>46</v>
      </c>
    </row>
    <row r="132" spans="1:17" ht="33.75" x14ac:dyDescent="0.2">
      <c r="A132" s="40">
        <v>118</v>
      </c>
      <c r="B132" s="28" t="s">
        <v>172</v>
      </c>
      <c r="C132" s="222" t="s">
        <v>179</v>
      </c>
      <c r="D132" s="149" t="s">
        <v>101</v>
      </c>
      <c r="E132" s="153">
        <v>26.04</v>
      </c>
      <c r="F132" s="140"/>
      <c r="G132" s="49"/>
      <c r="H132" s="49">
        <f t="shared" si="15"/>
        <v>0</v>
      </c>
      <c r="I132" s="141"/>
      <c r="J132" s="141"/>
      <c r="K132" s="50">
        <f t="shared" si="16"/>
        <v>0</v>
      </c>
      <c r="L132" s="51">
        <f t="shared" si="17"/>
        <v>0</v>
      </c>
      <c r="M132" s="49">
        <f t="shared" si="18"/>
        <v>0</v>
      </c>
      <c r="N132" s="49">
        <f t="shared" si="19"/>
        <v>0</v>
      </c>
      <c r="O132" s="49">
        <f t="shared" si="20"/>
        <v>0</v>
      </c>
      <c r="P132" s="107">
        <f t="shared" si="21"/>
        <v>0</v>
      </c>
      <c r="Q132" s="77" t="s">
        <v>46</v>
      </c>
    </row>
    <row r="133" spans="1:17" ht="22.5" x14ac:dyDescent="0.2">
      <c r="A133" s="40">
        <v>119</v>
      </c>
      <c r="B133" s="28" t="s">
        <v>172</v>
      </c>
      <c r="C133" s="222" t="s">
        <v>180</v>
      </c>
      <c r="D133" s="149" t="s">
        <v>101</v>
      </c>
      <c r="E133" s="153">
        <v>26.04</v>
      </c>
      <c r="F133" s="140"/>
      <c r="G133" s="49"/>
      <c r="H133" s="49">
        <f t="shared" si="15"/>
        <v>0</v>
      </c>
      <c r="I133" s="141"/>
      <c r="J133" s="141"/>
      <c r="K133" s="50">
        <f t="shared" si="16"/>
        <v>0</v>
      </c>
      <c r="L133" s="51">
        <f t="shared" si="17"/>
        <v>0</v>
      </c>
      <c r="M133" s="49">
        <f t="shared" si="18"/>
        <v>0</v>
      </c>
      <c r="N133" s="49">
        <f t="shared" si="19"/>
        <v>0</v>
      </c>
      <c r="O133" s="49">
        <f t="shared" si="20"/>
        <v>0</v>
      </c>
      <c r="P133" s="107">
        <f t="shared" si="21"/>
        <v>0</v>
      </c>
      <c r="Q133" s="77" t="s">
        <v>46</v>
      </c>
    </row>
    <row r="134" spans="1:17" ht="22.5" x14ac:dyDescent="0.2">
      <c r="A134" s="40">
        <v>120</v>
      </c>
      <c r="B134" s="28" t="s">
        <v>172</v>
      </c>
      <c r="C134" s="222" t="s">
        <v>181</v>
      </c>
      <c r="D134" s="149" t="s">
        <v>101</v>
      </c>
      <c r="E134" s="153">
        <v>26.04</v>
      </c>
      <c r="F134" s="140"/>
      <c r="G134" s="49"/>
      <c r="H134" s="49">
        <f t="shared" si="15"/>
        <v>0</v>
      </c>
      <c r="I134" s="141"/>
      <c r="J134" s="141"/>
      <c r="K134" s="50">
        <f t="shared" si="16"/>
        <v>0</v>
      </c>
      <c r="L134" s="51">
        <f t="shared" si="17"/>
        <v>0</v>
      </c>
      <c r="M134" s="49">
        <f t="shared" si="18"/>
        <v>0</v>
      </c>
      <c r="N134" s="49">
        <f t="shared" si="19"/>
        <v>0</v>
      </c>
      <c r="O134" s="49">
        <f t="shared" si="20"/>
        <v>0</v>
      </c>
      <c r="P134" s="107">
        <f t="shared" si="21"/>
        <v>0</v>
      </c>
      <c r="Q134" s="77" t="s">
        <v>46</v>
      </c>
    </row>
    <row r="135" spans="1:17" ht="78.75" x14ac:dyDescent="0.2">
      <c r="A135" s="40">
        <v>121</v>
      </c>
      <c r="B135" s="28" t="s">
        <v>172</v>
      </c>
      <c r="C135" s="222" t="s">
        <v>165</v>
      </c>
      <c r="D135" s="158" t="s">
        <v>66</v>
      </c>
      <c r="E135" s="153">
        <v>20.82</v>
      </c>
      <c r="F135" s="140"/>
      <c r="G135" s="49"/>
      <c r="H135" s="49">
        <f t="shared" si="15"/>
        <v>0</v>
      </c>
      <c r="I135" s="141"/>
      <c r="J135" s="141"/>
      <c r="K135" s="50">
        <f t="shared" si="16"/>
        <v>0</v>
      </c>
      <c r="L135" s="51">
        <f t="shared" si="17"/>
        <v>0</v>
      </c>
      <c r="M135" s="49">
        <f t="shared" si="18"/>
        <v>0</v>
      </c>
      <c r="N135" s="49">
        <f t="shared" si="19"/>
        <v>0</v>
      </c>
      <c r="O135" s="49">
        <f t="shared" si="20"/>
        <v>0</v>
      </c>
      <c r="P135" s="107">
        <f t="shared" si="21"/>
        <v>0</v>
      </c>
      <c r="Q135" s="77" t="s">
        <v>46</v>
      </c>
    </row>
    <row r="136" spans="1:17" ht="22.5" x14ac:dyDescent="0.2">
      <c r="A136" s="40">
        <v>122</v>
      </c>
      <c r="B136" s="92"/>
      <c r="C136" s="155" t="s">
        <v>182</v>
      </c>
      <c r="D136" s="28"/>
      <c r="E136" s="59"/>
      <c r="F136" s="140"/>
      <c r="G136" s="49"/>
      <c r="H136" s="49">
        <f t="shared" si="15"/>
        <v>0</v>
      </c>
      <c r="I136" s="141"/>
      <c r="J136" s="141"/>
      <c r="K136" s="50">
        <f t="shared" si="16"/>
        <v>0</v>
      </c>
      <c r="L136" s="51">
        <f t="shared" si="17"/>
        <v>0</v>
      </c>
      <c r="M136" s="49">
        <f t="shared" si="18"/>
        <v>0</v>
      </c>
      <c r="N136" s="49">
        <f t="shared" si="19"/>
        <v>0</v>
      </c>
      <c r="O136" s="49">
        <f t="shared" si="20"/>
        <v>0</v>
      </c>
      <c r="P136" s="107">
        <f t="shared" si="21"/>
        <v>0</v>
      </c>
      <c r="Q136" s="77"/>
    </row>
    <row r="137" spans="1:17" ht="22.5" x14ac:dyDescent="0.2">
      <c r="A137" s="40">
        <v>123</v>
      </c>
      <c r="B137" s="28" t="s">
        <v>96</v>
      </c>
      <c r="C137" s="225" t="s">
        <v>183</v>
      </c>
      <c r="D137" s="226" t="s">
        <v>184</v>
      </c>
      <c r="E137" s="153">
        <v>1</v>
      </c>
      <c r="F137" s="140"/>
      <c r="G137" s="49"/>
      <c r="H137" s="49">
        <f t="shared" si="15"/>
        <v>0</v>
      </c>
      <c r="I137" s="141"/>
      <c r="J137" s="141"/>
      <c r="K137" s="50">
        <f t="shared" si="16"/>
        <v>0</v>
      </c>
      <c r="L137" s="51">
        <f t="shared" si="17"/>
        <v>0</v>
      </c>
      <c r="M137" s="49">
        <f t="shared" si="18"/>
        <v>0</v>
      </c>
      <c r="N137" s="49">
        <f t="shared" si="19"/>
        <v>0</v>
      </c>
      <c r="O137" s="49">
        <f t="shared" si="20"/>
        <v>0</v>
      </c>
      <c r="P137" s="107">
        <f t="shared" si="21"/>
        <v>0</v>
      </c>
      <c r="Q137" s="77" t="s">
        <v>46</v>
      </c>
    </row>
    <row r="138" spans="1:17" ht="22.5" x14ac:dyDescent="0.2">
      <c r="A138" s="40">
        <v>124</v>
      </c>
      <c r="B138" s="28" t="s">
        <v>96</v>
      </c>
      <c r="C138" s="137" t="s">
        <v>185</v>
      </c>
      <c r="D138" s="149" t="s">
        <v>105</v>
      </c>
      <c r="E138" s="150">
        <v>101.19999999999999</v>
      </c>
      <c r="F138" s="140"/>
      <c r="G138" s="49"/>
      <c r="H138" s="49">
        <f t="shared" si="15"/>
        <v>0</v>
      </c>
      <c r="I138" s="141"/>
      <c r="J138" s="141"/>
      <c r="K138" s="50">
        <f t="shared" si="16"/>
        <v>0</v>
      </c>
      <c r="L138" s="51">
        <f t="shared" si="17"/>
        <v>0</v>
      </c>
      <c r="M138" s="49">
        <f t="shared" si="18"/>
        <v>0</v>
      </c>
      <c r="N138" s="49">
        <f t="shared" si="19"/>
        <v>0</v>
      </c>
      <c r="O138" s="49">
        <f t="shared" si="20"/>
        <v>0</v>
      </c>
      <c r="P138" s="107">
        <f t="shared" si="21"/>
        <v>0</v>
      </c>
      <c r="Q138" s="77" t="s">
        <v>46</v>
      </c>
    </row>
    <row r="139" spans="1:17" ht="22.5" x14ac:dyDescent="0.2">
      <c r="A139" s="40">
        <v>125</v>
      </c>
      <c r="B139" s="28" t="s">
        <v>96</v>
      </c>
      <c r="C139" s="137" t="s">
        <v>417</v>
      </c>
      <c r="D139" s="149" t="s">
        <v>101</v>
      </c>
      <c r="E139" s="150">
        <v>18.399999999999999</v>
      </c>
      <c r="F139" s="140"/>
      <c r="G139" s="49"/>
      <c r="H139" s="49">
        <f t="shared" si="15"/>
        <v>0</v>
      </c>
      <c r="I139" s="141"/>
      <c r="J139" s="141"/>
      <c r="K139" s="50">
        <f t="shared" si="16"/>
        <v>0</v>
      </c>
      <c r="L139" s="51">
        <f t="shared" si="17"/>
        <v>0</v>
      </c>
      <c r="M139" s="49">
        <f t="shared" si="18"/>
        <v>0</v>
      </c>
      <c r="N139" s="49">
        <f t="shared" si="19"/>
        <v>0</v>
      </c>
      <c r="O139" s="49">
        <f t="shared" si="20"/>
        <v>0</v>
      </c>
      <c r="P139" s="107">
        <f t="shared" si="21"/>
        <v>0</v>
      </c>
      <c r="Q139" s="77" t="s">
        <v>46</v>
      </c>
    </row>
    <row r="140" spans="1:17" ht="22.5" x14ac:dyDescent="0.2">
      <c r="A140" s="40">
        <v>126</v>
      </c>
      <c r="B140" s="28" t="s">
        <v>96</v>
      </c>
      <c r="C140" s="137" t="s">
        <v>108</v>
      </c>
      <c r="D140" s="149" t="s">
        <v>105</v>
      </c>
      <c r="E140" s="150">
        <v>165.6</v>
      </c>
      <c r="F140" s="140"/>
      <c r="G140" s="49"/>
      <c r="H140" s="49">
        <f t="shared" si="15"/>
        <v>0</v>
      </c>
      <c r="I140" s="141"/>
      <c r="J140" s="141"/>
      <c r="K140" s="50">
        <f t="shared" si="16"/>
        <v>0</v>
      </c>
      <c r="L140" s="51">
        <f t="shared" si="17"/>
        <v>0</v>
      </c>
      <c r="M140" s="49">
        <f t="shared" si="18"/>
        <v>0</v>
      </c>
      <c r="N140" s="49">
        <f t="shared" si="19"/>
        <v>0</v>
      </c>
      <c r="O140" s="49">
        <f t="shared" si="20"/>
        <v>0</v>
      </c>
      <c r="P140" s="107">
        <f t="shared" si="21"/>
        <v>0</v>
      </c>
      <c r="Q140" s="77" t="s">
        <v>46</v>
      </c>
    </row>
    <row r="141" spans="1:17" ht="22.5" x14ac:dyDescent="0.2">
      <c r="A141" s="40">
        <v>127</v>
      </c>
      <c r="B141" s="28" t="s">
        <v>96</v>
      </c>
      <c r="C141" s="137" t="s">
        <v>109</v>
      </c>
      <c r="D141" s="149" t="s">
        <v>101</v>
      </c>
      <c r="E141" s="150">
        <v>36.799999999999997</v>
      </c>
      <c r="F141" s="140"/>
      <c r="G141" s="49"/>
      <c r="H141" s="49">
        <f t="shared" si="15"/>
        <v>0</v>
      </c>
      <c r="I141" s="141"/>
      <c r="J141" s="141"/>
      <c r="K141" s="50">
        <f t="shared" si="16"/>
        <v>0</v>
      </c>
      <c r="L141" s="51">
        <f t="shared" si="17"/>
        <v>0</v>
      </c>
      <c r="M141" s="49">
        <f t="shared" si="18"/>
        <v>0</v>
      </c>
      <c r="N141" s="49">
        <f t="shared" si="19"/>
        <v>0</v>
      </c>
      <c r="O141" s="49">
        <f t="shared" si="20"/>
        <v>0</v>
      </c>
      <c r="P141" s="107">
        <f t="shared" si="21"/>
        <v>0</v>
      </c>
      <c r="Q141" s="77" t="s">
        <v>46</v>
      </c>
    </row>
    <row r="142" spans="1:17" ht="12" customHeight="1" thickBot="1" x14ac:dyDescent="0.25">
      <c r="A142" s="325" t="s">
        <v>62</v>
      </c>
      <c r="B142" s="326"/>
      <c r="C142" s="326"/>
      <c r="D142" s="326"/>
      <c r="E142" s="326"/>
      <c r="F142" s="326"/>
      <c r="G142" s="326"/>
      <c r="H142" s="326"/>
      <c r="I142" s="326"/>
      <c r="J142" s="326"/>
      <c r="K142" s="327"/>
      <c r="L142" s="74">
        <f>SUM(L14:L141)</f>
        <v>0</v>
      </c>
      <c r="M142" s="75">
        <f>SUM(M14:M141)</f>
        <v>0</v>
      </c>
      <c r="N142" s="75">
        <f>SUM(N14:N141)</f>
        <v>0</v>
      </c>
      <c r="O142" s="75">
        <f>SUM(O14:O141)</f>
        <v>0</v>
      </c>
      <c r="P142" s="76">
        <f>SUM(P14:P141)</f>
        <v>0</v>
      </c>
    </row>
    <row r="143" spans="1:17" x14ac:dyDescent="0.2">
      <c r="A143" s="20"/>
      <c r="B143" s="20"/>
      <c r="C143" s="20"/>
      <c r="D143" s="20"/>
      <c r="E143" s="20"/>
      <c r="F143" s="20"/>
      <c r="G143" s="20"/>
      <c r="H143" s="20"/>
      <c r="I143" s="20"/>
      <c r="J143" s="20"/>
      <c r="K143" s="20"/>
      <c r="L143" s="20"/>
      <c r="M143" s="20"/>
      <c r="N143" s="20"/>
      <c r="O143" s="20"/>
      <c r="P143" s="20"/>
    </row>
    <row r="144" spans="1:17" x14ac:dyDescent="0.2">
      <c r="A144" s="20"/>
      <c r="B144" s="20"/>
      <c r="C144" s="20"/>
      <c r="D144" s="20"/>
      <c r="E144" s="20"/>
      <c r="F144" s="20"/>
      <c r="G144" s="20"/>
      <c r="H144" s="20"/>
      <c r="I144" s="20"/>
      <c r="J144" s="20"/>
      <c r="K144" s="20"/>
      <c r="L144" s="20"/>
      <c r="M144" s="20"/>
      <c r="N144" s="20"/>
      <c r="O144" s="20"/>
      <c r="P144" s="20"/>
    </row>
    <row r="145" spans="1:16" x14ac:dyDescent="0.2">
      <c r="A145" s="1" t="s">
        <v>14</v>
      </c>
      <c r="B145" s="20"/>
      <c r="C145" s="328">
        <f>'Kops n'!C36:H36</f>
        <v>0</v>
      </c>
      <c r="D145" s="328"/>
      <c r="E145" s="328"/>
      <c r="F145" s="328"/>
      <c r="G145" s="328"/>
      <c r="H145" s="328"/>
      <c r="I145" s="20"/>
      <c r="J145" s="20"/>
      <c r="K145" s="20"/>
      <c r="L145" s="20"/>
      <c r="M145" s="20"/>
      <c r="N145" s="20"/>
      <c r="O145" s="20"/>
      <c r="P145" s="20"/>
    </row>
    <row r="146" spans="1:16" x14ac:dyDescent="0.2">
      <c r="A146" s="20"/>
      <c r="B146" s="20"/>
      <c r="C146" s="250" t="s">
        <v>15</v>
      </c>
      <c r="D146" s="250"/>
      <c r="E146" s="250"/>
      <c r="F146" s="250"/>
      <c r="G146" s="250"/>
      <c r="H146" s="250"/>
      <c r="I146" s="20"/>
      <c r="J146" s="20"/>
      <c r="K146" s="20"/>
      <c r="L146" s="20"/>
      <c r="M146" s="20"/>
      <c r="N146" s="20"/>
      <c r="O146" s="20"/>
      <c r="P146" s="20"/>
    </row>
    <row r="147" spans="1:16" x14ac:dyDescent="0.2">
      <c r="A147" s="20"/>
      <c r="B147" s="20"/>
      <c r="C147" s="20"/>
      <c r="D147" s="20"/>
      <c r="E147" s="20"/>
      <c r="F147" s="20"/>
      <c r="G147" s="20"/>
      <c r="H147" s="20"/>
      <c r="I147" s="20"/>
      <c r="J147" s="20"/>
      <c r="K147" s="20"/>
      <c r="L147" s="20"/>
      <c r="M147" s="20"/>
      <c r="N147" s="20"/>
      <c r="O147" s="20"/>
      <c r="P147" s="20"/>
    </row>
    <row r="148" spans="1:16" x14ac:dyDescent="0.2">
      <c r="A148" s="291" t="str">
        <f>'Kops n'!A39:D39</f>
        <v xml:space="preserve">Tāme sastādīta 2023. gada __.________ </v>
      </c>
      <c r="B148" s="292"/>
      <c r="C148" s="292"/>
      <c r="D148" s="292"/>
      <c r="E148" s="20"/>
      <c r="F148" s="20"/>
      <c r="G148" s="20"/>
      <c r="H148" s="20"/>
      <c r="I148" s="20"/>
      <c r="J148" s="20"/>
      <c r="K148" s="20"/>
      <c r="L148" s="20"/>
      <c r="M148" s="20"/>
      <c r="N148" s="20"/>
      <c r="O148" s="20"/>
      <c r="P148" s="20"/>
    </row>
    <row r="149" spans="1:16" x14ac:dyDescent="0.2">
      <c r="A149" s="20"/>
      <c r="B149" s="20"/>
      <c r="C149" s="20"/>
      <c r="D149" s="20"/>
      <c r="E149" s="20"/>
      <c r="F149" s="20"/>
      <c r="G149" s="20"/>
      <c r="H149" s="20"/>
      <c r="I149" s="20"/>
      <c r="J149" s="20"/>
      <c r="K149" s="20"/>
      <c r="L149" s="20"/>
      <c r="M149" s="20"/>
      <c r="N149" s="20"/>
      <c r="O149" s="20"/>
      <c r="P149" s="20"/>
    </row>
    <row r="150" spans="1:16" x14ac:dyDescent="0.2">
      <c r="A150" s="1" t="s">
        <v>41</v>
      </c>
      <c r="B150" s="20"/>
      <c r="C150" s="328">
        <f>'Kops n'!C41:H41</f>
        <v>0</v>
      </c>
      <c r="D150" s="328"/>
      <c r="E150" s="328"/>
      <c r="F150" s="328"/>
      <c r="G150" s="328"/>
      <c r="H150" s="328"/>
      <c r="I150" s="20"/>
      <c r="J150" s="20"/>
      <c r="K150" s="20"/>
      <c r="L150" s="20"/>
      <c r="M150" s="20"/>
      <c r="N150" s="20"/>
      <c r="O150" s="20"/>
      <c r="P150" s="20"/>
    </row>
    <row r="151" spans="1:16" x14ac:dyDescent="0.2">
      <c r="A151" s="20"/>
      <c r="B151" s="20"/>
      <c r="C151" s="250" t="s">
        <v>15</v>
      </c>
      <c r="D151" s="250"/>
      <c r="E151" s="250"/>
      <c r="F151" s="250"/>
      <c r="G151" s="250"/>
      <c r="H151" s="250"/>
      <c r="I151" s="20"/>
      <c r="J151" s="20"/>
      <c r="K151" s="20"/>
      <c r="L151" s="20"/>
      <c r="M151" s="20"/>
      <c r="N151" s="20"/>
      <c r="O151" s="20"/>
      <c r="P151" s="20"/>
    </row>
    <row r="152" spans="1:16" x14ac:dyDescent="0.2">
      <c r="A152" s="20"/>
      <c r="B152" s="20"/>
      <c r="C152" s="20"/>
      <c r="D152" s="20"/>
      <c r="E152" s="20"/>
      <c r="F152" s="20"/>
      <c r="G152" s="20"/>
      <c r="H152" s="20"/>
      <c r="I152" s="20"/>
      <c r="J152" s="20"/>
      <c r="K152" s="20"/>
      <c r="L152" s="20"/>
      <c r="M152" s="20"/>
      <c r="N152" s="20"/>
      <c r="O152" s="20"/>
      <c r="P152" s="20"/>
    </row>
    <row r="153" spans="1:16" x14ac:dyDescent="0.2">
      <c r="A153" s="103" t="s">
        <v>16</v>
      </c>
      <c r="B153" s="52"/>
      <c r="C153" s="115">
        <f>'Kops n'!C44</f>
        <v>0</v>
      </c>
      <c r="D153" s="52"/>
      <c r="E153" s="20"/>
      <c r="F153" s="20"/>
      <c r="G153" s="20"/>
      <c r="H153" s="20"/>
      <c r="I153" s="20"/>
      <c r="J153" s="20"/>
      <c r="K153" s="20"/>
      <c r="L153" s="20"/>
      <c r="M153" s="20"/>
      <c r="N153" s="20"/>
      <c r="O153" s="20"/>
      <c r="P153" s="20"/>
    </row>
    <row r="154" spans="1:16" x14ac:dyDescent="0.2">
      <c r="A154" s="20"/>
      <c r="B154" s="20"/>
      <c r="C154" s="20"/>
      <c r="D154" s="20"/>
      <c r="E154" s="20"/>
      <c r="F154" s="20"/>
      <c r="G154" s="20"/>
      <c r="H154" s="20"/>
      <c r="I154" s="20"/>
      <c r="J154" s="20"/>
      <c r="K154" s="20"/>
      <c r="L154" s="20"/>
      <c r="M154" s="20"/>
      <c r="N154" s="20"/>
      <c r="O154" s="20"/>
      <c r="P154" s="20"/>
    </row>
  </sheetData>
  <mergeCells count="23">
    <mergeCell ref="C151:H151"/>
    <mergeCell ref="C4:I4"/>
    <mergeCell ref="F12:K12"/>
    <mergeCell ref="A9:F9"/>
    <mergeCell ref="J9:M9"/>
    <mergeCell ref="D8:L8"/>
    <mergeCell ref="A142:K142"/>
    <mergeCell ref="C145:H145"/>
    <mergeCell ref="C146:H146"/>
    <mergeCell ref="A148:D148"/>
    <mergeCell ref="C150:H150"/>
    <mergeCell ref="N9:O9"/>
    <mergeCell ref="A12:A13"/>
    <mergeCell ref="B12:B13"/>
    <mergeCell ref="C12:C13"/>
    <mergeCell ref="D12:D13"/>
    <mergeCell ref="E12:E13"/>
    <mergeCell ref="L12:P12"/>
    <mergeCell ref="C2:I2"/>
    <mergeCell ref="C3:I3"/>
    <mergeCell ref="D5:L5"/>
    <mergeCell ref="D6:L6"/>
    <mergeCell ref="D7:L7"/>
  </mergeCells>
  <conditionalFormatting sqref="A14:B16 A17:A141 D29:G29 D33:E33 D43:E43 D51:E51 D61:E61 D68:E68 D81:E81 D91:E91 D112:E112">
    <cfRule type="cellIs" dxfId="307" priority="225" operator="equal">
      <formula>0</formula>
    </cfRule>
  </conditionalFormatting>
  <conditionalFormatting sqref="A9:F9">
    <cfRule type="containsText" dxfId="306" priority="245" operator="containsText" text="Tāme sastādīta  20__. gada tirgus cenās, pamatojoties uz ___ daļas rasējumiem">
      <formula>NOT(ISERROR(SEARCH("Tāme sastādīta  20__. gada tirgus cenās, pamatojoties uz ___ daļas rasējumiem",A9)))</formula>
    </cfRule>
  </conditionalFormatting>
  <conditionalFormatting sqref="A142:K142">
    <cfRule type="containsText" dxfId="305" priority="230" operator="containsText" text="Tiešās izmaksas kopā, t. sk. darba devēja sociālais nodoklis __.__% ">
      <formula>NOT(ISERROR(SEARCH("Tiešās izmaksas kopā, t. sk. darba devēja sociālais nodoklis __.__% ",A142)))</formula>
    </cfRule>
  </conditionalFormatting>
  <conditionalFormatting sqref="B17:B124">
    <cfRule type="cellIs" dxfId="304" priority="1" operator="equal">
      <formula>0</formula>
    </cfRule>
  </conditionalFormatting>
  <conditionalFormatting sqref="B126:B141">
    <cfRule type="cellIs" dxfId="303" priority="6" operator="equal">
      <formula>0</formula>
    </cfRule>
  </conditionalFormatting>
  <conditionalFormatting sqref="B125:E125">
    <cfRule type="cellIs" dxfId="302" priority="28" operator="equal">
      <formula>0</formula>
    </cfRule>
  </conditionalFormatting>
  <conditionalFormatting sqref="C23:C27">
    <cfRule type="cellIs" dxfId="301" priority="104" operator="equal">
      <formula>0</formula>
    </cfRule>
  </conditionalFormatting>
  <conditionalFormatting sqref="C29:C30">
    <cfRule type="cellIs" dxfId="300" priority="189" operator="equal">
      <formula>0</formula>
    </cfRule>
  </conditionalFormatting>
  <conditionalFormatting sqref="C33:C41">
    <cfRule type="cellIs" dxfId="299" priority="103" operator="equal">
      <formula>0</formula>
    </cfRule>
  </conditionalFormatting>
  <conditionalFormatting sqref="C43:C49">
    <cfRule type="cellIs" dxfId="298" priority="96" operator="equal">
      <formula>0</formula>
    </cfRule>
  </conditionalFormatting>
  <conditionalFormatting sqref="C51:C59">
    <cfRule type="cellIs" dxfId="297" priority="87" operator="equal">
      <formula>0</formula>
    </cfRule>
  </conditionalFormatting>
  <conditionalFormatting sqref="C61:C69">
    <cfRule type="cellIs" dxfId="296" priority="73" operator="equal">
      <formula>0</formula>
    </cfRule>
  </conditionalFormatting>
  <conditionalFormatting sqref="C71:C77">
    <cfRule type="cellIs" dxfId="295" priority="72" operator="equal">
      <formula>0</formula>
    </cfRule>
  </conditionalFormatting>
  <conditionalFormatting sqref="C81:C82">
    <cfRule type="cellIs" dxfId="294" priority="69" operator="equal">
      <formula>0</formula>
    </cfRule>
  </conditionalFormatting>
  <conditionalFormatting sqref="C84:C87">
    <cfRule type="cellIs" dxfId="293" priority="68" operator="equal">
      <formula>0</formula>
    </cfRule>
  </conditionalFormatting>
  <conditionalFormatting sqref="C91:C92">
    <cfRule type="cellIs" dxfId="292" priority="40" operator="equal">
      <formula>0</formula>
    </cfRule>
  </conditionalFormatting>
  <conditionalFormatting sqref="C94:C100">
    <cfRule type="cellIs" dxfId="291" priority="39" operator="equal">
      <formula>0</formula>
    </cfRule>
  </conditionalFormatting>
  <conditionalFormatting sqref="C112:C116">
    <cfRule type="cellIs" dxfId="290" priority="124" operator="equal">
      <formula>0</formula>
    </cfRule>
  </conditionalFormatting>
  <conditionalFormatting sqref="C140:C141">
    <cfRule type="cellIs" dxfId="289" priority="12" operator="equal">
      <formula>0</formula>
    </cfRule>
  </conditionalFormatting>
  <conditionalFormatting sqref="C16:E16">
    <cfRule type="cellIs" dxfId="288" priority="106" operator="equal">
      <formula>0</formula>
    </cfRule>
  </conditionalFormatting>
  <conditionalFormatting sqref="C88:E90">
    <cfRule type="cellIs" dxfId="287" priority="154" operator="equal">
      <formula>0</formula>
    </cfRule>
  </conditionalFormatting>
  <conditionalFormatting sqref="C104:E105">
    <cfRule type="cellIs" dxfId="286" priority="36" operator="equal">
      <formula>0</formula>
    </cfRule>
  </conditionalFormatting>
  <conditionalFormatting sqref="C121:E124">
    <cfRule type="cellIs" dxfId="285" priority="29" operator="equal">
      <formula>0</formula>
    </cfRule>
  </conditionalFormatting>
  <conditionalFormatting sqref="C126:E137">
    <cfRule type="cellIs" dxfId="284" priority="5" operator="equal">
      <formula>0</formula>
    </cfRule>
  </conditionalFormatting>
  <conditionalFormatting sqref="C14:G14 C19:G19 C108:E108">
    <cfRule type="cellIs" dxfId="283" priority="223" operator="equal">
      <formula>0</formula>
    </cfRule>
  </conditionalFormatting>
  <conditionalFormatting sqref="C145:H145">
    <cfRule type="cellIs" dxfId="282" priority="238" operator="equal">
      <formula>0</formula>
    </cfRule>
  </conditionalFormatting>
  <conditionalFormatting sqref="C150:H150">
    <cfRule type="cellIs" dxfId="281" priority="239" operator="equal">
      <formula>0</formula>
    </cfRule>
  </conditionalFormatting>
  <conditionalFormatting sqref="C2:I2">
    <cfRule type="cellIs" dxfId="280" priority="244" operator="equal">
      <formula>0</formula>
    </cfRule>
  </conditionalFormatting>
  <conditionalFormatting sqref="C4:I4">
    <cfRule type="cellIs" dxfId="279" priority="236" operator="equal">
      <formula>0</formula>
    </cfRule>
  </conditionalFormatting>
  <conditionalFormatting sqref="D1">
    <cfRule type="cellIs" dxfId="278" priority="232" operator="equal">
      <formula>0</formula>
    </cfRule>
  </conditionalFormatting>
  <conditionalFormatting sqref="D114:E115 D116">
    <cfRule type="cellIs" dxfId="277" priority="123" operator="equal">
      <formula>0</formula>
    </cfRule>
  </conditionalFormatting>
  <conditionalFormatting sqref="D5:L8">
    <cfRule type="cellIs" dxfId="276" priority="233" operator="equal">
      <formula>0</formula>
    </cfRule>
  </conditionalFormatting>
  <conditionalFormatting sqref="E15">
    <cfRule type="cellIs" dxfId="275" priority="105" operator="equal">
      <formula>0</formula>
    </cfRule>
  </conditionalFormatting>
  <conditionalFormatting sqref="E106:E107">
    <cfRule type="cellIs" dxfId="274" priority="134" operator="equal">
      <formula>0</formula>
    </cfRule>
  </conditionalFormatting>
  <conditionalFormatting sqref="F15:G18">
    <cfRule type="cellIs" dxfId="273" priority="212" operator="equal">
      <formula>0</formula>
    </cfRule>
  </conditionalFormatting>
  <conditionalFormatting sqref="F20:G28">
    <cfRule type="cellIs" dxfId="272" priority="198" operator="equal">
      <formula>0</formula>
    </cfRule>
  </conditionalFormatting>
  <conditionalFormatting sqref="F30:G141">
    <cfRule type="cellIs" dxfId="271" priority="190" operator="equal">
      <formula>0</formula>
    </cfRule>
  </conditionalFormatting>
  <conditionalFormatting sqref="H14:H141 K14:P141">
    <cfRule type="cellIs" dxfId="270" priority="3" operator="equal">
      <formula>0</formula>
    </cfRule>
  </conditionalFormatting>
  <conditionalFormatting sqref="I14:J141 C32:E32">
    <cfRule type="cellIs" dxfId="269" priority="2" operator="equal">
      <formula>0</formula>
    </cfRule>
  </conditionalFormatting>
  <conditionalFormatting sqref="L142:P142">
    <cfRule type="cellIs" dxfId="268" priority="237" operator="equal">
      <formula>0</formula>
    </cfRule>
  </conditionalFormatting>
  <conditionalFormatting sqref="N9:O9">
    <cfRule type="cellIs" dxfId="267" priority="247" operator="equal">
      <formula>0</formula>
    </cfRule>
  </conditionalFormatting>
  <conditionalFormatting sqref="Q14:Q141">
    <cfRule type="cellIs" dxfId="266" priority="226" operator="equal">
      <formula>0</formula>
    </cfRule>
  </conditionalFormatting>
  <dataValidations count="1">
    <dataValidation type="list" allowBlank="1" showInputMessage="1" showErrorMessage="1" sqref="Q14:Q141" xr:uid="{96EB30D8-7ECD-40A1-8337-C3D38FB50E71}">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41" operator="containsText" id="{EB1478B1-7CEE-4166-B5AA-31180DE08C6C}">
            <xm:f>NOT(ISERROR(SEARCH("Tāme sastādīta ____. gada ___. ______________",A148)))</xm:f>
            <xm:f>"Tāme sastādīta ____. gada ___. ______________"</xm:f>
            <x14:dxf>
              <font>
                <color auto="1"/>
              </font>
              <fill>
                <patternFill>
                  <bgColor rgb="FFC6EFCE"/>
                </patternFill>
              </fill>
            </x14:dxf>
          </x14:cfRule>
          <xm:sqref>A148</xm:sqref>
        </x14:conditionalFormatting>
        <x14:conditionalFormatting xmlns:xm="http://schemas.microsoft.com/office/excel/2006/main">
          <x14:cfRule type="containsText" priority="240" operator="containsText" id="{CB0C9649-3F63-46F2-A291-D15D80BFBF7C}">
            <xm:f>NOT(ISERROR(SEARCH("Sertifikāta Nr. _________________________________",A153)))</xm:f>
            <xm:f>"Sertifikāta Nr. _________________________________"</xm:f>
            <x14:dxf>
              <font>
                <color auto="1"/>
              </font>
              <fill>
                <patternFill>
                  <bgColor rgb="FFC6EFCE"/>
                </patternFill>
              </fill>
            </x14:dxf>
          </x14:cfRule>
          <xm:sqref>A153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27E-A573-4C69-904D-1B1E48BA28EA}">
  <sheetPr codeName="Sheet14">
    <tabColor rgb="FFFFFF00"/>
  </sheetPr>
  <dimension ref="A1:P154"/>
  <sheetViews>
    <sheetView topLeftCell="A118"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'3a+c+n'!D1</f>
        <v>3</v>
      </c>
      <c r="E1" s="26"/>
      <c r="F1" s="26"/>
      <c r="G1" s="26"/>
      <c r="H1" s="26"/>
      <c r="I1" s="26"/>
      <c r="J1" s="26"/>
      <c r="N1" s="30"/>
      <c r="O1" s="31"/>
      <c r="P1" s="32"/>
    </row>
    <row r="2" spans="1:16" x14ac:dyDescent="0.2">
      <c r="A2" s="33"/>
      <c r="B2" s="33"/>
      <c r="C2" s="316" t="str">
        <f>'3a+c+n'!C2:I2</f>
        <v>Fasādes</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P142</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x14ac:dyDescent="0.2">
      <c r="A14" s="63">
        <f>IF(P14=0,0,IF(COUNTBLANK(P14)=1,0,COUNTA($P$14:P14)))</f>
        <v>0</v>
      </c>
      <c r="B14" s="27">
        <f>IF($C$4="Attiecināmās izmaksas",IF('3a+c+n'!$Q14="A",'3a+c+n'!B14,0),0)</f>
        <v>0</v>
      </c>
      <c r="C14" s="27">
        <f>IF($C$4="Attiecināmās izmaksas",IF('3a+c+n'!$Q14="A",'3a+c+n'!C14,0),0)</f>
        <v>0</v>
      </c>
      <c r="D14" s="27">
        <f>IF($C$4="Attiecināmās izmaksas",IF('3a+c+n'!$Q14="A",'3a+c+n'!D14,0),0)</f>
        <v>0</v>
      </c>
      <c r="E14" s="57"/>
      <c r="F14" s="79"/>
      <c r="G14" s="27">
        <f>IF($C$4="Attiecināmās izmaksas",IF('3a+c+n'!$Q14="A",'3a+c+n'!G14,0),0)</f>
        <v>0</v>
      </c>
      <c r="H14" s="27">
        <f>IF($C$4="Attiecināmās izmaksas",IF('3a+c+n'!$Q14="A",'3a+c+n'!H14,0),0)</f>
        <v>0</v>
      </c>
      <c r="I14" s="27"/>
      <c r="J14" s="27"/>
      <c r="K14" s="57">
        <f>IF($C$4="Attiecināmās izmaksas",IF('3a+c+n'!$Q14="A",'3a+c+n'!K14,0),0)</f>
        <v>0</v>
      </c>
      <c r="L14" s="79">
        <f>IF($C$4="Attiecināmās izmaksas",IF('3a+c+n'!$Q14="A",'3a+c+n'!L14,0),0)</f>
        <v>0</v>
      </c>
      <c r="M14" s="27">
        <f>IF($C$4="Attiecināmās izmaksas",IF('3a+c+n'!$Q14="A",'3a+c+n'!M14,0),0)</f>
        <v>0</v>
      </c>
      <c r="N14" s="27">
        <f>IF($C$4="Attiecināmās izmaksas",IF('3a+c+n'!$Q14="A",'3a+c+n'!N14,0),0)</f>
        <v>0</v>
      </c>
      <c r="O14" s="27">
        <f>IF($C$4="Attiecināmās izmaksas",IF('3a+c+n'!$Q14="A",'3a+c+n'!O14,0),0)</f>
        <v>0</v>
      </c>
      <c r="P14" s="57">
        <f>IF($C$4="Attiecināmās izmaksas",IF('3a+c+n'!$Q14="A",'3a+c+n'!P14,0),0)</f>
        <v>0</v>
      </c>
    </row>
    <row r="15" spans="1:16" ht="22.5" x14ac:dyDescent="0.2">
      <c r="A15" s="64">
        <f>IF(P15=0,0,IF(COUNTBLANK(P15)=1,0,COUNTA($P$14:P15)))</f>
        <v>0</v>
      </c>
      <c r="B15" s="28" t="str">
        <f>IF($C$4="Attiecināmās izmaksas",IF('3a+c+n'!$Q15="A",'3a+c+n'!B15,0),0)</f>
        <v>13-00000</v>
      </c>
      <c r="C15" s="28" t="str">
        <f>IF($C$4="Attiecināmās izmaksas",IF('3a+c+n'!$Q15="A",'3a+c+n'!C15,0),0)</f>
        <v>Pamatu atrakšana ~ 1,2 m dziļumā (nogāzes leņķis ne stāvāks par 50°)</v>
      </c>
      <c r="D15" s="28" t="str">
        <f>IF($C$4="Attiecināmās izmaksas",IF('3a+c+n'!$Q15="A",'3a+c+n'!D15,0),0)</f>
        <v>m3</v>
      </c>
      <c r="E15" s="59"/>
      <c r="F15" s="81"/>
      <c r="G15" s="28"/>
      <c r="H15" s="28">
        <f>IF($C$4="Attiecināmās izmaksas",IF('3a+c+n'!$Q15="A",'3a+c+n'!H15,0),0)</f>
        <v>0</v>
      </c>
      <c r="I15" s="28"/>
      <c r="J15" s="28"/>
      <c r="K15" s="59">
        <f>IF($C$4="Attiecināmās izmaksas",IF('3a+c+n'!$Q15="A",'3a+c+n'!K15,0),0)</f>
        <v>0</v>
      </c>
      <c r="L15" s="81">
        <f>IF($C$4="Attiecināmās izmaksas",IF('3a+c+n'!$Q15="A",'3a+c+n'!L15,0),0)</f>
        <v>0</v>
      </c>
      <c r="M15" s="28">
        <f>IF($C$4="Attiecināmās izmaksas",IF('3a+c+n'!$Q15="A",'3a+c+n'!M15,0),0)</f>
        <v>0</v>
      </c>
      <c r="N15" s="28">
        <f>IF($C$4="Attiecināmās izmaksas",IF('3a+c+n'!$Q15="A",'3a+c+n'!N15,0),0)</f>
        <v>0</v>
      </c>
      <c r="O15" s="28">
        <f>IF($C$4="Attiecināmās izmaksas",IF('3a+c+n'!$Q15="A",'3a+c+n'!O15,0),0)</f>
        <v>0</v>
      </c>
      <c r="P15" s="59">
        <f>IF($C$4="Attiecināmās izmaksas",IF('3a+c+n'!$Q15="A",'3a+c+n'!P15,0),0)</f>
        <v>0</v>
      </c>
    </row>
    <row r="16" spans="1:16" ht="22.5" x14ac:dyDescent="0.2">
      <c r="A16" s="64">
        <f>IF(P16=0,0,IF(COUNTBLANK(P16)=1,0,COUNTA($P$14:P16)))</f>
        <v>0</v>
      </c>
      <c r="B16" s="28" t="str">
        <f>IF($C$4="Attiecināmās izmaksas",IF('3a+c+n'!$Q16="A",'3a+c+n'!B16,0),0)</f>
        <v>13-00000</v>
      </c>
      <c r="C16" s="28" t="str">
        <f>IF($C$4="Attiecināmās izmaksas",IF('3a+c+n'!$Q16="A",'3a+c+n'!C16,0),0)</f>
        <v>Esošo gaismas aku aizbēršana ar grunti</v>
      </c>
      <c r="D16" s="28" t="str">
        <f>IF($C$4="Attiecināmās izmaksas",IF('3a+c+n'!$Q16="A",'3a+c+n'!D16,0),0)</f>
        <v>m3</v>
      </c>
      <c r="E16" s="59"/>
      <c r="F16" s="81"/>
      <c r="G16" s="28"/>
      <c r="H16" s="28">
        <f>IF($C$4="Attiecināmās izmaksas",IF('3a+c+n'!$Q16="A",'3a+c+n'!H16,0),0)</f>
        <v>0</v>
      </c>
      <c r="I16" s="28"/>
      <c r="J16" s="28"/>
      <c r="K16" s="59">
        <f>IF($C$4="Attiecināmās izmaksas",IF('3a+c+n'!$Q16="A",'3a+c+n'!K16,0),0)</f>
        <v>0</v>
      </c>
      <c r="L16" s="81">
        <f>IF($C$4="Attiecināmās izmaksas",IF('3a+c+n'!$Q16="A",'3a+c+n'!L16,0),0)</f>
        <v>0</v>
      </c>
      <c r="M16" s="28">
        <f>IF($C$4="Attiecināmās izmaksas",IF('3a+c+n'!$Q16="A",'3a+c+n'!M16,0),0)</f>
        <v>0</v>
      </c>
      <c r="N16" s="28">
        <f>IF($C$4="Attiecināmās izmaksas",IF('3a+c+n'!$Q16="A",'3a+c+n'!N16,0),0)</f>
        <v>0</v>
      </c>
      <c r="O16" s="28">
        <f>IF($C$4="Attiecināmās izmaksas",IF('3a+c+n'!$Q16="A",'3a+c+n'!O16,0),0)</f>
        <v>0</v>
      </c>
      <c r="P16" s="59">
        <f>IF($C$4="Attiecināmās izmaksas",IF('3a+c+n'!$Q16="A",'3a+c+n'!P16,0),0)</f>
        <v>0</v>
      </c>
    </row>
    <row r="17" spans="1:16" ht="33.75" x14ac:dyDescent="0.2">
      <c r="A17" s="64">
        <f>IF(P17=0,0,IF(COUNTBLANK(P17)=1,0,COUNTA($P$14:P17)))</f>
        <v>0</v>
      </c>
      <c r="B17" s="28" t="str">
        <f>IF($C$4="Attiecināmās izmaksas",IF('3a+c+n'!$Q17="A",'3a+c+n'!B17,0),0)</f>
        <v>13-00000</v>
      </c>
      <c r="C17" s="28" t="str">
        <f>IF($C$4="Attiecināmās izmaksas",IF('3a+c+n'!$Q17="A",'3a+c+n'!C17,0),0)</f>
        <v>Pamatu (h=1,2m) un cokola (h=1 m) attīrīšana no bojātā un atslāņotā apmetuma un augsnes paliekām, esošā, nodrupušā apmetuma nokalšana.</v>
      </c>
      <c r="D17" s="28" t="str">
        <f>IF($C$4="Attiecināmās izmaksas",IF('3a+c+n'!$Q17="A",'3a+c+n'!D17,0),0)</f>
        <v>m2</v>
      </c>
      <c r="E17" s="59"/>
      <c r="F17" s="81"/>
      <c r="G17" s="28"/>
      <c r="H17" s="28">
        <f>IF($C$4="Attiecināmās izmaksas",IF('3a+c+n'!$Q17="A",'3a+c+n'!H17,0),0)</f>
        <v>0</v>
      </c>
      <c r="I17" s="28"/>
      <c r="J17" s="28"/>
      <c r="K17" s="59">
        <f>IF($C$4="Attiecināmās izmaksas",IF('3a+c+n'!$Q17="A",'3a+c+n'!K17,0),0)</f>
        <v>0</v>
      </c>
      <c r="L17" s="81">
        <f>IF($C$4="Attiecināmās izmaksas",IF('3a+c+n'!$Q17="A",'3a+c+n'!L17,0),0)</f>
        <v>0</v>
      </c>
      <c r="M17" s="28">
        <f>IF($C$4="Attiecināmās izmaksas",IF('3a+c+n'!$Q17="A",'3a+c+n'!M17,0),0)</f>
        <v>0</v>
      </c>
      <c r="N17" s="28">
        <f>IF($C$4="Attiecināmās izmaksas",IF('3a+c+n'!$Q17="A",'3a+c+n'!N17,0),0)</f>
        <v>0</v>
      </c>
      <c r="O17" s="28">
        <f>IF($C$4="Attiecināmās izmaksas",IF('3a+c+n'!$Q17="A",'3a+c+n'!O17,0),0)</f>
        <v>0</v>
      </c>
      <c r="P17" s="59">
        <f>IF($C$4="Attiecināmās izmaksas",IF('3a+c+n'!$Q17="A",'3a+c+n'!P17,0),0)</f>
        <v>0</v>
      </c>
    </row>
    <row r="18" spans="1:16" ht="45" x14ac:dyDescent="0.2">
      <c r="A18" s="64">
        <f>IF(P18=0,0,IF(COUNTBLANK(P18)=1,0,COUNTA($P$14:P18)))</f>
        <v>0</v>
      </c>
      <c r="B18" s="28" t="str">
        <f>IF($C$4="Attiecināmās izmaksas",IF('3a+c+n'!$Q18="A",'3a+c+n'!B18,0),0)</f>
        <v>13-00000</v>
      </c>
      <c r="C18" s="28" t="str">
        <f>IF($C$4="Attiecināmās izmaksas",IF('3a+c+n'!$Q18="A",'3a+c+n'!C18,0),0)</f>
        <v>Pamatu un cokola virsmas izlīdzināšana ievērojot 20mm/m līdzenumu, izmantojot grunti Baumit Tiefengrund vai ekvivlentu un javu Baumit Beton 30 vai ekvivalentu.</v>
      </c>
      <c r="D18" s="28" t="str">
        <f>IF($C$4="Attiecināmās izmaksas",IF('3a+c+n'!$Q18="A",'3a+c+n'!D18,0),0)</f>
        <v>m2</v>
      </c>
      <c r="E18" s="59"/>
      <c r="F18" s="81"/>
      <c r="G18" s="28"/>
      <c r="H18" s="28">
        <f>IF($C$4="Attiecināmās izmaksas",IF('3a+c+n'!$Q18="A",'3a+c+n'!H18,0),0)</f>
        <v>0</v>
      </c>
      <c r="I18" s="28"/>
      <c r="J18" s="28"/>
      <c r="K18" s="59">
        <f>IF($C$4="Attiecināmās izmaksas",IF('3a+c+n'!$Q18="A",'3a+c+n'!K18,0),0)</f>
        <v>0</v>
      </c>
      <c r="L18" s="81">
        <f>IF($C$4="Attiecināmās izmaksas",IF('3a+c+n'!$Q18="A",'3a+c+n'!L18,0),0)</f>
        <v>0</v>
      </c>
      <c r="M18" s="28">
        <f>IF($C$4="Attiecināmās izmaksas",IF('3a+c+n'!$Q18="A",'3a+c+n'!M18,0),0)</f>
        <v>0</v>
      </c>
      <c r="N18" s="28">
        <f>IF($C$4="Attiecināmās izmaksas",IF('3a+c+n'!$Q18="A",'3a+c+n'!N18,0),0)</f>
        <v>0</v>
      </c>
      <c r="O18" s="28">
        <f>IF($C$4="Attiecināmās izmaksas",IF('3a+c+n'!$Q18="A",'3a+c+n'!O18,0),0)</f>
        <v>0</v>
      </c>
      <c r="P18" s="59">
        <f>IF($C$4="Attiecināmās izmaksas",IF('3a+c+n'!$Q18="A",'3a+c+n'!P18,0),0)</f>
        <v>0</v>
      </c>
    </row>
    <row r="19" spans="1:16" x14ac:dyDescent="0.2">
      <c r="A19" s="64">
        <f>IF(P19=0,0,IF(COUNTBLANK(P19)=1,0,COUNTA($P$14:P19)))</f>
        <v>0</v>
      </c>
      <c r="B19" s="28">
        <f>IF($C$4="Attiecināmās izmaksas",IF('3a+c+n'!$Q19="A",'3a+c+n'!B19,0),0)</f>
        <v>0</v>
      </c>
      <c r="C19" s="28">
        <f>IF($C$4="Attiecināmās izmaksas",IF('3a+c+n'!$Q19="A",'3a+c+n'!C19,0),0)</f>
        <v>0</v>
      </c>
      <c r="D19" s="28">
        <f>IF($C$4="Attiecināmās izmaksas",IF('3a+c+n'!$Q19="A",'3a+c+n'!D19,0),0)</f>
        <v>0</v>
      </c>
      <c r="E19" s="59"/>
      <c r="F19" s="81"/>
      <c r="G19" s="28"/>
      <c r="H19" s="28">
        <f>IF($C$4="Attiecināmās izmaksas",IF('3a+c+n'!$Q19="A",'3a+c+n'!H19,0),0)</f>
        <v>0</v>
      </c>
      <c r="I19" s="28"/>
      <c r="J19" s="28"/>
      <c r="K19" s="59">
        <f>IF($C$4="Attiecināmās izmaksas",IF('3a+c+n'!$Q19="A",'3a+c+n'!K19,0),0)</f>
        <v>0</v>
      </c>
      <c r="L19" s="81">
        <f>IF($C$4="Attiecināmās izmaksas",IF('3a+c+n'!$Q19="A",'3a+c+n'!L19,0),0)</f>
        <v>0</v>
      </c>
      <c r="M19" s="28">
        <f>IF($C$4="Attiecināmās izmaksas",IF('3a+c+n'!$Q19="A",'3a+c+n'!M19,0),0)</f>
        <v>0</v>
      </c>
      <c r="N19" s="28">
        <f>IF($C$4="Attiecināmās izmaksas",IF('3a+c+n'!$Q19="A",'3a+c+n'!N19,0),0)</f>
        <v>0</v>
      </c>
      <c r="O19" s="28">
        <f>IF($C$4="Attiecināmās izmaksas",IF('3a+c+n'!$Q19="A",'3a+c+n'!O19,0),0)</f>
        <v>0</v>
      </c>
      <c r="P19" s="59">
        <f>IF($C$4="Attiecināmās izmaksas",IF('3a+c+n'!$Q19="A",'3a+c+n'!P19,0),0)</f>
        <v>0</v>
      </c>
    </row>
    <row r="20" spans="1:16" ht="22.5" x14ac:dyDescent="0.2">
      <c r="A20" s="64">
        <f>IF(P20=0,0,IF(COUNTBLANK(P20)=1,0,COUNTA($P$14:P20)))</f>
        <v>0</v>
      </c>
      <c r="B20" s="28" t="str">
        <f>IF($C$4="Attiecināmās izmaksas",IF('3a+c+n'!$Q20="A",'3a+c+n'!B20,0),0)</f>
        <v>13-00000</v>
      </c>
      <c r="C20" s="28" t="str">
        <f>IF($C$4="Attiecināmās izmaksas",IF('3a+c+n'!$Q20="A",'3a+c+n'!C20,0),0)</f>
        <v>Cokola un pamatu virsmas hidroizolēšana ar Baumit SockelShutz Flexibel vai ekvivalentu (2 kārtās)</v>
      </c>
      <c r="D20" s="28" t="str">
        <f>IF($C$4="Attiecināmās izmaksas",IF('3a+c+n'!$Q20="A",'3a+c+n'!D20,0),0)</f>
        <v>kg</v>
      </c>
      <c r="E20" s="59"/>
      <c r="F20" s="81"/>
      <c r="G20" s="28"/>
      <c r="H20" s="28">
        <f>IF($C$4="Attiecināmās izmaksas",IF('3a+c+n'!$Q20="A",'3a+c+n'!H20,0),0)</f>
        <v>0</v>
      </c>
      <c r="I20" s="28"/>
      <c r="J20" s="28"/>
      <c r="K20" s="59">
        <f>IF($C$4="Attiecināmās izmaksas",IF('3a+c+n'!$Q20="A",'3a+c+n'!K20,0),0)</f>
        <v>0</v>
      </c>
      <c r="L20" s="81">
        <f>IF($C$4="Attiecināmās izmaksas",IF('3a+c+n'!$Q20="A",'3a+c+n'!L20,0),0)</f>
        <v>0</v>
      </c>
      <c r="M20" s="28">
        <f>IF($C$4="Attiecināmās izmaksas",IF('3a+c+n'!$Q20="A",'3a+c+n'!M20,0),0)</f>
        <v>0</v>
      </c>
      <c r="N20" s="28">
        <f>IF($C$4="Attiecināmās izmaksas",IF('3a+c+n'!$Q20="A",'3a+c+n'!N20,0),0)</f>
        <v>0</v>
      </c>
      <c r="O20" s="28">
        <f>IF($C$4="Attiecināmās izmaksas",IF('3a+c+n'!$Q20="A",'3a+c+n'!O20,0),0)</f>
        <v>0</v>
      </c>
      <c r="P20" s="59">
        <f>IF($C$4="Attiecināmās izmaksas",IF('3a+c+n'!$Q20="A",'3a+c+n'!P20,0),0)</f>
        <v>0</v>
      </c>
    </row>
    <row r="21" spans="1:16" ht="22.5" x14ac:dyDescent="0.2">
      <c r="A21" s="64">
        <f>IF(P21=0,0,IF(COUNTBLANK(P21)=1,0,COUNTA($P$14:P21)))</f>
        <v>0</v>
      </c>
      <c r="B21" s="28" t="str">
        <f>IF($C$4="Attiecināmās izmaksas",IF('3a+c+n'!$Q21="A",'3a+c+n'!B21,0),0)</f>
        <v>13-00000</v>
      </c>
      <c r="C21" s="28" t="str">
        <f>IF($C$4="Attiecināmās izmaksas",IF('3a+c+n'!$Q21="A",'3a+c+n'!C21,0),0)</f>
        <v>Siltumizolācijas materiāla stiprināšana ar līmjavu Baumit Supra FIX vai ekvivalentu.</v>
      </c>
      <c r="D21" s="28" t="str">
        <f>IF($C$4="Attiecināmās izmaksas",IF('3a+c+n'!$Q21="A",'3a+c+n'!D21,0),0)</f>
        <v>kg</v>
      </c>
      <c r="E21" s="59"/>
      <c r="F21" s="81"/>
      <c r="G21" s="28"/>
      <c r="H21" s="28">
        <f>IF($C$4="Attiecināmās izmaksas",IF('3a+c+n'!$Q21="A",'3a+c+n'!H21,0),0)</f>
        <v>0</v>
      </c>
      <c r="I21" s="28"/>
      <c r="J21" s="28"/>
      <c r="K21" s="59">
        <f>IF($C$4="Attiecināmās izmaksas",IF('3a+c+n'!$Q21="A",'3a+c+n'!K21,0),0)</f>
        <v>0</v>
      </c>
      <c r="L21" s="81">
        <f>IF($C$4="Attiecināmās izmaksas",IF('3a+c+n'!$Q21="A",'3a+c+n'!L21,0),0)</f>
        <v>0</v>
      </c>
      <c r="M21" s="28">
        <f>IF($C$4="Attiecināmās izmaksas",IF('3a+c+n'!$Q21="A",'3a+c+n'!M21,0),0)</f>
        <v>0</v>
      </c>
      <c r="N21" s="28">
        <f>IF($C$4="Attiecināmās izmaksas",IF('3a+c+n'!$Q21="A",'3a+c+n'!N21,0),0)</f>
        <v>0</v>
      </c>
      <c r="O21" s="28">
        <f>IF($C$4="Attiecināmās izmaksas",IF('3a+c+n'!$Q21="A",'3a+c+n'!O21,0),0)</f>
        <v>0</v>
      </c>
      <c r="P21" s="59">
        <f>IF($C$4="Attiecināmās izmaksas",IF('3a+c+n'!$Q21="A",'3a+c+n'!P21,0),0)</f>
        <v>0</v>
      </c>
    </row>
    <row r="22" spans="1:16" ht="22.5" x14ac:dyDescent="0.2">
      <c r="A22" s="64">
        <f>IF(P22=0,0,IF(COUNTBLANK(P22)=1,0,COUNTA($P$14:P22)))</f>
        <v>0</v>
      </c>
      <c r="B22" s="28" t="str">
        <f>IF($C$4="Attiecināmās izmaksas",IF('3a+c+n'!$Q22="A",'3a+c+n'!B22,0),0)</f>
        <v>13-00000</v>
      </c>
      <c r="C22" s="28" t="str">
        <f>IF($C$4="Attiecināmās izmaksas",IF('3a+c+n'!$Q22="A",'3a+c+n'!C22,0),0)</f>
        <v xml:space="preserve">Putupolistirola plākšņu TENAPORS EPS 100  vai ekvivalentu (λ&lt;=0,036 W/(mK)) montāža. B=100mm </v>
      </c>
      <c r="D22" s="28" t="str">
        <f>IF($C$4="Attiecināmās izmaksas",IF('3a+c+n'!$Q22="A",'3a+c+n'!D22,0),0)</f>
        <v>m2</v>
      </c>
      <c r="E22" s="59"/>
      <c r="F22" s="81"/>
      <c r="G22" s="28"/>
      <c r="H22" s="28">
        <f>IF($C$4="Attiecināmās izmaksas",IF('3a+c+n'!$Q22="A",'3a+c+n'!H22,0),0)</f>
        <v>0</v>
      </c>
      <c r="I22" s="28"/>
      <c r="J22" s="28"/>
      <c r="K22" s="59">
        <f>IF($C$4="Attiecināmās izmaksas",IF('3a+c+n'!$Q22="A",'3a+c+n'!K22,0),0)</f>
        <v>0</v>
      </c>
      <c r="L22" s="81">
        <f>IF($C$4="Attiecināmās izmaksas",IF('3a+c+n'!$Q22="A",'3a+c+n'!L22,0),0)</f>
        <v>0</v>
      </c>
      <c r="M22" s="28">
        <f>IF($C$4="Attiecināmās izmaksas",IF('3a+c+n'!$Q22="A",'3a+c+n'!M22,0),0)</f>
        <v>0</v>
      </c>
      <c r="N22" s="28">
        <f>IF($C$4="Attiecināmās izmaksas",IF('3a+c+n'!$Q22="A",'3a+c+n'!N22,0),0)</f>
        <v>0</v>
      </c>
      <c r="O22" s="28">
        <f>IF($C$4="Attiecināmās izmaksas",IF('3a+c+n'!$Q22="A",'3a+c+n'!O22,0),0)</f>
        <v>0</v>
      </c>
      <c r="P22" s="59">
        <f>IF($C$4="Attiecināmās izmaksas",IF('3a+c+n'!$Q22="A",'3a+c+n'!P22,0),0)</f>
        <v>0</v>
      </c>
    </row>
    <row r="23" spans="1:16" ht="22.5" x14ac:dyDescent="0.2">
      <c r="A23" s="64">
        <f>IF(P23=0,0,IF(COUNTBLANK(P23)=1,0,COUNTA($P$14:P23)))</f>
        <v>0</v>
      </c>
      <c r="B23" s="28" t="str">
        <f>IF($C$4="Attiecināmās izmaksas",IF('3a+c+n'!$Q23="A",'3a+c+n'!B23,0),0)</f>
        <v>13-00000</v>
      </c>
      <c r="C23" s="28" t="str">
        <f>IF($C$4="Attiecināmās izmaksas",IF('3a+c+n'!$Q23="A",'3a+c+n'!C23,0),0)</f>
        <v>Armējošā slāņa iestrāde ar javas kārtu BAUMIT ProContact vai ekvivalentu - 2 kārtās.</v>
      </c>
      <c r="D23" s="28" t="str">
        <f>IF($C$4="Attiecināmās izmaksas",IF('3a+c+n'!$Q23="A",'3a+c+n'!D23,0),0)</f>
        <v>kg</v>
      </c>
      <c r="E23" s="59"/>
      <c r="F23" s="81"/>
      <c r="G23" s="28"/>
      <c r="H23" s="28">
        <f>IF($C$4="Attiecināmās izmaksas",IF('3a+c+n'!$Q23="A",'3a+c+n'!H23,0),0)</f>
        <v>0</v>
      </c>
      <c r="I23" s="28"/>
      <c r="J23" s="28"/>
      <c r="K23" s="59">
        <f>IF($C$4="Attiecināmās izmaksas",IF('3a+c+n'!$Q23="A",'3a+c+n'!K23,0),0)</f>
        <v>0</v>
      </c>
      <c r="L23" s="81">
        <f>IF($C$4="Attiecināmās izmaksas",IF('3a+c+n'!$Q23="A",'3a+c+n'!L23,0),0)</f>
        <v>0</v>
      </c>
      <c r="M23" s="28">
        <f>IF($C$4="Attiecināmās izmaksas",IF('3a+c+n'!$Q23="A",'3a+c+n'!M23,0),0)</f>
        <v>0</v>
      </c>
      <c r="N23" s="28">
        <f>IF($C$4="Attiecināmās izmaksas",IF('3a+c+n'!$Q23="A",'3a+c+n'!N23,0),0)</f>
        <v>0</v>
      </c>
      <c r="O23" s="28">
        <f>IF($C$4="Attiecināmās izmaksas",IF('3a+c+n'!$Q23="A",'3a+c+n'!O23,0),0)</f>
        <v>0</v>
      </c>
      <c r="P23" s="59">
        <f>IF($C$4="Attiecināmās izmaksas",IF('3a+c+n'!$Q23="A",'3a+c+n'!P23,0),0)</f>
        <v>0</v>
      </c>
    </row>
    <row r="24" spans="1:16" ht="22.5" x14ac:dyDescent="0.2">
      <c r="A24" s="64">
        <f>IF(P24=0,0,IF(COUNTBLANK(P24)=1,0,COUNTA($P$14:P24)))</f>
        <v>0</v>
      </c>
      <c r="B24" s="28" t="str">
        <f>IF($C$4="Attiecināmās izmaksas",IF('3a+c+n'!$Q24="A",'3a+c+n'!B24,0),0)</f>
        <v>13-00000</v>
      </c>
      <c r="C24" s="28" t="str">
        <f>IF($C$4="Attiecināmās izmaksas",IF('3a+c+n'!$Q24="A",'3a+c+n'!C24,0),0)</f>
        <v>Virszemes daļā Baumit StarTex vai ekvivalents stiklušķiedras siets 160 g/m² - 2 kārtās</v>
      </c>
      <c r="D24" s="28" t="str">
        <f>IF($C$4="Attiecināmās izmaksas",IF('3a+c+n'!$Q24="A",'3a+c+n'!D24,0),0)</f>
        <v>m2</v>
      </c>
      <c r="E24" s="59"/>
      <c r="F24" s="81"/>
      <c r="G24" s="28"/>
      <c r="H24" s="28">
        <f>IF($C$4="Attiecināmās izmaksas",IF('3a+c+n'!$Q24="A",'3a+c+n'!H24,0),0)</f>
        <v>0</v>
      </c>
      <c r="I24" s="28"/>
      <c r="J24" s="28"/>
      <c r="K24" s="59">
        <f>IF($C$4="Attiecināmās izmaksas",IF('3a+c+n'!$Q24="A",'3a+c+n'!K24,0),0)</f>
        <v>0</v>
      </c>
      <c r="L24" s="81">
        <f>IF($C$4="Attiecināmās izmaksas",IF('3a+c+n'!$Q24="A",'3a+c+n'!L24,0),0)</f>
        <v>0</v>
      </c>
      <c r="M24" s="28">
        <f>IF($C$4="Attiecināmās izmaksas",IF('3a+c+n'!$Q24="A",'3a+c+n'!M24,0),0)</f>
        <v>0</v>
      </c>
      <c r="N24" s="28">
        <f>IF($C$4="Attiecināmās izmaksas",IF('3a+c+n'!$Q24="A",'3a+c+n'!N24,0),0)</f>
        <v>0</v>
      </c>
      <c r="O24" s="28">
        <f>IF($C$4="Attiecināmās izmaksas",IF('3a+c+n'!$Q24="A",'3a+c+n'!O24,0),0)</f>
        <v>0</v>
      </c>
      <c r="P24" s="59">
        <f>IF($C$4="Attiecināmās izmaksas",IF('3a+c+n'!$Q24="A",'3a+c+n'!P24,0),0)</f>
        <v>0</v>
      </c>
    </row>
    <row r="25" spans="1:16" ht="22.5" x14ac:dyDescent="0.2">
      <c r="A25" s="64">
        <f>IF(P25=0,0,IF(COUNTBLANK(P25)=1,0,COUNTA($P$14:P25)))</f>
        <v>0</v>
      </c>
      <c r="B25" s="28" t="str">
        <f>IF($C$4="Attiecināmās izmaksas",IF('3a+c+n'!$Q25="A",'3a+c+n'!B25,0),0)</f>
        <v>13-00000</v>
      </c>
      <c r="C25" s="28" t="str">
        <f>IF($C$4="Attiecināmās izmaksas",IF('3a+c+n'!$Q25="A",'3a+c+n'!C25,0),0)</f>
        <v>Armētā slāņa apstrāde ar grunti Baumit PremiumPrimer vai ekvivalentu</v>
      </c>
      <c r="D25" s="28" t="str">
        <f>IF($C$4="Attiecināmās izmaksas",IF('3a+c+n'!$Q25="A",'3a+c+n'!D25,0),0)</f>
        <v>kg</v>
      </c>
      <c r="E25" s="59"/>
      <c r="F25" s="81"/>
      <c r="G25" s="28"/>
      <c r="H25" s="28">
        <f>IF($C$4="Attiecināmās izmaksas",IF('3a+c+n'!$Q25="A",'3a+c+n'!H25,0),0)</f>
        <v>0</v>
      </c>
      <c r="I25" s="28"/>
      <c r="J25" s="28"/>
      <c r="K25" s="59">
        <f>IF($C$4="Attiecināmās izmaksas",IF('3a+c+n'!$Q25="A",'3a+c+n'!K25,0),0)</f>
        <v>0</v>
      </c>
      <c r="L25" s="81">
        <f>IF($C$4="Attiecināmās izmaksas",IF('3a+c+n'!$Q25="A",'3a+c+n'!L25,0),0)</f>
        <v>0</v>
      </c>
      <c r="M25" s="28">
        <f>IF($C$4="Attiecināmās izmaksas",IF('3a+c+n'!$Q25="A",'3a+c+n'!M25,0),0)</f>
        <v>0</v>
      </c>
      <c r="N25" s="28">
        <f>IF($C$4="Attiecināmās izmaksas",IF('3a+c+n'!$Q25="A",'3a+c+n'!N25,0),0)</f>
        <v>0</v>
      </c>
      <c r="O25" s="28">
        <f>IF($C$4="Attiecināmās izmaksas",IF('3a+c+n'!$Q25="A",'3a+c+n'!O25,0),0)</f>
        <v>0</v>
      </c>
      <c r="P25" s="59">
        <f>IF($C$4="Attiecināmās izmaksas",IF('3a+c+n'!$Q25="A",'3a+c+n'!P25,0),0)</f>
        <v>0</v>
      </c>
    </row>
    <row r="26" spans="1:16" ht="22.5" x14ac:dyDescent="0.2">
      <c r="A26" s="64">
        <f>IF(P26=0,0,IF(COUNTBLANK(P26)=1,0,COUNTA($P$14:P26)))</f>
        <v>0</v>
      </c>
      <c r="B26" s="28" t="str">
        <f>IF($C$4="Attiecināmās izmaksas",IF('3a+c+n'!$Q26="A",'3a+c+n'!B26,0),0)</f>
        <v>13-00000</v>
      </c>
      <c r="C26" s="28" t="str">
        <f>IF($C$4="Attiecināmās izmaksas",IF('3a+c+n'!$Q26="A",'3a+c+n'!C26,0),0)</f>
        <v>Cokola virsmas krāsošana ar Baumit SilikonTop vai ekvivalentu, tonis pēc krāsu pases. T.sk. Tonēšana</v>
      </c>
      <c r="D26" s="28" t="str">
        <f>IF($C$4="Attiecināmās izmaksas",IF('3a+c+n'!$Q26="A",'3a+c+n'!D26,0),0)</f>
        <v>m2</v>
      </c>
      <c r="E26" s="59"/>
      <c r="F26" s="81"/>
      <c r="G26" s="28"/>
      <c r="H26" s="28">
        <f>IF($C$4="Attiecināmās izmaksas",IF('3a+c+n'!$Q26="A",'3a+c+n'!H26,0),0)</f>
        <v>0</v>
      </c>
      <c r="I26" s="28"/>
      <c r="J26" s="28"/>
      <c r="K26" s="59">
        <f>IF($C$4="Attiecināmās izmaksas",IF('3a+c+n'!$Q26="A",'3a+c+n'!K26,0),0)</f>
        <v>0</v>
      </c>
      <c r="L26" s="81">
        <f>IF($C$4="Attiecināmās izmaksas",IF('3a+c+n'!$Q26="A",'3a+c+n'!L26,0),0)</f>
        <v>0</v>
      </c>
      <c r="M26" s="28">
        <f>IF($C$4="Attiecināmās izmaksas",IF('3a+c+n'!$Q26="A",'3a+c+n'!M26,0),0)</f>
        <v>0</v>
      </c>
      <c r="N26" s="28">
        <f>IF($C$4="Attiecināmās izmaksas",IF('3a+c+n'!$Q26="A",'3a+c+n'!N26,0),0)</f>
        <v>0</v>
      </c>
      <c r="O26" s="28">
        <f>IF($C$4="Attiecināmās izmaksas",IF('3a+c+n'!$Q26="A",'3a+c+n'!O26,0),0)</f>
        <v>0</v>
      </c>
      <c r="P26" s="59">
        <f>IF($C$4="Attiecināmās izmaksas",IF('3a+c+n'!$Q26="A",'3a+c+n'!P26,0),0)</f>
        <v>0</v>
      </c>
    </row>
    <row r="27" spans="1:16" ht="33.75" x14ac:dyDescent="0.2">
      <c r="A27" s="64">
        <f>IF(P27=0,0,IF(COUNTBLANK(P27)=1,0,COUNTA($P$14:P27)))</f>
        <v>0</v>
      </c>
      <c r="B27" s="28" t="str">
        <f>IF($C$4="Attiecināmās izmaksas",IF('3a+c+n'!$Q27="A",'3a+c+n'!B27,0),0)</f>
        <v>13-00000</v>
      </c>
      <c r="C27" s="28" t="str">
        <f>IF($C$4="Attiecināmās izmaksas",IF('3a+c+n'!$Q27="A",'3a+c+n'!C27,0),0)</f>
        <v xml:space="preserve">Alumīnija cokola profila ar lāseni iestrāde, t.sk. stiprinājumi un papildus siltumizolācijas slāņa iestrāde savienojuma vietās. </v>
      </c>
      <c r="D27" s="28" t="str">
        <f>IF($C$4="Attiecināmās izmaksas",IF('3a+c+n'!$Q27="A",'3a+c+n'!D27,0),0)</f>
        <v>tm</v>
      </c>
      <c r="E27" s="59"/>
      <c r="F27" s="81"/>
      <c r="G27" s="28"/>
      <c r="H27" s="28">
        <f>IF($C$4="Attiecināmās izmaksas",IF('3a+c+n'!$Q27="A",'3a+c+n'!H27,0),0)</f>
        <v>0</v>
      </c>
      <c r="I27" s="28"/>
      <c r="J27" s="28"/>
      <c r="K27" s="59">
        <f>IF($C$4="Attiecināmās izmaksas",IF('3a+c+n'!$Q27="A",'3a+c+n'!K27,0),0)</f>
        <v>0</v>
      </c>
      <c r="L27" s="81">
        <f>IF($C$4="Attiecināmās izmaksas",IF('3a+c+n'!$Q27="A",'3a+c+n'!L27,0),0)</f>
        <v>0</v>
      </c>
      <c r="M27" s="28">
        <f>IF($C$4="Attiecināmās izmaksas",IF('3a+c+n'!$Q27="A",'3a+c+n'!M27,0),0)</f>
        <v>0</v>
      </c>
      <c r="N27" s="28">
        <f>IF($C$4="Attiecināmās izmaksas",IF('3a+c+n'!$Q27="A",'3a+c+n'!N27,0),0)</f>
        <v>0</v>
      </c>
      <c r="O27" s="28">
        <f>IF($C$4="Attiecināmās izmaksas",IF('3a+c+n'!$Q27="A",'3a+c+n'!O27,0),0)</f>
        <v>0</v>
      </c>
      <c r="P27" s="59">
        <f>IF($C$4="Attiecināmās izmaksas",IF('3a+c+n'!$Q27="A",'3a+c+n'!P27,0),0)</f>
        <v>0</v>
      </c>
    </row>
    <row r="28" spans="1:16" ht="22.5" x14ac:dyDescent="0.2">
      <c r="A28" s="64">
        <f>IF(P28=0,0,IF(COUNTBLANK(P28)=1,0,COUNTA($P$14:P28)))</f>
        <v>0</v>
      </c>
      <c r="B28" s="28" t="str">
        <f>IF($C$4="Attiecināmās izmaksas",IF('3a+c+n'!$Q28="A",'3a+c+n'!B28,0),0)</f>
        <v>13-00000</v>
      </c>
      <c r="C28" s="28" t="str">
        <f>IF($C$4="Attiecināmās izmaksas",IF('3a+c+n'!$Q28="A",'3a+c+n'!C28,0),0)</f>
        <v>Dībeļi RAWLPLUG TFIX 8S vai ekvivalenti, l=155mm cokola virszemes daļā.</v>
      </c>
      <c r="D28" s="28" t="str">
        <f>IF($C$4="Attiecināmās izmaksas",IF('3a+c+n'!$Q28="A",'3a+c+n'!D28,0),0)</f>
        <v>gab</v>
      </c>
      <c r="E28" s="59"/>
      <c r="F28" s="81"/>
      <c r="G28" s="28"/>
      <c r="H28" s="28">
        <f>IF($C$4="Attiecināmās izmaksas",IF('3a+c+n'!$Q28="A",'3a+c+n'!H28,0),0)</f>
        <v>0</v>
      </c>
      <c r="I28" s="28"/>
      <c r="J28" s="28"/>
      <c r="K28" s="59">
        <f>IF($C$4="Attiecināmās izmaksas",IF('3a+c+n'!$Q28="A",'3a+c+n'!K28,0),0)</f>
        <v>0</v>
      </c>
      <c r="L28" s="81">
        <f>IF($C$4="Attiecināmās izmaksas",IF('3a+c+n'!$Q28="A",'3a+c+n'!L28,0),0)</f>
        <v>0</v>
      </c>
      <c r="M28" s="28">
        <f>IF($C$4="Attiecināmās izmaksas",IF('3a+c+n'!$Q28="A",'3a+c+n'!M28,0),0)</f>
        <v>0</v>
      </c>
      <c r="N28" s="28">
        <f>IF($C$4="Attiecināmās izmaksas",IF('3a+c+n'!$Q28="A",'3a+c+n'!N28,0),0)</f>
        <v>0</v>
      </c>
      <c r="O28" s="28">
        <f>IF($C$4="Attiecināmās izmaksas",IF('3a+c+n'!$Q28="A",'3a+c+n'!O28,0),0)</f>
        <v>0</v>
      </c>
      <c r="P28" s="59">
        <f>IF($C$4="Attiecināmās izmaksas",IF('3a+c+n'!$Q28="A",'3a+c+n'!P28,0),0)</f>
        <v>0</v>
      </c>
    </row>
    <row r="29" spans="1:16" x14ac:dyDescent="0.2">
      <c r="A29" s="64">
        <f>IF(P29=0,0,IF(COUNTBLANK(P29)=1,0,COUNTA($P$14:P29)))</f>
        <v>0</v>
      </c>
      <c r="B29" s="28">
        <f>IF($C$4="Attiecināmās izmaksas",IF('3a+c+n'!$Q29="A",'3a+c+n'!B29,0),0)</f>
        <v>0</v>
      </c>
      <c r="C29" s="28">
        <f>IF($C$4="Attiecināmās izmaksas",IF('3a+c+n'!$Q29="A",'3a+c+n'!C29,0),0)</f>
        <v>0</v>
      </c>
      <c r="D29" s="28">
        <f>IF($C$4="Attiecināmās izmaksas",IF('3a+c+n'!$Q29="A",'3a+c+n'!D29,0),0)</f>
        <v>0</v>
      </c>
      <c r="E29" s="59"/>
      <c r="F29" s="81"/>
      <c r="G29" s="28"/>
      <c r="H29" s="28">
        <f>IF($C$4="Attiecināmās izmaksas",IF('3a+c+n'!$Q29="A",'3a+c+n'!H29,0),0)</f>
        <v>0</v>
      </c>
      <c r="I29" s="28"/>
      <c r="J29" s="28"/>
      <c r="K29" s="59">
        <f>IF($C$4="Attiecināmās izmaksas",IF('3a+c+n'!$Q29="A",'3a+c+n'!K29,0),0)</f>
        <v>0</v>
      </c>
      <c r="L29" s="81">
        <f>IF($C$4="Attiecināmās izmaksas",IF('3a+c+n'!$Q29="A",'3a+c+n'!L29,0),0)</f>
        <v>0</v>
      </c>
      <c r="M29" s="28">
        <f>IF($C$4="Attiecināmās izmaksas",IF('3a+c+n'!$Q29="A",'3a+c+n'!M29,0),0)</f>
        <v>0</v>
      </c>
      <c r="N29" s="28">
        <f>IF($C$4="Attiecināmās izmaksas",IF('3a+c+n'!$Q29="A",'3a+c+n'!N29,0),0)</f>
        <v>0</v>
      </c>
      <c r="O29" s="28">
        <f>IF($C$4="Attiecināmās izmaksas",IF('3a+c+n'!$Q29="A",'3a+c+n'!O29,0),0)</f>
        <v>0</v>
      </c>
      <c r="P29" s="59">
        <f>IF($C$4="Attiecināmās izmaksas",IF('3a+c+n'!$Q29="A",'3a+c+n'!P29,0),0)</f>
        <v>0</v>
      </c>
    </row>
    <row r="30" spans="1:16" ht="90" x14ac:dyDescent="0.2">
      <c r="A30" s="64">
        <f>IF(P30=0,0,IF(COUNTBLANK(P30)=1,0,COUNTA($P$14:P30)))</f>
        <v>0</v>
      </c>
      <c r="B30" s="28" t="str">
        <f>IF($C$4="Attiecināmās izmaksas",IF('3a+c+n'!$Q30="A",'3a+c+n'!B30,0),0)</f>
        <v>13-00000</v>
      </c>
      <c r="C30" s="28" t="str">
        <f>IF($C$4="Attiecināmās izmaksas",IF('3a+c+n'!$Q30="A",'3a+c+n'!C30,0),0)</f>
        <v>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v>
      </c>
      <c r="D30" s="28" t="str">
        <f>IF($C$4="Attiecināmās izmaksas",IF('3a+c+n'!$Q30="A",'3a+c+n'!D30,0),0)</f>
        <v>m2</v>
      </c>
      <c r="E30" s="59"/>
      <c r="F30" s="81"/>
      <c r="G30" s="28"/>
      <c r="H30" s="28">
        <f>IF($C$4="Attiecināmās izmaksas",IF('3a+c+n'!$Q30="A",'3a+c+n'!H30,0),0)</f>
        <v>0</v>
      </c>
      <c r="I30" s="28"/>
      <c r="J30" s="28"/>
      <c r="K30" s="59">
        <f>IF($C$4="Attiecināmās izmaksas",IF('3a+c+n'!$Q30="A",'3a+c+n'!K30,0),0)</f>
        <v>0</v>
      </c>
      <c r="L30" s="81">
        <f>IF($C$4="Attiecināmās izmaksas",IF('3a+c+n'!$Q30="A",'3a+c+n'!L30,0),0)</f>
        <v>0</v>
      </c>
      <c r="M30" s="28">
        <f>IF($C$4="Attiecināmās izmaksas",IF('3a+c+n'!$Q30="A",'3a+c+n'!M30,0),0)</f>
        <v>0</v>
      </c>
      <c r="N30" s="28">
        <f>IF($C$4="Attiecināmās izmaksas",IF('3a+c+n'!$Q30="A",'3a+c+n'!N30,0),0)</f>
        <v>0</v>
      </c>
      <c r="O30" s="28">
        <f>IF($C$4="Attiecināmās izmaksas",IF('3a+c+n'!$Q30="A",'3a+c+n'!O30,0),0)</f>
        <v>0</v>
      </c>
      <c r="P30" s="59">
        <f>IF($C$4="Attiecināmās izmaksas",IF('3a+c+n'!$Q30="A",'3a+c+n'!P30,0),0)</f>
        <v>0</v>
      </c>
    </row>
    <row r="31" spans="1:16" ht="22.5" x14ac:dyDescent="0.2">
      <c r="A31" s="64">
        <f>IF(P31=0,0,IF(COUNTBLANK(P31)=1,0,COUNTA($P$14:P31)))</f>
        <v>0</v>
      </c>
      <c r="B31" s="28" t="str">
        <f>IF($C$4="Attiecināmās izmaksas",IF('3a+c+n'!$Q31="A",'3a+c+n'!B31,0),0)</f>
        <v>13-00000</v>
      </c>
      <c r="C31" s="28" t="str">
        <f>IF($C$4="Attiecināmās izmaksas",IF('3a+c+n'!$Q31="A",'3a+c+n'!C31,0),0)</f>
        <v xml:space="preserve">Virsmas izlīdzināšana ievērojot 20mm/m līdzenumu. </v>
      </c>
      <c r="D31" s="28" t="str">
        <f>IF($C$4="Attiecināmās izmaksas",IF('3a+c+n'!$Q31="A",'3a+c+n'!D31,0),0)</f>
        <v>m2</v>
      </c>
      <c r="E31" s="59"/>
      <c r="F31" s="81"/>
      <c r="G31" s="28"/>
      <c r="H31" s="28">
        <f>IF($C$4="Attiecināmās izmaksas",IF('3a+c+n'!$Q31="A",'3a+c+n'!H31,0),0)</f>
        <v>0</v>
      </c>
      <c r="I31" s="28"/>
      <c r="J31" s="28"/>
      <c r="K31" s="59">
        <f>IF($C$4="Attiecināmās izmaksas",IF('3a+c+n'!$Q31="A",'3a+c+n'!K31,0),0)</f>
        <v>0</v>
      </c>
      <c r="L31" s="81">
        <f>IF($C$4="Attiecināmās izmaksas",IF('3a+c+n'!$Q31="A",'3a+c+n'!L31,0),0)</f>
        <v>0</v>
      </c>
      <c r="M31" s="28">
        <f>IF($C$4="Attiecināmās izmaksas",IF('3a+c+n'!$Q31="A",'3a+c+n'!M31,0),0)</f>
        <v>0</v>
      </c>
      <c r="N31" s="28">
        <f>IF($C$4="Attiecināmās izmaksas",IF('3a+c+n'!$Q31="A",'3a+c+n'!N31,0),0)</f>
        <v>0</v>
      </c>
      <c r="O31" s="28">
        <f>IF($C$4="Attiecināmās izmaksas",IF('3a+c+n'!$Q31="A",'3a+c+n'!O31,0),0)</f>
        <v>0</v>
      </c>
      <c r="P31" s="59">
        <f>IF($C$4="Attiecināmās izmaksas",IF('3a+c+n'!$Q31="A",'3a+c+n'!P31,0),0)</f>
        <v>0</v>
      </c>
    </row>
    <row r="32" spans="1:16" ht="33.75" x14ac:dyDescent="0.2">
      <c r="A32" s="64">
        <f>IF(P32=0,0,IF(COUNTBLANK(P32)=1,0,COUNTA($P$14:P32)))</f>
        <v>0</v>
      </c>
      <c r="B32" s="28" t="str">
        <f>IF($C$4="Attiecināmās izmaksas",IF('3a+c+n'!$Q32="A",'3a+c+n'!B32,0),0)</f>
        <v>13-00000</v>
      </c>
      <c r="C32" s="28" t="str">
        <f>IF($C$4="Attiecināmās izmaksas",IF('3a+c+n'!$Q32="A",'3a+c+n'!C32,0),0)</f>
        <v>Starppaneļu šuvju atjaunošana. Drūpošās daļas izkalšana, šuvju aizpildīšana ar javu Baumit ProContact vai ekvivalentu</v>
      </c>
      <c r="D32" s="28" t="str">
        <f>IF($C$4="Attiecināmās izmaksas",IF('3a+c+n'!$Q32="A",'3a+c+n'!D32,0),0)</f>
        <v>kompl</v>
      </c>
      <c r="E32" s="59"/>
      <c r="F32" s="81"/>
      <c r="G32" s="28"/>
      <c r="H32" s="28">
        <f>IF($C$4="Attiecināmās izmaksas",IF('3a+c+n'!$Q32="A",'3a+c+n'!H32,0),0)</f>
        <v>0</v>
      </c>
      <c r="I32" s="28"/>
      <c r="J32" s="28"/>
      <c r="K32" s="59">
        <f>IF($C$4="Attiecināmās izmaksas",IF('3a+c+n'!$Q32="A",'3a+c+n'!K32,0),0)</f>
        <v>0</v>
      </c>
      <c r="L32" s="81">
        <f>IF($C$4="Attiecināmās izmaksas",IF('3a+c+n'!$Q32="A",'3a+c+n'!L32,0),0)</f>
        <v>0</v>
      </c>
      <c r="M32" s="28">
        <f>IF($C$4="Attiecināmās izmaksas",IF('3a+c+n'!$Q32="A",'3a+c+n'!M32,0),0)</f>
        <v>0</v>
      </c>
      <c r="N32" s="28">
        <f>IF($C$4="Attiecināmās izmaksas",IF('3a+c+n'!$Q32="A",'3a+c+n'!N32,0),0)</f>
        <v>0</v>
      </c>
      <c r="O32" s="28">
        <f>IF($C$4="Attiecināmās izmaksas",IF('3a+c+n'!$Q32="A",'3a+c+n'!O32,0),0)</f>
        <v>0</v>
      </c>
      <c r="P32" s="59">
        <f>IF($C$4="Attiecināmās izmaksas",IF('3a+c+n'!$Q32="A",'3a+c+n'!P32,0),0)</f>
        <v>0</v>
      </c>
    </row>
    <row r="33" spans="1:16" x14ac:dyDescent="0.2">
      <c r="A33" s="64">
        <f>IF(P33=0,0,IF(COUNTBLANK(P33)=1,0,COUNTA($P$14:P33)))</f>
        <v>0</v>
      </c>
      <c r="B33" s="28">
        <f>IF($C$4="Attiecināmās izmaksas",IF('3a+c+n'!$Q33="A",'3a+c+n'!B33,0),0)</f>
        <v>0</v>
      </c>
      <c r="C33" s="28">
        <f>IF($C$4="Attiecināmās izmaksas",IF('3a+c+n'!$Q33="A",'3a+c+n'!C33,0),0)</f>
        <v>0</v>
      </c>
      <c r="D33" s="28">
        <f>IF($C$4="Attiecināmās izmaksas",IF('3a+c+n'!$Q33="A",'3a+c+n'!D33,0),0)</f>
        <v>0</v>
      </c>
      <c r="E33" s="59"/>
      <c r="F33" s="81"/>
      <c r="G33" s="28"/>
      <c r="H33" s="28">
        <f>IF($C$4="Attiecināmās izmaksas",IF('3a+c+n'!$Q33="A",'3a+c+n'!H33,0),0)</f>
        <v>0</v>
      </c>
      <c r="I33" s="28"/>
      <c r="J33" s="28"/>
      <c r="K33" s="59">
        <f>IF($C$4="Attiecināmās izmaksas",IF('3a+c+n'!$Q33="A",'3a+c+n'!K33,0),0)</f>
        <v>0</v>
      </c>
      <c r="L33" s="81">
        <f>IF($C$4="Attiecināmās izmaksas",IF('3a+c+n'!$Q33="A",'3a+c+n'!L33,0),0)</f>
        <v>0</v>
      </c>
      <c r="M33" s="28">
        <f>IF($C$4="Attiecināmās izmaksas",IF('3a+c+n'!$Q33="A",'3a+c+n'!M33,0),0)</f>
        <v>0</v>
      </c>
      <c r="N33" s="28">
        <f>IF($C$4="Attiecināmās izmaksas",IF('3a+c+n'!$Q33="A",'3a+c+n'!N33,0),0)</f>
        <v>0</v>
      </c>
      <c r="O33" s="28">
        <f>IF($C$4="Attiecināmās izmaksas",IF('3a+c+n'!$Q33="A",'3a+c+n'!O33,0),0)</f>
        <v>0</v>
      </c>
      <c r="P33" s="59">
        <f>IF($C$4="Attiecināmās izmaksas",IF('3a+c+n'!$Q33="A",'3a+c+n'!P33,0),0)</f>
        <v>0</v>
      </c>
    </row>
    <row r="34" spans="1:16" ht="33.75" x14ac:dyDescent="0.2">
      <c r="A34" s="64">
        <f>IF(P34=0,0,IF(COUNTBLANK(P34)=1,0,COUNTA($P$14:P34)))</f>
        <v>0</v>
      </c>
      <c r="B34" s="28" t="str">
        <f>IF($C$4="Attiecināmās izmaksas",IF('3a+c+n'!$Q34="A",'3a+c+n'!B34,0),0)</f>
        <v>13-00000</v>
      </c>
      <c r="C34" s="28" t="str">
        <f>IF($C$4="Attiecināmās izmaksas",IF('3a+c+n'!$Q34="A",'3a+c+n'!C34,0),0)</f>
        <v>Siltumizolācijas materiālu stiprināšana ar līmjavu BAUMIT StarContact white  vai ekvivalentu. Pēc nepieciešamības pirms tam virsmas gruntēšana.</v>
      </c>
      <c r="D34" s="28" t="str">
        <f>IF($C$4="Attiecināmās izmaksas",IF('3a+c+n'!$Q34="A",'3a+c+n'!D34,0),0)</f>
        <v>kg</v>
      </c>
      <c r="E34" s="59"/>
      <c r="F34" s="81"/>
      <c r="G34" s="28"/>
      <c r="H34" s="28">
        <f>IF($C$4="Attiecināmās izmaksas",IF('3a+c+n'!$Q34="A",'3a+c+n'!H34,0),0)</f>
        <v>0</v>
      </c>
      <c r="I34" s="28"/>
      <c r="J34" s="28"/>
      <c r="K34" s="59">
        <f>IF($C$4="Attiecināmās izmaksas",IF('3a+c+n'!$Q34="A",'3a+c+n'!K34,0),0)</f>
        <v>0</v>
      </c>
      <c r="L34" s="81">
        <f>IF($C$4="Attiecināmās izmaksas",IF('3a+c+n'!$Q34="A",'3a+c+n'!L34,0),0)</f>
        <v>0</v>
      </c>
      <c r="M34" s="28">
        <f>IF($C$4="Attiecināmās izmaksas",IF('3a+c+n'!$Q34="A",'3a+c+n'!M34,0),0)</f>
        <v>0</v>
      </c>
      <c r="N34" s="28">
        <f>IF($C$4="Attiecināmās izmaksas",IF('3a+c+n'!$Q34="A",'3a+c+n'!N34,0),0)</f>
        <v>0</v>
      </c>
      <c r="O34" s="28">
        <f>IF($C$4="Attiecināmās izmaksas",IF('3a+c+n'!$Q34="A",'3a+c+n'!O34,0),0)</f>
        <v>0</v>
      </c>
      <c r="P34" s="59">
        <f>IF($C$4="Attiecināmās izmaksas",IF('3a+c+n'!$Q34="A",'3a+c+n'!P34,0),0)</f>
        <v>0</v>
      </c>
    </row>
    <row r="35" spans="1:16" ht="22.5" x14ac:dyDescent="0.2">
      <c r="A35" s="64">
        <f>IF(P35=0,0,IF(COUNTBLANK(P35)=1,0,COUNTA($P$14:P35)))</f>
        <v>0</v>
      </c>
      <c r="B35" s="28" t="str">
        <f>IF($C$4="Attiecināmās izmaksas",IF('3a+c+n'!$Q35="A",'3a+c+n'!B35,0),0)</f>
        <v>13-00000</v>
      </c>
      <c r="C35" s="28" t="str">
        <f>IF($C$4="Attiecināmās izmaksas",IF('3a+c+n'!$Q35="A",'3a+c+n'!C35,0),0)</f>
        <v>Siltumizolācijas materiāla Paroc Linio 10 vai ekvivalenta montāža - λ&lt;=0,036 W/(mK), b=150 mm</v>
      </c>
      <c r="D35" s="28" t="str">
        <f>IF($C$4="Attiecināmās izmaksas",IF('3a+c+n'!$Q35="A",'3a+c+n'!D35,0),0)</f>
        <v>m2</v>
      </c>
      <c r="E35" s="59"/>
      <c r="F35" s="81"/>
      <c r="G35" s="28"/>
      <c r="H35" s="28">
        <f>IF($C$4="Attiecināmās izmaksas",IF('3a+c+n'!$Q35="A",'3a+c+n'!H35,0),0)</f>
        <v>0</v>
      </c>
      <c r="I35" s="28"/>
      <c r="J35" s="28"/>
      <c r="K35" s="59">
        <f>IF($C$4="Attiecināmās izmaksas",IF('3a+c+n'!$Q35="A",'3a+c+n'!K35,0),0)</f>
        <v>0</v>
      </c>
      <c r="L35" s="81">
        <f>IF($C$4="Attiecināmās izmaksas",IF('3a+c+n'!$Q35="A",'3a+c+n'!L35,0),0)</f>
        <v>0</v>
      </c>
      <c r="M35" s="28">
        <f>IF($C$4="Attiecināmās izmaksas",IF('3a+c+n'!$Q35="A",'3a+c+n'!M35,0),0)</f>
        <v>0</v>
      </c>
      <c r="N35" s="28">
        <f>IF($C$4="Attiecināmās izmaksas",IF('3a+c+n'!$Q35="A",'3a+c+n'!N35,0),0)</f>
        <v>0</v>
      </c>
      <c r="O35" s="28">
        <f>IF($C$4="Attiecināmās izmaksas",IF('3a+c+n'!$Q35="A",'3a+c+n'!O35,0),0)</f>
        <v>0</v>
      </c>
      <c r="P35" s="59">
        <f>IF($C$4="Attiecināmās izmaksas",IF('3a+c+n'!$Q35="A",'3a+c+n'!P35,0),0)</f>
        <v>0</v>
      </c>
    </row>
    <row r="36" spans="1:16" ht="33.75" x14ac:dyDescent="0.2">
      <c r="A36" s="64">
        <f>IF(P36=0,0,IF(COUNTBLANK(P36)=1,0,COUNTA($P$14:P36)))</f>
        <v>0</v>
      </c>
      <c r="B36" s="28" t="str">
        <f>IF($C$4="Attiecināmās izmaksas",IF('3a+c+n'!$Q36="A",'3a+c+n'!B36,0),0)</f>
        <v>13-00000</v>
      </c>
      <c r="C36" s="28" t="str">
        <f>IF($C$4="Attiecināmās izmaksas",IF('3a+c+n'!$Q36="A",'3a+c+n'!C36,0),0)</f>
        <v>Armējošā slāņa iestrāde ar javas kārtu BAUMIT StarContact White vai ekvivalentu - 1 kārtā, II mehāniskās izturības zonā</v>
      </c>
      <c r="D36" s="28" t="str">
        <f>IF($C$4="Attiecināmās izmaksas",IF('3a+c+n'!$Q36="A",'3a+c+n'!D36,0),0)</f>
        <v>kg</v>
      </c>
      <c r="E36" s="59"/>
      <c r="F36" s="81"/>
      <c r="G36" s="28"/>
      <c r="H36" s="28">
        <f>IF($C$4="Attiecināmās izmaksas",IF('3a+c+n'!$Q36="A",'3a+c+n'!H36,0),0)</f>
        <v>0</v>
      </c>
      <c r="I36" s="28"/>
      <c r="J36" s="28"/>
      <c r="K36" s="59">
        <f>IF($C$4="Attiecināmās izmaksas",IF('3a+c+n'!$Q36="A",'3a+c+n'!K36,0),0)</f>
        <v>0</v>
      </c>
      <c r="L36" s="81">
        <f>IF($C$4="Attiecināmās izmaksas",IF('3a+c+n'!$Q36="A",'3a+c+n'!L36,0),0)</f>
        <v>0</v>
      </c>
      <c r="M36" s="28">
        <f>IF($C$4="Attiecināmās izmaksas",IF('3a+c+n'!$Q36="A",'3a+c+n'!M36,0),0)</f>
        <v>0</v>
      </c>
      <c r="N36" s="28">
        <f>IF($C$4="Attiecināmās izmaksas",IF('3a+c+n'!$Q36="A",'3a+c+n'!N36,0),0)</f>
        <v>0</v>
      </c>
      <c r="O36" s="28">
        <f>IF($C$4="Attiecināmās izmaksas",IF('3a+c+n'!$Q36="A",'3a+c+n'!O36,0),0)</f>
        <v>0</v>
      </c>
      <c r="P36" s="59">
        <f>IF($C$4="Attiecināmās izmaksas",IF('3a+c+n'!$Q36="A",'3a+c+n'!P36,0),0)</f>
        <v>0</v>
      </c>
    </row>
    <row r="37" spans="1:16" ht="22.5" x14ac:dyDescent="0.2">
      <c r="A37" s="64">
        <f>IF(P37=0,0,IF(COUNTBLANK(P37)=1,0,COUNTA($P$14:P37)))</f>
        <v>0</v>
      </c>
      <c r="B37" s="28" t="str">
        <f>IF($C$4="Attiecināmās izmaksas",IF('3a+c+n'!$Q37="A",'3a+c+n'!B37,0),0)</f>
        <v>13-00000</v>
      </c>
      <c r="C37" s="28" t="str">
        <f>IF($C$4="Attiecināmās izmaksas",IF('3a+c+n'!$Q37="A",'3a+c+n'!C37,0),0)</f>
        <v>Baumit StarTex vai ekvivalents stiklušķiedras siets 160 g/m²  - 1 kārtā, II mehāniskās izturības zonā</v>
      </c>
      <c r="D37" s="28" t="str">
        <f>IF($C$4="Attiecināmās izmaksas",IF('3a+c+n'!$Q37="A",'3a+c+n'!D37,0),0)</f>
        <v>m2</v>
      </c>
      <c r="E37" s="59"/>
      <c r="F37" s="81"/>
      <c r="G37" s="28"/>
      <c r="H37" s="28">
        <f>IF($C$4="Attiecināmās izmaksas",IF('3a+c+n'!$Q37="A",'3a+c+n'!H37,0),0)</f>
        <v>0</v>
      </c>
      <c r="I37" s="28"/>
      <c r="J37" s="28"/>
      <c r="K37" s="59">
        <f>IF($C$4="Attiecināmās izmaksas",IF('3a+c+n'!$Q37="A",'3a+c+n'!K37,0),0)</f>
        <v>0</v>
      </c>
      <c r="L37" s="81">
        <f>IF($C$4="Attiecināmās izmaksas",IF('3a+c+n'!$Q37="A",'3a+c+n'!L37,0),0)</f>
        <v>0</v>
      </c>
      <c r="M37" s="28">
        <f>IF($C$4="Attiecināmās izmaksas",IF('3a+c+n'!$Q37="A",'3a+c+n'!M37,0),0)</f>
        <v>0</v>
      </c>
      <c r="N37" s="28">
        <f>IF($C$4="Attiecināmās izmaksas",IF('3a+c+n'!$Q37="A",'3a+c+n'!N37,0),0)</f>
        <v>0</v>
      </c>
      <c r="O37" s="28">
        <f>IF($C$4="Attiecināmās izmaksas",IF('3a+c+n'!$Q37="A",'3a+c+n'!O37,0),0)</f>
        <v>0</v>
      </c>
      <c r="P37" s="59">
        <f>IF($C$4="Attiecināmās izmaksas",IF('3a+c+n'!$Q37="A",'3a+c+n'!P37,0),0)</f>
        <v>0</v>
      </c>
    </row>
    <row r="38" spans="1:16" ht="33.75" x14ac:dyDescent="0.2">
      <c r="A38" s="64">
        <f>IF(P38=0,0,IF(COUNTBLANK(P38)=1,0,COUNTA($P$14:P38)))</f>
        <v>0</v>
      </c>
      <c r="B38" s="28" t="str">
        <f>IF($C$4="Attiecināmās izmaksas",IF('3a+c+n'!$Q38="A",'3a+c+n'!B38,0),0)</f>
        <v>13-00000</v>
      </c>
      <c r="C38" s="28" t="str">
        <f>IF($C$4="Attiecināmās izmaksas",IF('3a+c+n'!$Q38="A",'3a+c+n'!C38,0),0)</f>
        <v>Armējošā slāņa iestrāde ar javas kārtu BAUMIT StarContact White vai ekvivalentu - 2 kārtās, I mehāniskās izturības zonā</v>
      </c>
      <c r="D38" s="28" t="str">
        <f>IF($C$4="Attiecināmās izmaksas",IF('3a+c+n'!$Q38="A",'3a+c+n'!D38,0),0)</f>
        <v>kg</v>
      </c>
      <c r="E38" s="59"/>
      <c r="F38" s="81"/>
      <c r="G38" s="28"/>
      <c r="H38" s="28">
        <f>IF($C$4="Attiecināmās izmaksas",IF('3a+c+n'!$Q38="A",'3a+c+n'!H38,0),0)</f>
        <v>0</v>
      </c>
      <c r="I38" s="28"/>
      <c r="J38" s="28"/>
      <c r="K38" s="59">
        <f>IF($C$4="Attiecināmās izmaksas",IF('3a+c+n'!$Q38="A",'3a+c+n'!K38,0),0)</f>
        <v>0</v>
      </c>
      <c r="L38" s="81">
        <f>IF($C$4="Attiecināmās izmaksas",IF('3a+c+n'!$Q38="A",'3a+c+n'!L38,0),0)</f>
        <v>0</v>
      </c>
      <c r="M38" s="28">
        <f>IF($C$4="Attiecināmās izmaksas",IF('3a+c+n'!$Q38="A",'3a+c+n'!M38,0),0)</f>
        <v>0</v>
      </c>
      <c r="N38" s="28">
        <f>IF($C$4="Attiecināmās izmaksas",IF('3a+c+n'!$Q38="A",'3a+c+n'!N38,0),0)</f>
        <v>0</v>
      </c>
      <c r="O38" s="28">
        <f>IF($C$4="Attiecināmās izmaksas",IF('3a+c+n'!$Q38="A",'3a+c+n'!O38,0),0)</f>
        <v>0</v>
      </c>
      <c r="P38" s="59">
        <f>IF($C$4="Attiecināmās izmaksas",IF('3a+c+n'!$Q38="A",'3a+c+n'!P38,0),0)</f>
        <v>0</v>
      </c>
    </row>
    <row r="39" spans="1:16" ht="22.5" x14ac:dyDescent="0.2">
      <c r="A39" s="64">
        <f>IF(P39=0,0,IF(COUNTBLANK(P39)=1,0,COUNTA($P$14:P39)))</f>
        <v>0</v>
      </c>
      <c r="B39" s="28" t="str">
        <f>IF($C$4="Attiecināmās izmaksas",IF('3a+c+n'!$Q39="A",'3a+c+n'!B39,0),0)</f>
        <v>13-00000</v>
      </c>
      <c r="C39" s="28" t="str">
        <f>IF($C$4="Attiecināmās izmaksas",IF('3a+c+n'!$Q39="A",'3a+c+n'!C39,0),0)</f>
        <v>Baumit StarTex vai ekvivalents stiklušķiedras siets 160 g/m²  - 2 kārtās, I mehāniskās izturības zonā</v>
      </c>
      <c r="D39" s="28" t="str">
        <f>IF($C$4="Attiecināmās izmaksas",IF('3a+c+n'!$Q39="A",'3a+c+n'!D39,0),0)</f>
        <v>m2</v>
      </c>
      <c r="E39" s="59"/>
      <c r="F39" s="81"/>
      <c r="G39" s="28"/>
      <c r="H39" s="28">
        <f>IF($C$4="Attiecināmās izmaksas",IF('3a+c+n'!$Q39="A",'3a+c+n'!H39,0),0)</f>
        <v>0</v>
      </c>
      <c r="I39" s="28"/>
      <c r="J39" s="28"/>
      <c r="K39" s="59">
        <f>IF($C$4="Attiecināmās izmaksas",IF('3a+c+n'!$Q39="A",'3a+c+n'!K39,0),0)</f>
        <v>0</v>
      </c>
      <c r="L39" s="81">
        <f>IF($C$4="Attiecināmās izmaksas",IF('3a+c+n'!$Q39="A",'3a+c+n'!L39,0),0)</f>
        <v>0</v>
      </c>
      <c r="M39" s="28">
        <f>IF($C$4="Attiecināmās izmaksas",IF('3a+c+n'!$Q39="A",'3a+c+n'!M39,0),0)</f>
        <v>0</v>
      </c>
      <c r="N39" s="28">
        <f>IF($C$4="Attiecināmās izmaksas",IF('3a+c+n'!$Q39="A",'3a+c+n'!N39,0),0)</f>
        <v>0</v>
      </c>
      <c r="O39" s="28">
        <f>IF($C$4="Attiecināmās izmaksas",IF('3a+c+n'!$Q39="A",'3a+c+n'!O39,0),0)</f>
        <v>0</v>
      </c>
      <c r="P39" s="59">
        <f>IF($C$4="Attiecināmās izmaksas",IF('3a+c+n'!$Q39="A",'3a+c+n'!P39,0),0)</f>
        <v>0</v>
      </c>
    </row>
    <row r="40" spans="1:16" ht="22.5" x14ac:dyDescent="0.2">
      <c r="A40" s="64">
        <f>IF(P40=0,0,IF(COUNTBLANK(P40)=1,0,COUNTA($P$14:P40)))</f>
        <v>0</v>
      </c>
      <c r="B40" s="28" t="str">
        <f>IF($C$4="Attiecināmās izmaksas",IF('3a+c+n'!$Q40="A",'3a+c+n'!B40,0),0)</f>
        <v>13-00000</v>
      </c>
      <c r="C40" s="28" t="str">
        <f>IF($C$4="Attiecināmās izmaksas",IF('3a+c+n'!$Q40="A",'3a+c+n'!C40,0),0)</f>
        <v>Armētā slāņa apstrāde ar zemapmetuma grunti Baumit UniPrimer vai ekvivalentu</v>
      </c>
      <c r="D40" s="28" t="str">
        <f>IF($C$4="Attiecināmās izmaksas",IF('3a+c+n'!$Q40="A",'3a+c+n'!D40,0),0)</f>
        <v>kg</v>
      </c>
      <c r="E40" s="59"/>
      <c r="F40" s="81"/>
      <c r="G40" s="28"/>
      <c r="H40" s="28">
        <f>IF($C$4="Attiecināmās izmaksas",IF('3a+c+n'!$Q40="A",'3a+c+n'!H40,0),0)</f>
        <v>0</v>
      </c>
      <c r="I40" s="28"/>
      <c r="J40" s="28"/>
      <c r="K40" s="59">
        <f>IF($C$4="Attiecināmās izmaksas",IF('3a+c+n'!$Q40="A",'3a+c+n'!K40,0),0)</f>
        <v>0</v>
      </c>
      <c r="L40" s="81">
        <f>IF($C$4="Attiecināmās izmaksas",IF('3a+c+n'!$Q40="A",'3a+c+n'!L40,0),0)</f>
        <v>0</v>
      </c>
      <c r="M40" s="28">
        <f>IF($C$4="Attiecināmās izmaksas",IF('3a+c+n'!$Q40="A",'3a+c+n'!M40,0),0)</f>
        <v>0</v>
      </c>
      <c r="N40" s="28">
        <f>IF($C$4="Attiecināmās izmaksas",IF('3a+c+n'!$Q40="A",'3a+c+n'!N40,0),0)</f>
        <v>0</v>
      </c>
      <c r="O40" s="28">
        <f>IF($C$4="Attiecināmās izmaksas",IF('3a+c+n'!$Q40="A",'3a+c+n'!O40,0),0)</f>
        <v>0</v>
      </c>
      <c r="P40" s="59">
        <f>IF($C$4="Attiecināmās izmaksas",IF('3a+c+n'!$Q40="A",'3a+c+n'!P40,0),0)</f>
        <v>0</v>
      </c>
    </row>
    <row r="41" spans="1:16" ht="33.75" x14ac:dyDescent="0.2">
      <c r="A41" s="64">
        <f>IF(P41=0,0,IF(COUNTBLANK(P41)=1,0,COUNTA($P$14:P41)))</f>
        <v>0</v>
      </c>
      <c r="B41" s="28" t="str">
        <f>IF($C$4="Attiecināmās izmaksas",IF('3a+c+n'!$Q41="A",'3a+c+n'!B41,0),0)</f>
        <v>13-00000</v>
      </c>
      <c r="C41" s="28" t="str">
        <f>IF($C$4="Attiecināmās izmaksas",IF('3a+c+n'!$Q41="A",'3a+c+n'!C41,0),0)</f>
        <v>Gatavā tonētā silikona apmetuma Baumit SilikonColor vai ekvivalenta iestrāde. Maksimālais grauda izmērs 2 mm. Tonis atbilstoši krāsu pasei. T.sk. tonēšana</v>
      </c>
      <c r="D41" s="28" t="str">
        <f>IF($C$4="Attiecināmās izmaksas",IF('3a+c+n'!$Q41="A",'3a+c+n'!D41,0),0)</f>
        <v>m2</v>
      </c>
      <c r="E41" s="59"/>
      <c r="F41" s="81"/>
      <c r="G41" s="28"/>
      <c r="H41" s="28">
        <f>IF($C$4="Attiecināmās izmaksas",IF('3a+c+n'!$Q41="A",'3a+c+n'!H41,0),0)</f>
        <v>0</v>
      </c>
      <c r="I41" s="28"/>
      <c r="J41" s="28"/>
      <c r="K41" s="59">
        <f>IF($C$4="Attiecināmās izmaksas",IF('3a+c+n'!$Q41="A",'3a+c+n'!K41,0),0)</f>
        <v>0</v>
      </c>
      <c r="L41" s="81">
        <f>IF($C$4="Attiecināmās izmaksas",IF('3a+c+n'!$Q41="A",'3a+c+n'!L41,0),0)</f>
        <v>0</v>
      </c>
      <c r="M41" s="28">
        <f>IF($C$4="Attiecināmās izmaksas",IF('3a+c+n'!$Q41="A",'3a+c+n'!M41,0),0)</f>
        <v>0</v>
      </c>
      <c r="N41" s="28">
        <f>IF($C$4="Attiecināmās izmaksas",IF('3a+c+n'!$Q41="A",'3a+c+n'!N41,0),0)</f>
        <v>0</v>
      </c>
      <c r="O41" s="28">
        <f>IF($C$4="Attiecināmās izmaksas",IF('3a+c+n'!$Q41="A",'3a+c+n'!O41,0),0)</f>
        <v>0</v>
      </c>
      <c r="P41" s="59">
        <f>IF($C$4="Attiecināmās izmaksas",IF('3a+c+n'!$Q41="A",'3a+c+n'!P41,0),0)</f>
        <v>0</v>
      </c>
    </row>
    <row r="42" spans="1:16" ht="22.5" x14ac:dyDescent="0.2">
      <c r="A42" s="64">
        <f>IF(P42=0,0,IF(COUNTBLANK(P42)=1,0,COUNTA($P$14:P42)))</f>
        <v>0</v>
      </c>
      <c r="B42" s="28" t="str">
        <f>IF($C$4="Attiecināmās izmaksas",IF('3a+c+n'!$Q42="A",'3a+c+n'!B42,0),0)</f>
        <v>13-00000</v>
      </c>
      <c r="C42" s="28" t="str">
        <f>IF($C$4="Attiecināmās izmaksas",IF('3a+c+n'!$Q42="A",'3a+c+n'!C42,0),0)</f>
        <v>Dībeļi RAWLPLUG TFIX 8S vai ekvivalenti, l=215mm</v>
      </c>
      <c r="D42" s="28" t="str">
        <f>IF($C$4="Attiecināmās izmaksas",IF('3a+c+n'!$Q42="A",'3a+c+n'!D42,0),0)</f>
        <v>gab</v>
      </c>
      <c r="E42" s="59"/>
      <c r="F42" s="81"/>
      <c r="G42" s="28"/>
      <c r="H42" s="28">
        <f>IF($C$4="Attiecināmās izmaksas",IF('3a+c+n'!$Q42="A",'3a+c+n'!H42,0),0)</f>
        <v>0</v>
      </c>
      <c r="I42" s="28"/>
      <c r="J42" s="28"/>
      <c r="K42" s="59">
        <f>IF($C$4="Attiecināmās izmaksas",IF('3a+c+n'!$Q42="A",'3a+c+n'!K42,0),0)</f>
        <v>0</v>
      </c>
      <c r="L42" s="81">
        <f>IF($C$4="Attiecināmās izmaksas",IF('3a+c+n'!$Q42="A",'3a+c+n'!L42,0),0)</f>
        <v>0</v>
      </c>
      <c r="M42" s="28">
        <f>IF($C$4="Attiecināmās izmaksas",IF('3a+c+n'!$Q42="A",'3a+c+n'!M42,0),0)</f>
        <v>0</v>
      </c>
      <c r="N42" s="28">
        <f>IF($C$4="Attiecināmās izmaksas",IF('3a+c+n'!$Q42="A",'3a+c+n'!N42,0),0)</f>
        <v>0</v>
      </c>
      <c r="O42" s="28">
        <f>IF($C$4="Attiecināmās izmaksas",IF('3a+c+n'!$Q42="A",'3a+c+n'!O42,0),0)</f>
        <v>0</v>
      </c>
      <c r="P42" s="59">
        <f>IF($C$4="Attiecināmās izmaksas",IF('3a+c+n'!$Q42="A",'3a+c+n'!P42,0),0)</f>
        <v>0</v>
      </c>
    </row>
    <row r="43" spans="1:16" x14ac:dyDescent="0.2">
      <c r="A43" s="64">
        <f>IF(P43=0,0,IF(COUNTBLANK(P43)=1,0,COUNTA($P$14:P43)))</f>
        <v>0</v>
      </c>
      <c r="B43" s="28">
        <f>IF($C$4="Attiecināmās izmaksas",IF('3a+c+n'!$Q43="A",'3a+c+n'!B43,0),0)</f>
        <v>0</v>
      </c>
      <c r="C43" s="28">
        <f>IF($C$4="Attiecināmās izmaksas",IF('3a+c+n'!$Q43="A",'3a+c+n'!C43,0),0)</f>
        <v>0</v>
      </c>
      <c r="D43" s="28">
        <f>IF($C$4="Attiecināmās izmaksas",IF('3a+c+n'!$Q43="A",'3a+c+n'!D43,0),0)</f>
        <v>0</v>
      </c>
      <c r="E43" s="59"/>
      <c r="F43" s="81"/>
      <c r="G43" s="28"/>
      <c r="H43" s="28">
        <f>IF($C$4="Attiecināmās izmaksas",IF('3a+c+n'!$Q43="A",'3a+c+n'!H43,0),0)</f>
        <v>0</v>
      </c>
      <c r="I43" s="28"/>
      <c r="J43" s="28"/>
      <c r="K43" s="59">
        <f>IF($C$4="Attiecināmās izmaksas",IF('3a+c+n'!$Q43="A",'3a+c+n'!K43,0),0)</f>
        <v>0</v>
      </c>
      <c r="L43" s="81">
        <f>IF($C$4="Attiecināmās izmaksas",IF('3a+c+n'!$Q43="A",'3a+c+n'!L43,0),0)</f>
        <v>0</v>
      </c>
      <c r="M43" s="28">
        <f>IF($C$4="Attiecināmās izmaksas",IF('3a+c+n'!$Q43="A",'3a+c+n'!M43,0),0)</f>
        <v>0</v>
      </c>
      <c r="N43" s="28">
        <f>IF($C$4="Attiecināmās izmaksas",IF('3a+c+n'!$Q43="A",'3a+c+n'!N43,0),0)</f>
        <v>0</v>
      </c>
      <c r="O43" s="28">
        <f>IF($C$4="Attiecināmās izmaksas",IF('3a+c+n'!$Q43="A",'3a+c+n'!O43,0),0)</f>
        <v>0</v>
      </c>
      <c r="P43" s="59">
        <f>IF($C$4="Attiecināmās izmaksas",IF('3a+c+n'!$Q43="A",'3a+c+n'!P43,0),0)</f>
        <v>0</v>
      </c>
    </row>
    <row r="44" spans="1:16" ht="33.75" x14ac:dyDescent="0.2">
      <c r="A44" s="64">
        <f>IF(P44=0,0,IF(COUNTBLANK(P44)=1,0,COUNTA($P$14:P44)))</f>
        <v>0</v>
      </c>
      <c r="B44" s="28" t="str">
        <f>IF($C$4="Attiecināmās izmaksas",IF('3a+c+n'!$Q44="A",'3a+c+n'!B44,0),0)</f>
        <v>13-00000</v>
      </c>
      <c r="C44" s="28" t="str">
        <f>IF($C$4="Attiecināmās izmaksas",IF('3a+c+n'!$Q44="A",'3a+c+n'!C44,0),0)</f>
        <v>Siltumizolācijas materiālu stiprināšana ar līmjavu BAUMIT StarContact white  vai ekvivalentu. Pēc nepieciešamības pirms tam virsmas gruntēšana.</v>
      </c>
      <c r="D44" s="28" t="str">
        <f>IF($C$4="Attiecināmās izmaksas",IF('3a+c+n'!$Q44="A",'3a+c+n'!D44,0),0)</f>
        <v>kg</v>
      </c>
      <c r="E44" s="59"/>
      <c r="F44" s="81"/>
      <c r="G44" s="28"/>
      <c r="H44" s="28">
        <f>IF($C$4="Attiecināmās izmaksas",IF('3a+c+n'!$Q44="A",'3a+c+n'!H44,0),0)</f>
        <v>0</v>
      </c>
      <c r="I44" s="28"/>
      <c r="J44" s="28"/>
      <c r="K44" s="59">
        <f>IF($C$4="Attiecināmās izmaksas",IF('3a+c+n'!$Q44="A",'3a+c+n'!K44,0),0)</f>
        <v>0</v>
      </c>
      <c r="L44" s="81">
        <f>IF($C$4="Attiecināmās izmaksas",IF('3a+c+n'!$Q44="A",'3a+c+n'!L44,0),0)</f>
        <v>0</v>
      </c>
      <c r="M44" s="28">
        <f>IF($C$4="Attiecināmās izmaksas",IF('3a+c+n'!$Q44="A",'3a+c+n'!M44,0),0)</f>
        <v>0</v>
      </c>
      <c r="N44" s="28">
        <f>IF($C$4="Attiecināmās izmaksas",IF('3a+c+n'!$Q44="A",'3a+c+n'!N44,0),0)</f>
        <v>0</v>
      </c>
      <c r="O44" s="28">
        <f>IF($C$4="Attiecināmās izmaksas",IF('3a+c+n'!$Q44="A",'3a+c+n'!O44,0),0)</f>
        <v>0</v>
      </c>
      <c r="P44" s="59">
        <f>IF($C$4="Attiecināmās izmaksas",IF('3a+c+n'!$Q44="A",'3a+c+n'!P44,0),0)</f>
        <v>0</v>
      </c>
    </row>
    <row r="45" spans="1:16" ht="22.5" x14ac:dyDescent="0.2">
      <c r="A45" s="64">
        <f>IF(P45=0,0,IF(COUNTBLANK(P45)=1,0,COUNTA($P$14:P45)))</f>
        <v>0</v>
      </c>
      <c r="B45" s="28" t="str">
        <f>IF($C$4="Attiecināmās izmaksas",IF('3a+c+n'!$Q45="A",'3a+c+n'!B45,0),0)</f>
        <v>13-00000</v>
      </c>
      <c r="C45" s="28" t="str">
        <f>IF($C$4="Attiecināmās izmaksas",IF('3a+c+n'!$Q45="A",'3a+c+n'!C45,0),0)</f>
        <v>Siltumizolācijas materiāla Paroc Linio 10 vai ekvivalenta montāža - λ&lt;=0,036 W/(mK), b=100 mm</v>
      </c>
      <c r="D45" s="28" t="str">
        <f>IF($C$4="Attiecināmās izmaksas",IF('3a+c+n'!$Q45="A",'3a+c+n'!D45,0),0)</f>
        <v>m2</v>
      </c>
      <c r="E45" s="59"/>
      <c r="F45" s="81"/>
      <c r="G45" s="28"/>
      <c r="H45" s="28">
        <f>IF($C$4="Attiecināmās izmaksas",IF('3a+c+n'!$Q45="A",'3a+c+n'!H45,0),0)</f>
        <v>0</v>
      </c>
      <c r="I45" s="28"/>
      <c r="J45" s="28"/>
      <c r="K45" s="59">
        <f>IF($C$4="Attiecināmās izmaksas",IF('3a+c+n'!$Q45="A",'3a+c+n'!K45,0),0)</f>
        <v>0</v>
      </c>
      <c r="L45" s="81">
        <f>IF($C$4="Attiecināmās izmaksas",IF('3a+c+n'!$Q45="A",'3a+c+n'!L45,0),0)</f>
        <v>0</v>
      </c>
      <c r="M45" s="28">
        <f>IF($C$4="Attiecināmās izmaksas",IF('3a+c+n'!$Q45="A",'3a+c+n'!M45,0),0)</f>
        <v>0</v>
      </c>
      <c r="N45" s="28">
        <f>IF($C$4="Attiecināmās izmaksas",IF('3a+c+n'!$Q45="A",'3a+c+n'!N45,0),0)</f>
        <v>0</v>
      </c>
      <c r="O45" s="28">
        <f>IF($C$4="Attiecināmās izmaksas",IF('3a+c+n'!$Q45="A",'3a+c+n'!O45,0),0)</f>
        <v>0</v>
      </c>
      <c r="P45" s="59">
        <f>IF($C$4="Attiecināmās izmaksas",IF('3a+c+n'!$Q45="A",'3a+c+n'!P45,0),0)</f>
        <v>0</v>
      </c>
    </row>
    <row r="46" spans="1:16" ht="33.75" x14ac:dyDescent="0.2">
      <c r="A46" s="64">
        <f>IF(P46=0,0,IF(COUNTBLANK(P46)=1,0,COUNTA($P$14:P46)))</f>
        <v>0</v>
      </c>
      <c r="B46" s="28" t="str">
        <f>IF($C$4="Attiecināmās izmaksas",IF('3a+c+n'!$Q46="A",'3a+c+n'!B46,0),0)</f>
        <v>13-00000</v>
      </c>
      <c r="C46" s="28" t="str">
        <f>IF($C$4="Attiecināmās izmaksas",IF('3a+c+n'!$Q46="A",'3a+c+n'!C46,0),0)</f>
        <v>Armējošā slāņa iestrāde ar javas kārtu BAUMIT StarContact White vai ekvivalentu - 2 kārtās, I mehāniskās izturības zonā</v>
      </c>
      <c r="D46" s="28" t="str">
        <f>IF($C$4="Attiecināmās izmaksas",IF('3a+c+n'!$Q46="A",'3a+c+n'!D46,0),0)</f>
        <v>kg</v>
      </c>
      <c r="E46" s="59"/>
      <c r="F46" s="81"/>
      <c r="G46" s="28"/>
      <c r="H46" s="28">
        <f>IF($C$4="Attiecināmās izmaksas",IF('3a+c+n'!$Q46="A",'3a+c+n'!H46,0),0)</f>
        <v>0</v>
      </c>
      <c r="I46" s="28"/>
      <c r="J46" s="28"/>
      <c r="K46" s="59">
        <f>IF($C$4="Attiecināmās izmaksas",IF('3a+c+n'!$Q46="A",'3a+c+n'!K46,0),0)</f>
        <v>0</v>
      </c>
      <c r="L46" s="81">
        <f>IF($C$4="Attiecināmās izmaksas",IF('3a+c+n'!$Q46="A",'3a+c+n'!L46,0),0)</f>
        <v>0</v>
      </c>
      <c r="M46" s="28">
        <f>IF($C$4="Attiecināmās izmaksas",IF('3a+c+n'!$Q46="A",'3a+c+n'!M46,0),0)</f>
        <v>0</v>
      </c>
      <c r="N46" s="28">
        <f>IF($C$4="Attiecināmās izmaksas",IF('3a+c+n'!$Q46="A",'3a+c+n'!N46,0),0)</f>
        <v>0</v>
      </c>
      <c r="O46" s="28">
        <f>IF($C$4="Attiecināmās izmaksas",IF('3a+c+n'!$Q46="A",'3a+c+n'!O46,0),0)</f>
        <v>0</v>
      </c>
      <c r="P46" s="59">
        <f>IF($C$4="Attiecināmās izmaksas",IF('3a+c+n'!$Q46="A",'3a+c+n'!P46,0),0)</f>
        <v>0</v>
      </c>
    </row>
    <row r="47" spans="1:16" ht="22.5" x14ac:dyDescent="0.2">
      <c r="A47" s="64">
        <f>IF(P47=0,0,IF(COUNTBLANK(P47)=1,0,COUNTA($P$14:P47)))</f>
        <v>0</v>
      </c>
      <c r="B47" s="28" t="str">
        <f>IF($C$4="Attiecināmās izmaksas",IF('3a+c+n'!$Q47="A",'3a+c+n'!B47,0),0)</f>
        <v>13-00000</v>
      </c>
      <c r="C47" s="28" t="str">
        <f>IF($C$4="Attiecināmās izmaksas",IF('3a+c+n'!$Q47="A",'3a+c+n'!C47,0),0)</f>
        <v>Baumit StarTex vai ekvivalents stiklušķiedras siets 160 g/m²  - 2 kārtās, I mehāniskās izturības zonā</v>
      </c>
      <c r="D47" s="28" t="str">
        <f>IF($C$4="Attiecināmās izmaksas",IF('3a+c+n'!$Q47="A",'3a+c+n'!D47,0),0)</f>
        <v>m2</v>
      </c>
      <c r="E47" s="59"/>
      <c r="F47" s="81"/>
      <c r="G47" s="28"/>
      <c r="H47" s="28">
        <f>IF($C$4="Attiecināmās izmaksas",IF('3a+c+n'!$Q47="A",'3a+c+n'!H47,0),0)</f>
        <v>0</v>
      </c>
      <c r="I47" s="28"/>
      <c r="J47" s="28"/>
      <c r="K47" s="59">
        <f>IF($C$4="Attiecināmās izmaksas",IF('3a+c+n'!$Q47="A",'3a+c+n'!K47,0),0)</f>
        <v>0</v>
      </c>
      <c r="L47" s="81">
        <f>IF($C$4="Attiecināmās izmaksas",IF('3a+c+n'!$Q47="A",'3a+c+n'!L47,0),0)</f>
        <v>0</v>
      </c>
      <c r="M47" s="28">
        <f>IF($C$4="Attiecināmās izmaksas",IF('3a+c+n'!$Q47="A",'3a+c+n'!M47,0),0)</f>
        <v>0</v>
      </c>
      <c r="N47" s="28">
        <f>IF($C$4="Attiecināmās izmaksas",IF('3a+c+n'!$Q47="A",'3a+c+n'!N47,0),0)</f>
        <v>0</v>
      </c>
      <c r="O47" s="28">
        <f>IF($C$4="Attiecināmās izmaksas",IF('3a+c+n'!$Q47="A",'3a+c+n'!O47,0),0)</f>
        <v>0</v>
      </c>
      <c r="P47" s="59">
        <f>IF($C$4="Attiecināmās izmaksas",IF('3a+c+n'!$Q47="A",'3a+c+n'!P47,0),0)</f>
        <v>0</v>
      </c>
    </row>
    <row r="48" spans="1:16" ht="22.5" x14ac:dyDescent="0.2">
      <c r="A48" s="64">
        <f>IF(P48=0,0,IF(COUNTBLANK(P48)=1,0,COUNTA($P$14:P48)))</f>
        <v>0</v>
      </c>
      <c r="B48" s="28" t="str">
        <f>IF($C$4="Attiecināmās izmaksas",IF('3a+c+n'!$Q48="A",'3a+c+n'!B48,0),0)</f>
        <v>13-00000</v>
      </c>
      <c r="C48" s="28" t="str">
        <f>IF($C$4="Attiecināmās izmaksas",IF('3a+c+n'!$Q48="A",'3a+c+n'!C48,0),0)</f>
        <v>Armētā slāņa apstrāde ar zemapmetuma grunti Baumit UniPrimer vai ekvivalentu</v>
      </c>
      <c r="D48" s="28" t="str">
        <f>IF($C$4="Attiecināmās izmaksas",IF('3a+c+n'!$Q48="A",'3a+c+n'!D48,0),0)</f>
        <v>kg</v>
      </c>
      <c r="E48" s="59"/>
      <c r="F48" s="81"/>
      <c r="G48" s="28"/>
      <c r="H48" s="28">
        <f>IF($C$4="Attiecināmās izmaksas",IF('3a+c+n'!$Q48="A",'3a+c+n'!H48,0),0)</f>
        <v>0</v>
      </c>
      <c r="I48" s="28"/>
      <c r="J48" s="28"/>
      <c r="K48" s="59">
        <f>IF($C$4="Attiecināmās izmaksas",IF('3a+c+n'!$Q48="A",'3a+c+n'!K48,0),0)</f>
        <v>0</v>
      </c>
      <c r="L48" s="81">
        <f>IF($C$4="Attiecināmās izmaksas",IF('3a+c+n'!$Q48="A",'3a+c+n'!L48,0),0)</f>
        <v>0</v>
      </c>
      <c r="M48" s="28">
        <f>IF($C$4="Attiecināmās izmaksas",IF('3a+c+n'!$Q48="A",'3a+c+n'!M48,0),0)</f>
        <v>0</v>
      </c>
      <c r="N48" s="28">
        <f>IF($C$4="Attiecināmās izmaksas",IF('3a+c+n'!$Q48="A",'3a+c+n'!N48,0),0)</f>
        <v>0</v>
      </c>
      <c r="O48" s="28">
        <f>IF($C$4="Attiecināmās izmaksas",IF('3a+c+n'!$Q48="A",'3a+c+n'!O48,0),0)</f>
        <v>0</v>
      </c>
      <c r="P48" s="59">
        <f>IF($C$4="Attiecināmās izmaksas",IF('3a+c+n'!$Q48="A",'3a+c+n'!P48,0),0)</f>
        <v>0</v>
      </c>
    </row>
    <row r="49" spans="1:16" ht="33.75" x14ac:dyDescent="0.2">
      <c r="A49" s="64">
        <f>IF(P49=0,0,IF(COUNTBLANK(P49)=1,0,COUNTA($P$14:P49)))</f>
        <v>0</v>
      </c>
      <c r="B49" s="28" t="str">
        <f>IF($C$4="Attiecināmās izmaksas",IF('3a+c+n'!$Q49="A",'3a+c+n'!B49,0),0)</f>
        <v>13-00000</v>
      </c>
      <c r="C49" s="28" t="str">
        <f>IF($C$4="Attiecināmās izmaksas",IF('3a+c+n'!$Q49="A",'3a+c+n'!C49,0),0)</f>
        <v>Gatavā tonētā silikona apmetuma Baumit SilikonColor vai ekvivalenta iestrāde. Maksimālais grauda izmērs 2 mm. Tonis atbilstoši krāsu pasei. T.sk. tonēšana</v>
      </c>
      <c r="D49" s="28" t="str">
        <f>IF($C$4="Attiecināmās izmaksas",IF('3a+c+n'!$Q49="A",'3a+c+n'!D49,0),0)</f>
        <v>m2</v>
      </c>
      <c r="E49" s="59"/>
      <c r="F49" s="81"/>
      <c r="G49" s="28"/>
      <c r="H49" s="28">
        <f>IF($C$4="Attiecināmās izmaksas",IF('3a+c+n'!$Q49="A",'3a+c+n'!H49,0),0)</f>
        <v>0</v>
      </c>
      <c r="I49" s="28"/>
      <c r="J49" s="28"/>
      <c r="K49" s="59">
        <f>IF($C$4="Attiecināmās izmaksas",IF('3a+c+n'!$Q49="A",'3a+c+n'!K49,0),0)</f>
        <v>0</v>
      </c>
      <c r="L49" s="81">
        <f>IF($C$4="Attiecināmās izmaksas",IF('3a+c+n'!$Q49="A",'3a+c+n'!L49,0),0)</f>
        <v>0</v>
      </c>
      <c r="M49" s="28">
        <f>IF($C$4="Attiecināmās izmaksas",IF('3a+c+n'!$Q49="A",'3a+c+n'!M49,0),0)</f>
        <v>0</v>
      </c>
      <c r="N49" s="28">
        <f>IF($C$4="Attiecināmās izmaksas",IF('3a+c+n'!$Q49="A",'3a+c+n'!N49,0),0)</f>
        <v>0</v>
      </c>
      <c r="O49" s="28">
        <f>IF($C$4="Attiecināmās izmaksas",IF('3a+c+n'!$Q49="A",'3a+c+n'!O49,0),0)</f>
        <v>0</v>
      </c>
      <c r="P49" s="59">
        <f>IF($C$4="Attiecināmās izmaksas",IF('3a+c+n'!$Q49="A",'3a+c+n'!P49,0),0)</f>
        <v>0</v>
      </c>
    </row>
    <row r="50" spans="1:16" ht="22.5" x14ac:dyDescent="0.2">
      <c r="A50" s="64">
        <f>IF(P50=0,0,IF(COUNTBLANK(P50)=1,0,COUNTA($P$14:P50)))</f>
        <v>0</v>
      </c>
      <c r="B50" s="28" t="str">
        <f>IF($C$4="Attiecināmās izmaksas",IF('3a+c+n'!$Q50="A",'3a+c+n'!B50,0),0)</f>
        <v>13-00000</v>
      </c>
      <c r="C50" s="28" t="str">
        <f>IF($C$4="Attiecināmās izmaksas",IF('3a+c+n'!$Q50="A",'3a+c+n'!C50,0),0)</f>
        <v>Dībeļi RAWLPLUG TFIX 8S vai ekvivalenti, l=175mm</v>
      </c>
      <c r="D50" s="28" t="str">
        <f>IF($C$4="Attiecināmās izmaksas",IF('3a+c+n'!$Q50="A",'3a+c+n'!D50,0),0)</f>
        <v>gab</v>
      </c>
      <c r="E50" s="59"/>
      <c r="F50" s="81"/>
      <c r="G50" s="28"/>
      <c r="H50" s="28">
        <f>IF($C$4="Attiecināmās izmaksas",IF('3a+c+n'!$Q50="A",'3a+c+n'!H50,0),0)</f>
        <v>0</v>
      </c>
      <c r="I50" s="28"/>
      <c r="J50" s="28"/>
      <c r="K50" s="59">
        <f>IF($C$4="Attiecināmās izmaksas",IF('3a+c+n'!$Q50="A",'3a+c+n'!K50,0),0)</f>
        <v>0</v>
      </c>
      <c r="L50" s="81">
        <f>IF($C$4="Attiecināmās izmaksas",IF('3a+c+n'!$Q50="A",'3a+c+n'!L50,0),0)</f>
        <v>0</v>
      </c>
      <c r="M50" s="28">
        <f>IF($C$4="Attiecināmās izmaksas",IF('3a+c+n'!$Q50="A",'3a+c+n'!M50,0),0)</f>
        <v>0</v>
      </c>
      <c r="N50" s="28">
        <f>IF($C$4="Attiecināmās izmaksas",IF('3a+c+n'!$Q50="A",'3a+c+n'!N50,0),0)</f>
        <v>0</v>
      </c>
      <c r="O50" s="28">
        <f>IF($C$4="Attiecināmās izmaksas",IF('3a+c+n'!$Q50="A",'3a+c+n'!O50,0),0)</f>
        <v>0</v>
      </c>
      <c r="P50" s="59">
        <f>IF($C$4="Attiecināmās izmaksas",IF('3a+c+n'!$Q50="A",'3a+c+n'!P50,0),0)</f>
        <v>0</v>
      </c>
    </row>
    <row r="51" spans="1:16" x14ac:dyDescent="0.2">
      <c r="A51" s="64">
        <f>IF(P51=0,0,IF(COUNTBLANK(P51)=1,0,COUNTA($P$14:P51)))</f>
        <v>0</v>
      </c>
      <c r="B51" s="28">
        <f>IF($C$4="Attiecināmās izmaksas",IF('3a+c+n'!$Q51="A",'3a+c+n'!B51,0),0)</f>
        <v>0</v>
      </c>
      <c r="C51" s="28">
        <f>IF($C$4="Attiecināmās izmaksas",IF('3a+c+n'!$Q51="A",'3a+c+n'!C51,0),0)</f>
        <v>0</v>
      </c>
      <c r="D51" s="28">
        <f>IF($C$4="Attiecināmās izmaksas",IF('3a+c+n'!$Q51="A",'3a+c+n'!D51,0),0)</f>
        <v>0</v>
      </c>
      <c r="E51" s="59"/>
      <c r="F51" s="81"/>
      <c r="G51" s="28"/>
      <c r="H51" s="28">
        <f>IF($C$4="Attiecināmās izmaksas",IF('3a+c+n'!$Q51="A",'3a+c+n'!H51,0),0)</f>
        <v>0</v>
      </c>
      <c r="I51" s="28"/>
      <c r="J51" s="28"/>
      <c r="K51" s="59">
        <f>IF($C$4="Attiecināmās izmaksas",IF('3a+c+n'!$Q51="A",'3a+c+n'!K51,0),0)</f>
        <v>0</v>
      </c>
      <c r="L51" s="81">
        <f>IF($C$4="Attiecināmās izmaksas",IF('3a+c+n'!$Q51="A",'3a+c+n'!L51,0),0)</f>
        <v>0</v>
      </c>
      <c r="M51" s="28">
        <f>IF($C$4="Attiecināmās izmaksas",IF('3a+c+n'!$Q51="A",'3a+c+n'!M51,0),0)</f>
        <v>0</v>
      </c>
      <c r="N51" s="28">
        <f>IF($C$4="Attiecināmās izmaksas",IF('3a+c+n'!$Q51="A",'3a+c+n'!N51,0),0)</f>
        <v>0</v>
      </c>
      <c r="O51" s="28">
        <f>IF($C$4="Attiecināmās izmaksas",IF('3a+c+n'!$Q51="A",'3a+c+n'!O51,0),0)</f>
        <v>0</v>
      </c>
      <c r="P51" s="59">
        <f>IF($C$4="Attiecināmās izmaksas",IF('3a+c+n'!$Q51="A",'3a+c+n'!P51,0),0)</f>
        <v>0</v>
      </c>
    </row>
    <row r="52" spans="1:16" ht="33.75" x14ac:dyDescent="0.2">
      <c r="A52" s="64">
        <f>IF(P52=0,0,IF(COUNTBLANK(P52)=1,0,COUNTA($P$14:P52)))</f>
        <v>0</v>
      </c>
      <c r="B52" s="28" t="str">
        <f>IF($C$4="Attiecināmās izmaksas",IF('3a+c+n'!$Q52="A",'3a+c+n'!B52,0),0)</f>
        <v>13-00000</v>
      </c>
      <c r="C52" s="28" t="str">
        <f>IF($C$4="Attiecināmās izmaksas",IF('3a+c+n'!$Q52="A",'3a+c+n'!C52,0),0)</f>
        <v>Siltumizolācijas materiālu stiprināšana ar līmjavu BAUMIT StarContact white  vai ekvivalentu. Pēc nepieciešamības pirms tam virsmas gruntēšana.</v>
      </c>
      <c r="D52" s="28" t="str">
        <f>IF($C$4="Attiecināmās izmaksas",IF('3a+c+n'!$Q52="A",'3a+c+n'!D52,0),0)</f>
        <v>kg</v>
      </c>
      <c r="E52" s="59"/>
      <c r="F52" s="81"/>
      <c r="G52" s="28"/>
      <c r="H52" s="28">
        <f>IF($C$4="Attiecināmās izmaksas",IF('3a+c+n'!$Q52="A",'3a+c+n'!H52,0),0)</f>
        <v>0</v>
      </c>
      <c r="I52" s="28"/>
      <c r="J52" s="28"/>
      <c r="K52" s="59">
        <f>IF($C$4="Attiecināmās izmaksas",IF('3a+c+n'!$Q52="A",'3a+c+n'!K52,0),0)</f>
        <v>0</v>
      </c>
      <c r="L52" s="81">
        <f>IF($C$4="Attiecināmās izmaksas",IF('3a+c+n'!$Q52="A",'3a+c+n'!L52,0),0)</f>
        <v>0</v>
      </c>
      <c r="M52" s="28">
        <f>IF($C$4="Attiecināmās izmaksas",IF('3a+c+n'!$Q52="A",'3a+c+n'!M52,0),0)</f>
        <v>0</v>
      </c>
      <c r="N52" s="28">
        <f>IF($C$4="Attiecināmās izmaksas",IF('3a+c+n'!$Q52="A",'3a+c+n'!N52,0),0)</f>
        <v>0</v>
      </c>
      <c r="O52" s="28">
        <f>IF($C$4="Attiecināmās izmaksas",IF('3a+c+n'!$Q52="A",'3a+c+n'!O52,0),0)</f>
        <v>0</v>
      </c>
      <c r="P52" s="59">
        <f>IF($C$4="Attiecināmās izmaksas",IF('3a+c+n'!$Q52="A",'3a+c+n'!P52,0),0)</f>
        <v>0</v>
      </c>
    </row>
    <row r="53" spans="1:16" ht="22.5" x14ac:dyDescent="0.2">
      <c r="A53" s="64">
        <f>IF(P53=0,0,IF(COUNTBLANK(P53)=1,0,COUNTA($P$14:P53)))</f>
        <v>0</v>
      </c>
      <c r="B53" s="28" t="str">
        <f>IF($C$4="Attiecināmās izmaksas",IF('3a+c+n'!$Q53="A",'3a+c+n'!B53,0),0)</f>
        <v>13-00000</v>
      </c>
      <c r="C53" s="28" t="str">
        <f>IF($C$4="Attiecināmās izmaksas",IF('3a+c+n'!$Q53="A",'3a+c+n'!C53,0),0)</f>
        <v>Siltumizolācijas materiāla Paroc Linio 10 vai ekvivalenta montāža - λ&lt;=0,036 W/(mK), b=70 mm</v>
      </c>
      <c r="D53" s="28" t="str">
        <f>IF($C$4="Attiecināmās izmaksas",IF('3a+c+n'!$Q53="A",'3a+c+n'!D53,0),0)</f>
        <v>m2</v>
      </c>
      <c r="E53" s="59"/>
      <c r="F53" s="81"/>
      <c r="G53" s="28"/>
      <c r="H53" s="28">
        <f>IF($C$4="Attiecināmās izmaksas",IF('3a+c+n'!$Q53="A",'3a+c+n'!H53,0),0)</f>
        <v>0</v>
      </c>
      <c r="I53" s="28"/>
      <c r="J53" s="28"/>
      <c r="K53" s="59">
        <f>IF($C$4="Attiecināmās izmaksas",IF('3a+c+n'!$Q53="A",'3a+c+n'!K53,0),0)</f>
        <v>0</v>
      </c>
      <c r="L53" s="81">
        <f>IF($C$4="Attiecināmās izmaksas",IF('3a+c+n'!$Q53="A",'3a+c+n'!L53,0),0)</f>
        <v>0</v>
      </c>
      <c r="M53" s="28">
        <f>IF($C$4="Attiecināmās izmaksas",IF('3a+c+n'!$Q53="A",'3a+c+n'!M53,0),0)</f>
        <v>0</v>
      </c>
      <c r="N53" s="28">
        <f>IF($C$4="Attiecināmās izmaksas",IF('3a+c+n'!$Q53="A",'3a+c+n'!N53,0),0)</f>
        <v>0</v>
      </c>
      <c r="O53" s="28">
        <f>IF($C$4="Attiecināmās izmaksas",IF('3a+c+n'!$Q53="A",'3a+c+n'!O53,0),0)</f>
        <v>0</v>
      </c>
      <c r="P53" s="59">
        <f>IF($C$4="Attiecināmās izmaksas",IF('3a+c+n'!$Q53="A",'3a+c+n'!P53,0),0)</f>
        <v>0</v>
      </c>
    </row>
    <row r="54" spans="1:16" ht="33.75" x14ac:dyDescent="0.2">
      <c r="A54" s="64">
        <f>IF(P54=0,0,IF(COUNTBLANK(P54)=1,0,COUNTA($P$14:P54)))</f>
        <v>0</v>
      </c>
      <c r="B54" s="28" t="str">
        <f>IF($C$4="Attiecināmās izmaksas",IF('3a+c+n'!$Q54="A",'3a+c+n'!B54,0),0)</f>
        <v>13-00000</v>
      </c>
      <c r="C54" s="28" t="str">
        <f>IF($C$4="Attiecināmās izmaksas",IF('3a+c+n'!$Q54="A",'3a+c+n'!C54,0),0)</f>
        <v>Armējošā slāņa iestrāde ar javas kārtu BAUMIT StarContact White vai ekvivalentu - 1 kārtā, II mehāniskās izturības zonā</v>
      </c>
      <c r="D54" s="28" t="str">
        <f>IF($C$4="Attiecināmās izmaksas",IF('3a+c+n'!$Q54="A",'3a+c+n'!D54,0),0)</f>
        <v>kg</v>
      </c>
      <c r="E54" s="59"/>
      <c r="F54" s="81"/>
      <c r="G54" s="28"/>
      <c r="H54" s="28">
        <f>IF($C$4="Attiecināmās izmaksas",IF('3a+c+n'!$Q54="A",'3a+c+n'!H54,0),0)</f>
        <v>0</v>
      </c>
      <c r="I54" s="28"/>
      <c r="J54" s="28"/>
      <c r="K54" s="59">
        <f>IF($C$4="Attiecināmās izmaksas",IF('3a+c+n'!$Q54="A",'3a+c+n'!K54,0),0)</f>
        <v>0</v>
      </c>
      <c r="L54" s="81">
        <f>IF($C$4="Attiecināmās izmaksas",IF('3a+c+n'!$Q54="A",'3a+c+n'!L54,0),0)</f>
        <v>0</v>
      </c>
      <c r="M54" s="28">
        <f>IF($C$4="Attiecināmās izmaksas",IF('3a+c+n'!$Q54="A",'3a+c+n'!M54,0),0)</f>
        <v>0</v>
      </c>
      <c r="N54" s="28">
        <f>IF($C$4="Attiecināmās izmaksas",IF('3a+c+n'!$Q54="A",'3a+c+n'!N54,0),0)</f>
        <v>0</v>
      </c>
      <c r="O54" s="28">
        <f>IF($C$4="Attiecināmās izmaksas",IF('3a+c+n'!$Q54="A",'3a+c+n'!O54,0),0)</f>
        <v>0</v>
      </c>
      <c r="P54" s="59">
        <f>IF($C$4="Attiecināmās izmaksas",IF('3a+c+n'!$Q54="A",'3a+c+n'!P54,0),0)</f>
        <v>0</v>
      </c>
    </row>
    <row r="55" spans="1:16" ht="22.5" x14ac:dyDescent="0.2">
      <c r="A55" s="64">
        <f>IF(P55=0,0,IF(COUNTBLANK(P55)=1,0,COUNTA($P$14:P55)))</f>
        <v>0</v>
      </c>
      <c r="B55" s="28" t="str">
        <f>IF($C$4="Attiecināmās izmaksas",IF('3a+c+n'!$Q55="A",'3a+c+n'!B55,0),0)</f>
        <v>13-00000</v>
      </c>
      <c r="C55" s="28" t="str">
        <f>IF($C$4="Attiecināmās izmaksas",IF('3a+c+n'!$Q55="A",'3a+c+n'!C55,0),0)</f>
        <v>Baumit StarTex vai ekvivalents stiklušķiedras siets 160 g/m²  - 1 kārtā, II mehāniskās izturības zonā</v>
      </c>
      <c r="D55" s="28" t="str">
        <f>IF($C$4="Attiecināmās izmaksas",IF('3a+c+n'!$Q55="A",'3a+c+n'!D55,0),0)</f>
        <v>m2</v>
      </c>
      <c r="E55" s="59"/>
      <c r="F55" s="81"/>
      <c r="G55" s="28"/>
      <c r="H55" s="28">
        <f>IF($C$4="Attiecināmās izmaksas",IF('3a+c+n'!$Q55="A",'3a+c+n'!H55,0),0)</f>
        <v>0</v>
      </c>
      <c r="I55" s="28"/>
      <c r="J55" s="28"/>
      <c r="K55" s="59">
        <f>IF($C$4="Attiecināmās izmaksas",IF('3a+c+n'!$Q55="A",'3a+c+n'!K55,0),0)</f>
        <v>0</v>
      </c>
      <c r="L55" s="81">
        <f>IF($C$4="Attiecināmās izmaksas",IF('3a+c+n'!$Q55="A",'3a+c+n'!L55,0),0)</f>
        <v>0</v>
      </c>
      <c r="M55" s="28">
        <f>IF($C$4="Attiecināmās izmaksas",IF('3a+c+n'!$Q55="A",'3a+c+n'!M55,0),0)</f>
        <v>0</v>
      </c>
      <c r="N55" s="28">
        <f>IF($C$4="Attiecināmās izmaksas",IF('3a+c+n'!$Q55="A",'3a+c+n'!N55,0),0)</f>
        <v>0</v>
      </c>
      <c r="O55" s="28">
        <f>IF($C$4="Attiecināmās izmaksas",IF('3a+c+n'!$Q55="A",'3a+c+n'!O55,0),0)</f>
        <v>0</v>
      </c>
      <c r="P55" s="59">
        <f>IF($C$4="Attiecināmās izmaksas",IF('3a+c+n'!$Q55="A",'3a+c+n'!P55,0),0)</f>
        <v>0</v>
      </c>
    </row>
    <row r="56" spans="1:16" ht="33.75" x14ac:dyDescent="0.2">
      <c r="A56" s="64">
        <f>IF(P56=0,0,IF(COUNTBLANK(P56)=1,0,COUNTA($P$14:P56)))</f>
        <v>0</v>
      </c>
      <c r="B56" s="28" t="str">
        <f>IF($C$4="Attiecināmās izmaksas",IF('3a+c+n'!$Q56="A",'3a+c+n'!B56,0),0)</f>
        <v>13-00000</v>
      </c>
      <c r="C56" s="28" t="str">
        <f>IF($C$4="Attiecināmās izmaksas",IF('3a+c+n'!$Q56="A",'3a+c+n'!C56,0),0)</f>
        <v>Armējošā slāņa iestrāde ar javas kārtu BAUMIT StarContact White vai ekvivalentu - 2 kārtās, I mehāniskās izturības zonā</v>
      </c>
      <c r="D56" s="28" t="str">
        <f>IF($C$4="Attiecināmās izmaksas",IF('3a+c+n'!$Q56="A",'3a+c+n'!D56,0),0)</f>
        <v>kg</v>
      </c>
      <c r="E56" s="59"/>
      <c r="F56" s="81"/>
      <c r="G56" s="28"/>
      <c r="H56" s="28">
        <f>IF($C$4="Attiecināmās izmaksas",IF('3a+c+n'!$Q56="A",'3a+c+n'!H56,0),0)</f>
        <v>0</v>
      </c>
      <c r="I56" s="28"/>
      <c r="J56" s="28"/>
      <c r="K56" s="59">
        <f>IF($C$4="Attiecināmās izmaksas",IF('3a+c+n'!$Q56="A",'3a+c+n'!K56,0),0)</f>
        <v>0</v>
      </c>
      <c r="L56" s="81">
        <f>IF($C$4="Attiecināmās izmaksas",IF('3a+c+n'!$Q56="A",'3a+c+n'!L56,0),0)</f>
        <v>0</v>
      </c>
      <c r="M56" s="28">
        <f>IF($C$4="Attiecināmās izmaksas",IF('3a+c+n'!$Q56="A",'3a+c+n'!M56,0),0)</f>
        <v>0</v>
      </c>
      <c r="N56" s="28">
        <f>IF($C$4="Attiecināmās izmaksas",IF('3a+c+n'!$Q56="A",'3a+c+n'!N56,0),0)</f>
        <v>0</v>
      </c>
      <c r="O56" s="28">
        <f>IF($C$4="Attiecināmās izmaksas",IF('3a+c+n'!$Q56="A",'3a+c+n'!O56,0),0)</f>
        <v>0</v>
      </c>
      <c r="P56" s="59">
        <f>IF($C$4="Attiecināmās izmaksas",IF('3a+c+n'!$Q56="A",'3a+c+n'!P56,0),0)</f>
        <v>0</v>
      </c>
    </row>
    <row r="57" spans="1:16" ht="22.5" x14ac:dyDescent="0.2">
      <c r="A57" s="64">
        <f>IF(P57=0,0,IF(COUNTBLANK(P57)=1,0,COUNTA($P$14:P57)))</f>
        <v>0</v>
      </c>
      <c r="B57" s="28" t="str">
        <f>IF($C$4="Attiecināmās izmaksas",IF('3a+c+n'!$Q57="A",'3a+c+n'!B57,0),0)</f>
        <v>13-00000</v>
      </c>
      <c r="C57" s="28" t="str">
        <f>IF($C$4="Attiecināmās izmaksas",IF('3a+c+n'!$Q57="A",'3a+c+n'!C57,0),0)</f>
        <v>Baumit StarTex vai ekvivalents stiklušķiedras siets 160 g/m²  - 2 kārtās, I mehāniskās izturības zonā</v>
      </c>
      <c r="D57" s="28" t="str">
        <f>IF($C$4="Attiecināmās izmaksas",IF('3a+c+n'!$Q57="A",'3a+c+n'!D57,0),0)</f>
        <v>m2</v>
      </c>
      <c r="E57" s="59"/>
      <c r="F57" s="81"/>
      <c r="G57" s="28"/>
      <c r="H57" s="28">
        <f>IF($C$4="Attiecināmās izmaksas",IF('3a+c+n'!$Q57="A",'3a+c+n'!H57,0),0)</f>
        <v>0</v>
      </c>
      <c r="I57" s="28"/>
      <c r="J57" s="28"/>
      <c r="K57" s="59">
        <f>IF($C$4="Attiecināmās izmaksas",IF('3a+c+n'!$Q57="A",'3a+c+n'!K57,0),0)</f>
        <v>0</v>
      </c>
      <c r="L57" s="81">
        <f>IF($C$4="Attiecināmās izmaksas",IF('3a+c+n'!$Q57="A",'3a+c+n'!L57,0),0)</f>
        <v>0</v>
      </c>
      <c r="M57" s="28">
        <f>IF($C$4="Attiecināmās izmaksas",IF('3a+c+n'!$Q57="A",'3a+c+n'!M57,0),0)</f>
        <v>0</v>
      </c>
      <c r="N57" s="28">
        <f>IF($C$4="Attiecināmās izmaksas",IF('3a+c+n'!$Q57="A",'3a+c+n'!N57,0),0)</f>
        <v>0</v>
      </c>
      <c r="O57" s="28">
        <f>IF($C$4="Attiecināmās izmaksas",IF('3a+c+n'!$Q57="A",'3a+c+n'!O57,0),0)</f>
        <v>0</v>
      </c>
      <c r="P57" s="59">
        <f>IF($C$4="Attiecināmās izmaksas",IF('3a+c+n'!$Q57="A",'3a+c+n'!P57,0),0)</f>
        <v>0</v>
      </c>
    </row>
    <row r="58" spans="1:16" ht="22.5" x14ac:dyDescent="0.2">
      <c r="A58" s="64">
        <f>IF(P58=0,0,IF(COUNTBLANK(P58)=1,0,COUNTA($P$14:P58)))</f>
        <v>0</v>
      </c>
      <c r="B58" s="28" t="str">
        <f>IF($C$4="Attiecināmās izmaksas",IF('3a+c+n'!$Q58="A",'3a+c+n'!B58,0),0)</f>
        <v>13-00000</v>
      </c>
      <c r="C58" s="28" t="str">
        <f>IF($C$4="Attiecināmās izmaksas",IF('3a+c+n'!$Q58="A",'3a+c+n'!C58,0),0)</f>
        <v>Armētā slāņa apstrāde ar zemapmetuma grunti Baumit UniPrimer vai ekvivalentu</v>
      </c>
      <c r="D58" s="28" t="str">
        <f>IF($C$4="Attiecināmās izmaksas",IF('3a+c+n'!$Q58="A",'3a+c+n'!D58,0),0)</f>
        <v>kg</v>
      </c>
      <c r="E58" s="59"/>
      <c r="F58" s="81"/>
      <c r="G58" s="28"/>
      <c r="H58" s="28">
        <f>IF($C$4="Attiecināmās izmaksas",IF('3a+c+n'!$Q58="A",'3a+c+n'!H58,0),0)</f>
        <v>0</v>
      </c>
      <c r="I58" s="28"/>
      <c r="J58" s="28"/>
      <c r="K58" s="59">
        <f>IF($C$4="Attiecināmās izmaksas",IF('3a+c+n'!$Q58="A",'3a+c+n'!K58,0),0)</f>
        <v>0</v>
      </c>
      <c r="L58" s="81">
        <f>IF($C$4="Attiecināmās izmaksas",IF('3a+c+n'!$Q58="A",'3a+c+n'!L58,0),0)</f>
        <v>0</v>
      </c>
      <c r="M58" s="28">
        <f>IF($C$4="Attiecināmās izmaksas",IF('3a+c+n'!$Q58="A",'3a+c+n'!M58,0),0)</f>
        <v>0</v>
      </c>
      <c r="N58" s="28">
        <f>IF($C$4="Attiecināmās izmaksas",IF('3a+c+n'!$Q58="A",'3a+c+n'!N58,0),0)</f>
        <v>0</v>
      </c>
      <c r="O58" s="28">
        <f>IF($C$4="Attiecināmās izmaksas",IF('3a+c+n'!$Q58="A",'3a+c+n'!O58,0),0)</f>
        <v>0</v>
      </c>
      <c r="P58" s="59">
        <f>IF($C$4="Attiecināmās izmaksas",IF('3a+c+n'!$Q58="A",'3a+c+n'!P58,0),0)</f>
        <v>0</v>
      </c>
    </row>
    <row r="59" spans="1:16" ht="33.75" x14ac:dyDescent="0.2">
      <c r="A59" s="64">
        <f>IF(P59=0,0,IF(COUNTBLANK(P59)=1,0,COUNTA($P$14:P59)))</f>
        <v>0</v>
      </c>
      <c r="B59" s="28" t="str">
        <f>IF($C$4="Attiecināmās izmaksas",IF('3a+c+n'!$Q59="A",'3a+c+n'!B59,0),0)</f>
        <v>13-00000</v>
      </c>
      <c r="C59" s="28" t="str">
        <f>IF($C$4="Attiecināmās izmaksas",IF('3a+c+n'!$Q59="A",'3a+c+n'!C59,0),0)</f>
        <v>Gatavā tonētā silikona apmetuma Baumit Silicon top vai ekvivalenta iestrāde. Maksimālais grauda izmērs 2 mm. Tonis atbilstoši krāsu pasei. T.sk. tonēšana</v>
      </c>
      <c r="D59" s="28" t="str">
        <f>IF($C$4="Attiecināmās izmaksas",IF('3a+c+n'!$Q59="A",'3a+c+n'!D59,0),0)</f>
        <v>m2</v>
      </c>
      <c r="E59" s="59"/>
      <c r="F59" s="81"/>
      <c r="G59" s="28"/>
      <c r="H59" s="28">
        <f>IF($C$4="Attiecināmās izmaksas",IF('3a+c+n'!$Q59="A",'3a+c+n'!H59,0),0)</f>
        <v>0</v>
      </c>
      <c r="I59" s="28"/>
      <c r="J59" s="28"/>
      <c r="K59" s="59">
        <f>IF($C$4="Attiecināmās izmaksas",IF('3a+c+n'!$Q59="A",'3a+c+n'!K59,0),0)</f>
        <v>0</v>
      </c>
      <c r="L59" s="81">
        <f>IF($C$4="Attiecināmās izmaksas",IF('3a+c+n'!$Q59="A",'3a+c+n'!L59,0),0)</f>
        <v>0</v>
      </c>
      <c r="M59" s="28">
        <f>IF($C$4="Attiecināmās izmaksas",IF('3a+c+n'!$Q59="A",'3a+c+n'!M59,0),0)</f>
        <v>0</v>
      </c>
      <c r="N59" s="28">
        <f>IF($C$4="Attiecināmās izmaksas",IF('3a+c+n'!$Q59="A",'3a+c+n'!N59,0),0)</f>
        <v>0</v>
      </c>
      <c r="O59" s="28">
        <f>IF($C$4="Attiecināmās izmaksas",IF('3a+c+n'!$Q59="A",'3a+c+n'!O59,0),0)</f>
        <v>0</v>
      </c>
      <c r="P59" s="59">
        <f>IF($C$4="Attiecināmās izmaksas",IF('3a+c+n'!$Q59="A",'3a+c+n'!P59,0),0)</f>
        <v>0</v>
      </c>
    </row>
    <row r="60" spans="1:16" ht="22.5" x14ac:dyDescent="0.2">
      <c r="A60" s="64">
        <f>IF(P60=0,0,IF(COUNTBLANK(P60)=1,0,COUNTA($P$14:P60)))</f>
        <v>0</v>
      </c>
      <c r="B60" s="28" t="str">
        <f>IF($C$4="Attiecināmās izmaksas",IF('3a+c+n'!$Q60="A",'3a+c+n'!B60,0),0)</f>
        <v>13-00000</v>
      </c>
      <c r="C60" s="28" t="str">
        <f>IF($C$4="Attiecināmās izmaksas",IF('3a+c+n'!$Q60="A",'3a+c+n'!C60,0),0)</f>
        <v>Dībeļi RAWLPLUG TFIX 8S vai ekvivalenti, l=175mm</v>
      </c>
      <c r="D60" s="28" t="str">
        <f>IF($C$4="Attiecināmās izmaksas",IF('3a+c+n'!$Q60="A",'3a+c+n'!D60,0),0)</f>
        <v>gab</v>
      </c>
      <c r="E60" s="59"/>
      <c r="F60" s="81"/>
      <c r="G60" s="28"/>
      <c r="H60" s="28">
        <f>IF($C$4="Attiecināmās izmaksas",IF('3a+c+n'!$Q60="A",'3a+c+n'!H60,0),0)</f>
        <v>0</v>
      </c>
      <c r="I60" s="28"/>
      <c r="J60" s="28"/>
      <c r="K60" s="59">
        <f>IF($C$4="Attiecināmās izmaksas",IF('3a+c+n'!$Q60="A",'3a+c+n'!K60,0),0)</f>
        <v>0</v>
      </c>
      <c r="L60" s="81">
        <f>IF($C$4="Attiecināmās izmaksas",IF('3a+c+n'!$Q60="A",'3a+c+n'!L60,0),0)</f>
        <v>0</v>
      </c>
      <c r="M60" s="28">
        <f>IF($C$4="Attiecināmās izmaksas",IF('3a+c+n'!$Q60="A",'3a+c+n'!M60,0),0)</f>
        <v>0</v>
      </c>
      <c r="N60" s="28">
        <f>IF($C$4="Attiecināmās izmaksas",IF('3a+c+n'!$Q60="A",'3a+c+n'!N60,0),0)</f>
        <v>0</v>
      </c>
      <c r="O60" s="28">
        <f>IF($C$4="Attiecināmās izmaksas",IF('3a+c+n'!$Q60="A",'3a+c+n'!O60,0),0)</f>
        <v>0</v>
      </c>
      <c r="P60" s="59">
        <f>IF($C$4="Attiecināmās izmaksas",IF('3a+c+n'!$Q60="A",'3a+c+n'!P60,0),0)</f>
        <v>0</v>
      </c>
    </row>
    <row r="61" spans="1:16" x14ac:dyDescent="0.2">
      <c r="A61" s="64">
        <f>IF(P61=0,0,IF(COUNTBLANK(P61)=1,0,COUNTA($P$14:P61)))</f>
        <v>0</v>
      </c>
      <c r="B61" s="28">
        <f>IF($C$4="Attiecināmās izmaksas",IF('3a+c+n'!$Q61="A",'3a+c+n'!B61,0),0)</f>
        <v>0</v>
      </c>
      <c r="C61" s="28">
        <f>IF($C$4="Attiecināmās izmaksas",IF('3a+c+n'!$Q61="A",'3a+c+n'!C61,0),0)</f>
        <v>0</v>
      </c>
      <c r="D61" s="28">
        <f>IF($C$4="Attiecināmās izmaksas",IF('3a+c+n'!$Q61="A",'3a+c+n'!D61,0),0)</f>
        <v>0</v>
      </c>
      <c r="E61" s="59"/>
      <c r="F61" s="81"/>
      <c r="G61" s="28"/>
      <c r="H61" s="28">
        <f>IF($C$4="Attiecināmās izmaksas",IF('3a+c+n'!$Q61="A",'3a+c+n'!H61,0),0)</f>
        <v>0</v>
      </c>
      <c r="I61" s="28"/>
      <c r="J61" s="28"/>
      <c r="K61" s="59">
        <f>IF($C$4="Attiecināmās izmaksas",IF('3a+c+n'!$Q61="A",'3a+c+n'!K61,0),0)</f>
        <v>0</v>
      </c>
      <c r="L61" s="81">
        <f>IF($C$4="Attiecināmās izmaksas",IF('3a+c+n'!$Q61="A",'3a+c+n'!L61,0),0)</f>
        <v>0</v>
      </c>
      <c r="M61" s="28">
        <f>IF($C$4="Attiecināmās izmaksas",IF('3a+c+n'!$Q61="A",'3a+c+n'!M61,0),0)</f>
        <v>0</v>
      </c>
      <c r="N61" s="28">
        <f>IF($C$4="Attiecināmās izmaksas",IF('3a+c+n'!$Q61="A",'3a+c+n'!N61,0),0)</f>
        <v>0</v>
      </c>
      <c r="O61" s="28">
        <f>IF($C$4="Attiecināmās izmaksas",IF('3a+c+n'!$Q61="A",'3a+c+n'!O61,0),0)</f>
        <v>0</v>
      </c>
      <c r="P61" s="59">
        <f>IF($C$4="Attiecināmās izmaksas",IF('3a+c+n'!$Q61="A",'3a+c+n'!P61,0),0)</f>
        <v>0</v>
      </c>
    </row>
    <row r="62" spans="1:16" ht="33.75" x14ac:dyDescent="0.2">
      <c r="A62" s="64">
        <f>IF(P62=0,0,IF(COUNTBLANK(P62)=1,0,COUNTA($P$14:P62)))</f>
        <v>0</v>
      </c>
      <c r="B62" s="28" t="str">
        <f>IF($C$4="Attiecināmās izmaksas",IF('3a+c+n'!$Q62="A",'3a+c+n'!B62,0),0)</f>
        <v>13-00000</v>
      </c>
      <c r="C62" s="28" t="str">
        <f>IF($C$4="Attiecināmās izmaksas",IF('3a+c+n'!$Q62="A",'3a+c+n'!C62,0),0)</f>
        <v>Armējošā slāņa iestrāde ar javas kārtu BAUMIT StarContact White vai ekvivalentu - 1 kārtā, II mehāniskās izturības zonā</v>
      </c>
      <c r="D62" s="28" t="str">
        <f>IF($C$4="Attiecināmās izmaksas",IF('3a+c+n'!$Q62="A",'3a+c+n'!D62,0),0)</f>
        <v>kg</v>
      </c>
      <c r="E62" s="59"/>
      <c r="F62" s="81"/>
      <c r="G62" s="28"/>
      <c r="H62" s="28">
        <f>IF($C$4="Attiecināmās izmaksas",IF('3a+c+n'!$Q62="A",'3a+c+n'!H62,0),0)</f>
        <v>0</v>
      </c>
      <c r="I62" s="28"/>
      <c r="J62" s="28"/>
      <c r="K62" s="59">
        <f>IF($C$4="Attiecināmās izmaksas",IF('3a+c+n'!$Q62="A",'3a+c+n'!K62,0),0)</f>
        <v>0</v>
      </c>
      <c r="L62" s="81">
        <f>IF($C$4="Attiecināmās izmaksas",IF('3a+c+n'!$Q62="A",'3a+c+n'!L62,0),0)</f>
        <v>0</v>
      </c>
      <c r="M62" s="28">
        <f>IF($C$4="Attiecināmās izmaksas",IF('3a+c+n'!$Q62="A",'3a+c+n'!M62,0),0)</f>
        <v>0</v>
      </c>
      <c r="N62" s="28">
        <f>IF($C$4="Attiecināmās izmaksas",IF('3a+c+n'!$Q62="A",'3a+c+n'!N62,0),0)</f>
        <v>0</v>
      </c>
      <c r="O62" s="28">
        <f>IF($C$4="Attiecināmās izmaksas",IF('3a+c+n'!$Q62="A",'3a+c+n'!O62,0),0)</f>
        <v>0</v>
      </c>
      <c r="P62" s="59">
        <f>IF($C$4="Attiecināmās izmaksas",IF('3a+c+n'!$Q62="A",'3a+c+n'!P62,0),0)</f>
        <v>0</v>
      </c>
    </row>
    <row r="63" spans="1:16" ht="22.5" x14ac:dyDescent="0.2">
      <c r="A63" s="64">
        <f>IF(P63=0,0,IF(COUNTBLANK(P63)=1,0,COUNTA($P$14:P63)))</f>
        <v>0</v>
      </c>
      <c r="B63" s="28" t="str">
        <f>IF($C$4="Attiecināmās izmaksas",IF('3a+c+n'!$Q63="A",'3a+c+n'!B63,0),0)</f>
        <v>13-00000</v>
      </c>
      <c r="C63" s="28" t="str">
        <f>IF($C$4="Attiecināmās izmaksas",IF('3a+c+n'!$Q63="A",'3a+c+n'!C63,0),0)</f>
        <v>Baumit StarTex vai ekvivalents stiklušķiedras siets 160 g/m²  - 1 kārtā, II mehāniskās izturības zonā</v>
      </c>
      <c r="D63" s="28" t="str">
        <f>IF($C$4="Attiecināmās izmaksas",IF('3a+c+n'!$Q63="A",'3a+c+n'!D63,0),0)</f>
        <v>m2</v>
      </c>
      <c r="E63" s="59"/>
      <c r="F63" s="81"/>
      <c r="G63" s="28"/>
      <c r="H63" s="28">
        <f>IF($C$4="Attiecināmās izmaksas",IF('3a+c+n'!$Q63="A",'3a+c+n'!H63,0),0)</f>
        <v>0</v>
      </c>
      <c r="I63" s="28"/>
      <c r="J63" s="28"/>
      <c r="K63" s="59">
        <f>IF($C$4="Attiecināmās izmaksas",IF('3a+c+n'!$Q63="A",'3a+c+n'!K63,0),0)</f>
        <v>0</v>
      </c>
      <c r="L63" s="81">
        <f>IF($C$4="Attiecināmās izmaksas",IF('3a+c+n'!$Q63="A",'3a+c+n'!L63,0),0)</f>
        <v>0</v>
      </c>
      <c r="M63" s="28">
        <f>IF($C$4="Attiecināmās izmaksas",IF('3a+c+n'!$Q63="A",'3a+c+n'!M63,0),0)</f>
        <v>0</v>
      </c>
      <c r="N63" s="28">
        <f>IF($C$4="Attiecināmās izmaksas",IF('3a+c+n'!$Q63="A",'3a+c+n'!N63,0),0)</f>
        <v>0</v>
      </c>
      <c r="O63" s="28">
        <f>IF($C$4="Attiecināmās izmaksas",IF('3a+c+n'!$Q63="A",'3a+c+n'!O63,0),0)</f>
        <v>0</v>
      </c>
      <c r="P63" s="59">
        <f>IF($C$4="Attiecināmās izmaksas",IF('3a+c+n'!$Q63="A",'3a+c+n'!P63,0),0)</f>
        <v>0</v>
      </c>
    </row>
    <row r="64" spans="1:16" ht="33.75" x14ac:dyDescent="0.2">
      <c r="A64" s="64">
        <f>IF(P64=0,0,IF(COUNTBLANK(P64)=1,0,COUNTA($P$14:P64)))</f>
        <v>0</v>
      </c>
      <c r="B64" s="28" t="str">
        <f>IF($C$4="Attiecināmās izmaksas",IF('3a+c+n'!$Q64="A",'3a+c+n'!B64,0),0)</f>
        <v>13-00000</v>
      </c>
      <c r="C64" s="28" t="str">
        <f>IF($C$4="Attiecināmās izmaksas",IF('3a+c+n'!$Q64="A",'3a+c+n'!C64,0),0)</f>
        <v>Armējošā slāņa iestrāde ar javas kārtu BAUMIT StarContact White vai ekvivalentu - 2 kārtās, I mehāniskās izturības zonā</v>
      </c>
      <c r="D64" s="28" t="str">
        <f>IF($C$4="Attiecināmās izmaksas",IF('3a+c+n'!$Q64="A",'3a+c+n'!D64,0),0)</f>
        <v>kg</v>
      </c>
      <c r="E64" s="59"/>
      <c r="F64" s="81"/>
      <c r="G64" s="28"/>
      <c r="H64" s="28">
        <f>IF($C$4="Attiecināmās izmaksas",IF('3a+c+n'!$Q64="A",'3a+c+n'!H64,0),0)</f>
        <v>0</v>
      </c>
      <c r="I64" s="28"/>
      <c r="J64" s="28"/>
      <c r="K64" s="59">
        <f>IF($C$4="Attiecināmās izmaksas",IF('3a+c+n'!$Q64="A",'3a+c+n'!K64,0),0)</f>
        <v>0</v>
      </c>
      <c r="L64" s="81">
        <f>IF($C$4="Attiecināmās izmaksas",IF('3a+c+n'!$Q64="A",'3a+c+n'!L64,0),0)</f>
        <v>0</v>
      </c>
      <c r="M64" s="28">
        <f>IF($C$4="Attiecināmās izmaksas",IF('3a+c+n'!$Q64="A",'3a+c+n'!M64,0),0)</f>
        <v>0</v>
      </c>
      <c r="N64" s="28">
        <f>IF($C$4="Attiecināmās izmaksas",IF('3a+c+n'!$Q64="A",'3a+c+n'!N64,0),0)</f>
        <v>0</v>
      </c>
      <c r="O64" s="28">
        <f>IF($C$4="Attiecināmās izmaksas",IF('3a+c+n'!$Q64="A",'3a+c+n'!O64,0),0)</f>
        <v>0</v>
      </c>
      <c r="P64" s="59">
        <f>IF($C$4="Attiecināmās izmaksas",IF('3a+c+n'!$Q64="A",'3a+c+n'!P64,0),0)</f>
        <v>0</v>
      </c>
    </row>
    <row r="65" spans="1:16" ht="22.5" x14ac:dyDescent="0.2">
      <c r="A65" s="64">
        <f>IF(P65=0,0,IF(COUNTBLANK(P65)=1,0,COUNTA($P$14:P65)))</f>
        <v>0</v>
      </c>
      <c r="B65" s="28" t="str">
        <f>IF($C$4="Attiecināmās izmaksas",IF('3a+c+n'!$Q65="A",'3a+c+n'!B65,0),0)</f>
        <v>13-00000</v>
      </c>
      <c r="C65" s="28" t="str">
        <f>IF($C$4="Attiecināmās izmaksas",IF('3a+c+n'!$Q65="A",'3a+c+n'!C65,0),0)</f>
        <v>Baumit StarTex vai ekvivalents stiklušķiedras siets 160 g/m²  - 2 kārtās, I mehāniskās izturības zonā</v>
      </c>
      <c r="D65" s="28" t="str">
        <f>IF($C$4="Attiecināmās izmaksas",IF('3a+c+n'!$Q65="A",'3a+c+n'!D65,0),0)</f>
        <v>m2</v>
      </c>
      <c r="E65" s="59"/>
      <c r="F65" s="81"/>
      <c r="G65" s="28"/>
      <c r="H65" s="28">
        <f>IF($C$4="Attiecināmās izmaksas",IF('3a+c+n'!$Q65="A",'3a+c+n'!H65,0),0)</f>
        <v>0</v>
      </c>
      <c r="I65" s="28"/>
      <c r="J65" s="28"/>
      <c r="K65" s="59">
        <f>IF($C$4="Attiecināmās izmaksas",IF('3a+c+n'!$Q65="A",'3a+c+n'!K65,0),0)</f>
        <v>0</v>
      </c>
      <c r="L65" s="81">
        <f>IF($C$4="Attiecināmās izmaksas",IF('3a+c+n'!$Q65="A",'3a+c+n'!L65,0),0)</f>
        <v>0</v>
      </c>
      <c r="M65" s="28">
        <f>IF($C$4="Attiecināmās izmaksas",IF('3a+c+n'!$Q65="A",'3a+c+n'!M65,0),0)</f>
        <v>0</v>
      </c>
      <c r="N65" s="28">
        <f>IF($C$4="Attiecināmās izmaksas",IF('3a+c+n'!$Q65="A",'3a+c+n'!N65,0),0)</f>
        <v>0</v>
      </c>
      <c r="O65" s="28">
        <f>IF($C$4="Attiecināmās izmaksas",IF('3a+c+n'!$Q65="A",'3a+c+n'!O65,0),0)</f>
        <v>0</v>
      </c>
      <c r="P65" s="59">
        <f>IF($C$4="Attiecināmās izmaksas",IF('3a+c+n'!$Q65="A",'3a+c+n'!P65,0),0)</f>
        <v>0</v>
      </c>
    </row>
    <row r="66" spans="1:16" ht="22.5" x14ac:dyDescent="0.2">
      <c r="A66" s="64">
        <f>IF(P66=0,0,IF(COUNTBLANK(P66)=1,0,COUNTA($P$14:P66)))</f>
        <v>0</v>
      </c>
      <c r="B66" s="28" t="str">
        <f>IF($C$4="Attiecināmās izmaksas",IF('3a+c+n'!$Q66="A",'3a+c+n'!B66,0),0)</f>
        <v>13-00000</v>
      </c>
      <c r="C66" s="28" t="str">
        <f>IF($C$4="Attiecināmās izmaksas",IF('3a+c+n'!$Q66="A",'3a+c+n'!C66,0),0)</f>
        <v>Armētā slāņa apstrāde ar zemapmetuma grunti Baumit UniPrimer vai ekvivalentu</v>
      </c>
      <c r="D66" s="28" t="str">
        <f>IF($C$4="Attiecināmās izmaksas",IF('3a+c+n'!$Q66="A",'3a+c+n'!D66,0),0)</f>
        <v>kg</v>
      </c>
      <c r="E66" s="59"/>
      <c r="F66" s="81"/>
      <c r="G66" s="28"/>
      <c r="H66" s="28">
        <f>IF($C$4="Attiecināmās izmaksas",IF('3a+c+n'!$Q66="A",'3a+c+n'!H66,0),0)</f>
        <v>0</v>
      </c>
      <c r="I66" s="28"/>
      <c r="J66" s="28"/>
      <c r="K66" s="59">
        <f>IF($C$4="Attiecināmās izmaksas",IF('3a+c+n'!$Q66="A",'3a+c+n'!K66,0),0)</f>
        <v>0</v>
      </c>
      <c r="L66" s="81">
        <f>IF($C$4="Attiecināmās izmaksas",IF('3a+c+n'!$Q66="A",'3a+c+n'!L66,0),0)</f>
        <v>0</v>
      </c>
      <c r="M66" s="28">
        <f>IF($C$4="Attiecināmās izmaksas",IF('3a+c+n'!$Q66="A",'3a+c+n'!M66,0),0)</f>
        <v>0</v>
      </c>
      <c r="N66" s="28">
        <f>IF($C$4="Attiecināmās izmaksas",IF('3a+c+n'!$Q66="A",'3a+c+n'!N66,0),0)</f>
        <v>0</v>
      </c>
      <c r="O66" s="28">
        <f>IF($C$4="Attiecināmās izmaksas",IF('3a+c+n'!$Q66="A",'3a+c+n'!O66,0),0)</f>
        <v>0</v>
      </c>
      <c r="P66" s="59">
        <f>IF($C$4="Attiecināmās izmaksas",IF('3a+c+n'!$Q66="A",'3a+c+n'!P66,0),0)</f>
        <v>0</v>
      </c>
    </row>
    <row r="67" spans="1:16" ht="33.75" x14ac:dyDescent="0.2">
      <c r="A67" s="64">
        <f>IF(P67=0,0,IF(COUNTBLANK(P67)=1,0,COUNTA($P$14:P67)))</f>
        <v>0</v>
      </c>
      <c r="B67" s="28" t="str">
        <f>IF($C$4="Attiecināmās izmaksas",IF('3a+c+n'!$Q67="A",'3a+c+n'!B67,0),0)</f>
        <v>13-00000</v>
      </c>
      <c r="C67" s="28" t="str">
        <f>IF($C$4="Attiecināmās izmaksas",IF('3a+c+n'!$Q67="A",'3a+c+n'!C67,0),0)</f>
        <v>Gatavā tonētā silikona apmetuma Baumit Silicon top vai ekvivalenta iestrāde. Maksimālais grauda izmērs 2 mm. Tonis atbilstoši krāsu pasei. T.sk. tonēšana</v>
      </c>
      <c r="D67" s="28" t="str">
        <f>IF($C$4="Attiecināmās izmaksas",IF('3a+c+n'!$Q67="A",'3a+c+n'!D67,0),0)</f>
        <v>m2</v>
      </c>
      <c r="E67" s="59"/>
      <c r="F67" s="81"/>
      <c r="G67" s="28"/>
      <c r="H67" s="28">
        <f>IF($C$4="Attiecināmās izmaksas",IF('3a+c+n'!$Q67="A",'3a+c+n'!H67,0),0)</f>
        <v>0</v>
      </c>
      <c r="I67" s="28"/>
      <c r="J67" s="28"/>
      <c r="K67" s="59">
        <f>IF($C$4="Attiecināmās izmaksas",IF('3a+c+n'!$Q67="A",'3a+c+n'!K67,0),0)</f>
        <v>0</v>
      </c>
      <c r="L67" s="81">
        <f>IF($C$4="Attiecināmās izmaksas",IF('3a+c+n'!$Q67="A",'3a+c+n'!L67,0),0)</f>
        <v>0</v>
      </c>
      <c r="M67" s="28">
        <f>IF($C$4="Attiecināmās izmaksas",IF('3a+c+n'!$Q67="A",'3a+c+n'!M67,0),0)</f>
        <v>0</v>
      </c>
      <c r="N67" s="28">
        <f>IF($C$4="Attiecināmās izmaksas",IF('3a+c+n'!$Q67="A",'3a+c+n'!N67,0),0)</f>
        <v>0</v>
      </c>
      <c r="O67" s="28">
        <f>IF($C$4="Attiecināmās izmaksas",IF('3a+c+n'!$Q67="A",'3a+c+n'!O67,0),0)</f>
        <v>0</v>
      </c>
      <c r="P67" s="59">
        <f>IF($C$4="Attiecināmās izmaksas",IF('3a+c+n'!$Q67="A",'3a+c+n'!P67,0),0)</f>
        <v>0</v>
      </c>
    </row>
    <row r="68" spans="1:16" x14ac:dyDescent="0.2">
      <c r="A68" s="64">
        <f>IF(P68=0,0,IF(COUNTBLANK(P68)=1,0,COUNTA($P$14:P68)))</f>
        <v>0</v>
      </c>
      <c r="B68" s="28">
        <f>IF($C$4="Attiecināmās izmaksas",IF('3a+c+n'!$Q68="A",'3a+c+n'!B68,0),0)</f>
        <v>0</v>
      </c>
      <c r="C68" s="28">
        <f>IF($C$4="Attiecināmās izmaksas",IF('3a+c+n'!$Q68="A",'3a+c+n'!C68,0),0)</f>
        <v>0</v>
      </c>
      <c r="D68" s="28">
        <f>IF($C$4="Attiecināmās izmaksas",IF('3a+c+n'!$Q68="A",'3a+c+n'!D68,0),0)</f>
        <v>0</v>
      </c>
      <c r="E68" s="59"/>
      <c r="F68" s="81"/>
      <c r="G68" s="28"/>
      <c r="H68" s="28">
        <f>IF($C$4="Attiecināmās izmaksas",IF('3a+c+n'!$Q68="A",'3a+c+n'!H68,0),0)</f>
        <v>0</v>
      </c>
      <c r="I68" s="28"/>
      <c r="J68" s="28"/>
      <c r="K68" s="59">
        <f>IF($C$4="Attiecināmās izmaksas",IF('3a+c+n'!$Q68="A",'3a+c+n'!K68,0),0)</f>
        <v>0</v>
      </c>
      <c r="L68" s="81">
        <f>IF($C$4="Attiecināmās izmaksas",IF('3a+c+n'!$Q68="A",'3a+c+n'!L68,0),0)</f>
        <v>0</v>
      </c>
      <c r="M68" s="28">
        <f>IF($C$4="Attiecināmās izmaksas",IF('3a+c+n'!$Q68="A",'3a+c+n'!M68,0),0)</f>
        <v>0</v>
      </c>
      <c r="N68" s="28">
        <f>IF($C$4="Attiecināmās izmaksas",IF('3a+c+n'!$Q68="A",'3a+c+n'!N68,0),0)</f>
        <v>0</v>
      </c>
      <c r="O68" s="28">
        <f>IF($C$4="Attiecināmās izmaksas",IF('3a+c+n'!$Q68="A",'3a+c+n'!O68,0),0)</f>
        <v>0</v>
      </c>
      <c r="P68" s="59">
        <f>IF($C$4="Attiecināmās izmaksas",IF('3a+c+n'!$Q68="A",'3a+c+n'!P68,0),0)</f>
        <v>0</v>
      </c>
    </row>
    <row r="69" spans="1:16" ht="33.75" x14ac:dyDescent="0.2">
      <c r="A69" s="64">
        <f>IF(P69=0,0,IF(COUNTBLANK(P69)=1,0,COUNTA($P$14:P69)))</f>
        <v>0</v>
      </c>
      <c r="B69" s="28" t="str">
        <f>IF($C$4="Attiecināmās izmaksas",IF('3a+c+n'!$Q69="A",'3a+c+n'!B69,0),0)</f>
        <v>13-00000</v>
      </c>
      <c r="C69" s="28" t="str">
        <f>IF($C$4="Attiecināmās izmaksas",IF('3a+c+n'!$Q69="A",'3a+c+n'!C69,0),0)</f>
        <v>Armējošā slāņa iestrāde ar javas kārtu BAUMIT StarContact White vai ekvivalentu - 1 kārtā, II mehāniskās izturības zonā</v>
      </c>
      <c r="D69" s="28" t="str">
        <f>IF($C$4="Attiecināmās izmaksas",IF('3a+c+n'!$Q69="A",'3a+c+n'!D69,0),0)</f>
        <v>kg</v>
      </c>
      <c r="E69" s="59"/>
      <c r="F69" s="81"/>
      <c r="G69" s="28"/>
      <c r="H69" s="28">
        <f>IF($C$4="Attiecināmās izmaksas",IF('3a+c+n'!$Q69="A",'3a+c+n'!H69,0),0)</f>
        <v>0</v>
      </c>
      <c r="I69" s="28"/>
      <c r="J69" s="28"/>
      <c r="K69" s="59">
        <f>IF($C$4="Attiecināmās izmaksas",IF('3a+c+n'!$Q69="A",'3a+c+n'!K69,0),0)</f>
        <v>0</v>
      </c>
      <c r="L69" s="81">
        <f>IF($C$4="Attiecināmās izmaksas",IF('3a+c+n'!$Q69="A",'3a+c+n'!L69,0),0)</f>
        <v>0</v>
      </c>
      <c r="M69" s="28">
        <f>IF($C$4="Attiecināmās izmaksas",IF('3a+c+n'!$Q69="A",'3a+c+n'!M69,0),0)</f>
        <v>0</v>
      </c>
      <c r="N69" s="28">
        <f>IF($C$4="Attiecināmās izmaksas",IF('3a+c+n'!$Q69="A",'3a+c+n'!N69,0),0)</f>
        <v>0</v>
      </c>
      <c r="O69" s="28">
        <f>IF($C$4="Attiecināmās izmaksas",IF('3a+c+n'!$Q69="A",'3a+c+n'!O69,0),0)</f>
        <v>0</v>
      </c>
      <c r="P69" s="59">
        <f>IF($C$4="Attiecināmās izmaksas",IF('3a+c+n'!$Q69="A",'3a+c+n'!P69,0),0)</f>
        <v>0</v>
      </c>
    </row>
    <row r="70" spans="1:16" ht="33.75" x14ac:dyDescent="0.2">
      <c r="A70" s="64">
        <f>IF(P70=0,0,IF(COUNTBLANK(P70)=1,0,COUNTA($P$14:P70)))</f>
        <v>0</v>
      </c>
      <c r="B70" s="28" t="str">
        <f>IF($C$4="Attiecināmās izmaksas",IF('3a+c+n'!$Q70="A",'3a+c+n'!B70,0),0)</f>
        <v>13-00000</v>
      </c>
      <c r="C70" s="28" t="str">
        <f>IF($C$4="Attiecināmās izmaksas",IF('3a+c+n'!$Q70="A",'3a+c+n'!C70,0),0)</f>
        <v>Siltumizolācijas materiāla Paroc Linio 15 vai ekvivalenta montāža - λ&lt;=0,037 W/(mK), b=20-50 mm, siltinājuma platums 100mm</v>
      </c>
      <c r="D70" s="28" t="str">
        <f>IF($C$4="Attiecināmās izmaksas",IF('3a+c+n'!$Q70="A",'3a+c+n'!D70,0),0)</f>
        <v>m2</v>
      </c>
      <c r="E70" s="59"/>
      <c r="F70" s="81"/>
      <c r="G70" s="28"/>
      <c r="H70" s="28">
        <f>IF($C$4="Attiecināmās izmaksas",IF('3a+c+n'!$Q70="A",'3a+c+n'!H70,0),0)</f>
        <v>0</v>
      </c>
      <c r="I70" s="28"/>
      <c r="J70" s="28"/>
      <c r="K70" s="59">
        <f>IF($C$4="Attiecināmās izmaksas",IF('3a+c+n'!$Q70="A",'3a+c+n'!K70,0),0)</f>
        <v>0</v>
      </c>
      <c r="L70" s="81">
        <f>IF($C$4="Attiecināmās izmaksas",IF('3a+c+n'!$Q70="A",'3a+c+n'!L70,0),0)</f>
        <v>0</v>
      </c>
      <c r="M70" s="28">
        <f>IF($C$4="Attiecināmās izmaksas",IF('3a+c+n'!$Q70="A",'3a+c+n'!M70,0),0)</f>
        <v>0</v>
      </c>
      <c r="N70" s="28">
        <f>IF($C$4="Attiecināmās izmaksas",IF('3a+c+n'!$Q70="A",'3a+c+n'!N70,0),0)</f>
        <v>0</v>
      </c>
      <c r="O70" s="28">
        <f>IF($C$4="Attiecināmās izmaksas",IF('3a+c+n'!$Q70="A",'3a+c+n'!O70,0),0)</f>
        <v>0</v>
      </c>
      <c r="P70" s="59">
        <f>IF($C$4="Attiecināmās izmaksas",IF('3a+c+n'!$Q70="A",'3a+c+n'!P70,0),0)</f>
        <v>0</v>
      </c>
    </row>
    <row r="71" spans="1:16" ht="33.75" x14ac:dyDescent="0.2">
      <c r="A71" s="64">
        <f>IF(P71=0,0,IF(COUNTBLANK(P71)=1,0,COUNTA($P$14:P71)))</f>
        <v>0</v>
      </c>
      <c r="B71" s="28" t="str">
        <f>IF($C$4="Attiecināmās izmaksas",IF('3a+c+n'!$Q71="A",'3a+c+n'!B71,0),0)</f>
        <v>13-00000</v>
      </c>
      <c r="C71" s="28" t="str">
        <f>IF($C$4="Attiecināmās izmaksas",IF('3a+c+n'!$Q71="A",'3a+c+n'!C71,0),0)</f>
        <v>Armējošā slāņa iestrāde ar javas kārtu BAUMIT StarContact White vai ekvivalentu - 1 kārtā, II mehāniskās izturības zonā</v>
      </c>
      <c r="D71" s="28" t="str">
        <f>IF($C$4="Attiecināmās izmaksas",IF('3a+c+n'!$Q71="A",'3a+c+n'!D71,0),0)</f>
        <v>kg</v>
      </c>
      <c r="E71" s="59"/>
      <c r="F71" s="81"/>
      <c r="G71" s="28"/>
      <c r="H71" s="28">
        <f>IF($C$4="Attiecināmās izmaksas",IF('3a+c+n'!$Q71="A",'3a+c+n'!H71,0),0)</f>
        <v>0</v>
      </c>
      <c r="I71" s="28"/>
      <c r="J71" s="28"/>
      <c r="K71" s="59">
        <f>IF($C$4="Attiecināmās izmaksas",IF('3a+c+n'!$Q71="A",'3a+c+n'!K71,0),0)</f>
        <v>0</v>
      </c>
      <c r="L71" s="81">
        <f>IF($C$4="Attiecināmās izmaksas",IF('3a+c+n'!$Q71="A",'3a+c+n'!L71,0),0)</f>
        <v>0</v>
      </c>
      <c r="M71" s="28">
        <f>IF($C$4="Attiecināmās izmaksas",IF('3a+c+n'!$Q71="A",'3a+c+n'!M71,0),0)</f>
        <v>0</v>
      </c>
      <c r="N71" s="28">
        <f>IF($C$4="Attiecināmās izmaksas",IF('3a+c+n'!$Q71="A",'3a+c+n'!N71,0),0)</f>
        <v>0</v>
      </c>
      <c r="O71" s="28">
        <f>IF($C$4="Attiecināmās izmaksas",IF('3a+c+n'!$Q71="A",'3a+c+n'!O71,0),0)</f>
        <v>0</v>
      </c>
      <c r="P71" s="59">
        <f>IF($C$4="Attiecināmās izmaksas",IF('3a+c+n'!$Q71="A",'3a+c+n'!P71,0),0)</f>
        <v>0</v>
      </c>
    </row>
    <row r="72" spans="1:16" ht="33.75" x14ac:dyDescent="0.2">
      <c r="A72" s="64">
        <f>IF(P72=0,0,IF(COUNTBLANK(P72)=1,0,COUNTA($P$14:P72)))</f>
        <v>0</v>
      </c>
      <c r="B72" s="28" t="str">
        <f>IF($C$4="Attiecināmās izmaksas",IF('3a+c+n'!$Q72="A",'3a+c+n'!B72,0),0)</f>
        <v>13-00000</v>
      </c>
      <c r="C72" s="28" t="str">
        <f>IF($C$4="Attiecināmās izmaksas",IF('3a+c+n'!$Q72="A",'3a+c+n'!C72,0),0)</f>
        <v>Baumit StarTex vai ekvivalents stiklušķiedras siets 160 g/m²  - 1 kārtā + papildus armējošā sieta iestrāde stūros</v>
      </c>
      <c r="D72" s="28" t="str">
        <f>IF($C$4="Attiecināmās izmaksas",IF('3a+c+n'!$Q72="A",'3a+c+n'!D72,0),0)</f>
        <v>m2</v>
      </c>
      <c r="E72" s="59"/>
      <c r="F72" s="81"/>
      <c r="G72" s="28"/>
      <c r="H72" s="28">
        <f>IF($C$4="Attiecināmās izmaksas",IF('3a+c+n'!$Q72="A",'3a+c+n'!H72,0),0)</f>
        <v>0</v>
      </c>
      <c r="I72" s="28"/>
      <c r="J72" s="28"/>
      <c r="K72" s="59">
        <f>IF($C$4="Attiecināmās izmaksas",IF('3a+c+n'!$Q72="A",'3a+c+n'!K72,0),0)</f>
        <v>0</v>
      </c>
      <c r="L72" s="81">
        <f>IF($C$4="Attiecināmās izmaksas",IF('3a+c+n'!$Q72="A",'3a+c+n'!L72,0),0)</f>
        <v>0</v>
      </c>
      <c r="M72" s="28">
        <f>IF($C$4="Attiecināmās izmaksas",IF('3a+c+n'!$Q72="A",'3a+c+n'!M72,0),0)</f>
        <v>0</v>
      </c>
      <c r="N72" s="28">
        <f>IF($C$4="Attiecināmās izmaksas",IF('3a+c+n'!$Q72="A",'3a+c+n'!N72,0),0)</f>
        <v>0</v>
      </c>
      <c r="O72" s="28">
        <f>IF($C$4="Attiecināmās izmaksas",IF('3a+c+n'!$Q72="A",'3a+c+n'!O72,0),0)</f>
        <v>0</v>
      </c>
      <c r="P72" s="59">
        <f>IF($C$4="Attiecināmās izmaksas",IF('3a+c+n'!$Q72="A",'3a+c+n'!P72,0),0)</f>
        <v>0</v>
      </c>
    </row>
    <row r="73" spans="1:16" ht="22.5" x14ac:dyDescent="0.2">
      <c r="A73" s="64">
        <f>IF(P73=0,0,IF(COUNTBLANK(P73)=1,0,COUNTA($P$14:P73)))</f>
        <v>0</v>
      </c>
      <c r="B73" s="28" t="str">
        <f>IF($C$4="Attiecināmās izmaksas",IF('3a+c+n'!$Q73="A",'3a+c+n'!B73,0),0)</f>
        <v>13-00000</v>
      </c>
      <c r="C73" s="28" t="str">
        <f>IF($C$4="Attiecināmās izmaksas",IF('3a+c+n'!$Q73="A",'3a+c+n'!C73,0),0)</f>
        <v>Armētā slāņa apstrāde ar zemapmetuma grunti Baumit UniPrimer vai ekvivalentu</v>
      </c>
      <c r="D73" s="28" t="str">
        <f>IF($C$4="Attiecināmās izmaksas",IF('3a+c+n'!$Q73="A",'3a+c+n'!D73,0),0)</f>
        <v>kg</v>
      </c>
      <c r="E73" s="59"/>
      <c r="F73" s="81"/>
      <c r="G73" s="28"/>
      <c r="H73" s="28">
        <f>IF($C$4="Attiecināmās izmaksas",IF('3a+c+n'!$Q73="A",'3a+c+n'!H73,0),0)</f>
        <v>0</v>
      </c>
      <c r="I73" s="28"/>
      <c r="J73" s="28"/>
      <c r="K73" s="59">
        <f>IF($C$4="Attiecināmās izmaksas",IF('3a+c+n'!$Q73="A",'3a+c+n'!K73,0),0)</f>
        <v>0</v>
      </c>
      <c r="L73" s="81">
        <f>IF($C$4="Attiecināmās izmaksas",IF('3a+c+n'!$Q73="A",'3a+c+n'!L73,0),0)</f>
        <v>0</v>
      </c>
      <c r="M73" s="28">
        <f>IF($C$4="Attiecināmās izmaksas",IF('3a+c+n'!$Q73="A",'3a+c+n'!M73,0),0)</f>
        <v>0</v>
      </c>
      <c r="N73" s="28">
        <f>IF($C$4="Attiecināmās izmaksas",IF('3a+c+n'!$Q73="A",'3a+c+n'!N73,0),0)</f>
        <v>0</v>
      </c>
      <c r="O73" s="28">
        <f>IF($C$4="Attiecināmās izmaksas",IF('3a+c+n'!$Q73="A",'3a+c+n'!O73,0),0)</f>
        <v>0</v>
      </c>
      <c r="P73" s="59">
        <f>IF($C$4="Attiecināmās izmaksas",IF('3a+c+n'!$Q73="A",'3a+c+n'!P73,0),0)</f>
        <v>0</v>
      </c>
    </row>
    <row r="74" spans="1:16" ht="33.75" x14ac:dyDescent="0.2">
      <c r="A74" s="64">
        <f>IF(P74=0,0,IF(COUNTBLANK(P74)=1,0,COUNTA($P$14:P74)))</f>
        <v>0</v>
      </c>
      <c r="B74" s="28" t="str">
        <f>IF($C$4="Attiecināmās izmaksas",IF('3a+c+n'!$Q74="A",'3a+c+n'!B74,0),0)</f>
        <v>13-00000</v>
      </c>
      <c r="C74" s="28" t="str">
        <f>IF($C$4="Attiecināmās izmaksas",IF('3a+c+n'!$Q74="A",'3a+c+n'!C74,0),0)</f>
        <v>Gatavā tonētā silikona apmetuma Baumit Silicon top vai ekvivalenta iestrāde. Maksimālais grauda izmērs 2 mm. Tonis atbilstoši krāsu pasei.</v>
      </c>
      <c r="D74" s="28" t="str">
        <f>IF($C$4="Attiecināmās izmaksas",IF('3a+c+n'!$Q74="A",'3a+c+n'!D74,0),0)</f>
        <v>m2</v>
      </c>
      <c r="E74" s="59"/>
      <c r="F74" s="81"/>
      <c r="G74" s="28"/>
      <c r="H74" s="28">
        <f>IF($C$4="Attiecināmās izmaksas",IF('3a+c+n'!$Q74="A",'3a+c+n'!H74,0),0)</f>
        <v>0</v>
      </c>
      <c r="I74" s="28"/>
      <c r="J74" s="28"/>
      <c r="K74" s="59">
        <f>IF($C$4="Attiecināmās izmaksas",IF('3a+c+n'!$Q74="A",'3a+c+n'!K74,0),0)</f>
        <v>0</v>
      </c>
      <c r="L74" s="81">
        <f>IF($C$4="Attiecināmās izmaksas",IF('3a+c+n'!$Q74="A",'3a+c+n'!L74,0),0)</f>
        <v>0</v>
      </c>
      <c r="M74" s="28">
        <f>IF($C$4="Attiecināmās izmaksas",IF('3a+c+n'!$Q74="A",'3a+c+n'!M74,0),0)</f>
        <v>0</v>
      </c>
      <c r="N74" s="28">
        <f>IF($C$4="Attiecināmās izmaksas",IF('3a+c+n'!$Q74="A",'3a+c+n'!N74,0),0)</f>
        <v>0</v>
      </c>
      <c r="O74" s="28">
        <f>IF($C$4="Attiecināmās izmaksas",IF('3a+c+n'!$Q74="A",'3a+c+n'!O74,0),0)</f>
        <v>0</v>
      </c>
      <c r="P74" s="59">
        <f>IF($C$4="Attiecināmās izmaksas",IF('3a+c+n'!$Q74="A",'3a+c+n'!P74,0),0)</f>
        <v>0</v>
      </c>
    </row>
    <row r="75" spans="1:16" ht="22.5" x14ac:dyDescent="0.2">
      <c r="A75" s="64">
        <f>IF(P75=0,0,IF(COUNTBLANK(P75)=1,0,COUNTA($P$14:P75)))</f>
        <v>0</v>
      </c>
      <c r="B75" s="28" t="str">
        <f>IF($C$4="Attiecināmās izmaksas",IF('3a+c+n'!$Q75="A",'3a+c+n'!B75,0),0)</f>
        <v>13-00000</v>
      </c>
      <c r="C75" s="28" t="str">
        <f>IF($C$4="Attiecināmās izmaksas",IF('3a+c+n'!$Q75="A",'3a+c+n'!C75,0),0)</f>
        <v>Loga pielaiduma profila Baumit PROFIL 108 vai ekvivalenta iestrāde ailes sānos un augšējā daļā</v>
      </c>
      <c r="D75" s="28" t="str">
        <f>IF($C$4="Attiecināmās izmaksas",IF('3a+c+n'!$Q75="A",'3a+c+n'!D75,0),0)</f>
        <v>tm</v>
      </c>
      <c r="E75" s="59"/>
      <c r="F75" s="81"/>
      <c r="G75" s="28"/>
      <c r="H75" s="28">
        <f>IF($C$4="Attiecināmās izmaksas",IF('3a+c+n'!$Q75="A",'3a+c+n'!H75,0),0)</f>
        <v>0</v>
      </c>
      <c r="I75" s="28"/>
      <c r="J75" s="28"/>
      <c r="K75" s="59">
        <f>IF($C$4="Attiecināmās izmaksas",IF('3a+c+n'!$Q75="A",'3a+c+n'!K75,0),0)</f>
        <v>0</v>
      </c>
      <c r="L75" s="81">
        <f>IF($C$4="Attiecināmās izmaksas",IF('3a+c+n'!$Q75="A",'3a+c+n'!L75,0),0)</f>
        <v>0</v>
      </c>
      <c r="M75" s="28">
        <f>IF($C$4="Attiecināmās izmaksas",IF('3a+c+n'!$Q75="A",'3a+c+n'!M75,0),0)</f>
        <v>0</v>
      </c>
      <c r="N75" s="28">
        <f>IF($C$4="Attiecināmās izmaksas",IF('3a+c+n'!$Q75="A",'3a+c+n'!N75,0),0)</f>
        <v>0</v>
      </c>
      <c r="O75" s="28">
        <f>IF($C$4="Attiecināmās izmaksas",IF('3a+c+n'!$Q75="A",'3a+c+n'!O75,0),0)</f>
        <v>0</v>
      </c>
      <c r="P75" s="59">
        <f>IF($C$4="Attiecināmās izmaksas",IF('3a+c+n'!$Q75="A",'3a+c+n'!P75,0),0)</f>
        <v>0</v>
      </c>
    </row>
    <row r="76" spans="1:16" ht="22.5" x14ac:dyDescent="0.2">
      <c r="A76" s="64">
        <f>IF(P76=0,0,IF(COUNTBLANK(P76)=1,0,COUNTA($P$14:P76)))</f>
        <v>0</v>
      </c>
      <c r="B76" s="28" t="str">
        <f>IF($C$4="Attiecināmās izmaksas",IF('3a+c+n'!$Q76="A",'3a+c+n'!B76,0),0)</f>
        <v>13-00000</v>
      </c>
      <c r="C76" s="28" t="str">
        <f>IF($C$4="Attiecināmās izmaksas",IF('3a+c+n'!$Q76="A",'3a+c+n'!C76,0),0)</f>
        <v>Stūra profila ar lāseni Baumit PROFIL 600 vai ekvivalenta iestrāde loga augšējā daļā</v>
      </c>
      <c r="D76" s="28" t="str">
        <f>IF($C$4="Attiecināmās izmaksas",IF('3a+c+n'!$Q76="A",'3a+c+n'!D76,0),0)</f>
        <v>tm</v>
      </c>
      <c r="E76" s="59"/>
      <c r="F76" s="81"/>
      <c r="G76" s="28"/>
      <c r="H76" s="28">
        <f>IF($C$4="Attiecināmās izmaksas",IF('3a+c+n'!$Q76="A",'3a+c+n'!H76,0),0)</f>
        <v>0</v>
      </c>
      <c r="I76" s="28"/>
      <c r="J76" s="28"/>
      <c r="K76" s="59">
        <f>IF($C$4="Attiecināmās izmaksas",IF('3a+c+n'!$Q76="A",'3a+c+n'!K76,0),0)</f>
        <v>0</v>
      </c>
      <c r="L76" s="81">
        <f>IF($C$4="Attiecināmās izmaksas",IF('3a+c+n'!$Q76="A",'3a+c+n'!L76,0),0)</f>
        <v>0</v>
      </c>
      <c r="M76" s="28">
        <f>IF($C$4="Attiecināmās izmaksas",IF('3a+c+n'!$Q76="A",'3a+c+n'!M76,0),0)</f>
        <v>0</v>
      </c>
      <c r="N76" s="28">
        <f>IF($C$4="Attiecināmās izmaksas",IF('3a+c+n'!$Q76="A",'3a+c+n'!N76,0),0)</f>
        <v>0</v>
      </c>
      <c r="O76" s="28">
        <f>IF($C$4="Attiecināmās izmaksas",IF('3a+c+n'!$Q76="A",'3a+c+n'!O76,0),0)</f>
        <v>0</v>
      </c>
      <c r="P76" s="59">
        <f>IF($C$4="Attiecināmās izmaksas",IF('3a+c+n'!$Q76="A",'3a+c+n'!P76,0),0)</f>
        <v>0</v>
      </c>
    </row>
    <row r="77" spans="1:16" ht="22.5" x14ac:dyDescent="0.2">
      <c r="A77" s="64">
        <f>IF(P77=0,0,IF(COUNTBLANK(P77)=1,0,COUNTA($P$14:P77)))</f>
        <v>0</v>
      </c>
      <c r="B77" s="28" t="str">
        <f>IF($C$4="Attiecināmās izmaksas",IF('3a+c+n'!$Q77="A",'3a+c+n'!B77,0),0)</f>
        <v>13-00000</v>
      </c>
      <c r="C77" s="28" t="str">
        <f>IF($C$4="Attiecināmās izmaksas",IF('3a+c+n'!$Q77="A",'3a+c+n'!C77,0),0)</f>
        <v>Stūra profila Baumit vai ekvivalenta iestrāde loga sānos</v>
      </c>
      <c r="D77" s="28" t="str">
        <f>IF($C$4="Attiecināmās izmaksas",IF('3a+c+n'!$Q77="A",'3a+c+n'!D77,0),0)</f>
        <v>tm</v>
      </c>
      <c r="E77" s="59"/>
      <c r="F77" s="81"/>
      <c r="G77" s="28"/>
      <c r="H77" s="28">
        <f>IF($C$4="Attiecināmās izmaksas",IF('3a+c+n'!$Q77="A",'3a+c+n'!H77,0),0)</f>
        <v>0</v>
      </c>
      <c r="I77" s="28"/>
      <c r="J77" s="28"/>
      <c r="K77" s="59">
        <f>IF($C$4="Attiecināmās izmaksas",IF('3a+c+n'!$Q77="A",'3a+c+n'!K77,0),0)</f>
        <v>0</v>
      </c>
      <c r="L77" s="81">
        <f>IF($C$4="Attiecināmās izmaksas",IF('3a+c+n'!$Q77="A",'3a+c+n'!L77,0),0)</f>
        <v>0</v>
      </c>
      <c r="M77" s="28">
        <f>IF($C$4="Attiecināmās izmaksas",IF('3a+c+n'!$Q77="A",'3a+c+n'!M77,0),0)</f>
        <v>0</v>
      </c>
      <c r="N77" s="28">
        <f>IF($C$4="Attiecināmās izmaksas",IF('3a+c+n'!$Q77="A",'3a+c+n'!N77,0),0)</f>
        <v>0</v>
      </c>
      <c r="O77" s="28">
        <f>IF($C$4="Attiecināmās izmaksas",IF('3a+c+n'!$Q77="A",'3a+c+n'!O77,0),0)</f>
        <v>0</v>
      </c>
      <c r="P77" s="59">
        <f>IF($C$4="Attiecināmās izmaksas",IF('3a+c+n'!$Q77="A",'3a+c+n'!P77,0),0)</f>
        <v>0</v>
      </c>
    </row>
    <row r="78" spans="1:16" ht="22.5" x14ac:dyDescent="0.2">
      <c r="A78" s="64">
        <f>IF(P78=0,0,IF(COUNTBLANK(P78)=1,0,COUNTA($P$14:P78)))</f>
        <v>0</v>
      </c>
      <c r="B78" s="28" t="str">
        <f>IF($C$4="Attiecināmās izmaksas",IF('3a+c+n'!$Q78="A",'3a+c+n'!B78,0),0)</f>
        <v>13-00000</v>
      </c>
      <c r="C78" s="28" t="str">
        <f>IF($C$4="Attiecināmās izmaksas",IF('3a+c+n'!$Q78="A",'3a+c+n'!C78,0),0)</f>
        <v>Ārējās palodzes - karsti cinkotas tērauda loksnes, b=0.5 mm ar PURAL pārklājums montāža (b~300)</v>
      </c>
      <c r="D78" s="28" t="str">
        <f>IF($C$4="Attiecināmās izmaksas",IF('3a+c+n'!$Q78="A",'3a+c+n'!D78,0),0)</f>
        <v>tm</v>
      </c>
      <c r="E78" s="59"/>
      <c r="F78" s="81"/>
      <c r="G78" s="28"/>
      <c r="H78" s="28">
        <f>IF($C$4="Attiecināmās izmaksas",IF('3a+c+n'!$Q78="A",'3a+c+n'!H78,0),0)</f>
        <v>0</v>
      </c>
      <c r="I78" s="28"/>
      <c r="J78" s="28"/>
      <c r="K78" s="59">
        <f>IF($C$4="Attiecināmās izmaksas",IF('3a+c+n'!$Q78="A",'3a+c+n'!K78,0),0)</f>
        <v>0</v>
      </c>
      <c r="L78" s="81">
        <f>IF($C$4="Attiecināmās izmaksas",IF('3a+c+n'!$Q78="A",'3a+c+n'!L78,0),0)</f>
        <v>0</v>
      </c>
      <c r="M78" s="28">
        <f>IF($C$4="Attiecināmās izmaksas",IF('3a+c+n'!$Q78="A",'3a+c+n'!M78,0),0)</f>
        <v>0</v>
      </c>
      <c r="N78" s="28">
        <f>IF($C$4="Attiecināmās izmaksas",IF('3a+c+n'!$Q78="A",'3a+c+n'!N78,0),0)</f>
        <v>0</v>
      </c>
      <c r="O78" s="28">
        <f>IF($C$4="Attiecināmās izmaksas",IF('3a+c+n'!$Q78="A",'3a+c+n'!O78,0),0)</f>
        <v>0</v>
      </c>
      <c r="P78" s="59">
        <f>IF($C$4="Attiecināmās izmaksas",IF('3a+c+n'!$Q78="A",'3a+c+n'!P78,0),0)</f>
        <v>0</v>
      </c>
    </row>
    <row r="79" spans="1:16" ht="22.5" x14ac:dyDescent="0.2">
      <c r="A79" s="64">
        <f>IF(P79=0,0,IF(COUNTBLANK(P79)=1,0,COUNTA($P$14:P79)))</f>
        <v>0</v>
      </c>
      <c r="B79" s="28" t="str">
        <f>IF($C$4="Attiecināmās izmaksas",IF('3a+c+n'!$Q79="A",'3a+c+n'!B79,0),0)</f>
        <v>13-00000</v>
      </c>
      <c r="C79" s="28" t="str">
        <f>IF($C$4="Attiecināmās izmaksas",IF('3a+c+n'!$Q79="A",'3a+c+n'!C79,0),0)</f>
        <v>Palodzes profila ALB - EW - US vai ekvivalenta iestrāde</v>
      </c>
      <c r="D79" s="28" t="str">
        <f>IF($C$4="Attiecināmās izmaksas",IF('3a+c+n'!$Q79="A",'3a+c+n'!D79,0),0)</f>
        <v>tm</v>
      </c>
      <c r="E79" s="59"/>
      <c r="F79" s="81"/>
      <c r="G79" s="28"/>
      <c r="H79" s="28">
        <f>IF($C$4="Attiecināmās izmaksas",IF('3a+c+n'!$Q79="A",'3a+c+n'!H79,0),0)</f>
        <v>0</v>
      </c>
      <c r="I79" s="28"/>
      <c r="J79" s="28"/>
      <c r="K79" s="59">
        <f>IF($C$4="Attiecināmās izmaksas",IF('3a+c+n'!$Q79="A",'3a+c+n'!K79,0),0)</f>
        <v>0</v>
      </c>
      <c r="L79" s="81">
        <f>IF($C$4="Attiecināmās izmaksas",IF('3a+c+n'!$Q79="A",'3a+c+n'!L79,0),0)</f>
        <v>0</v>
      </c>
      <c r="M79" s="28">
        <f>IF($C$4="Attiecināmās izmaksas",IF('3a+c+n'!$Q79="A",'3a+c+n'!M79,0),0)</f>
        <v>0</v>
      </c>
      <c r="N79" s="28">
        <f>IF($C$4="Attiecināmās izmaksas",IF('3a+c+n'!$Q79="A",'3a+c+n'!N79,0),0)</f>
        <v>0</v>
      </c>
      <c r="O79" s="28">
        <f>IF($C$4="Attiecināmās izmaksas",IF('3a+c+n'!$Q79="A",'3a+c+n'!O79,0),0)</f>
        <v>0</v>
      </c>
      <c r="P79" s="59">
        <f>IF($C$4="Attiecināmās izmaksas",IF('3a+c+n'!$Q79="A",'3a+c+n'!P79,0),0)</f>
        <v>0</v>
      </c>
    </row>
    <row r="80" spans="1:16" ht="22.5" x14ac:dyDescent="0.2">
      <c r="A80" s="64">
        <f>IF(P80=0,0,IF(COUNTBLANK(P80)=1,0,COUNTA($P$14:P80)))</f>
        <v>0</v>
      </c>
      <c r="B80" s="28" t="str">
        <f>IF($C$4="Attiecināmās izmaksas",IF('3a+c+n'!$Q80="A",'3a+c+n'!B80,0),0)</f>
        <v>13-00000</v>
      </c>
      <c r="C80" s="28" t="str">
        <f>IF($C$4="Attiecināmās izmaksas",IF('3a+c+n'!$Q80="A",'3a+c+n'!C80,0),0)</f>
        <v>Ārējās palodzes sānu daļās pieslēguma profila ALB-EW-CS vai ekvivalenta iestrāde abās pusēs</v>
      </c>
      <c r="D80" s="28" t="str">
        <f>IF($C$4="Attiecināmās izmaksas",IF('3a+c+n'!$Q80="A",'3a+c+n'!D80,0),0)</f>
        <v>kompl</v>
      </c>
      <c r="E80" s="59"/>
      <c r="F80" s="81"/>
      <c r="G80" s="28"/>
      <c r="H80" s="28">
        <f>IF($C$4="Attiecināmās izmaksas",IF('3a+c+n'!$Q80="A",'3a+c+n'!H80,0),0)</f>
        <v>0</v>
      </c>
      <c r="I80" s="28"/>
      <c r="J80" s="28"/>
      <c r="K80" s="59">
        <f>IF($C$4="Attiecināmās izmaksas",IF('3a+c+n'!$Q80="A",'3a+c+n'!K80,0),0)</f>
        <v>0</v>
      </c>
      <c r="L80" s="81">
        <f>IF($C$4="Attiecināmās izmaksas",IF('3a+c+n'!$Q80="A",'3a+c+n'!L80,0),0)</f>
        <v>0</v>
      </c>
      <c r="M80" s="28">
        <f>IF($C$4="Attiecināmās izmaksas",IF('3a+c+n'!$Q80="A",'3a+c+n'!M80,0),0)</f>
        <v>0</v>
      </c>
      <c r="N80" s="28">
        <f>IF($C$4="Attiecināmās izmaksas",IF('3a+c+n'!$Q80="A",'3a+c+n'!N80,0),0)</f>
        <v>0</v>
      </c>
      <c r="O80" s="28">
        <f>IF($C$4="Attiecināmās izmaksas",IF('3a+c+n'!$Q80="A",'3a+c+n'!O80,0),0)</f>
        <v>0</v>
      </c>
      <c r="P80" s="59">
        <f>IF($C$4="Attiecināmās izmaksas",IF('3a+c+n'!$Q80="A",'3a+c+n'!P80,0),0)</f>
        <v>0</v>
      </c>
    </row>
    <row r="81" spans="1:16" x14ac:dyDescent="0.2">
      <c r="A81" s="64">
        <f>IF(P81=0,0,IF(COUNTBLANK(P81)=1,0,COUNTA($P$14:P81)))</f>
        <v>0</v>
      </c>
      <c r="B81" s="28">
        <f>IF($C$4="Attiecināmās izmaksas",IF('3a+c+n'!$Q81="A",'3a+c+n'!B81,0),0)</f>
        <v>0</v>
      </c>
      <c r="C81" s="28">
        <f>IF($C$4="Attiecināmās izmaksas",IF('3a+c+n'!$Q81="A",'3a+c+n'!C81,0),0)</f>
        <v>0</v>
      </c>
      <c r="D81" s="28">
        <f>IF($C$4="Attiecināmās izmaksas",IF('3a+c+n'!$Q81="A",'3a+c+n'!D81,0),0)</f>
        <v>0</v>
      </c>
      <c r="E81" s="59"/>
      <c r="F81" s="81"/>
      <c r="G81" s="28"/>
      <c r="H81" s="28">
        <f>IF($C$4="Attiecināmās izmaksas",IF('3a+c+n'!$Q81="A",'3a+c+n'!H81,0),0)</f>
        <v>0</v>
      </c>
      <c r="I81" s="28"/>
      <c r="J81" s="28"/>
      <c r="K81" s="59">
        <f>IF($C$4="Attiecināmās izmaksas",IF('3a+c+n'!$Q81="A",'3a+c+n'!K81,0),0)</f>
        <v>0</v>
      </c>
      <c r="L81" s="81">
        <f>IF($C$4="Attiecināmās izmaksas",IF('3a+c+n'!$Q81="A",'3a+c+n'!L81,0),0)</f>
        <v>0</v>
      </c>
      <c r="M81" s="28">
        <f>IF($C$4="Attiecināmās izmaksas",IF('3a+c+n'!$Q81="A",'3a+c+n'!M81,0),0)</f>
        <v>0</v>
      </c>
      <c r="N81" s="28">
        <f>IF($C$4="Attiecināmās izmaksas",IF('3a+c+n'!$Q81="A",'3a+c+n'!N81,0),0)</f>
        <v>0</v>
      </c>
      <c r="O81" s="28">
        <f>IF($C$4="Attiecināmās izmaksas",IF('3a+c+n'!$Q81="A",'3a+c+n'!O81,0),0)</f>
        <v>0</v>
      </c>
      <c r="P81" s="59">
        <f>IF($C$4="Attiecināmās izmaksas",IF('3a+c+n'!$Q81="A",'3a+c+n'!P81,0),0)</f>
        <v>0</v>
      </c>
    </row>
    <row r="82" spans="1:16" ht="33.75" x14ac:dyDescent="0.2">
      <c r="A82" s="64">
        <f>IF(P82=0,0,IF(COUNTBLANK(P82)=1,0,COUNTA($P$14:P82)))</f>
        <v>0</v>
      </c>
      <c r="B82" s="28" t="str">
        <f>IF($C$4="Attiecināmās izmaksas",IF('3a+c+n'!$Q82="A",'3a+c+n'!B82,0),0)</f>
        <v>13-00000</v>
      </c>
      <c r="C82" s="28" t="str">
        <f>IF($C$4="Attiecināmās izmaksas",IF('3a+c+n'!$Q82="A",'3a+c+n'!C82,0),0)</f>
        <v>Armējošā slāņa iestrāde ar javas kārtu BAUMIT StarContact White vai ekvivalentu - 1 kārtā, II mehāniskās izturības zonā</v>
      </c>
      <c r="D82" s="28" t="str">
        <f>IF($C$4="Attiecināmās izmaksas",IF('3a+c+n'!$Q82="A",'3a+c+n'!D82,0),0)</f>
        <v>kg</v>
      </c>
      <c r="E82" s="59"/>
      <c r="F82" s="81"/>
      <c r="G82" s="28"/>
      <c r="H82" s="28">
        <f>IF($C$4="Attiecināmās izmaksas",IF('3a+c+n'!$Q82="A",'3a+c+n'!H82,0),0)</f>
        <v>0</v>
      </c>
      <c r="I82" s="28"/>
      <c r="J82" s="28"/>
      <c r="K82" s="59">
        <f>IF($C$4="Attiecināmās izmaksas",IF('3a+c+n'!$Q82="A",'3a+c+n'!K82,0),0)</f>
        <v>0</v>
      </c>
      <c r="L82" s="81">
        <f>IF($C$4="Attiecināmās izmaksas",IF('3a+c+n'!$Q82="A",'3a+c+n'!L82,0),0)</f>
        <v>0</v>
      </c>
      <c r="M82" s="28">
        <f>IF($C$4="Attiecināmās izmaksas",IF('3a+c+n'!$Q82="A",'3a+c+n'!M82,0),0)</f>
        <v>0</v>
      </c>
      <c r="N82" s="28">
        <f>IF($C$4="Attiecināmās izmaksas",IF('3a+c+n'!$Q82="A",'3a+c+n'!N82,0),0)</f>
        <v>0</v>
      </c>
      <c r="O82" s="28">
        <f>IF($C$4="Attiecināmās izmaksas",IF('3a+c+n'!$Q82="A",'3a+c+n'!O82,0),0)</f>
        <v>0</v>
      </c>
      <c r="P82" s="59">
        <f>IF($C$4="Attiecināmās izmaksas",IF('3a+c+n'!$Q82="A",'3a+c+n'!P82,0),0)</f>
        <v>0</v>
      </c>
    </row>
    <row r="83" spans="1:16" ht="33.75" x14ac:dyDescent="0.2">
      <c r="A83" s="64">
        <f>IF(P83=0,0,IF(COUNTBLANK(P83)=1,0,COUNTA($P$14:P83)))</f>
        <v>0</v>
      </c>
      <c r="B83" s="28" t="str">
        <f>IF($C$4="Attiecināmās izmaksas",IF('3a+c+n'!$Q83="A",'3a+c+n'!B83,0),0)</f>
        <v>13-00000</v>
      </c>
      <c r="C83" s="28" t="str">
        <f>IF($C$4="Attiecināmās izmaksas",IF('3a+c+n'!$Q83="A",'3a+c+n'!C83,0),0)</f>
        <v>Siltumizolācijas materiāla Paroc Linio 15 vai ekvivalenta montāža - λ&lt;=0,037 W/(mK), b=30-100 mm, siltinājuma platums 100mm</v>
      </c>
      <c r="D83" s="28" t="str">
        <f>IF($C$4="Attiecināmās izmaksas",IF('3a+c+n'!$Q83="A",'3a+c+n'!D83,0),0)</f>
        <v>m2</v>
      </c>
      <c r="E83" s="59"/>
      <c r="F83" s="81"/>
      <c r="G83" s="28"/>
      <c r="H83" s="28">
        <f>IF($C$4="Attiecināmās izmaksas",IF('3a+c+n'!$Q83="A",'3a+c+n'!H83,0),0)</f>
        <v>0</v>
      </c>
      <c r="I83" s="28"/>
      <c r="J83" s="28"/>
      <c r="K83" s="59">
        <f>IF($C$4="Attiecināmās izmaksas",IF('3a+c+n'!$Q83="A",'3a+c+n'!K83,0),0)</f>
        <v>0</v>
      </c>
      <c r="L83" s="81">
        <f>IF($C$4="Attiecināmās izmaksas",IF('3a+c+n'!$Q83="A",'3a+c+n'!L83,0),0)</f>
        <v>0</v>
      </c>
      <c r="M83" s="28">
        <f>IF($C$4="Attiecināmās izmaksas",IF('3a+c+n'!$Q83="A",'3a+c+n'!M83,0),0)</f>
        <v>0</v>
      </c>
      <c r="N83" s="28">
        <f>IF($C$4="Attiecināmās izmaksas",IF('3a+c+n'!$Q83="A",'3a+c+n'!N83,0),0)</f>
        <v>0</v>
      </c>
      <c r="O83" s="28">
        <f>IF($C$4="Attiecināmās izmaksas",IF('3a+c+n'!$Q83="A",'3a+c+n'!O83,0),0)</f>
        <v>0</v>
      </c>
      <c r="P83" s="59">
        <f>IF($C$4="Attiecināmās izmaksas",IF('3a+c+n'!$Q83="A",'3a+c+n'!P83,0),0)</f>
        <v>0</v>
      </c>
    </row>
    <row r="84" spans="1:16" ht="33.75" x14ac:dyDescent="0.2">
      <c r="A84" s="64">
        <f>IF(P84=0,0,IF(COUNTBLANK(P84)=1,0,COUNTA($P$14:P84)))</f>
        <v>0</v>
      </c>
      <c r="B84" s="28" t="str">
        <f>IF($C$4="Attiecināmās izmaksas",IF('3a+c+n'!$Q84="A",'3a+c+n'!B84,0),0)</f>
        <v>13-00000</v>
      </c>
      <c r="C84" s="28" t="str">
        <f>IF($C$4="Attiecināmās izmaksas",IF('3a+c+n'!$Q84="A",'3a+c+n'!C84,0),0)</f>
        <v>Armējošā slāņa iestrāde ar javas kārtu BAUMIT StarContact White vai ekvivalentu - 1 kārtā, II mehāniskās izturības zonā</v>
      </c>
      <c r="D84" s="28" t="str">
        <f>IF($C$4="Attiecināmās izmaksas",IF('3a+c+n'!$Q84="A",'3a+c+n'!D84,0),0)</f>
        <v>kg</v>
      </c>
      <c r="E84" s="59"/>
      <c r="F84" s="81"/>
      <c r="G84" s="28"/>
      <c r="H84" s="28">
        <f>IF($C$4="Attiecināmās izmaksas",IF('3a+c+n'!$Q84="A",'3a+c+n'!H84,0),0)</f>
        <v>0</v>
      </c>
      <c r="I84" s="28"/>
      <c r="J84" s="28"/>
      <c r="K84" s="59">
        <f>IF($C$4="Attiecināmās izmaksas",IF('3a+c+n'!$Q84="A",'3a+c+n'!K84,0),0)</f>
        <v>0</v>
      </c>
      <c r="L84" s="81">
        <f>IF($C$4="Attiecināmās izmaksas",IF('3a+c+n'!$Q84="A",'3a+c+n'!L84,0),0)</f>
        <v>0</v>
      </c>
      <c r="M84" s="28">
        <f>IF($C$4="Attiecināmās izmaksas",IF('3a+c+n'!$Q84="A",'3a+c+n'!M84,0),0)</f>
        <v>0</v>
      </c>
      <c r="N84" s="28">
        <f>IF($C$4="Attiecināmās izmaksas",IF('3a+c+n'!$Q84="A",'3a+c+n'!N84,0),0)</f>
        <v>0</v>
      </c>
      <c r="O84" s="28">
        <f>IF($C$4="Attiecināmās izmaksas",IF('3a+c+n'!$Q84="A",'3a+c+n'!O84,0),0)</f>
        <v>0</v>
      </c>
      <c r="P84" s="59">
        <f>IF($C$4="Attiecināmās izmaksas",IF('3a+c+n'!$Q84="A",'3a+c+n'!P84,0),0)</f>
        <v>0</v>
      </c>
    </row>
    <row r="85" spans="1:16" ht="33.75" x14ac:dyDescent="0.2">
      <c r="A85" s="64">
        <f>IF(P85=0,0,IF(COUNTBLANK(P85)=1,0,COUNTA($P$14:P85)))</f>
        <v>0</v>
      </c>
      <c r="B85" s="28" t="str">
        <f>IF($C$4="Attiecināmās izmaksas",IF('3a+c+n'!$Q85="A",'3a+c+n'!B85,0),0)</f>
        <v>13-00000</v>
      </c>
      <c r="C85" s="28" t="str">
        <f>IF($C$4="Attiecināmās izmaksas",IF('3a+c+n'!$Q85="A",'3a+c+n'!C85,0),0)</f>
        <v>Baumit StarTex vai ekvivalents stiklušķiedras siets 160 g/m²  - 1 kārtā + papildus armējošā sieta iestrāde stūros</v>
      </c>
      <c r="D85" s="28" t="str">
        <f>IF($C$4="Attiecināmās izmaksas",IF('3a+c+n'!$Q85="A",'3a+c+n'!D85,0),0)</f>
        <v>m2</v>
      </c>
      <c r="E85" s="59"/>
      <c r="F85" s="81"/>
      <c r="G85" s="28"/>
      <c r="H85" s="28">
        <f>IF($C$4="Attiecināmās izmaksas",IF('3a+c+n'!$Q85="A",'3a+c+n'!H85,0),0)</f>
        <v>0</v>
      </c>
      <c r="I85" s="28"/>
      <c r="J85" s="28"/>
      <c r="K85" s="59">
        <f>IF($C$4="Attiecināmās izmaksas",IF('3a+c+n'!$Q85="A",'3a+c+n'!K85,0),0)</f>
        <v>0</v>
      </c>
      <c r="L85" s="81">
        <f>IF($C$4="Attiecināmās izmaksas",IF('3a+c+n'!$Q85="A",'3a+c+n'!L85,0),0)</f>
        <v>0</v>
      </c>
      <c r="M85" s="28">
        <f>IF($C$4="Attiecināmās izmaksas",IF('3a+c+n'!$Q85="A",'3a+c+n'!M85,0),0)</f>
        <v>0</v>
      </c>
      <c r="N85" s="28">
        <f>IF($C$4="Attiecināmās izmaksas",IF('3a+c+n'!$Q85="A",'3a+c+n'!N85,0),0)</f>
        <v>0</v>
      </c>
      <c r="O85" s="28">
        <f>IF($C$4="Attiecināmās izmaksas",IF('3a+c+n'!$Q85="A",'3a+c+n'!O85,0),0)</f>
        <v>0</v>
      </c>
      <c r="P85" s="59">
        <f>IF($C$4="Attiecināmās izmaksas",IF('3a+c+n'!$Q85="A",'3a+c+n'!P85,0),0)</f>
        <v>0</v>
      </c>
    </row>
    <row r="86" spans="1:16" ht="22.5" x14ac:dyDescent="0.2">
      <c r="A86" s="64">
        <f>IF(P86=0,0,IF(COUNTBLANK(P86)=1,0,COUNTA($P$14:P86)))</f>
        <v>0</v>
      </c>
      <c r="B86" s="28" t="str">
        <f>IF($C$4="Attiecināmās izmaksas",IF('3a+c+n'!$Q86="A",'3a+c+n'!B86,0),0)</f>
        <v>13-00000</v>
      </c>
      <c r="C86" s="28" t="str">
        <f>IF($C$4="Attiecināmās izmaksas",IF('3a+c+n'!$Q86="A",'3a+c+n'!C86,0),0)</f>
        <v>Armētā slāņa apstrāde ar zemapmetuma grunti Baumit UniPrimer vai ekvivalentu</v>
      </c>
      <c r="D86" s="28" t="str">
        <f>IF($C$4="Attiecināmās izmaksas",IF('3a+c+n'!$Q86="A",'3a+c+n'!D86,0),0)</f>
        <v>kg</v>
      </c>
      <c r="E86" s="59"/>
      <c r="F86" s="81"/>
      <c r="G86" s="28"/>
      <c r="H86" s="28">
        <f>IF($C$4="Attiecināmās izmaksas",IF('3a+c+n'!$Q86="A",'3a+c+n'!H86,0),0)</f>
        <v>0</v>
      </c>
      <c r="I86" s="28"/>
      <c r="J86" s="28"/>
      <c r="K86" s="59">
        <f>IF($C$4="Attiecināmās izmaksas",IF('3a+c+n'!$Q86="A",'3a+c+n'!K86,0),0)</f>
        <v>0</v>
      </c>
      <c r="L86" s="81">
        <f>IF($C$4="Attiecināmās izmaksas",IF('3a+c+n'!$Q86="A",'3a+c+n'!L86,0),0)</f>
        <v>0</v>
      </c>
      <c r="M86" s="28">
        <f>IF($C$4="Attiecināmās izmaksas",IF('3a+c+n'!$Q86="A",'3a+c+n'!M86,0),0)</f>
        <v>0</v>
      </c>
      <c r="N86" s="28">
        <f>IF($C$4="Attiecināmās izmaksas",IF('3a+c+n'!$Q86="A",'3a+c+n'!N86,0),0)</f>
        <v>0</v>
      </c>
      <c r="O86" s="28">
        <f>IF($C$4="Attiecināmās izmaksas",IF('3a+c+n'!$Q86="A",'3a+c+n'!O86,0),0)</f>
        <v>0</v>
      </c>
      <c r="P86" s="59">
        <f>IF($C$4="Attiecināmās izmaksas",IF('3a+c+n'!$Q86="A",'3a+c+n'!P86,0),0)</f>
        <v>0</v>
      </c>
    </row>
    <row r="87" spans="1:16" ht="33.75" x14ac:dyDescent="0.2">
      <c r="A87" s="64">
        <f>IF(P87=0,0,IF(COUNTBLANK(P87)=1,0,COUNTA($P$14:P87)))</f>
        <v>0</v>
      </c>
      <c r="B87" s="28" t="str">
        <f>IF($C$4="Attiecināmās izmaksas",IF('3a+c+n'!$Q87="A",'3a+c+n'!B87,0),0)</f>
        <v>13-00000</v>
      </c>
      <c r="C87" s="28" t="str">
        <f>IF($C$4="Attiecināmās izmaksas",IF('3a+c+n'!$Q87="A",'3a+c+n'!C87,0),0)</f>
        <v>Gatavā tonētā silikona apmetuma Baumit Silicon top vai ekvivalenta iestrāde. Maksimālais grauda izmērs 2 mm. Tonis atbilstoši krāsu pasei.</v>
      </c>
      <c r="D87" s="28" t="str">
        <f>IF($C$4="Attiecināmās izmaksas",IF('3a+c+n'!$Q87="A",'3a+c+n'!D87,0),0)</f>
        <v>m2</v>
      </c>
      <c r="E87" s="59"/>
      <c r="F87" s="81"/>
      <c r="G87" s="28"/>
      <c r="H87" s="28">
        <f>IF($C$4="Attiecināmās izmaksas",IF('3a+c+n'!$Q87="A",'3a+c+n'!H87,0),0)</f>
        <v>0</v>
      </c>
      <c r="I87" s="28"/>
      <c r="J87" s="28"/>
      <c r="K87" s="59">
        <f>IF($C$4="Attiecināmās izmaksas",IF('3a+c+n'!$Q87="A",'3a+c+n'!K87,0),0)</f>
        <v>0</v>
      </c>
      <c r="L87" s="81">
        <f>IF($C$4="Attiecināmās izmaksas",IF('3a+c+n'!$Q87="A",'3a+c+n'!L87,0),0)</f>
        <v>0</v>
      </c>
      <c r="M87" s="28">
        <f>IF($C$4="Attiecināmās izmaksas",IF('3a+c+n'!$Q87="A",'3a+c+n'!M87,0),0)</f>
        <v>0</v>
      </c>
      <c r="N87" s="28">
        <f>IF($C$4="Attiecināmās izmaksas",IF('3a+c+n'!$Q87="A",'3a+c+n'!N87,0),0)</f>
        <v>0</v>
      </c>
      <c r="O87" s="28">
        <f>IF($C$4="Attiecināmās izmaksas",IF('3a+c+n'!$Q87="A",'3a+c+n'!O87,0),0)</f>
        <v>0</v>
      </c>
      <c r="P87" s="59">
        <f>IF($C$4="Attiecināmās izmaksas",IF('3a+c+n'!$Q87="A",'3a+c+n'!P87,0),0)</f>
        <v>0</v>
      </c>
    </row>
    <row r="88" spans="1:16" ht="22.5" x14ac:dyDescent="0.2">
      <c r="A88" s="64">
        <f>IF(P88=0,0,IF(COUNTBLANK(P88)=1,0,COUNTA($P$14:P88)))</f>
        <v>0</v>
      </c>
      <c r="B88" s="28" t="str">
        <f>IF($C$4="Attiecināmās izmaksas",IF('3a+c+n'!$Q88="A",'3a+c+n'!B88,0),0)</f>
        <v>13-00000</v>
      </c>
      <c r="C88" s="28" t="str">
        <f>IF($C$4="Attiecināmās izmaksas",IF('3a+c+n'!$Q88="A",'3a+c+n'!C88,0),0)</f>
        <v>Pielaiduma profila Baumit PROFIL 108 vai ekvivalenta iestrāde ailes sānos un augšējā daļā</v>
      </c>
      <c r="D88" s="28" t="str">
        <f>IF($C$4="Attiecināmās izmaksas",IF('3a+c+n'!$Q88="A",'3a+c+n'!D88,0),0)</f>
        <v>tm</v>
      </c>
      <c r="E88" s="59"/>
      <c r="F88" s="81"/>
      <c r="G88" s="28"/>
      <c r="H88" s="28">
        <f>IF($C$4="Attiecināmās izmaksas",IF('3a+c+n'!$Q88="A",'3a+c+n'!H88,0),0)</f>
        <v>0</v>
      </c>
      <c r="I88" s="28"/>
      <c r="J88" s="28"/>
      <c r="K88" s="59">
        <f>IF($C$4="Attiecināmās izmaksas",IF('3a+c+n'!$Q88="A",'3a+c+n'!K88,0),0)</f>
        <v>0</v>
      </c>
      <c r="L88" s="81">
        <f>IF($C$4="Attiecināmās izmaksas",IF('3a+c+n'!$Q88="A",'3a+c+n'!L88,0),0)</f>
        <v>0</v>
      </c>
      <c r="M88" s="28">
        <f>IF($C$4="Attiecināmās izmaksas",IF('3a+c+n'!$Q88="A",'3a+c+n'!M88,0),0)</f>
        <v>0</v>
      </c>
      <c r="N88" s="28">
        <f>IF($C$4="Attiecināmās izmaksas",IF('3a+c+n'!$Q88="A",'3a+c+n'!N88,0),0)</f>
        <v>0</v>
      </c>
      <c r="O88" s="28">
        <f>IF($C$4="Attiecināmās izmaksas",IF('3a+c+n'!$Q88="A",'3a+c+n'!O88,0),0)</f>
        <v>0</v>
      </c>
      <c r="P88" s="59">
        <f>IF($C$4="Attiecināmās izmaksas",IF('3a+c+n'!$Q88="A",'3a+c+n'!P88,0),0)</f>
        <v>0</v>
      </c>
    </row>
    <row r="89" spans="1:16" ht="22.5" x14ac:dyDescent="0.2">
      <c r="A89" s="64">
        <f>IF(P89=0,0,IF(COUNTBLANK(P89)=1,0,COUNTA($P$14:P89)))</f>
        <v>0</v>
      </c>
      <c r="B89" s="28" t="str">
        <f>IF($C$4="Attiecināmās izmaksas",IF('3a+c+n'!$Q89="A",'3a+c+n'!B89,0),0)</f>
        <v>13-00000</v>
      </c>
      <c r="C89" s="28" t="str">
        <f>IF($C$4="Attiecināmās izmaksas",IF('3a+c+n'!$Q89="A",'3a+c+n'!C89,0),0)</f>
        <v>Stūra profila ar lāseni Baumit PROFIL 600 vai ekvivalenta iestrāde durvju augšējā daļā</v>
      </c>
      <c r="D89" s="28" t="str">
        <f>IF($C$4="Attiecināmās izmaksas",IF('3a+c+n'!$Q89="A",'3a+c+n'!D89,0),0)</f>
        <v>tm</v>
      </c>
      <c r="E89" s="59"/>
      <c r="F89" s="81"/>
      <c r="G89" s="28"/>
      <c r="H89" s="28">
        <f>IF($C$4="Attiecināmās izmaksas",IF('3a+c+n'!$Q89="A",'3a+c+n'!H89,0),0)</f>
        <v>0</v>
      </c>
      <c r="I89" s="28"/>
      <c r="J89" s="28"/>
      <c r="K89" s="59">
        <f>IF($C$4="Attiecināmās izmaksas",IF('3a+c+n'!$Q89="A",'3a+c+n'!K89,0),0)</f>
        <v>0</v>
      </c>
      <c r="L89" s="81">
        <f>IF($C$4="Attiecināmās izmaksas",IF('3a+c+n'!$Q89="A",'3a+c+n'!L89,0),0)</f>
        <v>0</v>
      </c>
      <c r="M89" s="28">
        <f>IF($C$4="Attiecināmās izmaksas",IF('3a+c+n'!$Q89="A",'3a+c+n'!M89,0),0)</f>
        <v>0</v>
      </c>
      <c r="N89" s="28">
        <f>IF($C$4="Attiecināmās izmaksas",IF('3a+c+n'!$Q89="A",'3a+c+n'!N89,0),0)</f>
        <v>0</v>
      </c>
      <c r="O89" s="28">
        <f>IF($C$4="Attiecināmās izmaksas",IF('3a+c+n'!$Q89="A",'3a+c+n'!O89,0),0)</f>
        <v>0</v>
      </c>
      <c r="P89" s="59">
        <f>IF($C$4="Attiecināmās izmaksas",IF('3a+c+n'!$Q89="A",'3a+c+n'!P89,0),0)</f>
        <v>0</v>
      </c>
    </row>
    <row r="90" spans="1:16" ht="22.5" x14ac:dyDescent="0.2">
      <c r="A90" s="64">
        <f>IF(P90=0,0,IF(COUNTBLANK(P90)=1,0,COUNTA($P$14:P90)))</f>
        <v>0</v>
      </c>
      <c r="B90" s="28" t="str">
        <f>IF($C$4="Attiecināmās izmaksas",IF('3a+c+n'!$Q90="A",'3a+c+n'!B90,0),0)</f>
        <v>13-00000</v>
      </c>
      <c r="C90" s="28" t="str">
        <f>IF($C$4="Attiecināmās izmaksas",IF('3a+c+n'!$Q90="A",'3a+c+n'!C90,0),0)</f>
        <v>Stūra profila Baumit vai ekvivalenta iestrāde durvju sānos</v>
      </c>
      <c r="D90" s="28" t="str">
        <f>IF($C$4="Attiecināmās izmaksas",IF('3a+c+n'!$Q90="A",'3a+c+n'!D90,0),0)</f>
        <v>tm</v>
      </c>
      <c r="E90" s="59"/>
      <c r="F90" s="81"/>
      <c r="G90" s="28"/>
      <c r="H90" s="28">
        <f>IF($C$4="Attiecināmās izmaksas",IF('3a+c+n'!$Q90="A",'3a+c+n'!H90,0),0)</f>
        <v>0</v>
      </c>
      <c r="I90" s="28"/>
      <c r="J90" s="28"/>
      <c r="K90" s="59">
        <f>IF($C$4="Attiecināmās izmaksas",IF('3a+c+n'!$Q90="A",'3a+c+n'!K90,0),0)</f>
        <v>0</v>
      </c>
      <c r="L90" s="81">
        <f>IF($C$4="Attiecināmās izmaksas",IF('3a+c+n'!$Q90="A",'3a+c+n'!L90,0),0)</f>
        <v>0</v>
      </c>
      <c r="M90" s="28">
        <f>IF($C$4="Attiecināmās izmaksas",IF('3a+c+n'!$Q90="A",'3a+c+n'!M90,0),0)</f>
        <v>0</v>
      </c>
      <c r="N90" s="28">
        <f>IF($C$4="Attiecināmās izmaksas",IF('3a+c+n'!$Q90="A",'3a+c+n'!N90,0),0)</f>
        <v>0</v>
      </c>
      <c r="O90" s="28">
        <f>IF($C$4="Attiecināmās izmaksas",IF('3a+c+n'!$Q90="A",'3a+c+n'!O90,0),0)</f>
        <v>0</v>
      </c>
      <c r="P90" s="59">
        <f>IF($C$4="Attiecināmās izmaksas",IF('3a+c+n'!$Q90="A",'3a+c+n'!P90,0),0)</f>
        <v>0</v>
      </c>
    </row>
    <row r="91" spans="1:16" x14ac:dyDescent="0.2">
      <c r="A91" s="64">
        <f>IF(P91=0,0,IF(COUNTBLANK(P91)=1,0,COUNTA($P$14:P91)))</f>
        <v>0</v>
      </c>
      <c r="B91" s="28">
        <f>IF($C$4="Attiecināmās izmaksas",IF('3a+c+n'!$Q91="A",'3a+c+n'!B91,0),0)</f>
        <v>0</v>
      </c>
      <c r="C91" s="28">
        <f>IF($C$4="Attiecināmās izmaksas",IF('3a+c+n'!$Q91="A",'3a+c+n'!C91,0),0)</f>
        <v>0</v>
      </c>
      <c r="D91" s="28">
        <f>IF($C$4="Attiecināmās izmaksas",IF('3a+c+n'!$Q91="A",'3a+c+n'!D91,0),0)</f>
        <v>0</v>
      </c>
      <c r="E91" s="59"/>
      <c r="F91" s="81"/>
      <c r="G91" s="28"/>
      <c r="H91" s="28">
        <f>IF($C$4="Attiecināmās izmaksas",IF('3a+c+n'!$Q91="A",'3a+c+n'!H91,0),0)</f>
        <v>0</v>
      </c>
      <c r="I91" s="28"/>
      <c r="J91" s="28"/>
      <c r="K91" s="59">
        <f>IF($C$4="Attiecināmās izmaksas",IF('3a+c+n'!$Q91="A",'3a+c+n'!K91,0),0)</f>
        <v>0</v>
      </c>
      <c r="L91" s="81">
        <f>IF($C$4="Attiecināmās izmaksas",IF('3a+c+n'!$Q91="A",'3a+c+n'!L91,0),0)</f>
        <v>0</v>
      </c>
      <c r="M91" s="28">
        <f>IF($C$4="Attiecināmās izmaksas",IF('3a+c+n'!$Q91="A",'3a+c+n'!M91,0),0)</f>
        <v>0</v>
      </c>
      <c r="N91" s="28">
        <f>IF($C$4="Attiecināmās izmaksas",IF('3a+c+n'!$Q91="A",'3a+c+n'!N91,0),0)</f>
        <v>0</v>
      </c>
      <c r="O91" s="28">
        <f>IF($C$4="Attiecināmās izmaksas",IF('3a+c+n'!$Q91="A",'3a+c+n'!O91,0),0)</f>
        <v>0</v>
      </c>
      <c r="P91" s="59">
        <f>IF($C$4="Attiecināmās izmaksas",IF('3a+c+n'!$Q91="A",'3a+c+n'!P91,0),0)</f>
        <v>0</v>
      </c>
    </row>
    <row r="92" spans="1:16" ht="33.75" x14ac:dyDescent="0.2">
      <c r="A92" s="64">
        <f>IF(P92=0,0,IF(COUNTBLANK(P92)=1,0,COUNTA($P$14:P92)))</f>
        <v>0</v>
      </c>
      <c r="B92" s="28" t="str">
        <f>IF($C$4="Attiecināmās izmaksas",IF('3a+c+n'!$Q92="A",'3a+c+n'!B92,0),0)</f>
        <v>13-00000</v>
      </c>
      <c r="C92" s="28" t="str">
        <f>IF($C$4="Attiecināmās izmaksas",IF('3a+c+n'!$Q92="A",'3a+c+n'!C92,0),0)</f>
        <v>Armējošā slāņa iestrāde ar javas kārtu BAUMIT StarContact White vai ekvivalentu - 1 kārtā, II mehāniskās izturības zonā</v>
      </c>
      <c r="D92" s="28" t="str">
        <f>IF($C$4="Attiecināmās izmaksas",IF('3a+c+n'!$Q92="A",'3a+c+n'!D92,0),0)</f>
        <v>kg</v>
      </c>
      <c r="E92" s="59"/>
      <c r="F92" s="81"/>
      <c r="G92" s="28"/>
      <c r="H92" s="28">
        <f>IF($C$4="Attiecināmās izmaksas",IF('3a+c+n'!$Q92="A",'3a+c+n'!H92,0),0)</f>
        <v>0</v>
      </c>
      <c r="I92" s="28"/>
      <c r="J92" s="28"/>
      <c r="K92" s="59">
        <f>IF($C$4="Attiecināmās izmaksas",IF('3a+c+n'!$Q92="A",'3a+c+n'!K92,0),0)</f>
        <v>0</v>
      </c>
      <c r="L92" s="81">
        <f>IF($C$4="Attiecināmās izmaksas",IF('3a+c+n'!$Q92="A",'3a+c+n'!L92,0),0)</f>
        <v>0</v>
      </c>
      <c r="M92" s="28">
        <f>IF($C$4="Attiecināmās izmaksas",IF('3a+c+n'!$Q92="A",'3a+c+n'!M92,0),0)</f>
        <v>0</v>
      </c>
      <c r="N92" s="28">
        <f>IF($C$4="Attiecināmās izmaksas",IF('3a+c+n'!$Q92="A",'3a+c+n'!N92,0),0)</f>
        <v>0</v>
      </c>
      <c r="O92" s="28">
        <f>IF($C$4="Attiecināmās izmaksas",IF('3a+c+n'!$Q92="A",'3a+c+n'!O92,0),0)</f>
        <v>0</v>
      </c>
      <c r="P92" s="59">
        <f>IF($C$4="Attiecināmās izmaksas",IF('3a+c+n'!$Q92="A",'3a+c+n'!P92,0),0)</f>
        <v>0</v>
      </c>
    </row>
    <row r="93" spans="1:16" ht="33.75" x14ac:dyDescent="0.2">
      <c r="A93" s="64">
        <f>IF(P93=0,0,IF(COUNTBLANK(P93)=1,0,COUNTA($P$14:P93)))</f>
        <v>0</v>
      </c>
      <c r="B93" s="28" t="str">
        <f>IF($C$4="Attiecināmās izmaksas",IF('3a+c+n'!$Q93="A",'3a+c+n'!B93,0),0)</f>
        <v>13-00000</v>
      </c>
      <c r="C93" s="28" t="str">
        <f>IF($C$4="Attiecināmās izmaksas",IF('3a+c+n'!$Q93="A",'3a+c+n'!C93,0),0)</f>
        <v>Siltumizolācijas materiāla Paroc Linio 15 vai ekvivalenta montāža - λ&lt;=0,037 W/(mK), b=30-100 mm, siltinājuma platums 100mm</v>
      </c>
      <c r="D93" s="28" t="str">
        <f>IF($C$4="Attiecināmās izmaksas",IF('3a+c+n'!$Q93="A",'3a+c+n'!D93,0),0)</f>
        <v>m2</v>
      </c>
      <c r="E93" s="59"/>
      <c r="F93" s="81"/>
      <c r="G93" s="28"/>
      <c r="H93" s="28">
        <f>IF($C$4="Attiecināmās izmaksas",IF('3a+c+n'!$Q93="A",'3a+c+n'!H93,0),0)</f>
        <v>0</v>
      </c>
      <c r="I93" s="28"/>
      <c r="J93" s="28"/>
      <c r="K93" s="59">
        <f>IF($C$4="Attiecināmās izmaksas",IF('3a+c+n'!$Q93="A",'3a+c+n'!K93,0),0)</f>
        <v>0</v>
      </c>
      <c r="L93" s="81">
        <f>IF($C$4="Attiecināmās izmaksas",IF('3a+c+n'!$Q93="A",'3a+c+n'!L93,0),0)</f>
        <v>0</v>
      </c>
      <c r="M93" s="28">
        <f>IF($C$4="Attiecināmās izmaksas",IF('3a+c+n'!$Q93="A",'3a+c+n'!M93,0),0)</f>
        <v>0</v>
      </c>
      <c r="N93" s="28">
        <f>IF($C$4="Attiecināmās izmaksas",IF('3a+c+n'!$Q93="A",'3a+c+n'!N93,0),0)</f>
        <v>0</v>
      </c>
      <c r="O93" s="28">
        <f>IF($C$4="Attiecināmās izmaksas",IF('3a+c+n'!$Q93="A",'3a+c+n'!O93,0),0)</f>
        <v>0</v>
      </c>
      <c r="P93" s="59">
        <f>IF($C$4="Attiecināmās izmaksas",IF('3a+c+n'!$Q93="A",'3a+c+n'!P93,0),0)</f>
        <v>0</v>
      </c>
    </row>
    <row r="94" spans="1:16" ht="33.75" x14ac:dyDescent="0.2">
      <c r="A94" s="64">
        <f>IF(P94=0,0,IF(COUNTBLANK(P94)=1,0,COUNTA($P$14:P94)))</f>
        <v>0</v>
      </c>
      <c r="B94" s="28" t="str">
        <f>IF($C$4="Attiecināmās izmaksas",IF('3a+c+n'!$Q94="A",'3a+c+n'!B94,0),0)</f>
        <v>13-00000</v>
      </c>
      <c r="C94" s="28" t="str">
        <f>IF($C$4="Attiecināmās izmaksas",IF('3a+c+n'!$Q94="A",'3a+c+n'!C94,0),0)</f>
        <v>Armējošā slāņa iestrāde ar javas kārtu BAUMIT StarContact White vai ekvivalentu - 1 kārtā, II mehāniskās izturības zonā</v>
      </c>
      <c r="D94" s="28" t="str">
        <f>IF($C$4="Attiecināmās izmaksas",IF('3a+c+n'!$Q94="A",'3a+c+n'!D94,0),0)</f>
        <v>kg</v>
      </c>
      <c r="E94" s="59"/>
      <c r="F94" s="81"/>
      <c r="G94" s="28"/>
      <c r="H94" s="28">
        <f>IF($C$4="Attiecināmās izmaksas",IF('3a+c+n'!$Q94="A",'3a+c+n'!H94,0),0)</f>
        <v>0</v>
      </c>
      <c r="I94" s="28"/>
      <c r="J94" s="28"/>
      <c r="K94" s="59">
        <f>IF($C$4="Attiecināmās izmaksas",IF('3a+c+n'!$Q94="A",'3a+c+n'!K94,0),0)</f>
        <v>0</v>
      </c>
      <c r="L94" s="81">
        <f>IF($C$4="Attiecināmās izmaksas",IF('3a+c+n'!$Q94="A",'3a+c+n'!L94,0),0)</f>
        <v>0</v>
      </c>
      <c r="M94" s="28">
        <f>IF($C$4="Attiecināmās izmaksas",IF('3a+c+n'!$Q94="A",'3a+c+n'!M94,0),0)</f>
        <v>0</v>
      </c>
      <c r="N94" s="28">
        <f>IF($C$4="Attiecināmās izmaksas",IF('3a+c+n'!$Q94="A",'3a+c+n'!N94,0),0)</f>
        <v>0</v>
      </c>
      <c r="O94" s="28">
        <f>IF($C$4="Attiecināmās izmaksas",IF('3a+c+n'!$Q94="A",'3a+c+n'!O94,0),0)</f>
        <v>0</v>
      </c>
      <c r="P94" s="59">
        <f>IF($C$4="Attiecināmās izmaksas",IF('3a+c+n'!$Q94="A",'3a+c+n'!P94,0),0)</f>
        <v>0</v>
      </c>
    </row>
    <row r="95" spans="1:16" ht="33.75" x14ac:dyDescent="0.2">
      <c r="A95" s="64">
        <f>IF(P95=0,0,IF(COUNTBLANK(P95)=1,0,COUNTA($P$14:P95)))</f>
        <v>0</v>
      </c>
      <c r="B95" s="28" t="str">
        <f>IF($C$4="Attiecināmās izmaksas",IF('3a+c+n'!$Q95="A",'3a+c+n'!B95,0),0)</f>
        <v>13-00000</v>
      </c>
      <c r="C95" s="28" t="str">
        <f>IF($C$4="Attiecināmās izmaksas",IF('3a+c+n'!$Q95="A",'3a+c+n'!C95,0),0)</f>
        <v>Baumit StarTex vai ekvivalents stiklušķiedras siets 160 g/m²  - 1 kārtā + papildus armējošā sieta iestrāde stūros</v>
      </c>
      <c r="D95" s="28" t="str">
        <f>IF($C$4="Attiecināmās izmaksas",IF('3a+c+n'!$Q95="A",'3a+c+n'!D95,0),0)</f>
        <v>m2</v>
      </c>
      <c r="E95" s="59"/>
      <c r="F95" s="81"/>
      <c r="G95" s="28"/>
      <c r="H95" s="28">
        <f>IF($C$4="Attiecināmās izmaksas",IF('3a+c+n'!$Q95="A",'3a+c+n'!H95,0),0)</f>
        <v>0</v>
      </c>
      <c r="I95" s="28"/>
      <c r="J95" s="28"/>
      <c r="K95" s="59">
        <f>IF($C$4="Attiecināmās izmaksas",IF('3a+c+n'!$Q95="A",'3a+c+n'!K95,0),0)</f>
        <v>0</v>
      </c>
      <c r="L95" s="81">
        <f>IF($C$4="Attiecināmās izmaksas",IF('3a+c+n'!$Q95="A",'3a+c+n'!L95,0),0)</f>
        <v>0</v>
      </c>
      <c r="M95" s="28">
        <f>IF($C$4="Attiecināmās izmaksas",IF('3a+c+n'!$Q95="A",'3a+c+n'!M95,0),0)</f>
        <v>0</v>
      </c>
      <c r="N95" s="28">
        <f>IF($C$4="Attiecināmās izmaksas",IF('3a+c+n'!$Q95="A",'3a+c+n'!N95,0),0)</f>
        <v>0</v>
      </c>
      <c r="O95" s="28">
        <f>IF($C$4="Attiecināmās izmaksas",IF('3a+c+n'!$Q95="A",'3a+c+n'!O95,0),0)</f>
        <v>0</v>
      </c>
      <c r="P95" s="59">
        <f>IF($C$4="Attiecināmās izmaksas",IF('3a+c+n'!$Q95="A",'3a+c+n'!P95,0),0)</f>
        <v>0</v>
      </c>
    </row>
    <row r="96" spans="1:16" ht="22.5" x14ac:dyDescent="0.2">
      <c r="A96" s="64">
        <f>IF(P96=0,0,IF(COUNTBLANK(P96)=1,0,COUNTA($P$14:P96)))</f>
        <v>0</v>
      </c>
      <c r="B96" s="28" t="str">
        <f>IF($C$4="Attiecināmās izmaksas",IF('3a+c+n'!$Q96="A",'3a+c+n'!B96,0),0)</f>
        <v>13-00000</v>
      </c>
      <c r="C96" s="28" t="str">
        <f>IF($C$4="Attiecināmās izmaksas",IF('3a+c+n'!$Q96="A",'3a+c+n'!C96,0),0)</f>
        <v>Armētā slāņa apstrāde ar zemapmetuma grunti Baumit UniPrimer vai ekvivalentu</v>
      </c>
      <c r="D96" s="28" t="str">
        <f>IF($C$4="Attiecināmās izmaksas",IF('3a+c+n'!$Q96="A",'3a+c+n'!D96,0),0)</f>
        <v>kg</v>
      </c>
      <c r="E96" s="59"/>
      <c r="F96" s="81"/>
      <c r="G96" s="28"/>
      <c r="H96" s="28">
        <f>IF($C$4="Attiecināmās izmaksas",IF('3a+c+n'!$Q96="A",'3a+c+n'!H96,0),0)</f>
        <v>0</v>
      </c>
      <c r="I96" s="28"/>
      <c r="J96" s="28"/>
      <c r="K96" s="59">
        <f>IF($C$4="Attiecināmās izmaksas",IF('3a+c+n'!$Q96="A",'3a+c+n'!K96,0),0)</f>
        <v>0</v>
      </c>
      <c r="L96" s="81">
        <f>IF($C$4="Attiecināmās izmaksas",IF('3a+c+n'!$Q96="A",'3a+c+n'!L96,0),0)</f>
        <v>0</v>
      </c>
      <c r="M96" s="28">
        <f>IF($C$4="Attiecināmās izmaksas",IF('3a+c+n'!$Q96="A",'3a+c+n'!M96,0),0)</f>
        <v>0</v>
      </c>
      <c r="N96" s="28">
        <f>IF($C$4="Attiecināmās izmaksas",IF('3a+c+n'!$Q96="A",'3a+c+n'!N96,0),0)</f>
        <v>0</v>
      </c>
      <c r="O96" s="28">
        <f>IF($C$4="Attiecināmās izmaksas",IF('3a+c+n'!$Q96="A",'3a+c+n'!O96,0),0)</f>
        <v>0</v>
      </c>
      <c r="P96" s="59">
        <f>IF($C$4="Attiecināmās izmaksas",IF('3a+c+n'!$Q96="A",'3a+c+n'!P96,0),0)</f>
        <v>0</v>
      </c>
    </row>
    <row r="97" spans="1:16" ht="33.75" x14ac:dyDescent="0.2">
      <c r="A97" s="64">
        <f>IF(P97=0,0,IF(COUNTBLANK(P97)=1,0,COUNTA($P$14:P97)))</f>
        <v>0</v>
      </c>
      <c r="B97" s="28" t="str">
        <f>IF($C$4="Attiecināmās izmaksas",IF('3a+c+n'!$Q97="A",'3a+c+n'!B97,0),0)</f>
        <v>13-00000</v>
      </c>
      <c r="C97" s="28" t="str">
        <f>IF($C$4="Attiecināmās izmaksas",IF('3a+c+n'!$Q97="A",'3a+c+n'!C97,0),0)</f>
        <v>Gatavā tonētā silikona apmetuma Baumit Silicon top vai ekvivalenta iestrāde. Maksimālais grauda izmērs 2 mm. Tonis atbilstoši krāsu pasei.</v>
      </c>
      <c r="D97" s="28" t="str">
        <f>IF($C$4="Attiecināmās izmaksas",IF('3a+c+n'!$Q97="A",'3a+c+n'!D97,0),0)</f>
        <v>m2</v>
      </c>
      <c r="E97" s="59"/>
      <c r="F97" s="81"/>
      <c r="G97" s="28"/>
      <c r="H97" s="28">
        <f>IF($C$4="Attiecināmās izmaksas",IF('3a+c+n'!$Q97="A",'3a+c+n'!H97,0),0)</f>
        <v>0</v>
      </c>
      <c r="I97" s="28"/>
      <c r="J97" s="28"/>
      <c r="K97" s="59">
        <f>IF($C$4="Attiecināmās izmaksas",IF('3a+c+n'!$Q97="A",'3a+c+n'!K97,0),0)</f>
        <v>0</v>
      </c>
      <c r="L97" s="81">
        <f>IF($C$4="Attiecināmās izmaksas",IF('3a+c+n'!$Q97="A",'3a+c+n'!L97,0),0)</f>
        <v>0</v>
      </c>
      <c r="M97" s="28">
        <f>IF($C$4="Attiecināmās izmaksas",IF('3a+c+n'!$Q97="A",'3a+c+n'!M97,0),0)</f>
        <v>0</v>
      </c>
      <c r="N97" s="28">
        <f>IF($C$4="Attiecināmās izmaksas",IF('3a+c+n'!$Q97="A",'3a+c+n'!N97,0),0)</f>
        <v>0</v>
      </c>
      <c r="O97" s="28">
        <f>IF($C$4="Attiecināmās izmaksas",IF('3a+c+n'!$Q97="A",'3a+c+n'!O97,0),0)</f>
        <v>0</v>
      </c>
      <c r="P97" s="59">
        <f>IF($C$4="Attiecināmās izmaksas",IF('3a+c+n'!$Q97="A",'3a+c+n'!P97,0),0)</f>
        <v>0</v>
      </c>
    </row>
    <row r="98" spans="1:16" ht="22.5" x14ac:dyDescent="0.2">
      <c r="A98" s="64">
        <f>IF(P98=0,0,IF(COUNTBLANK(P98)=1,0,COUNTA($P$14:P98)))</f>
        <v>0</v>
      </c>
      <c r="B98" s="28" t="str">
        <f>IF($C$4="Attiecināmās izmaksas",IF('3a+c+n'!$Q98="A",'3a+c+n'!B98,0),0)</f>
        <v>13-00000</v>
      </c>
      <c r="C98" s="28" t="str">
        <f>IF($C$4="Attiecināmās izmaksas",IF('3a+c+n'!$Q98="A",'3a+c+n'!C98,0),0)</f>
        <v>Loga pielaiduma profila Baumit PROFIL 108 vai ekvivalenta iestrāde ailes sānos un augšējā daļā</v>
      </c>
      <c r="D98" s="28" t="str">
        <f>IF($C$4="Attiecināmās izmaksas",IF('3a+c+n'!$Q98="A",'3a+c+n'!D98,0),0)</f>
        <v>tm</v>
      </c>
      <c r="E98" s="59"/>
      <c r="F98" s="81"/>
      <c r="G98" s="28"/>
      <c r="H98" s="28">
        <f>IF($C$4="Attiecināmās izmaksas",IF('3a+c+n'!$Q98="A",'3a+c+n'!H98,0),0)</f>
        <v>0</v>
      </c>
      <c r="I98" s="28"/>
      <c r="J98" s="28"/>
      <c r="K98" s="59">
        <f>IF($C$4="Attiecināmās izmaksas",IF('3a+c+n'!$Q98="A",'3a+c+n'!K98,0),0)</f>
        <v>0</v>
      </c>
      <c r="L98" s="81">
        <f>IF($C$4="Attiecināmās izmaksas",IF('3a+c+n'!$Q98="A",'3a+c+n'!L98,0),0)</f>
        <v>0</v>
      </c>
      <c r="M98" s="28">
        <f>IF($C$4="Attiecināmās izmaksas",IF('3a+c+n'!$Q98="A",'3a+c+n'!M98,0),0)</f>
        <v>0</v>
      </c>
      <c r="N98" s="28">
        <f>IF($C$4="Attiecināmās izmaksas",IF('3a+c+n'!$Q98="A",'3a+c+n'!N98,0),0)</f>
        <v>0</v>
      </c>
      <c r="O98" s="28">
        <f>IF($C$4="Attiecināmās izmaksas",IF('3a+c+n'!$Q98="A",'3a+c+n'!O98,0),0)</f>
        <v>0</v>
      </c>
      <c r="P98" s="59">
        <f>IF($C$4="Attiecināmās izmaksas",IF('3a+c+n'!$Q98="A",'3a+c+n'!P98,0),0)</f>
        <v>0</v>
      </c>
    </row>
    <row r="99" spans="1:16" ht="22.5" x14ac:dyDescent="0.2">
      <c r="A99" s="64">
        <f>IF(P99=0,0,IF(COUNTBLANK(P99)=1,0,COUNTA($P$14:P99)))</f>
        <v>0</v>
      </c>
      <c r="B99" s="28" t="str">
        <f>IF($C$4="Attiecināmās izmaksas",IF('3a+c+n'!$Q99="A",'3a+c+n'!B99,0),0)</f>
        <v>13-00000</v>
      </c>
      <c r="C99" s="28" t="str">
        <f>IF($C$4="Attiecināmās izmaksas",IF('3a+c+n'!$Q99="A",'3a+c+n'!C99,0),0)</f>
        <v>Stūra profila ar lāseni Baumit PROFIL 600 vai ekvivalenta iestrāde lodžijas augšējā daļā</v>
      </c>
      <c r="D99" s="28" t="str">
        <f>IF($C$4="Attiecināmās izmaksas",IF('3a+c+n'!$Q99="A",'3a+c+n'!D99,0),0)</f>
        <v>tm</v>
      </c>
      <c r="E99" s="59"/>
      <c r="F99" s="81"/>
      <c r="G99" s="28"/>
      <c r="H99" s="28">
        <f>IF($C$4="Attiecināmās izmaksas",IF('3a+c+n'!$Q99="A",'3a+c+n'!H99,0),0)</f>
        <v>0</v>
      </c>
      <c r="I99" s="28"/>
      <c r="J99" s="28"/>
      <c r="K99" s="59">
        <f>IF($C$4="Attiecināmās izmaksas",IF('3a+c+n'!$Q99="A",'3a+c+n'!K99,0),0)</f>
        <v>0</v>
      </c>
      <c r="L99" s="81">
        <f>IF($C$4="Attiecināmās izmaksas",IF('3a+c+n'!$Q99="A",'3a+c+n'!L99,0),0)</f>
        <v>0</v>
      </c>
      <c r="M99" s="28">
        <f>IF($C$4="Attiecināmās izmaksas",IF('3a+c+n'!$Q99="A",'3a+c+n'!M99,0),0)</f>
        <v>0</v>
      </c>
      <c r="N99" s="28">
        <f>IF($C$4="Attiecināmās izmaksas",IF('3a+c+n'!$Q99="A",'3a+c+n'!N99,0),0)</f>
        <v>0</v>
      </c>
      <c r="O99" s="28">
        <f>IF($C$4="Attiecināmās izmaksas",IF('3a+c+n'!$Q99="A",'3a+c+n'!O99,0),0)</f>
        <v>0</v>
      </c>
      <c r="P99" s="59">
        <f>IF($C$4="Attiecināmās izmaksas",IF('3a+c+n'!$Q99="A",'3a+c+n'!P99,0),0)</f>
        <v>0</v>
      </c>
    </row>
    <row r="100" spans="1:16" ht="22.5" x14ac:dyDescent="0.2">
      <c r="A100" s="64">
        <f>IF(P100=0,0,IF(COUNTBLANK(P100)=1,0,COUNTA($P$14:P100)))</f>
        <v>0</v>
      </c>
      <c r="B100" s="28" t="str">
        <f>IF($C$4="Attiecināmās izmaksas",IF('3a+c+n'!$Q100="A",'3a+c+n'!B100,0),0)</f>
        <v>13-00000</v>
      </c>
      <c r="C100" s="28" t="str">
        <f>IF($C$4="Attiecināmās izmaksas",IF('3a+c+n'!$Q100="A",'3a+c+n'!C100,0),0)</f>
        <v>Stūra profila Baumit vai ekvivalenta iestrāde lodžijas sānos</v>
      </c>
      <c r="D100" s="28" t="str">
        <f>IF($C$4="Attiecināmās izmaksas",IF('3a+c+n'!$Q100="A",'3a+c+n'!D100,0),0)</f>
        <v>tm</v>
      </c>
      <c r="E100" s="59"/>
      <c r="F100" s="81"/>
      <c r="G100" s="28"/>
      <c r="H100" s="28">
        <f>IF($C$4="Attiecināmās izmaksas",IF('3a+c+n'!$Q100="A",'3a+c+n'!H100,0),0)</f>
        <v>0</v>
      </c>
      <c r="I100" s="28"/>
      <c r="J100" s="28"/>
      <c r="K100" s="59">
        <f>IF($C$4="Attiecināmās izmaksas",IF('3a+c+n'!$Q100="A",'3a+c+n'!K100,0),0)</f>
        <v>0</v>
      </c>
      <c r="L100" s="81">
        <f>IF($C$4="Attiecināmās izmaksas",IF('3a+c+n'!$Q100="A",'3a+c+n'!L100,0),0)</f>
        <v>0</v>
      </c>
      <c r="M100" s="28">
        <f>IF($C$4="Attiecināmās izmaksas",IF('3a+c+n'!$Q100="A",'3a+c+n'!M100,0),0)</f>
        <v>0</v>
      </c>
      <c r="N100" s="28">
        <f>IF($C$4="Attiecināmās izmaksas",IF('3a+c+n'!$Q100="A",'3a+c+n'!N100,0),0)</f>
        <v>0</v>
      </c>
      <c r="O100" s="28">
        <f>IF($C$4="Attiecināmās izmaksas",IF('3a+c+n'!$Q100="A",'3a+c+n'!O100,0),0)</f>
        <v>0</v>
      </c>
      <c r="P100" s="59">
        <f>IF($C$4="Attiecināmās izmaksas",IF('3a+c+n'!$Q100="A",'3a+c+n'!P100,0),0)</f>
        <v>0</v>
      </c>
    </row>
    <row r="101" spans="1:16" ht="22.5" x14ac:dyDescent="0.2">
      <c r="A101" s="64">
        <f>IF(P101=0,0,IF(COUNTBLANK(P101)=1,0,COUNTA($P$14:P101)))</f>
        <v>0</v>
      </c>
      <c r="B101" s="28" t="str">
        <f>IF($C$4="Attiecināmās izmaksas",IF('3a+c+n'!$Q101="A",'3a+c+n'!B101,0),0)</f>
        <v>13-00000</v>
      </c>
      <c r="C101" s="28" t="str">
        <f>IF($C$4="Attiecināmās izmaksas",IF('3a+c+n'!$Q101="A",'3a+c+n'!C101,0),0)</f>
        <v>Ārējās palodzes - karsti cinkotas tērauda loksnes, b=0.5 mm ar PURAL pārklājums montāža (b~300)</v>
      </c>
      <c r="D101" s="28" t="str">
        <f>IF($C$4="Attiecināmās izmaksas",IF('3a+c+n'!$Q101="A",'3a+c+n'!D101,0),0)</f>
        <v>tm</v>
      </c>
      <c r="E101" s="59"/>
      <c r="F101" s="81"/>
      <c r="G101" s="28"/>
      <c r="H101" s="28">
        <f>IF($C$4="Attiecināmās izmaksas",IF('3a+c+n'!$Q101="A",'3a+c+n'!H101,0),0)</f>
        <v>0</v>
      </c>
      <c r="I101" s="28"/>
      <c r="J101" s="28"/>
      <c r="K101" s="59">
        <f>IF($C$4="Attiecināmās izmaksas",IF('3a+c+n'!$Q101="A",'3a+c+n'!K101,0),0)</f>
        <v>0</v>
      </c>
      <c r="L101" s="81">
        <f>IF($C$4="Attiecināmās izmaksas",IF('3a+c+n'!$Q101="A",'3a+c+n'!L101,0),0)</f>
        <v>0</v>
      </c>
      <c r="M101" s="28">
        <f>IF($C$4="Attiecināmās izmaksas",IF('3a+c+n'!$Q101="A",'3a+c+n'!M101,0),0)</f>
        <v>0</v>
      </c>
      <c r="N101" s="28">
        <f>IF($C$4="Attiecināmās izmaksas",IF('3a+c+n'!$Q101="A",'3a+c+n'!N101,0),0)</f>
        <v>0</v>
      </c>
      <c r="O101" s="28">
        <f>IF($C$4="Attiecināmās izmaksas",IF('3a+c+n'!$Q101="A",'3a+c+n'!O101,0),0)</f>
        <v>0</v>
      </c>
      <c r="P101" s="59">
        <f>IF($C$4="Attiecināmās izmaksas",IF('3a+c+n'!$Q101="A",'3a+c+n'!P101,0),0)</f>
        <v>0</v>
      </c>
    </row>
    <row r="102" spans="1:16" ht="22.5" x14ac:dyDescent="0.2">
      <c r="A102" s="64">
        <f>IF(P102=0,0,IF(COUNTBLANK(P102)=1,0,COUNTA($P$14:P102)))</f>
        <v>0</v>
      </c>
      <c r="B102" s="28" t="str">
        <f>IF($C$4="Attiecināmās izmaksas",IF('3a+c+n'!$Q102="A",'3a+c+n'!B102,0),0)</f>
        <v>13-00000</v>
      </c>
      <c r="C102" s="28" t="str">
        <f>IF($C$4="Attiecināmās izmaksas",IF('3a+c+n'!$Q102="A",'3a+c+n'!C102,0),0)</f>
        <v>Palodzes profila ALB - EW - US vai ekvivalenta iestrāde</v>
      </c>
      <c r="D102" s="28" t="str">
        <f>IF($C$4="Attiecināmās izmaksas",IF('3a+c+n'!$Q102="A",'3a+c+n'!D102,0),0)</f>
        <v>tm</v>
      </c>
      <c r="E102" s="59"/>
      <c r="F102" s="81"/>
      <c r="G102" s="28"/>
      <c r="H102" s="28">
        <f>IF($C$4="Attiecināmās izmaksas",IF('3a+c+n'!$Q102="A",'3a+c+n'!H102,0),0)</f>
        <v>0</v>
      </c>
      <c r="I102" s="28"/>
      <c r="J102" s="28"/>
      <c r="K102" s="59">
        <f>IF($C$4="Attiecināmās izmaksas",IF('3a+c+n'!$Q102="A",'3a+c+n'!K102,0),0)</f>
        <v>0</v>
      </c>
      <c r="L102" s="81">
        <f>IF($C$4="Attiecināmās izmaksas",IF('3a+c+n'!$Q102="A",'3a+c+n'!L102,0),0)</f>
        <v>0</v>
      </c>
      <c r="M102" s="28">
        <f>IF($C$4="Attiecināmās izmaksas",IF('3a+c+n'!$Q102="A",'3a+c+n'!M102,0),0)</f>
        <v>0</v>
      </c>
      <c r="N102" s="28">
        <f>IF($C$4="Attiecināmās izmaksas",IF('3a+c+n'!$Q102="A",'3a+c+n'!N102,0),0)</f>
        <v>0</v>
      </c>
      <c r="O102" s="28">
        <f>IF($C$4="Attiecināmās izmaksas",IF('3a+c+n'!$Q102="A",'3a+c+n'!O102,0),0)</f>
        <v>0</v>
      </c>
      <c r="P102" s="59">
        <f>IF($C$4="Attiecināmās izmaksas",IF('3a+c+n'!$Q102="A",'3a+c+n'!P102,0),0)</f>
        <v>0</v>
      </c>
    </row>
    <row r="103" spans="1:16" ht="22.5" x14ac:dyDescent="0.2">
      <c r="A103" s="64">
        <f>IF(P103=0,0,IF(COUNTBLANK(P103)=1,0,COUNTA($P$14:P103)))</f>
        <v>0</v>
      </c>
      <c r="B103" s="28" t="str">
        <f>IF($C$4="Attiecināmās izmaksas",IF('3a+c+n'!$Q103="A",'3a+c+n'!B103,0),0)</f>
        <v>13-00000</v>
      </c>
      <c r="C103" s="28" t="str">
        <f>IF($C$4="Attiecināmās izmaksas",IF('3a+c+n'!$Q103="A",'3a+c+n'!C103,0),0)</f>
        <v>Ārējās palodzes sānu daļās pieslēguma profila ALB-EW-CS vai ekvivalenta iestrāde abās pusēs</v>
      </c>
      <c r="D103" s="28" t="str">
        <f>IF($C$4="Attiecināmās izmaksas",IF('3a+c+n'!$Q103="A",'3a+c+n'!D103,0),0)</f>
        <v>kompl</v>
      </c>
      <c r="E103" s="59"/>
      <c r="F103" s="81"/>
      <c r="G103" s="28"/>
      <c r="H103" s="28">
        <f>IF($C$4="Attiecināmās izmaksas",IF('3a+c+n'!$Q103="A",'3a+c+n'!H103,0),0)</f>
        <v>0</v>
      </c>
      <c r="I103" s="28"/>
      <c r="J103" s="28"/>
      <c r="K103" s="59">
        <f>IF($C$4="Attiecināmās izmaksas",IF('3a+c+n'!$Q103="A",'3a+c+n'!K103,0),0)</f>
        <v>0</v>
      </c>
      <c r="L103" s="81">
        <f>IF($C$4="Attiecināmās izmaksas",IF('3a+c+n'!$Q103="A",'3a+c+n'!L103,0),0)</f>
        <v>0</v>
      </c>
      <c r="M103" s="28">
        <f>IF($C$4="Attiecināmās izmaksas",IF('3a+c+n'!$Q103="A",'3a+c+n'!M103,0),0)</f>
        <v>0</v>
      </c>
      <c r="N103" s="28">
        <f>IF($C$4="Attiecināmās izmaksas",IF('3a+c+n'!$Q103="A",'3a+c+n'!N103,0),0)</f>
        <v>0</v>
      </c>
      <c r="O103" s="28">
        <f>IF($C$4="Attiecināmās izmaksas",IF('3a+c+n'!$Q103="A",'3a+c+n'!O103,0),0)</f>
        <v>0</v>
      </c>
      <c r="P103" s="59">
        <f>IF($C$4="Attiecināmās izmaksas",IF('3a+c+n'!$Q103="A",'3a+c+n'!P103,0),0)</f>
        <v>0</v>
      </c>
    </row>
    <row r="104" spans="1:16" ht="22.5" x14ac:dyDescent="0.2">
      <c r="A104" s="64">
        <f>IF(P104=0,0,IF(COUNTBLANK(P104)=1,0,COUNTA($P$14:P104)))</f>
        <v>0</v>
      </c>
      <c r="B104" s="28" t="str">
        <f>IF($C$4="Attiecināmās izmaksas",IF('3a+c+n'!$Q104="A",'3a+c+n'!B104,0),0)</f>
        <v>13-00000</v>
      </c>
      <c r="C104" s="28" t="str">
        <f>IF($C$4="Attiecināmās izmaksas",IF('3a+c+n'!$Q104="A",'3a+c+n'!C104,0),0)</f>
        <v>Stiprinājuma leņķis 75x75mm, b=6mm, ar enkuru M10, l=70mm</v>
      </c>
      <c r="D104" s="28" t="str">
        <f>IF($C$4="Attiecināmās izmaksas",IF('3a+c+n'!$Q104="A",'3a+c+n'!D104,0),0)</f>
        <v>gb</v>
      </c>
      <c r="E104" s="59"/>
      <c r="F104" s="81"/>
      <c r="G104" s="28"/>
      <c r="H104" s="28">
        <f>IF($C$4="Attiecināmās izmaksas",IF('3a+c+n'!$Q104="A",'3a+c+n'!H104,0),0)</f>
        <v>0</v>
      </c>
      <c r="I104" s="28"/>
      <c r="J104" s="28"/>
      <c r="K104" s="59">
        <f>IF($C$4="Attiecināmās izmaksas",IF('3a+c+n'!$Q104="A",'3a+c+n'!K104,0),0)</f>
        <v>0</v>
      </c>
      <c r="L104" s="81">
        <f>IF($C$4="Attiecināmās izmaksas",IF('3a+c+n'!$Q104="A",'3a+c+n'!L104,0),0)</f>
        <v>0</v>
      </c>
      <c r="M104" s="28">
        <f>IF($C$4="Attiecināmās izmaksas",IF('3a+c+n'!$Q104="A",'3a+c+n'!M104,0),0)</f>
        <v>0</v>
      </c>
      <c r="N104" s="28">
        <f>IF($C$4="Attiecināmās izmaksas",IF('3a+c+n'!$Q104="A",'3a+c+n'!N104,0),0)</f>
        <v>0</v>
      </c>
      <c r="O104" s="28">
        <f>IF($C$4="Attiecināmās izmaksas",IF('3a+c+n'!$Q104="A",'3a+c+n'!O104,0),0)</f>
        <v>0</v>
      </c>
      <c r="P104" s="59">
        <f>IF($C$4="Attiecināmās izmaksas",IF('3a+c+n'!$Q104="A",'3a+c+n'!P104,0),0)</f>
        <v>0</v>
      </c>
    </row>
    <row r="105" spans="1:16" x14ac:dyDescent="0.2">
      <c r="A105" s="64">
        <f>IF(P105=0,0,IF(COUNTBLANK(P105)=1,0,COUNTA($P$14:P105)))</f>
        <v>0</v>
      </c>
      <c r="B105" s="28">
        <f>IF($C$4="Attiecināmās izmaksas",IF('3a+c+n'!$Q105="A",'3a+c+n'!B105,0),0)</f>
        <v>0</v>
      </c>
      <c r="C105" s="28">
        <f>IF($C$4="Attiecināmās izmaksas",IF('3a+c+n'!$Q105="A",'3a+c+n'!C105,0),0)</f>
        <v>0</v>
      </c>
      <c r="D105" s="28">
        <f>IF($C$4="Attiecināmās izmaksas",IF('3a+c+n'!$Q105="A",'3a+c+n'!D105,0),0)</f>
        <v>0</v>
      </c>
      <c r="E105" s="59"/>
      <c r="F105" s="81"/>
      <c r="G105" s="28"/>
      <c r="H105" s="28">
        <f>IF($C$4="Attiecināmās izmaksas",IF('3a+c+n'!$Q105="A",'3a+c+n'!H105,0),0)</f>
        <v>0</v>
      </c>
      <c r="I105" s="28"/>
      <c r="J105" s="28"/>
      <c r="K105" s="59">
        <f>IF($C$4="Attiecināmās izmaksas",IF('3a+c+n'!$Q105="A",'3a+c+n'!K105,0),0)</f>
        <v>0</v>
      </c>
      <c r="L105" s="81">
        <f>IF($C$4="Attiecināmās izmaksas",IF('3a+c+n'!$Q105="A",'3a+c+n'!L105,0),0)</f>
        <v>0</v>
      </c>
      <c r="M105" s="28">
        <f>IF($C$4="Attiecināmās izmaksas",IF('3a+c+n'!$Q105="A",'3a+c+n'!M105,0),0)</f>
        <v>0</v>
      </c>
      <c r="N105" s="28">
        <f>IF($C$4="Attiecināmās izmaksas",IF('3a+c+n'!$Q105="A",'3a+c+n'!N105,0),0)</f>
        <v>0</v>
      </c>
      <c r="O105" s="28">
        <f>IF($C$4="Attiecināmās izmaksas",IF('3a+c+n'!$Q105="A",'3a+c+n'!O105,0),0)</f>
        <v>0</v>
      </c>
      <c r="P105" s="59">
        <f>IF($C$4="Attiecināmās izmaksas",IF('3a+c+n'!$Q105="A",'3a+c+n'!P105,0),0)</f>
        <v>0</v>
      </c>
    </row>
    <row r="106" spans="1:16" ht="22.5" x14ac:dyDescent="0.2">
      <c r="A106" s="64">
        <f>IF(P106=0,0,IF(COUNTBLANK(P106)=1,0,COUNTA($P$14:P106)))</f>
        <v>0</v>
      </c>
      <c r="B106" s="28" t="str">
        <f>IF($C$4="Attiecināmās izmaksas",IF('3a+c+n'!$Q106="A",'3a+c+n'!B106,0),0)</f>
        <v>13-00000</v>
      </c>
      <c r="C106" s="28" t="str">
        <f>IF($C$4="Attiecināmās izmaksas",IF('3a+c+n'!$Q106="A",'3a+c+n'!C106,0),0)</f>
        <v xml:space="preserve">Stūra profilu un stūra profilu ar lāseni iestrāde fasādes daļās, kur veidojas stūri, pārkares u.tml.  </v>
      </c>
      <c r="D106" s="28" t="str">
        <f>IF($C$4="Attiecināmās izmaksas",IF('3a+c+n'!$Q106="A",'3a+c+n'!D106,0),0)</f>
        <v>kompl</v>
      </c>
      <c r="E106" s="59"/>
      <c r="F106" s="81"/>
      <c r="G106" s="28"/>
      <c r="H106" s="28">
        <f>IF($C$4="Attiecināmās izmaksas",IF('3a+c+n'!$Q106="A",'3a+c+n'!H106,0),0)</f>
        <v>0</v>
      </c>
      <c r="I106" s="28"/>
      <c r="J106" s="28"/>
      <c r="K106" s="59">
        <f>IF($C$4="Attiecināmās izmaksas",IF('3a+c+n'!$Q106="A",'3a+c+n'!K106,0),0)</f>
        <v>0</v>
      </c>
      <c r="L106" s="81">
        <f>IF($C$4="Attiecināmās izmaksas",IF('3a+c+n'!$Q106="A",'3a+c+n'!L106,0),0)</f>
        <v>0</v>
      </c>
      <c r="M106" s="28">
        <f>IF($C$4="Attiecināmās izmaksas",IF('3a+c+n'!$Q106="A",'3a+c+n'!M106,0),0)</f>
        <v>0</v>
      </c>
      <c r="N106" s="28">
        <f>IF($C$4="Attiecināmās izmaksas",IF('3a+c+n'!$Q106="A",'3a+c+n'!N106,0),0)</f>
        <v>0</v>
      </c>
      <c r="O106" s="28">
        <f>IF($C$4="Attiecināmās izmaksas",IF('3a+c+n'!$Q106="A",'3a+c+n'!O106,0),0)</f>
        <v>0</v>
      </c>
      <c r="P106" s="59">
        <f>IF($C$4="Attiecināmās izmaksas",IF('3a+c+n'!$Q106="A",'3a+c+n'!P106,0),0)</f>
        <v>0</v>
      </c>
    </row>
    <row r="107" spans="1:16" ht="45" x14ac:dyDescent="0.2">
      <c r="A107" s="64">
        <f>IF(P107=0,0,IF(COUNTBLANK(P107)=1,0,COUNTA($P$14:P107)))</f>
        <v>0</v>
      </c>
      <c r="B107" s="28" t="str">
        <f>IF($C$4="Attiecināmās izmaksas",IF('3a+c+n'!$Q107="A",'3a+c+n'!B107,0),0)</f>
        <v>13-00000</v>
      </c>
      <c r="C107" s="28" t="str">
        <f>IF($C$4="Attiecināmās izmaksas",IF('3a+c+n'!$Q107="A",'3a+c+n'!C107,0),0)</f>
        <v>Poliuretāna hermētiķa iestrāde savienojuma vietās (siltināmā daļa/ nesiltināmā daļa), t.sk. balkona griestu savienojums, ieejas mezgla griestu savienojuma vieta u.tml.</v>
      </c>
      <c r="D107" s="28" t="str">
        <f>IF($C$4="Attiecināmās izmaksas",IF('3a+c+n'!$Q107="A",'3a+c+n'!D107,0),0)</f>
        <v>kompl</v>
      </c>
      <c r="E107" s="59"/>
      <c r="F107" s="81"/>
      <c r="G107" s="28"/>
      <c r="H107" s="28">
        <f>IF($C$4="Attiecināmās izmaksas",IF('3a+c+n'!$Q107="A",'3a+c+n'!H107,0),0)</f>
        <v>0</v>
      </c>
      <c r="I107" s="28"/>
      <c r="J107" s="28"/>
      <c r="K107" s="59">
        <f>IF($C$4="Attiecināmās izmaksas",IF('3a+c+n'!$Q107="A",'3a+c+n'!K107,0),0)</f>
        <v>0</v>
      </c>
      <c r="L107" s="81">
        <f>IF($C$4="Attiecināmās izmaksas",IF('3a+c+n'!$Q107="A",'3a+c+n'!L107,0),0)</f>
        <v>0</v>
      </c>
      <c r="M107" s="28">
        <f>IF($C$4="Attiecināmās izmaksas",IF('3a+c+n'!$Q107="A",'3a+c+n'!M107,0),0)</f>
        <v>0</v>
      </c>
      <c r="N107" s="28">
        <f>IF($C$4="Attiecināmās izmaksas",IF('3a+c+n'!$Q107="A",'3a+c+n'!N107,0),0)</f>
        <v>0</v>
      </c>
      <c r="O107" s="28">
        <f>IF($C$4="Attiecināmās izmaksas",IF('3a+c+n'!$Q107="A",'3a+c+n'!O107,0),0)</f>
        <v>0</v>
      </c>
      <c r="P107" s="59">
        <f>IF($C$4="Attiecināmās izmaksas",IF('3a+c+n'!$Q107="A",'3a+c+n'!P107,0),0)</f>
        <v>0</v>
      </c>
    </row>
    <row r="108" spans="1:16" x14ac:dyDescent="0.2">
      <c r="A108" s="64">
        <f>IF(P108=0,0,IF(COUNTBLANK(P108)=1,0,COUNTA($P$14:P108)))</f>
        <v>0</v>
      </c>
      <c r="B108" s="28">
        <f>IF($C$4="Attiecināmās izmaksas",IF('3a+c+n'!$Q108="A",'3a+c+n'!B108,0),0)</f>
        <v>0</v>
      </c>
      <c r="C108" s="28">
        <f>IF($C$4="Attiecināmās izmaksas",IF('3a+c+n'!$Q108="A",'3a+c+n'!C108,0),0)</f>
        <v>0</v>
      </c>
      <c r="D108" s="28">
        <f>IF($C$4="Attiecināmās izmaksas",IF('3a+c+n'!$Q108="A",'3a+c+n'!D108,0),0)</f>
        <v>0</v>
      </c>
      <c r="E108" s="59"/>
      <c r="F108" s="81"/>
      <c r="G108" s="28"/>
      <c r="H108" s="28">
        <f>IF($C$4="Attiecināmās izmaksas",IF('3a+c+n'!$Q108="A",'3a+c+n'!H108,0),0)</f>
        <v>0</v>
      </c>
      <c r="I108" s="28"/>
      <c r="J108" s="28"/>
      <c r="K108" s="59">
        <f>IF($C$4="Attiecināmās izmaksas",IF('3a+c+n'!$Q108="A",'3a+c+n'!K108,0),0)</f>
        <v>0</v>
      </c>
      <c r="L108" s="81">
        <f>IF($C$4="Attiecināmās izmaksas",IF('3a+c+n'!$Q108="A",'3a+c+n'!L108,0),0)</f>
        <v>0</v>
      </c>
      <c r="M108" s="28">
        <f>IF($C$4="Attiecināmās izmaksas",IF('3a+c+n'!$Q108="A",'3a+c+n'!M108,0),0)</f>
        <v>0</v>
      </c>
      <c r="N108" s="28">
        <f>IF($C$4="Attiecināmās izmaksas",IF('3a+c+n'!$Q108="A",'3a+c+n'!N108,0),0)</f>
        <v>0</v>
      </c>
      <c r="O108" s="28">
        <f>IF($C$4="Attiecināmās izmaksas",IF('3a+c+n'!$Q108="A",'3a+c+n'!O108,0),0)</f>
        <v>0</v>
      </c>
      <c r="P108" s="59">
        <f>IF($C$4="Attiecināmās izmaksas",IF('3a+c+n'!$Q108="A",'3a+c+n'!P108,0),0)</f>
        <v>0</v>
      </c>
    </row>
    <row r="109" spans="1:16" x14ac:dyDescent="0.2">
      <c r="A109" s="64">
        <f>IF(P109=0,0,IF(COUNTBLANK(P109)=1,0,COUNTA($P$14:P109)))</f>
        <v>0</v>
      </c>
      <c r="B109" s="28">
        <f>IF($C$4="Attiecināmās izmaksas",IF('3a+c+n'!$Q109="A",'3a+c+n'!B109,0),0)</f>
        <v>0</v>
      </c>
      <c r="C109" s="28">
        <f>IF($C$4="Attiecināmās izmaksas",IF('3a+c+n'!$Q109="A",'3a+c+n'!C109,0),0)</f>
        <v>0</v>
      </c>
      <c r="D109" s="28">
        <f>IF($C$4="Attiecināmās izmaksas",IF('3a+c+n'!$Q109="A",'3a+c+n'!D109,0),0)</f>
        <v>0</v>
      </c>
      <c r="E109" s="59"/>
      <c r="F109" s="81"/>
      <c r="G109" s="28"/>
      <c r="H109" s="28">
        <f>IF($C$4="Attiecināmās izmaksas",IF('3a+c+n'!$Q109="A",'3a+c+n'!H109,0),0)</f>
        <v>0</v>
      </c>
      <c r="I109" s="28"/>
      <c r="J109" s="28"/>
      <c r="K109" s="59">
        <f>IF($C$4="Attiecināmās izmaksas",IF('3a+c+n'!$Q109="A",'3a+c+n'!K109,0),0)</f>
        <v>0</v>
      </c>
      <c r="L109" s="81">
        <f>IF($C$4="Attiecināmās izmaksas",IF('3a+c+n'!$Q109="A",'3a+c+n'!L109,0),0)</f>
        <v>0</v>
      </c>
      <c r="M109" s="28">
        <f>IF($C$4="Attiecināmās izmaksas",IF('3a+c+n'!$Q109="A",'3a+c+n'!M109,0),0)</f>
        <v>0</v>
      </c>
      <c r="N109" s="28">
        <f>IF($C$4="Attiecināmās izmaksas",IF('3a+c+n'!$Q109="A",'3a+c+n'!N109,0),0)</f>
        <v>0</v>
      </c>
      <c r="O109" s="28">
        <f>IF($C$4="Attiecināmās izmaksas",IF('3a+c+n'!$Q109="A",'3a+c+n'!O109,0),0)</f>
        <v>0</v>
      </c>
      <c r="P109" s="59">
        <f>IF($C$4="Attiecināmās izmaksas",IF('3a+c+n'!$Q109="A",'3a+c+n'!P109,0),0)</f>
        <v>0</v>
      </c>
    </row>
    <row r="110" spans="1:16" x14ac:dyDescent="0.2">
      <c r="A110" s="64">
        <f>IF(P110=0,0,IF(COUNTBLANK(P110)=1,0,COUNTA($P$14:P110)))</f>
        <v>0</v>
      </c>
      <c r="B110" s="28">
        <f>IF($C$4="Attiecināmās izmaksas",IF('3a+c+n'!$Q110="A",'3a+c+n'!B110,0),0)</f>
        <v>0</v>
      </c>
      <c r="C110" s="28">
        <f>IF($C$4="Attiecināmās izmaksas",IF('3a+c+n'!$Q110="A",'3a+c+n'!C110,0),0)</f>
        <v>0</v>
      </c>
      <c r="D110" s="28">
        <f>IF($C$4="Attiecināmās izmaksas",IF('3a+c+n'!$Q110="A",'3a+c+n'!D110,0),0)</f>
        <v>0</v>
      </c>
      <c r="E110" s="59"/>
      <c r="F110" s="81"/>
      <c r="G110" s="28"/>
      <c r="H110" s="28">
        <f>IF($C$4="Attiecināmās izmaksas",IF('3a+c+n'!$Q110="A",'3a+c+n'!H110,0),0)</f>
        <v>0</v>
      </c>
      <c r="I110" s="28"/>
      <c r="J110" s="28"/>
      <c r="K110" s="59">
        <f>IF($C$4="Attiecināmās izmaksas",IF('3a+c+n'!$Q110="A",'3a+c+n'!K110,0),0)</f>
        <v>0</v>
      </c>
      <c r="L110" s="81">
        <f>IF($C$4="Attiecināmās izmaksas",IF('3a+c+n'!$Q110="A",'3a+c+n'!L110,0),0)</f>
        <v>0</v>
      </c>
      <c r="M110" s="28">
        <f>IF($C$4="Attiecināmās izmaksas",IF('3a+c+n'!$Q110="A",'3a+c+n'!M110,0),0)</f>
        <v>0</v>
      </c>
      <c r="N110" s="28">
        <f>IF($C$4="Attiecināmās izmaksas",IF('3a+c+n'!$Q110="A",'3a+c+n'!N110,0),0)</f>
        <v>0</v>
      </c>
      <c r="O110" s="28">
        <f>IF($C$4="Attiecināmās izmaksas",IF('3a+c+n'!$Q110="A",'3a+c+n'!O110,0),0)</f>
        <v>0</v>
      </c>
      <c r="P110" s="59">
        <f>IF($C$4="Attiecināmās izmaksas",IF('3a+c+n'!$Q110="A",'3a+c+n'!P110,0),0)</f>
        <v>0</v>
      </c>
    </row>
    <row r="111" spans="1:16" ht="22.5" x14ac:dyDescent="0.2">
      <c r="A111" s="64">
        <f>IF(P111=0,0,IF(COUNTBLANK(P111)=1,0,COUNTA($P$14:P111)))</f>
        <v>0</v>
      </c>
      <c r="B111" s="28" t="str">
        <f>IF($C$4="Attiecināmās izmaksas",IF('3a+c+n'!$Q111="A",'3a+c+n'!B111,0),0)</f>
        <v>13-00000</v>
      </c>
      <c r="C111" s="28" t="str">
        <f>IF($C$4="Attiecināmās izmaksas",IF('3a+c+n'!$Q111="A",'3a+c+n'!C111,0),0)</f>
        <v>Aiļu izveidošana siltumizolācijā ap esošiem gāzes ievadiem, t.sk. stūra profilu iestrāde</v>
      </c>
      <c r="D111" s="28" t="str">
        <f>IF($C$4="Attiecināmās izmaksas",IF('3a+c+n'!$Q111="A",'3a+c+n'!D111,0),0)</f>
        <v>kompl</v>
      </c>
      <c r="E111" s="59"/>
      <c r="F111" s="81"/>
      <c r="G111" s="28"/>
      <c r="H111" s="28">
        <f>IF($C$4="Attiecināmās izmaksas",IF('3a+c+n'!$Q111="A",'3a+c+n'!H111,0),0)</f>
        <v>0</v>
      </c>
      <c r="I111" s="28"/>
      <c r="J111" s="28"/>
      <c r="K111" s="59">
        <f>IF($C$4="Attiecināmās izmaksas",IF('3a+c+n'!$Q111="A",'3a+c+n'!K111,0),0)</f>
        <v>0</v>
      </c>
      <c r="L111" s="81">
        <f>IF($C$4="Attiecināmās izmaksas",IF('3a+c+n'!$Q111="A",'3a+c+n'!L111,0),0)</f>
        <v>0</v>
      </c>
      <c r="M111" s="28">
        <f>IF($C$4="Attiecināmās izmaksas",IF('3a+c+n'!$Q111="A",'3a+c+n'!M111,0),0)</f>
        <v>0</v>
      </c>
      <c r="N111" s="28">
        <f>IF($C$4="Attiecināmās izmaksas",IF('3a+c+n'!$Q111="A",'3a+c+n'!N111,0),0)</f>
        <v>0</v>
      </c>
      <c r="O111" s="28">
        <f>IF($C$4="Attiecināmās izmaksas",IF('3a+c+n'!$Q111="A",'3a+c+n'!O111,0),0)</f>
        <v>0</v>
      </c>
      <c r="P111" s="59">
        <f>IF($C$4="Attiecināmās izmaksas",IF('3a+c+n'!$Q111="A",'3a+c+n'!P111,0),0)</f>
        <v>0</v>
      </c>
    </row>
    <row r="112" spans="1:16" x14ac:dyDescent="0.2">
      <c r="A112" s="64">
        <f>IF(P112=0,0,IF(COUNTBLANK(P112)=1,0,COUNTA($P$14:P112)))</f>
        <v>0</v>
      </c>
      <c r="B112" s="28">
        <f>IF($C$4="Attiecināmās izmaksas",IF('3a+c+n'!$Q112="A",'3a+c+n'!B112,0),0)</f>
        <v>0</v>
      </c>
      <c r="C112" s="28">
        <f>IF($C$4="Attiecināmās izmaksas",IF('3a+c+n'!$Q112="A",'3a+c+n'!C112,0),0)</f>
        <v>0</v>
      </c>
      <c r="D112" s="28">
        <f>IF($C$4="Attiecināmās izmaksas",IF('3a+c+n'!$Q112="A",'3a+c+n'!D112,0),0)</f>
        <v>0</v>
      </c>
      <c r="E112" s="59"/>
      <c r="F112" s="81"/>
      <c r="G112" s="28"/>
      <c r="H112" s="28">
        <f>IF($C$4="Attiecināmās izmaksas",IF('3a+c+n'!$Q112="A",'3a+c+n'!H112,0),0)</f>
        <v>0</v>
      </c>
      <c r="I112" s="28"/>
      <c r="J112" s="28"/>
      <c r="K112" s="59">
        <f>IF($C$4="Attiecināmās izmaksas",IF('3a+c+n'!$Q112="A",'3a+c+n'!K112,0),0)</f>
        <v>0</v>
      </c>
      <c r="L112" s="81">
        <f>IF($C$4="Attiecināmās izmaksas",IF('3a+c+n'!$Q112="A",'3a+c+n'!L112,0),0)</f>
        <v>0</v>
      </c>
      <c r="M112" s="28">
        <f>IF($C$4="Attiecināmās izmaksas",IF('3a+c+n'!$Q112="A",'3a+c+n'!M112,0),0)</f>
        <v>0</v>
      </c>
      <c r="N112" s="28">
        <f>IF($C$4="Attiecināmās izmaksas",IF('3a+c+n'!$Q112="A",'3a+c+n'!N112,0),0)</f>
        <v>0</v>
      </c>
      <c r="O112" s="28">
        <f>IF($C$4="Attiecināmās izmaksas",IF('3a+c+n'!$Q112="A",'3a+c+n'!O112,0),0)</f>
        <v>0</v>
      </c>
      <c r="P112" s="59">
        <f>IF($C$4="Attiecināmās izmaksas",IF('3a+c+n'!$Q112="A",'3a+c+n'!P112,0),0)</f>
        <v>0</v>
      </c>
    </row>
    <row r="113" spans="1:16" x14ac:dyDescent="0.2">
      <c r="A113" s="64">
        <f>IF(P113=0,0,IF(COUNTBLANK(P113)=1,0,COUNTA($P$14:P113)))</f>
        <v>0</v>
      </c>
      <c r="B113" s="28">
        <f>IF($C$4="Attiecināmās izmaksas",IF('3a+c+n'!$Q113="A",'3a+c+n'!B113,0),0)</f>
        <v>0</v>
      </c>
      <c r="C113" s="28">
        <f>IF($C$4="Attiecināmās izmaksas",IF('3a+c+n'!$Q113="A",'3a+c+n'!C113,0),0)</f>
        <v>0</v>
      </c>
      <c r="D113" s="28">
        <f>IF($C$4="Attiecināmās izmaksas",IF('3a+c+n'!$Q113="A",'3a+c+n'!D113,0),0)</f>
        <v>0</v>
      </c>
      <c r="E113" s="59"/>
      <c r="F113" s="81"/>
      <c r="G113" s="28"/>
      <c r="H113" s="28">
        <f>IF($C$4="Attiecināmās izmaksas",IF('3a+c+n'!$Q113="A",'3a+c+n'!H113,0),0)</f>
        <v>0</v>
      </c>
      <c r="I113" s="28"/>
      <c r="J113" s="28"/>
      <c r="K113" s="59">
        <f>IF($C$4="Attiecināmās izmaksas",IF('3a+c+n'!$Q113="A",'3a+c+n'!K113,0),0)</f>
        <v>0</v>
      </c>
      <c r="L113" s="81">
        <f>IF($C$4="Attiecināmās izmaksas",IF('3a+c+n'!$Q113="A",'3a+c+n'!L113,0),0)</f>
        <v>0</v>
      </c>
      <c r="M113" s="28">
        <f>IF($C$4="Attiecināmās izmaksas",IF('3a+c+n'!$Q113="A",'3a+c+n'!M113,0),0)</f>
        <v>0</v>
      </c>
      <c r="N113" s="28">
        <f>IF($C$4="Attiecināmās izmaksas",IF('3a+c+n'!$Q113="A",'3a+c+n'!N113,0),0)</f>
        <v>0</v>
      </c>
      <c r="O113" s="28">
        <f>IF($C$4="Attiecināmās izmaksas",IF('3a+c+n'!$Q113="A",'3a+c+n'!O113,0),0)</f>
        <v>0</v>
      </c>
      <c r="P113" s="59">
        <f>IF($C$4="Attiecināmās izmaksas",IF('3a+c+n'!$Q113="A",'3a+c+n'!P113,0),0)</f>
        <v>0</v>
      </c>
    </row>
    <row r="114" spans="1:16" x14ac:dyDescent="0.2">
      <c r="A114" s="64">
        <f>IF(P114=0,0,IF(COUNTBLANK(P114)=1,0,COUNTA($P$14:P114)))</f>
        <v>0</v>
      </c>
      <c r="B114" s="28">
        <f>IF($C$4="Attiecināmās izmaksas",IF('3a+c+n'!$Q114="A",'3a+c+n'!B114,0),0)</f>
        <v>0</v>
      </c>
      <c r="C114" s="28">
        <f>IF($C$4="Attiecināmās izmaksas",IF('3a+c+n'!$Q114="A",'3a+c+n'!C114,0),0)</f>
        <v>0</v>
      </c>
      <c r="D114" s="28">
        <f>IF($C$4="Attiecināmās izmaksas",IF('3a+c+n'!$Q114="A",'3a+c+n'!D114,0),0)</f>
        <v>0</v>
      </c>
      <c r="E114" s="59"/>
      <c r="F114" s="81"/>
      <c r="G114" s="28"/>
      <c r="H114" s="28">
        <f>IF($C$4="Attiecināmās izmaksas",IF('3a+c+n'!$Q114="A",'3a+c+n'!H114,0),0)</f>
        <v>0</v>
      </c>
      <c r="I114" s="28"/>
      <c r="J114" s="28"/>
      <c r="K114" s="59">
        <f>IF($C$4="Attiecināmās izmaksas",IF('3a+c+n'!$Q114="A",'3a+c+n'!K114,0),0)</f>
        <v>0</v>
      </c>
      <c r="L114" s="81">
        <f>IF($C$4="Attiecināmās izmaksas",IF('3a+c+n'!$Q114="A",'3a+c+n'!L114,0),0)</f>
        <v>0</v>
      </c>
      <c r="M114" s="28">
        <f>IF($C$4="Attiecināmās izmaksas",IF('3a+c+n'!$Q114="A",'3a+c+n'!M114,0),0)</f>
        <v>0</v>
      </c>
      <c r="N114" s="28">
        <f>IF($C$4="Attiecināmās izmaksas",IF('3a+c+n'!$Q114="A",'3a+c+n'!N114,0),0)</f>
        <v>0</v>
      </c>
      <c r="O114" s="28">
        <f>IF($C$4="Attiecināmās izmaksas",IF('3a+c+n'!$Q114="A",'3a+c+n'!O114,0),0)</f>
        <v>0</v>
      </c>
      <c r="P114" s="59">
        <f>IF($C$4="Attiecināmās izmaksas",IF('3a+c+n'!$Q114="A",'3a+c+n'!P114,0),0)</f>
        <v>0</v>
      </c>
    </row>
    <row r="115" spans="1:16" x14ac:dyDescent="0.2">
      <c r="A115" s="64">
        <f>IF(P115=0,0,IF(COUNTBLANK(P115)=1,0,COUNTA($P$14:P115)))</f>
        <v>0</v>
      </c>
      <c r="B115" s="28">
        <f>IF($C$4="Attiecināmās izmaksas",IF('3a+c+n'!$Q115="A",'3a+c+n'!B115,0),0)</f>
        <v>0</v>
      </c>
      <c r="C115" s="28">
        <f>IF($C$4="Attiecināmās izmaksas",IF('3a+c+n'!$Q115="A",'3a+c+n'!C115,0),0)</f>
        <v>0</v>
      </c>
      <c r="D115" s="28">
        <f>IF($C$4="Attiecināmās izmaksas",IF('3a+c+n'!$Q115="A",'3a+c+n'!D115,0),0)</f>
        <v>0</v>
      </c>
      <c r="E115" s="59"/>
      <c r="F115" s="81"/>
      <c r="G115" s="28"/>
      <c r="H115" s="28">
        <f>IF($C$4="Attiecināmās izmaksas",IF('3a+c+n'!$Q115="A",'3a+c+n'!H115,0),0)</f>
        <v>0</v>
      </c>
      <c r="I115" s="28"/>
      <c r="J115" s="28"/>
      <c r="K115" s="59">
        <f>IF($C$4="Attiecināmās izmaksas",IF('3a+c+n'!$Q115="A",'3a+c+n'!K115,0),0)</f>
        <v>0</v>
      </c>
      <c r="L115" s="81">
        <f>IF($C$4="Attiecināmās izmaksas",IF('3a+c+n'!$Q115="A",'3a+c+n'!L115,0),0)</f>
        <v>0</v>
      </c>
      <c r="M115" s="28">
        <f>IF($C$4="Attiecināmās izmaksas",IF('3a+c+n'!$Q115="A",'3a+c+n'!M115,0),0)</f>
        <v>0</v>
      </c>
      <c r="N115" s="28">
        <f>IF($C$4="Attiecināmās izmaksas",IF('3a+c+n'!$Q115="A",'3a+c+n'!N115,0),0)</f>
        <v>0</v>
      </c>
      <c r="O115" s="28">
        <f>IF($C$4="Attiecināmās izmaksas",IF('3a+c+n'!$Q115="A",'3a+c+n'!O115,0),0)</f>
        <v>0</v>
      </c>
      <c r="P115" s="59">
        <f>IF($C$4="Attiecināmās izmaksas",IF('3a+c+n'!$Q115="A",'3a+c+n'!P115,0),0)</f>
        <v>0</v>
      </c>
    </row>
    <row r="116" spans="1:16" x14ac:dyDescent="0.2">
      <c r="A116" s="64">
        <f>IF(P116=0,0,IF(COUNTBLANK(P116)=1,0,COUNTA($P$14:P116)))</f>
        <v>0</v>
      </c>
      <c r="B116" s="28">
        <f>IF($C$4="Attiecināmās izmaksas",IF('3a+c+n'!$Q116="A",'3a+c+n'!B116,0),0)</f>
        <v>0</v>
      </c>
      <c r="C116" s="28">
        <f>IF($C$4="Attiecināmās izmaksas",IF('3a+c+n'!$Q116="A",'3a+c+n'!C116,0),0)</f>
        <v>0</v>
      </c>
      <c r="D116" s="28">
        <f>IF($C$4="Attiecināmās izmaksas",IF('3a+c+n'!$Q116="A",'3a+c+n'!D116,0),0)</f>
        <v>0</v>
      </c>
      <c r="E116" s="59"/>
      <c r="F116" s="81"/>
      <c r="G116" s="28"/>
      <c r="H116" s="28">
        <f>IF($C$4="Attiecināmās izmaksas",IF('3a+c+n'!$Q116="A",'3a+c+n'!H116,0),0)</f>
        <v>0</v>
      </c>
      <c r="I116" s="28"/>
      <c r="J116" s="28"/>
      <c r="K116" s="59">
        <f>IF($C$4="Attiecināmās izmaksas",IF('3a+c+n'!$Q116="A",'3a+c+n'!K116,0),0)</f>
        <v>0</v>
      </c>
      <c r="L116" s="81">
        <f>IF($C$4="Attiecināmās izmaksas",IF('3a+c+n'!$Q116="A",'3a+c+n'!L116,0),0)</f>
        <v>0</v>
      </c>
      <c r="M116" s="28">
        <f>IF($C$4="Attiecināmās izmaksas",IF('3a+c+n'!$Q116="A",'3a+c+n'!M116,0),0)</f>
        <v>0</v>
      </c>
      <c r="N116" s="28">
        <f>IF($C$4="Attiecināmās izmaksas",IF('3a+c+n'!$Q116="A",'3a+c+n'!N116,0),0)</f>
        <v>0</v>
      </c>
      <c r="O116" s="28">
        <f>IF($C$4="Attiecināmās izmaksas",IF('3a+c+n'!$Q116="A",'3a+c+n'!O116,0),0)</f>
        <v>0</v>
      </c>
      <c r="P116" s="59">
        <f>IF($C$4="Attiecināmās izmaksas",IF('3a+c+n'!$Q116="A",'3a+c+n'!P116,0),0)</f>
        <v>0</v>
      </c>
    </row>
    <row r="117" spans="1:16" x14ac:dyDescent="0.2">
      <c r="A117" s="64">
        <f>IF(P117=0,0,IF(COUNTBLANK(P117)=1,0,COUNTA($P$14:P117)))</f>
        <v>0</v>
      </c>
      <c r="B117" s="28">
        <f>IF($C$4="Attiecināmās izmaksas",IF('3a+c+n'!$Q117="A",'3a+c+n'!B117,0),0)</f>
        <v>0</v>
      </c>
      <c r="C117" s="28">
        <f>IF($C$4="Attiecināmās izmaksas",IF('3a+c+n'!$Q117="A",'3a+c+n'!C117,0),0)</f>
        <v>0</v>
      </c>
      <c r="D117" s="28">
        <f>IF($C$4="Attiecināmās izmaksas",IF('3a+c+n'!$Q117="A",'3a+c+n'!D117,0),0)</f>
        <v>0</v>
      </c>
      <c r="E117" s="59"/>
      <c r="F117" s="81"/>
      <c r="G117" s="28"/>
      <c r="H117" s="28">
        <f>IF($C$4="Attiecināmās izmaksas",IF('3a+c+n'!$Q117="A",'3a+c+n'!H117,0),0)</f>
        <v>0</v>
      </c>
      <c r="I117" s="28"/>
      <c r="J117" s="28"/>
      <c r="K117" s="59">
        <f>IF($C$4="Attiecināmās izmaksas",IF('3a+c+n'!$Q117="A",'3a+c+n'!K117,0),0)</f>
        <v>0</v>
      </c>
      <c r="L117" s="81">
        <f>IF($C$4="Attiecināmās izmaksas",IF('3a+c+n'!$Q117="A",'3a+c+n'!L117,0),0)</f>
        <v>0</v>
      </c>
      <c r="M117" s="28">
        <f>IF($C$4="Attiecināmās izmaksas",IF('3a+c+n'!$Q117="A",'3a+c+n'!M117,0),0)</f>
        <v>0</v>
      </c>
      <c r="N117" s="28">
        <f>IF($C$4="Attiecināmās izmaksas",IF('3a+c+n'!$Q117="A",'3a+c+n'!N117,0),0)</f>
        <v>0</v>
      </c>
      <c r="O117" s="28">
        <f>IF($C$4="Attiecināmās izmaksas",IF('3a+c+n'!$Q117="A",'3a+c+n'!O117,0),0)</f>
        <v>0</v>
      </c>
      <c r="P117" s="59">
        <f>IF($C$4="Attiecināmās izmaksas",IF('3a+c+n'!$Q117="A",'3a+c+n'!P117,0),0)</f>
        <v>0</v>
      </c>
    </row>
    <row r="118" spans="1:16" x14ac:dyDescent="0.2">
      <c r="A118" s="64">
        <f>IF(P118=0,0,IF(COUNTBLANK(P118)=1,0,COUNTA($P$14:P118)))</f>
        <v>0</v>
      </c>
      <c r="B118" s="28">
        <f>IF($C$4="Attiecināmās izmaksas",IF('3a+c+n'!$Q118="A",'3a+c+n'!B118,0),0)</f>
        <v>0</v>
      </c>
      <c r="C118" s="28">
        <f>IF($C$4="Attiecināmās izmaksas",IF('3a+c+n'!$Q118="A",'3a+c+n'!C118,0),0)</f>
        <v>0</v>
      </c>
      <c r="D118" s="28">
        <f>IF($C$4="Attiecināmās izmaksas",IF('3a+c+n'!$Q118="A",'3a+c+n'!D118,0),0)</f>
        <v>0</v>
      </c>
      <c r="E118" s="59"/>
      <c r="F118" s="81"/>
      <c r="G118" s="28"/>
      <c r="H118" s="28">
        <f>IF($C$4="Attiecināmās izmaksas",IF('3a+c+n'!$Q118="A",'3a+c+n'!H118,0),0)</f>
        <v>0</v>
      </c>
      <c r="I118" s="28"/>
      <c r="J118" s="28"/>
      <c r="K118" s="59">
        <f>IF($C$4="Attiecināmās izmaksas",IF('3a+c+n'!$Q118="A",'3a+c+n'!K118,0),0)</f>
        <v>0</v>
      </c>
      <c r="L118" s="81">
        <f>IF($C$4="Attiecināmās izmaksas",IF('3a+c+n'!$Q118="A",'3a+c+n'!L118,0),0)</f>
        <v>0</v>
      </c>
      <c r="M118" s="28">
        <f>IF($C$4="Attiecināmās izmaksas",IF('3a+c+n'!$Q118="A",'3a+c+n'!M118,0),0)</f>
        <v>0</v>
      </c>
      <c r="N118" s="28">
        <f>IF($C$4="Attiecināmās izmaksas",IF('3a+c+n'!$Q118="A",'3a+c+n'!N118,0),0)</f>
        <v>0</v>
      </c>
      <c r="O118" s="28">
        <f>IF($C$4="Attiecināmās izmaksas",IF('3a+c+n'!$Q118="A",'3a+c+n'!O118,0),0)</f>
        <v>0</v>
      </c>
      <c r="P118" s="59">
        <f>IF($C$4="Attiecināmās izmaksas",IF('3a+c+n'!$Q118="A",'3a+c+n'!P118,0),0)</f>
        <v>0</v>
      </c>
    </row>
    <row r="119" spans="1:16" x14ac:dyDescent="0.2">
      <c r="A119" s="64">
        <f>IF(P119=0,0,IF(COUNTBLANK(P119)=1,0,COUNTA($P$14:P119)))</f>
        <v>0</v>
      </c>
      <c r="B119" s="28">
        <f>IF($C$4="Attiecināmās izmaksas",IF('3a+c+n'!$Q119="A",'3a+c+n'!B119,0),0)</f>
        <v>0</v>
      </c>
      <c r="C119" s="28">
        <f>IF($C$4="Attiecināmās izmaksas",IF('3a+c+n'!$Q119="A",'3a+c+n'!C119,0),0)</f>
        <v>0</v>
      </c>
      <c r="D119" s="28">
        <f>IF($C$4="Attiecināmās izmaksas",IF('3a+c+n'!$Q119="A",'3a+c+n'!D119,0),0)</f>
        <v>0</v>
      </c>
      <c r="E119" s="59"/>
      <c r="F119" s="81"/>
      <c r="G119" s="28"/>
      <c r="H119" s="28">
        <f>IF($C$4="Attiecināmās izmaksas",IF('3a+c+n'!$Q119="A",'3a+c+n'!H119,0),0)</f>
        <v>0</v>
      </c>
      <c r="I119" s="28"/>
      <c r="J119" s="28"/>
      <c r="K119" s="59">
        <f>IF($C$4="Attiecināmās izmaksas",IF('3a+c+n'!$Q119="A",'3a+c+n'!K119,0),0)</f>
        <v>0</v>
      </c>
      <c r="L119" s="81">
        <f>IF($C$4="Attiecināmās izmaksas",IF('3a+c+n'!$Q119="A",'3a+c+n'!L119,0),0)</f>
        <v>0</v>
      </c>
      <c r="M119" s="28">
        <f>IF($C$4="Attiecināmās izmaksas",IF('3a+c+n'!$Q119="A",'3a+c+n'!M119,0),0)</f>
        <v>0</v>
      </c>
      <c r="N119" s="28">
        <f>IF($C$4="Attiecināmās izmaksas",IF('3a+c+n'!$Q119="A",'3a+c+n'!N119,0),0)</f>
        <v>0</v>
      </c>
      <c r="O119" s="28">
        <f>IF($C$4="Attiecināmās izmaksas",IF('3a+c+n'!$Q119="A",'3a+c+n'!O119,0),0)</f>
        <v>0</v>
      </c>
      <c r="P119" s="59">
        <f>IF($C$4="Attiecināmās izmaksas",IF('3a+c+n'!$Q119="A",'3a+c+n'!P119,0),0)</f>
        <v>0</v>
      </c>
    </row>
    <row r="120" spans="1:16" x14ac:dyDescent="0.2">
      <c r="A120" s="64">
        <f>IF(P120=0,0,IF(COUNTBLANK(P120)=1,0,COUNTA($P$14:P120)))</f>
        <v>0</v>
      </c>
      <c r="B120" s="28">
        <f>IF($C$4="Attiecināmās izmaksas",IF('3a+c+n'!$Q120="A",'3a+c+n'!B120,0),0)</f>
        <v>0</v>
      </c>
      <c r="C120" s="28">
        <f>IF($C$4="Attiecināmās izmaksas",IF('3a+c+n'!$Q120="A",'3a+c+n'!C120,0),0)</f>
        <v>0</v>
      </c>
      <c r="D120" s="28">
        <f>IF($C$4="Attiecināmās izmaksas",IF('3a+c+n'!$Q120="A",'3a+c+n'!D120,0),0)</f>
        <v>0</v>
      </c>
      <c r="E120" s="59"/>
      <c r="F120" s="81"/>
      <c r="G120" s="28"/>
      <c r="H120" s="28">
        <f>IF($C$4="Attiecināmās izmaksas",IF('3a+c+n'!$Q120="A",'3a+c+n'!H120,0),0)</f>
        <v>0</v>
      </c>
      <c r="I120" s="28"/>
      <c r="J120" s="28"/>
      <c r="K120" s="59">
        <f>IF($C$4="Attiecināmās izmaksas",IF('3a+c+n'!$Q120="A",'3a+c+n'!K120,0),0)</f>
        <v>0</v>
      </c>
      <c r="L120" s="81">
        <f>IF($C$4="Attiecināmās izmaksas",IF('3a+c+n'!$Q120="A",'3a+c+n'!L120,0),0)</f>
        <v>0</v>
      </c>
      <c r="M120" s="28">
        <f>IF($C$4="Attiecināmās izmaksas",IF('3a+c+n'!$Q120="A",'3a+c+n'!M120,0),0)</f>
        <v>0</v>
      </c>
      <c r="N120" s="28">
        <f>IF($C$4="Attiecināmās izmaksas",IF('3a+c+n'!$Q120="A",'3a+c+n'!N120,0),0)</f>
        <v>0</v>
      </c>
      <c r="O120" s="28">
        <f>IF($C$4="Attiecināmās izmaksas",IF('3a+c+n'!$Q120="A",'3a+c+n'!O120,0),0)</f>
        <v>0</v>
      </c>
      <c r="P120" s="59">
        <f>IF($C$4="Attiecināmās izmaksas",IF('3a+c+n'!$Q120="A",'3a+c+n'!P120,0),0)</f>
        <v>0</v>
      </c>
    </row>
    <row r="121" spans="1:16" x14ac:dyDescent="0.2">
      <c r="A121" s="64">
        <f>IF(P121=0,0,IF(COUNTBLANK(P121)=1,0,COUNTA($P$14:P121)))</f>
        <v>0</v>
      </c>
      <c r="B121" s="28">
        <f>IF($C$4="Attiecināmās izmaksas",IF('3a+c+n'!$Q121="A",'3a+c+n'!B121,0),0)</f>
        <v>0</v>
      </c>
      <c r="C121" s="28">
        <f>IF($C$4="Attiecināmās izmaksas",IF('3a+c+n'!$Q121="A",'3a+c+n'!C121,0),0)</f>
        <v>0</v>
      </c>
      <c r="D121" s="28">
        <f>IF($C$4="Attiecināmās izmaksas",IF('3a+c+n'!$Q121="A",'3a+c+n'!D121,0),0)</f>
        <v>0</v>
      </c>
      <c r="E121" s="59"/>
      <c r="F121" s="81"/>
      <c r="G121" s="28"/>
      <c r="H121" s="28">
        <f>IF($C$4="Attiecināmās izmaksas",IF('3a+c+n'!$Q121="A",'3a+c+n'!H121,0),0)</f>
        <v>0</v>
      </c>
      <c r="I121" s="28"/>
      <c r="J121" s="28"/>
      <c r="K121" s="59">
        <f>IF($C$4="Attiecināmās izmaksas",IF('3a+c+n'!$Q121="A",'3a+c+n'!K121,0),0)</f>
        <v>0</v>
      </c>
      <c r="L121" s="81">
        <f>IF($C$4="Attiecināmās izmaksas",IF('3a+c+n'!$Q121="A",'3a+c+n'!L121,0),0)</f>
        <v>0</v>
      </c>
      <c r="M121" s="28">
        <f>IF($C$4="Attiecināmās izmaksas",IF('3a+c+n'!$Q121="A",'3a+c+n'!M121,0),0)</f>
        <v>0</v>
      </c>
      <c r="N121" s="28">
        <f>IF($C$4="Attiecināmās izmaksas",IF('3a+c+n'!$Q121="A",'3a+c+n'!N121,0),0)</f>
        <v>0</v>
      </c>
      <c r="O121" s="28">
        <f>IF($C$4="Attiecināmās izmaksas",IF('3a+c+n'!$Q121="A",'3a+c+n'!O121,0),0)</f>
        <v>0</v>
      </c>
      <c r="P121" s="59">
        <f>IF($C$4="Attiecināmās izmaksas",IF('3a+c+n'!$Q121="A",'3a+c+n'!P121,0),0)</f>
        <v>0</v>
      </c>
    </row>
    <row r="122" spans="1:16" x14ac:dyDescent="0.2">
      <c r="A122" s="64">
        <f>IF(P122=0,0,IF(COUNTBLANK(P122)=1,0,COUNTA($P$14:P122)))</f>
        <v>0</v>
      </c>
      <c r="B122" s="28">
        <f>IF($C$4="Attiecināmās izmaksas",IF('3a+c+n'!$Q122="A",'3a+c+n'!B122,0),0)</f>
        <v>0</v>
      </c>
      <c r="C122" s="28">
        <f>IF($C$4="Attiecināmās izmaksas",IF('3a+c+n'!$Q122="A",'3a+c+n'!C122,0),0)</f>
        <v>0</v>
      </c>
      <c r="D122" s="28">
        <f>IF($C$4="Attiecināmās izmaksas",IF('3a+c+n'!$Q122="A",'3a+c+n'!D122,0),0)</f>
        <v>0</v>
      </c>
      <c r="E122" s="59"/>
      <c r="F122" s="81"/>
      <c r="G122" s="28"/>
      <c r="H122" s="28">
        <f>IF($C$4="Attiecināmās izmaksas",IF('3a+c+n'!$Q122="A",'3a+c+n'!H122,0),0)</f>
        <v>0</v>
      </c>
      <c r="I122" s="28"/>
      <c r="J122" s="28"/>
      <c r="K122" s="59">
        <f>IF($C$4="Attiecināmās izmaksas",IF('3a+c+n'!$Q122="A",'3a+c+n'!K122,0),0)</f>
        <v>0</v>
      </c>
      <c r="L122" s="81">
        <f>IF($C$4="Attiecināmās izmaksas",IF('3a+c+n'!$Q122="A",'3a+c+n'!L122,0),0)</f>
        <v>0</v>
      </c>
      <c r="M122" s="28">
        <f>IF($C$4="Attiecināmās izmaksas",IF('3a+c+n'!$Q122="A",'3a+c+n'!M122,0),0)</f>
        <v>0</v>
      </c>
      <c r="N122" s="28">
        <f>IF($C$4="Attiecināmās izmaksas",IF('3a+c+n'!$Q122="A",'3a+c+n'!N122,0),0)</f>
        <v>0</v>
      </c>
      <c r="O122" s="28">
        <f>IF($C$4="Attiecināmās izmaksas",IF('3a+c+n'!$Q122="A",'3a+c+n'!O122,0),0)</f>
        <v>0</v>
      </c>
      <c r="P122" s="59">
        <f>IF($C$4="Attiecināmās izmaksas",IF('3a+c+n'!$Q122="A",'3a+c+n'!P122,0),0)</f>
        <v>0</v>
      </c>
    </row>
    <row r="123" spans="1:16" x14ac:dyDescent="0.2">
      <c r="A123" s="64">
        <f>IF(P123=0,0,IF(COUNTBLANK(P123)=1,0,COUNTA($P$14:P123)))</f>
        <v>0</v>
      </c>
      <c r="B123" s="28">
        <f>IF($C$4="Attiecināmās izmaksas",IF('3a+c+n'!$Q123="A",'3a+c+n'!B123,0),0)</f>
        <v>0</v>
      </c>
      <c r="C123" s="28">
        <f>IF($C$4="Attiecināmās izmaksas",IF('3a+c+n'!$Q123="A",'3a+c+n'!C123,0),0)</f>
        <v>0</v>
      </c>
      <c r="D123" s="28">
        <f>IF($C$4="Attiecināmās izmaksas",IF('3a+c+n'!$Q123="A",'3a+c+n'!D123,0),0)</f>
        <v>0</v>
      </c>
      <c r="E123" s="59"/>
      <c r="F123" s="81"/>
      <c r="G123" s="28"/>
      <c r="H123" s="28">
        <f>IF($C$4="Attiecināmās izmaksas",IF('3a+c+n'!$Q123="A",'3a+c+n'!H123,0),0)</f>
        <v>0</v>
      </c>
      <c r="I123" s="28"/>
      <c r="J123" s="28"/>
      <c r="K123" s="59">
        <f>IF($C$4="Attiecināmās izmaksas",IF('3a+c+n'!$Q123="A",'3a+c+n'!K123,0),0)</f>
        <v>0</v>
      </c>
      <c r="L123" s="81">
        <f>IF($C$4="Attiecināmās izmaksas",IF('3a+c+n'!$Q123="A",'3a+c+n'!L123,0),0)</f>
        <v>0</v>
      </c>
      <c r="M123" s="28">
        <f>IF($C$4="Attiecināmās izmaksas",IF('3a+c+n'!$Q123="A",'3a+c+n'!M123,0),0)</f>
        <v>0</v>
      </c>
      <c r="N123" s="28">
        <f>IF($C$4="Attiecināmās izmaksas",IF('3a+c+n'!$Q123="A",'3a+c+n'!N123,0),0)</f>
        <v>0</v>
      </c>
      <c r="O123" s="28">
        <f>IF($C$4="Attiecināmās izmaksas",IF('3a+c+n'!$Q123="A",'3a+c+n'!O123,0),0)</f>
        <v>0</v>
      </c>
      <c r="P123" s="59">
        <f>IF($C$4="Attiecināmās izmaksas",IF('3a+c+n'!$Q123="A",'3a+c+n'!P123,0),0)</f>
        <v>0</v>
      </c>
    </row>
    <row r="124" spans="1:16" x14ac:dyDescent="0.2">
      <c r="A124" s="64">
        <f>IF(P124=0,0,IF(COUNTBLANK(P124)=1,0,COUNTA($P$14:P124)))</f>
        <v>0</v>
      </c>
      <c r="B124" s="28">
        <f>IF($C$4="Attiecināmās izmaksas",IF('3a+c+n'!$Q124="A",'3a+c+n'!B124,0),0)</f>
        <v>0</v>
      </c>
      <c r="C124" s="28">
        <f>IF($C$4="Attiecināmās izmaksas",IF('3a+c+n'!$Q124="A",'3a+c+n'!C124,0),0)</f>
        <v>0</v>
      </c>
      <c r="D124" s="28">
        <f>IF($C$4="Attiecināmās izmaksas",IF('3a+c+n'!$Q124="A",'3a+c+n'!D124,0),0)</f>
        <v>0</v>
      </c>
      <c r="E124" s="59"/>
      <c r="F124" s="81"/>
      <c r="G124" s="28"/>
      <c r="H124" s="28">
        <f>IF($C$4="Attiecināmās izmaksas",IF('3a+c+n'!$Q124="A",'3a+c+n'!H124,0),0)</f>
        <v>0</v>
      </c>
      <c r="I124" s="28"/>
      <c r="J124" s="28"/>
      <c r="K124" s="59">
        <f>IF($C$4="Attiecināmās izmaksas",IF('3a+c+n'!$Q124="A",'3a+c+n'!K124,0),0)</f>
        <v>0</v>
      </c>
      <c r="L124" s="81">
        <f>IF($C$4="Attiecināmās izmaksas",IF('3a+c+n'!$Q124="A",'3a+c+n'!L124,0),0)</f>
        <v>0</v>
      </c>
      <c r="M124" s="28">
        <f>IF($C$4="Attiecināmās izmaksas",IF('3a+c+n'!$Q124="A",'3a+c+n'!M124,0),0)</f>
        <v>0</v>
      </c>
      <c r="N124" s="28">
        <f>IF($C$4="Attiecināmās izmaksas",IF('3a+c+n'!$Q124="A",'3a+c+n'!N124,0),0)</f>
        <v>0</v>
      </c>
      <c r="O124" s="28">
        <f>IF($C$4="Attiecināmās izmaksas",IF('3a+c+n'!$Q124="A",'3a+c+n'!O124,0),0)</f>
        <v>0</v>
      </c>
      <c r="P124" s="59">
        <f>IF($C$4="Attiecināmās izmaksas",IF('3a+c+n'!$Q124="A",'3a+c+n'!P124,0),0)</f>
        <v>0</v>
      </c>
    </row>
    <row r="125" spans="1:16" x14ac:dyDescent="0.2">
      <c r="A125" s="64">
        <f>IF(P125=0,0,IF(COUNTBLANK(P125)=1,0,COUNTA($P$14:P125)))</f>
        <v>0</v>
      </c>
      <c r="B125" s="28">
        <f>IF($C$4="Attiecināmās izmaksas",IF('3a+c+n'!$Q125="A",'3a+c+n'!B125,0),0)</f>
        <v>0</v>
      </c>
      <c r="C125" s="28">
        <f>IF($C$4="Attiecināmās izmaksas",IF('3a+c+n'!$Q125="A",'3a+c+n'!C125,0),0)</f>
        <v>0</v>
      </c>
      <c r="D125" s="28">
        <f>IF($C$4="Attiecināmās izmaksas",IF('3a+c+n'!$Q125="A",'3a+c+n'!D125,0),0)</f>
        <v>0</v>
      </c>
      <c r="E125" s="59"/>
      <c r="F125" s="81"/>
      <c r="G125" s="28"/>
      <c r="H125" s="28">
        <f>IF($C$4="Attiecināmās izmaksas",IF('3a+c+n'!$Q125="A",'3a+c+n'!H125,0),0)</f>
        <v>0</v>
      </c>
      <c r="I125" s="28"/>
      <c r="J125" s="28"/>
      <c r="K125" s="59">
        <f>IF($C$4="Attiecināmās izmaksas",IF('3a+c+n'!$Q125="A",'3a+c+n'!K125,0),0)</f>
        <v>0</v>
      </c>
      <c r="L125" s="81">
        <f>IF($C$4="Attiecināmās izmaksas",IF('3a+c+n'!$Q125="A",'3a+c+n'!L125,0),0)</f>
        <v>0</v>
      </c>
      <c r="M125" s="28">
        <f>IF($C$4="Attiecināmās izmaksas",IF('3a+c+n'!$Q125="A",'3a+c+n'!M125,0),0)</f>
        <v>0</v>
      </c>
      <c r="N125" s="28">
        <f>IF($C$4="Attiecināmās izmaksas",IF('3a+c+n'!$Q125="A",'3a+c+n'!N125,0),0)</f>
        <v>0</v>
      </c>
      <c r="O125" s="28">
        <f>IF($C$4="Attiecināmās izmaksas",IF('3a+c+n'!$Q125="A",'3a+c+n'!O125,0),0)</f>
        <v>0</v>
      </c>
      <c r="P125" s="59">
        <f>IF($C$4="Attiecināmās izmaksas",IF('3a+c+n'!$Q125="A",'3a+c+n'!P125,0),0)</f>
        <v>0</v>
      </c>
    </row>
    <row r="126" spans="1:16" ht="22.5" x14ac:dyDescent="0.2">
      <c r="A126" s="64">
        <f>IF(P126=0,0,IF(COUNTBLANK(P126)=1,0,COUNTA($P$14:P126)))</f>
        <v>0</v>
      </c>
      <c r="B126" s="28" t="str">
        <f>IF($C$4="Attiecināmās izmaksas",IF('3a+c+n'!$Q126="A",'3a+c+n'!B126,0),0)</f>
        <v>21-00000</v>
      </c>
      <c r="C126" s="28" t="str">
        <f>IF($C$4="Attiecināmās izmaksas",IF('3a+c+n'!$Q126="A",'3a+c+n'!C126,0),0)</f>
        <v>Esošā pārseguma attīrīšana no apauguma, nenoturīgām daļām</v>
      </c>
      <c r="D126" s="28" t="str">
        <f>IF($C$4="Attiecināmās izmaksas",IF('3a+c+n'!$Q126="A",'3a+c+n'!D126,0),0)</f>
        <v>m2</v>
      </c>
      <c r="E126" s="59"/>
      <c r="F126" s="81"/>
      <c r="G126" s="28"/>
      <c r="H126" s="28">
        <f>IF($C$4="Attiecināmās izmaksas",IF('3a+c+n'!$Q126="A",'3a+c+n'!H126,0),0)</f>
        <v>0</v>
      </c>
      <c r="I126" s="28"/>
      <c r="J126" s="28"/>
      <c r="K126" s="59">
        <f>IF($C$4="Attiecināmās izmaksas",IF('3a+c+n'!$Q126="A",'3a+c+n'!K126,0),0)</f>
        <v>0</v>
      </c>
      <c r="L126" s="81">
        <f>IF($C$4="Attiecināmās izmaksas",IF('3a+c+n'!$Q126="A",'3a+c+n'!L126,0),0)</f>
        <v>0</v>
      </c>
      <c r="M126" s="28">
        <f>IF($C$4="Attiecināmās izmaksas",IF('3a+c+n'!$Q126="A",'3a+c+n'!M126,0),0)</f>
        <v>0</v>
      </c>
      <c r="N126" s="28">
        <f>IF($C$4="Attiecināmās izmaksas",IF('3a+c+n'!$Q126="A",'3a+c+n'!N126,0),0)</f>
        <v>0</v>
      </c>
      <c r="O126" s="28">
        <f>IF($C$4="Attiecināmās izmaksas",IF('3a+c+n'!$Q126="A",'3a+c+n'!O126,0),0)</f>
        <v>0</v>
      </c>
      <c r="P126" s="59">
        <f>IF($C$4="Attiecināmās izmaksas",IF('3a+c+n'!$Q126="A",'3a+c+n'!P126,0),0)</f>
        <v>0</v>
      </c>
    </row>
    <row r="127" spans="1:16" ht="22.5" x14ac:dyDescent="0.2">
      <c r="A127" s="64">
        <f>IF(P127=0,0,IF(COUNTBLANK(P127)=1,0,COUNTA($P$14:P127)))</f>
        <v>0</v>
      </c>
      <c r="B127" s="28" t="str">
        <f>IF($C$4="Attiecināmās izmaksas",IF('3a+c+n'!$Q127="A",'3a+c+n'!B127,0),0)</f>
        <v>21-00000</v>
      </c>
      <c r="C127" s="28" t="str">
        <f>IF($C$4="Attiecināmās izmaksas",IF('3a+c+n'!$Q127="A",'3a+c+n'!C127,0),0)</f>
        <v>Jumta karnīzes izveide ar impregnētām koka sijām 120x50, l=500, S=500, t.sk. stiprinājumi</v>
      </c>
      <c r="D127" s="28" t="str">
        <f>IF($C$4="Attiecināmās izmaksas",IF('3a+c+n'!$Q127="A",'3a+c+n'!D127,0),0)</f>
        <v>gab</v>
      </c>
      <c r="E127" s="59"/>
      <c r="F127" s="81"/>
      <c r="G127" s="28"/>
      <c r="H127" s="28">
        <f>IF($C$4="Attiecināmās izmaksas",IF('3a+c+n'!$Q127="A",'3a+c+n'!H127,0),0)</f>
        <v>0</v>
      </c>
      <c r="I127" s="28"/>
      <c r="J127" s="28"/>
      <c r="K127" s="59">
        <f>IF($C$4="Attiecināmās izmaksas",IF('3a+c+n'!$Q127="A",'3a+c+n'!K127,0),0)</f>
        <v>0</v>
      </c>
      <c r="L127" s="81">
        <f>IF($C$4="Attiecināmās izmaksas",IF('3a+c+n'!$Q127="A",'3a+c+n'!L127,0),0)</f>
        <v>0</v>
      </c>
      <c r="M127" s="28">
        <f>IF($C$4="Attiecināmās izmaksas",IF('3a+c+n'!$Q127="A",'3a+c+n'!M127,0),0)</f>
        <v>0</v>
      </c>
      <c r="N127" s="28">
        <f>IF($C$4="Attiecināmās izmaksas",IF('3a+c+n'!$Q127="A",'3a+c+n'!N127,0),0)</f>
        <v>0</v>
      </c>
      <c r="O127" s="28">
        <f>IF($C$4="Attiecināmās izmaksas",IF('3a+c+n'!$Q127="A",'3a+c+n'!O127,0),0)</f>
        <v>0</v>
      </c>
      <c r="P127" s="59">
        <f>IF($C$4="Attiecināmās izmaksas",IF('3a+c+n'!$Q127="A",'3a+c+n'!P127,0),0)</f>
        <v>0</v>
      </c>
    </row>
    <row r="128" spans="1:16" ht="22.5" x14ac:dyDescent="0.2">
      <c r="A128" s="64">
        <f>IF(P128=0,0,IF(COUNTBLANK(P128)=1,0,COUNTA($P$14:P128)))</f>
        <v>0</v>
      </c>
      <c r="B128" s="28" t="str">
        <f>IF($C$4="Attiecināmās izmaksas",IF('3a+c+n'!$Q128="A",'3a+c+n'!B128,0),0)</f>
        <v>21-00000</v>
      </c>
      <c r="C128" s="28" t="str">
        <f>IF($C$4="Attiecināmās izmaksas",IF('3a+c+n'!$Q128="A",'3a+c+n'!C128,0),0)</f>
        <v>Impregnētu koka brusu montāža 30x30, t.sk. stiprinājumi</v>
      </c>
      <c r="D128" s="28" t="str">
        <f>IF($C$4="Attiecināmās izmaksas",IF('3a+c+n'!$Q128="A",'3a+c+n'!D128,0),0)</f>
        <v>tm</v>
      </c>
      <c r="E128" s="59"/>
      <c r="F128" s="81"/>
      <c r="G128" s="28"/>
      <c r="H128" s="28">
        <f>IF($C$4="Attiecināmās izmaksas",IF('3a+c+n'!$Q128="A",'3a+c+n'!H128,0),0)</f>
        <v>0</v>
      </c>
      <c r="I128" s="28"/>
      <c r="J128" s="28"/>
      <c r="K128" s="59">
        <f>IF($C$4="Attiecināmās izmaksas",IF('3a+c+n'!$Q128="A",'3a+c+n'!K128,0),0)</f>
        <v>0</v>
      </c>
      <c r="L128" s="81">
        <f>IF($C$4="Attiecināmās izmaksas",IF('3a+c+n'!$Q128="A",'3a+c+n'!L128,0),0)</f>
        <v>0</v>
      </c>
      <c r="M128" s="28">
        <f>IF($C$4="Attiecināmās izmaksas",IF('3a+c+n'!$Q128="A",'3a+c+n'!M128,0),0)</f>
        <v>0</v>
      </c>
      <c r="N128" s="28">
        <f>IF($C$4="Attiecināmās izmaksas",IF('3a+c+n'!$Q128="A",'3a+c+n'!N128,0),0)</f>
        <v>0</v>
      </c>
      <c r="O128" s="28">
        <f>IF($C$4="Attiecināmās izmaksas",IF('3a+c+n'!$Q128="A",'3a+c+n'!O128,0),0)</f>
        <v>0</v>
      </c>
      <c r="P128" s="59">
        <f>IF($C$4="Attiecināmās izmaksas",IF('3a+c+n'!$Q128="A",'3a+c+n'!P128,0),0)</f>
        <v>0</v>
      </c>
    </row>
    <row r="129" spans="1:16" ht="22.5" x14ac:dyDescent="0.2">
      <c r="A129" s="64">
        <f>IF(P129=0,0,IF(COUNTBLANK(P129)=1,0,COUNTA($P$14:P129)))</f>
        <v>0</v>
      </c>
      <c r="B129" s="28" t="str">
        <f>IF($C$4="Attiecināmās izmaksas",IF('3a+c+n'!$Q129="A",'3a+c+n'!B129,0),0)</f>
        <v>21-00000</v>
      </c>
      <c r="C129" s="28" t="str">
        <f>IF($C$4="Attiecināmās izmaksas",IF('3a+c+n'!$Q129="A",'3a+c+n'!C129,0),0)</f>
        <v>Impregnētu apdares dēļu montāža b=20, t.sk. stiprinājumi</v>
      </c>
      <c r="D129" s="28" t="str">
        <f>IF($C$4="Attiecināmās izmaksas",IF('3a+c+n'!$Q129="A",'3a+c+n'!D129,0),0)</f>
        <v>m2</v>
      </c>
      <c r="E129" s="59"/>
      <c r="F129" s="81"/>
      <c r="G129" s="28"/>
      <c r="H129" s="28">
        <f>IF($C$4="Attiecināmās izmaksas",IF('3a+c+n'!$Q129="A",'3a+c+n'!H129,0),0)</f>
        <v>0</v>
      </c>
      <c r="I129" s="28"/>
      <c r="J129" s="28"/>
      <c r="K129" s="59">
        <f>IF($C$4="Attiecināmās izmaksas",IF('3a+c+n'!$Q129="A",'3a+c+n'!K129,0),0)</f>
        <v>0</v>
      </c>
      <c r="L129" s="81">
        <f>IF($C$4="Attiecināmās izmaksas",IF('3a+c+n'!$Q129="A",'3a+c+n'!L129,0),0)</f>
        <v>0</v>
      </c>
      <c r="M129" s="28">
        <f>IF($C$4="Attiecināmās izmaksas",IF('3a+c+n'!$Q129="A",'3a+c+n'!M129,0),0)</f>
        <v>0</v>
      </c>
      <c r="N129" s="28">
        <f>IF($C$4="Attiecināmās izmaksas",IF('3a+c+n'!$Q129="A",'3a+c+n'!N129,0),0)</f>
        <v>0</v>
      </c>
      <c r="O129" s="28">
        <f>IF($C$4="Attiecināmās izmaksas",IF('3a+c+n'!$Q129="A",'3a+c+n'!O129,0),0)</f>
        <v>0</v>
      </c>
      <c r="P129" s="59">
        <f>IF($C$4="Attiecināmās izmaksas",IF('3a+c+n'!$Q129="A",'3a+c+n'!P129,0),0)</f>
        <v>0</v>
      </c>
    </row>
    <row r="130" spans="1:16" ht="33.75" x14ac:dyDescent="0.2">
      <c r="A130" s="64">
        <f>IF(P130=0,0,IF(COUNTBLANK(P130)=1,0,COUNTA($P$14:P130)))</f>
        <v>0</v>
      </c>
      <c r="B130" s="28" t="str">
        <f>IF($C$4="Attiecināmās izmaksas",IF('3a+c+n'!$Q130="A",'3a+c+n'!B130,0),0)</f>
        <v>21-00000</v>
      </c>
      <c r="C130" s="28" t="str">
        <f>IF($C$4="Attiecināmās izmaksas",IF('3a+c+n'!$Q130="A",'3a+c+n'!C130,0),0)</f>
        <v>Cinkota skārda ar PURAL pārklajumu jumta karnīzes montāža, b=0,5mm, h~150 - 200 mm. Tonis atbilstoši krāsu pasei.</v>
      </c>
      <c r="D130" s="28" t="str">
        <f>IF($C$4="Attiecināmās izmaksas",IF('3a+c+n'!$Q130="A",'3a+c+n'!D130,0),0)</f>
        <v>tm</v>
      </c>
      <c r="E130" s="59"/>
      <c r="F130" s="81"/>
      <c r="G130" s="28"/>
      <c r="H130" s="28">
        <f>IF($C$4="Attiecināmās izmaksas",IF('3a+c+n'!$Q130="A",'3a+c+n'!H130,0),0)</f>
        <v>0</v>
      </c>
      <c r="I130" s="28"/>
      <c r="J130" s="28"/>
      <c r="K130" s="59">
        <f>IF($C$4="Attiecināmās izmaksas",IF('3a+c+n'!$Q130="A",'3a+c+n'!K130,0),0)</f>
        <v>0</v>
      </c>
      <c r="L130" s="81">
        <f>IF($C$4="Attiecināmās izmaksas",IF('3a+c+n'!$Q130="A",'3a+c+n'!L130,0),0)</f>
        <v>0</v>
      </c>
      <c r="M130" s="28">
        <f>IF($C$4="Attiecināmās izmaksas",IF('3a+c+n'!$Q130="A",'3a+c+n'!M130,0),0)</f>
        <v>0</v>
      </c>
      <c r="N130" s="28">
        <f>IF($C$4="Attiecināmās izmaksas",IF('3a+c+n'!$Q130="A",'3a+c+n'!N130,0),0)</f>
        <v>0</v>
      </c>
      <c r="O130" s="28">
        <f>IF($C$4="Attiecināmās izmaksas",IF('3a+c+n'!$Q130="A",'3a+c+n'!O130,0),0)</f>
        <v>0</v>
      </c>
      <c r="P130" s="59">
        <f>IF($C$4="Attiecināmās izmaksas",IF('3a+c+n'!$Q130="A",'3a+c+n'!P130,0),0)</f>
        <v>0</v>
      </c>
    </row>
    <row r="131" spans="1:16" ht="33.75" x14ac:dyDescent="0.2">
      <c r="A131" s="64">
        <f>IF(P131=0,0,IF(COUNTBLANK(P131)=1,0,COUNTA($P$14:P131)))</f>
        <v>0</v>
      </c>
      <c r="B131" s="28" t="str">
        <f>IF($C$4="Attiecināmās izmaksas",IF('3a+c+n'!$Q131="A",'3a+c+n'!B131,0),0)</f>
        <v>21-00000</v>
      </c>
      <c r="C131" s="28" t="str">
        <f>IF($C$4="Attiecināmās izmaksas",IF('3a+c+n'!$Q131="A",'3a+c+n'!C131,0),0)</f>
        <v>Akmens vates siltumizolācijas apakšklāja ieklāšana, Paroc ROS 30 vai ekvivalents  (λ&lt;=0,036 W/(mK)); b=120 mm</v>
      </c>
      <c r="D131" s="28" t="str">
        <f>IF($C$4="Attiecināmās izmaksas",IF('3a+c+n'!$Q131="A",'3a+c+n'!D131,0),0)</f>
        <v>m2</v>
      </c>
      <c r="E131" s="59"/>
      <c r="F131" s="81"/>
      <c r="G131" s="28"/>
      <c r="H131" s="28">
        <f>IF($C$4="Attiecināmās izmaksas",IF('3a+c+n'!$Q131="A",'3a+c+n'!H131,0),0)</f>
        <v>0</v>
      </c>
      <c r="I131" s="28"/>
      <c r="J131" s="28"/>
      <c r="K131" s="59">
        <f>IF($C$4="Attiecināmās izmaksas",IF('3a+c+n'!$Q131="A",'3a+c+n'!K131,0),0)</f>
        <v>0</v>
      </c>
      <c r="L131" s="81">
        <f>IF($C$4="Attiecināmās izmaksas",IF('3a+c+n'!$Q131="A",'3a+c+n'!L131,0),0)</f>
        <v>0</v>
      </c>
      <c r="M131" s="28">
        <f>IF($C$4="Attiecināmās izmaksas",IF('3a+c+n'!$Q131="A",'3a+c+n'!M131,0),0)</f>
        <v>0</v>
      </c>
      <c r="N131" s="28">
        <f>IF($C$4="Attiecināmās izmaksas",IF('3a+c+n'!$Q131="A",'3a+c+n'!N131,0),0)</f>
        <v>0</v>
      </c>
      <c r="O131" s="28">
        <f>IF($C$4="Attiecināmās izmaksas",IF('3a+c+n'!$Q131="A",'3a+c+n'!O131,0),0)</f>
        <v>0</v>
      </c>
      <c r="P131" s="59">
        <f>IF($C$4="Attiecināmās izmaksas",IF('3a+c+n'!$Q131="A",'3a+c+n'!P131,0),0)</f>
        <v>0</v>
      </c>
    </row>
    <row r="132" spans="1:16" ht="33.75" x14ac:dyDescent="0.2">
      <c r="A132" s="64">
        <f>IF(P132=0,0,IF(COUNTBLANK(P132)=1,0,COUNTA($P$14:P132)))</f>
        <v>0</v>
      </c>
      <c r="B132" s="28" t="str">
        <f>IF($C$4="Attiecināmās izmaksas",IF('3a+c+n'!$Q132="A",'3a+c+n'!B132,0),0)</f>
        <v>21-00000</v>
      </c>
      <c r="C132" s="28" t="str">
        <f>IF($C$4="Attiecināmās izmaksas",IF('3a+c+n'!$Q132="A",'3a+c+n'!C132,0),0)</f>
        <v>Akmens vates siltumizolācijas, kas tiek lietota kā virsējais slānis, ieklšānana Paroc ROB 80 vai ekviv. (λ&lt;=0,038 W/(mK)); b=30mm</v>
      </c>
      <c r="D132" s="28" t="str">
        <f>IF($C$4="Attiecināmās izmaksas",IF('3a+c+n'!$Q132="A",'3a+c+n'!D132,0),0)</f>
        <v>m2</v>
      </c>
      <c r="E132" s="59"/>
      <c r="F132" s="81"/>
      <c r="G132" s="28"/>
      <c r="H132" s="28">
        <f>IF($C$4="Attiecināmās izmaksas",IF('3a+c+n'!$Q132="A",'3a+c+n'!H132,0),0)</f>
        <v>0</v>
      </c>
      <c r="I132" s="28"/>
      <c r="J132" s="28"/>
      <c r="K132" s="59">
        <f>IF($C$4="Attiecināmās izmaksas",IF('3a+c+n'!$Q132="A",'3a+c+n'!K132,0),0)</f>
        <v>0</v>
      </c>
      <c r="L132" s="81">
        <f>IF($C$4="Attiecināmās izmaksas",IF('3a+c+n'!$Q132="A",'3a+c+n'!L132,0),0)</f>
        <v>0</v>
      </c>
      <c r="M132" s="28">
        <f>IF($C$4="Attiecināmās izmaksas",IF('3a+c+n'!$Q132="A",'3a+c+n'!M132,0),0)</f>
        <v>0</v>
      </c>
      <c r="N132" s="28">
        <f>IF($C$4="Attiecināmās izmaksas",IF('3a+c+n'!$Q132="A",'3a+c+n'!N132,0),0)</f>
        <v>0</v>
      </c>
      <c r="O132" s="28">
        <f>IF($C$4="Attiecināmās izmaksas",IF('3a+c+n'!$Q132="A",'3a+c+n'!O132,0),0)</f>
        <v>0</v>
      </c>
      <c r="P132" s="59">
        <f>IF($C$4="Attiecināmās izmaksas",IF('3a+c+n'!$Q132="A",'3a+c+n'!P132,0),0)</f>
        <v>0</v>
      </c>
    </row>
    <row r="133" spans="1:16" ht="22.5" x14ac:dyDescent="0.2">
      <c r="A133" s="64">
        <f>IF(P133=0,0,IF(COUNTBLANK(P133)=1,0,COUNTA($P$14:P133)))</f>
        <v>0</v>
      </c>
      <c r="B133" s="28" t="str">
        <f>IF($C$4="Attiecināmās izmaksas",IF('3a+c+n'!$Q133="A",'3a+c+n'!B133,0),0)</f>
        <v>21-00000</v>
      </c>
      <c r="C133" s="28" t="str">
        <f>IF($C$4="Attiecināmās izmaksas",IF('3a+c+n'!$Q133="A",'3a+c+n'!C133,0),0)</f>
        <v xml:space="preserve">Ruļļmateriāla ieklšana - apakšklājs; TECHNONICOL Technoelast Premium SBS vai ekvivalents  </v>
      </c>
      <c r="D133" s="28" t="str">
        <f>IF($C$4="Attiecināmās izmaksas",IF('3a+c+n'!$Q133="A",'3a+c+n'!D133,0),0)</f>
        <v>m2</v>
      </c>
      <c r="E133" s="59"/>
      <c r="F133" s="81"/>
      <c r="G133" s="28"/>
      <c r="H133" s="28">
        <f>IF($C$4="Attiecināmās izmaksas",IF('3a+c+n'!$Q133="A",'3a+c+n'!H133,0),0)</f>
        <v>0</v>
      </c>
      <c r="I133" s="28"/>
      <c r="J133" s="28"/>
      <c r="K133" s="59">
        <f>IF($C$4="Attiecināmās izmaksas",IF('3a+c+n'!$Q133="A",'3a+c+n'!K133,0),0)</f>
        <v>0</v>
      </c>
      <c r="L133" s="81">
        <f>IF($C$4="Attiecināmās izmaksas",IF('3a+c+n'!$Q133="A",'3a+c+n'!L133,0),0)</f>
        <v>0</v>
      </c>
      <c r="M133" s="28">
        <f>IF($C$4="Attiecināmās izmaksas",IF('3a+c+n'!$Q133="A",'3a+c+n'!M133,0),0)</f>
        <v>0</v>
      </c>
      <c r="N133" s="28">
        <f>IF($C$4="Attiecināmās izmaksas",IF('3a+c+n'!$Q133="A",'3a+c+n'!N133,0),0)</f>
        <v>0</v>
      </c>
      <c r="O133" s="28">
        <f>IF($C$4="Attiecināmās izmaksas",IF('3a+c+n'!$Q133="A",'3a+c+n'!O133,0),0)</f>
        <v>0</v>
      </c>
      <c r="P133" s="59">
        <f>IF($C$4="Attiecināmās izmaksas",IF('3a+c+n'!$Q133="A",'3a+c+n'!P133,0),0)</f>
        <v>0</v>
      </c>
    </row>
    <row r="134" spans="1:16" ht="22.5" x14ac:dyDescent="0.2">
      <c r="A134" s="64">
        <f>IF(P134=0,0,IF(COUNTBLANK(P134)=1,0,COUNTA($P$14:P134)))</f>
        <v>0</v>
      </c>
      <c r="B134" s="28" t="str">
        <f>IF($C$4="Attiecināmās izmaksas",IF('3a+c+n'!$Q134="A",'3a+c+n'!B134,0),0)</f>
        <v>21-00000</v>
      </c>
      <c r="C134" s="28" t="str">
        <f>IF($C$4="Attiecināmās izmaksas",IF('3a+c+n'!$Q134="A",'3a+c+n'!C134,0),0)</f>
        <v>Ruļļmateriāla ieklšana - virsklājs; TECHNONICOL Technoelast EKP K-PS 170/5000 vai ekvivalents</v>
      </c>
      <c r="D134" s="28" t="str">
        <f>IF($C$4="Attiecināmās izmaksas",IF('3a+c+n'!$Q134="A",'3a+c+n'!D134,0),0)</f>
        <v>m2</v>
      </c>
      <c r="E134" s="59"/>
      <c r="F134" s="81"/>
      <c r="G134" s="28"/>
      <c r="H134" s="28">
        <f>IF($C$4="Attiecināmās izmaksas",IF('3a+c+n'!$Q134="A",'3a+c+n'!H134,0),0)</f>
        <v>0</v>
      </c>
      <c r="I134" s="28"/>
      <c r="J134" s="28"/>
      <c r="K134" s="59">
        <f>IF($C$4="Attiecināmās izmaksas",IF('3a+c+n'!$Q134="A",'3a+c+n'!K134,0),0)</f>
        <v>0</v>
      </c>
      <c r="L134" s="81">
        <f>IF($C$4="Attiecināmās izmaksas",IF('3a+c+n'!$Q134="A",'3a+c+n'!L134,0),0)</f>
        <v>0</v>
      </c>
      <c r="M134" s="28">
        <f>IF($C$4="Attiecināmās izmaksas",IF('3a+c+n'!$Q134="A",'3a+c+n'!M134,0),0)</f>
        <v>0</v>
      </c>
      <c r="N134" s="28">
        <f>IF($C$4="Attiecināmās izmaksas",IF('3a+c+n'!$Q134="A",'3a+c+n'!N134,0),0)</f>
        <v>0</v>
      </c>
      <c r="O134" s="28">
        <f>IF($C$4="Attiecināmās izmaksas",IF('3a+c+n'!$Q134="A",'3a+c+n'!O134,0),0)</f>
        <v>0</v>
      </c>
      <c r="P134" s="59">
        <f>IF($C$4="Attiecināmās izmaksas",IF('3a+c+n'!$Q134="A",'3a+c+n'!P134,0),0)</f>
        <v>0</v>
      </c>
    </row>
    <row r="135" spans="1:16" ht="78.75" x14ac:dyDescent="0.2">
      <c r="A135" s="64">
        <f>IF(P135=0,0,IF(COUNTBLANK(P135)=1,0,COUNTA($P$14:P135)))</f>
        <v>0</v>
      </c>
      <c r="B135" s="28" t="str">
        <f>IF($C$4="Attiecināmās izmaksas",IF('3a+c+n'!$Q135="A",'3a+c+n'!B135,0),0)</f>
        <v>21-00000</v>
      </c>
      <c r="C135" s="28" t="str">
        <f>IF($C$4="Attiecināmās izmaksas",IF('3a+c+n'!$Q135="A",'3a+c+n'!C135,0),0)</f>
        <v>Savienojuma vieta izveide ar siltinātu fasādes sienu, t.sk. PVC profils Baumit vai ekviv.; PVC cokola profila lāsenis Baumit PROFIL 815 Plus vai ekviv.; stiprinājumi; blīvlenta ALB - EXT vai ekviv.; ekstrudēta putupolistirola josla b=100mm, h=150mm; papildus izolācijas materiāls un papildus uzkausējamā materiāla slānis stūra izveidei</v>
      </c>
      <c r="D135" s="28" t="str">
        <f>IF($C$4="Attiecināmās izmaksas",IF('3a+c+n'!$Q135="A",'3a+c+n'!D135,0),0)</f>
        <v>tm</v>
      </c>
      <c r="E135" s="59"/>
      <c r="F135" s="81"/>
      <c r="G135" s="28"/>
      <c r="H135" s="28">
        <f>IF($C$4="Attiecināmās izmaksas",IF('3a+c+n'!$Q135="A",'3a+c+n'!H135,0),0)</f>
        <v>0</v>
      </c>
      <c r="I135" s="28"/>
      <c r="J135" s="28"/>
      <c r="K135" s="59">
        <f>IF($C$4="Attiecināmās izmaksas",IF('3a+c+n'!$Q135="A",'3a+c+n'!K135,0),0)</f>
        <v>0</v>
      </c>
      <c r="L135" s="81">
        <f>IF($C$4="Attiecināmās izmaksas",IF('3a+c+n'!$Q135="A",'3a+c+n'!L135,0),0)</f>
        <v>0</v>
      </c>
      <c r="M135" s="28">
        <f>IF($C$4="Attiecināmās izmaksas",IF('3a+c+n'!$Q135="A",'3a+c+n'!M135,0),0)</f>
        <v>0</v>
      </c>
      <c r="N135" s="28">
        <f>IF($C$4="Attiecināmās izmaksas",IF('3a+c+n'!$Q135="A",'3a+c+n'!N135,0),0)</f>
        <v>0</v>
      </c>
      <c r="O135" s="28">
        <f>IF($C$4="Attiecināmās izmaksas",IF('3a+c+n'!$Q135="A",'3a+c+n'!O135,0),0)</f>
        <v>0</v>
      </c>
      <c r="P135" s="59">
        <f>IF($C$4="Attiecināmās izmaksas",IF('3a+c+n'!$Q135="A",'3a+c+n'!P135,0),0)</f>
        <v>0</v>
      </c>
    </row>
    <row r="136" spans="1:16" x14ac:dyDescent="0.2">
      <c r="A136" s="64">
        <f>IF(P136=0,0,IF(COUNTBLANK(P136)=1,0,COUNTA($P$14:P136)))</f>
        <v>0</v>
      </c>
      <c r="B136" s="28">
        <f>IF($C$4="Attiecināmās izmaksas",IF('3a+c+n'!$Q136="A",'3a+c+n'!B136,0),0)</f>
        <v>0</v>
      </c>
      <c r="C136" s="28">
        <f>IF($C$4="Attiecināmās izmaksas",IF('3a+c+n'!$Q136="A",'3a+c+n'!C136,0),0)</f>
        <v>0</v>
      </c>
      <c r="D136" s="28">
        <f>IF($C$4="Attiecināmās izmaksas",IF('3a+c+n'!$Q136="A",'3a+c+n'!D136,0),0)</f>
        <v>0</v>
      </c>
      <c r="E136" s="59"/>
      <c r="F136" s="81"/>
      <c r="G136" s="28"/>
      <c r="H136" s="28">
        <f>IF($C$4="Attiecināmās izmaksas",IF('3a+c+n'!$Q136="A",'3a+c+n'!H136,0),0)</f>
        <v>0</v>
      </c>
      <c r="I136" s="28"/>
      <c r="J136" s="28"/>
      <c r="K136" s="59">
        <f>IF($C$4="Attiecināmās izmaksas",IF('3a+c+n'!$Q136="A",'3a+c+n'!K136,0),0)</f>
        <v>0</v>
      </c>
      <c r="L136" s="81">
        <f>IF($C$4="Attiecināmās izmaksas",IF('3a+c+n'!$Q136="A",'3a+c+n'!L136,0),0)</f>
        <v>0</v>
      </c>
      <c r="M136" s="28">
        <f>IF($C$4="Attiecināmās izmaksas",IF('3a+c+n'!$Q136="A",'3a+c+n'!M136,0),0)</f>
        <v>0</v>
      </c>
      <c r="N136" s="28">
        <f>IF($C$4="Attiecināmās izmaksas",IF('3a+c+n'!$Q136="A",'3a+c+n'!N136,0),0)</f>
        <v>0</v>
      </c>
      <c r="O136" s="28">
        <f>IF($C$4="Attiecināmās izmaksas",IF('3a+c+n'!$Q136="A",'3a+c+n'!O136,0),0)</f>
        <v>0</v>
      </c>
      <c r="P136" s="59">
        <f>IF($C$4="Attiecināmās izmaksas",IF('3a+c+n'!$Q136="A",'3a+c+n'!P136,0),0)</f>
        <v>0</v>
      </c>
    </row>
    <row r="137" spans="1:16" ht="22.5" x14ac:dyDescent="0.2">
      <c r="A137" s="64">
        <f>IF(P137=0,0,IF(COUNTBLANK(P137)=1,0,COUNTA($P$14:P137)))</f>
        <v>0</v>
      </c>
      <c r="B137" s="28" t="str">
        <f>IF($C$4="Attiecināmās izmaksas",IF('3a+c+n'!$Q137="A",'3a+c+n'!B137,0),0)</f>
        <v>13-00000</v>
      </c>
      <c r="C137" s="28" t="str">
        <f>IF($C$4="Attiecināmās izmaksas",IF('3a+c+n'!$Q137="A",'3a+c+n'!C137,0),0)</f>
        <v>Esošā pārseguma tīrīšana, virmsas sagatavošana, t.sk. lokāli novērst javas pildījuma drupšanu.</v>
      </c>
      <c r="D137" s="28" t="str">
        <f>IF($C$4="Attiecināmās izmaksas",IF('3a+c+n'!$Q137="A",'3a+c+n'!D137,0),0)</f>
        <v>kompl.</v>
      </c>
      <c r="E137" s="59"/>
      <c r="F137" s="81"/>
      <c r="G137" s="28"/>
      <c r="H137" s="28">
        <f>IF($C$4="Attiecināmās izmaksas",IF('3a+c+n'!$Q137="A",'3a+c+n'!H137,0),0)</f>
        <v>0</v>
      </c>
      <c r="I137" s="28"/>
      <c r="J137" s="28"/>
      <c r="K137" s="59">
        <f>IF($C$4="Attiecināmās izmaksas",IF('3a+c+n'!$Q137="A",'3a+c+n'!K137,0),0)</f>
        <v>0</v>
      </c>
      <c r="L137" s="81">
        <f>IF($C$4="Attiecināmās izmaksas",IF('3a+c+n'!$Q137="A",'3a+c+n'!L137,0),0)</f>
        <v>0</v>
      </c>
      <c r="M137" s="28">
        <f>IF($C$4="Attiecināmās izmaksas",IF('3a+c+n'!$Q137="A",'3a+c+n'!M137,0),0)</f>
        <v>0</v>
      </c>
      <c r="N137" s="28">
        <f>IF($C$4="Attiecināmās izmaksas",IF('3a+c+n'!$Q137="A",'3a+c+n'!N137,0),0)</f>
        <v>0</v>
      </c>
      <c r="O137" s="28">
        <f>IF($C$4="Attiecināmās izmaksas",IF('3a+c+n'!$Q137="A",'3a+c+n'!O137,0),0)</f>
        <v>0</v>
      </c>
      <c r="P137" s="59">
        <f>IF($C$4="Attiecināmās izmaksas",IF('3a+c+n'!$Q137="A",'3a+c+n'!P137,0),0)</f>
        <v>0</v>
      </c>
    </row>
    <row r="138" spans="1:16" ht="22.5" x14ac:dyDescent="0.2">
      <c r="A138" s="64">
        <f>IF(P138=0,0,IF(COUNTBLANK(P138)=1,0,COUNTA($P$14:P138)))</f>
        <v>0</v>
      </c>
      <c r="B138" s="28" t="str">
        <f>IF($C$4="Attiecināmās izmaksas",IF('3a+c+n'!$Q138="A",'3a+c+n'!B138,0),0)</f>
        <v>13-00000</v>
      </c>
      <c r="C138" s="28" t="str">
        <f>IF($C$4="Attiecināmās izmaksas",IF('3a+c+n'!$Q138="A",'3a+c+n'!C138,0),0)</f>
        <v>Siltumizolācijas materiāla stiprināšana ar līmjavu Baumit Nivo FIX vai ekvivalentu.</v>
      </c>
      <c r="D138" s="28" t="str">
        <f>IF($C$4="Attiecināmās izmaksas",IF('3a+c+n'!$Q138="A",'3a+c+n'!D138,0),0)</f>
        <v>kg</v>
      </c>
      <c r="E138" s="59"/>
      <c r="F138" s="81"/>
      <c r="G138" s="28"/>
      <c r="H138" s="28">
        <f>IF($C$4="Attiecināmās izmaksas",IF('3a+c+n'!$Q138="A",'3a+c+n'!H138,0),0)</f>
        <v>0</v>
      </c>
      <c r="I138" s="28"/>
      <c r="J138" s="28"/>
      <c r="K138" s="59">
        <f>IF($C$4="Attiecināmās izmaksas",IF('3a+c+n'!$Q138="A",'3a+c+n'!K138,0),0)</f>
        <v>0</v>
      </c>
      <c r="L138" s="81">
        <f>IF($C$4="Attiecināmās izmaksas",IF('3a+c+n'!$Q138="A",'3a+c+n'!L138,0),0)</f>
        <v>0</v>
      </c>
      <c r="M138" s="28">
        <f>IF($C$4="Attiecināmās izmaksas",IF('3a+c+n'!$Q138="A",'3a+c+n'!M138,0),0)</f>
        <v>0</v>
      </c>
      <c r="N138" s="28">
        <f>IF($C$4="Attiecināmās izmaksas",IF('3a+c+n'!$Q138="A",'3a+c+n'!N138,0),0)</f>
        <v>0</v>
      </c>
      <c r="O138" s="28">
        <f>IF($C$4="Attiecināmās izmaksas",IF('3a+c+n'!$Q138="A",'3a+c+n'!O138,0),0)</f>
        <v>0</v>
      </c>
      <c r="P138" s="59">
        <f>IF($C$4="Attiecināmās izmaksas",IF('3a+c+n'!$Q138="A",'3a+c+n'!P138,0),0)</f>
        <v>0</v>
      </c>
    </row>
    <row r="139" spans="1:16" ht="22.5" x14ac:dyDescent="0.2">
      <c r="A139" s="64">
        <f>IF(P139=0,0,IF(COUNTBLANK(P139)=1,0,COUNTA($P$14:P139)))</f>
        <v>0</v>
      </c>
      <c r="B139" s="28" t="str">
        <f>IF($C$4="Attiecināmās izmaksas",IF('3a+c+n'!$Q139="A",'3a+c+n'!B139,0),0)</f>
        <v>13-00000</v>
      </c>
      <c r="C139" s="28" t="str">
        <f>IF($C$4="Attiecināmās izmaksas",IF('3a+c+n'!$Q139="A",'3a+c+n'!C139,0),0)</f>
        <v xml:space="preserve">Putupolistirola plākšņu TENAPORS EPS 100  vai ekvivalentu (λ&lt;=0,036 W/(mK)) montāža. B=150mm </v>
      </c>
      <c r="D139" s="28" t="str">
        <f>IF($C$4="Attiecināmās izmaksas",IF('3a+c+n'!$Q139="A",'3a+c+n'!D139,0),0)</f>
        <v>m2</v>
      </c>
      <c r="E139" s="59"/>
      <c r="F139" s="81"/>
      <c r="G139" s="28"/>
      <c r="H139" s="28">
        <f>IF($C$4="Attiecināmās izmaksas",IF('3a+c+n'!$Q139="A",'3a+c+n'!H139,0),0)</f>
        <v>0</v>
      </c>
      <c r="I139" s="28"/>
      <c r="J139" s="28"/>
      <c r="K139" s="59">
        <f>IF($C$4="Attiecināmās izmaksas",IF('3a+c+n'!$Q139="A",'3a+c+n'!K139,0),0)</f>
        <v>0</v>
      </c>
      <c r="L139" s="81">
        <f>IF($C$4="Attiecināmās izmaksas",IF('3a+c+n'!$Q139="A",'3a+c+n'!L139,0),0)</f>
        <v>0</v>
      </c>
      <c r="M139" s="28">
        <f>IF($C$4="Attiecināmās izmaksas",IF('3a+c+n'!$Q139="A",'3a+c+n'!M139,0),0)</f>
        <v>0</v>
      </c>
      <c r="N139" s="28">
        <f>IF($C$4="Attiecināmās izmaksas",IF('3a+c+n'!$Q139="A",'3a+c+n'!N139,0),0)</f>
        <v>0</v>
      </c>
      <c r="O139" s="28">
        <f>IF($C$4="Attiecināmās izmaksas",IF('3a+c+n'!$Q139="A",'3a+c+n'!O139,0),0)</f>
        <v>0</v>
      </c>
      <c r="P139" s="59">
        <f>IF($C$4="Attiecināmās izmaksas",IF('3a+c+n'!$Q139="A",'3a+c+n'!P139,0),0)</f>
        <v>0</v>
      </c>
    </row>
    <row r="140" spans="1:16" ht="22.5" x14ac:dyDescent="0.2">
      <c r="A140" s="64">
        <f>IF(P140=0,0,IF(COUNTBLANK(P140)=1,0,COUNTA($P$14:P140)))</f>
        <v>0</v>
      </c>
      <c r="B140" s="28" t="str">
        <f>IF($C$4="Attiecināmās izmaksas",IF('3a+c+n'!$Q140="A",'3a+c+n'!B140,0),0)</f>
        <v>13-00000</v>
      </c>
      <c r="C140" s="28" t="str">
        <f>IF($C$4="Attiecināmās izmaksas",IF('3a+c+n'!$Q140="A",'3a+c+n'!C140,0),0)</f>
        <v>Armējošā slāņa iestrāde ar javas kārtu BAUMIT ProContact vai ekvivalentu - 2 kārtās.</v>
      </c>
      <c r="D140" s="28" t="str">
        <f>IF($C$4="Attiecināmās izmaksas",IF('3a+c+n'!$Q140="A",'3a+c+n'!D140,0),0)</f>
        <v>kg</v>
      </c>
      <c r="E140" s="59"/>
      <c r="F140" s="81"/>
      <c r="G140" s="28"/>
      <c r="H140" s="28">
        <f>IF($C$4="Attiecināmās izmaksas",IF('3a+c+n'!$Q140="A",'3a+c+n'!H140,0),0)</f>
        <v>0</v>
      </c>
      <c r="I140" s="28"/>
      <c r="J140" s="28"/>
      <c r="K140" s="59">
        <f>IF($C$4="Attiecināmās izmaksas",IF('3a+c+n'!$Q140="A",'3a+c+n'!K140,0),0)</f>
        <v>0</v>
      </c>
      <c r="L140" s="81">
        <f>IF($C$4="Attiecināmās izmaksas",IF('3a+c+n'!$Q140="A",'3a+c+n'!L140,0),0)</f>
        <v>0</v>
      </c>
      <c r="M140" s="28">
        <f>IF($C$4="Attiecināmās izmaksas",IF('3a+c+n'!$Q140="A",'3a+c+n'!M140,0),0)</f>
        <v>0</v>
      </c>
      <c r="N140" s="28">
        <f>IF($C$4="Attiecināmās izmaksas",IF('3a+c+n'!$Q140="A",'3a+c+n'!N140,0),0)</f>
        <v>0</v>
      </c>
      <c r="O140" s="28">
        <f>IF($C$4="Attiecināmās izmaksas",IF('3a+c+n'!$Q140="A",'3a+c+n'!O140,0),0)</f>
        <v>0</v>
      </c>
      <c r="P140" s="59">
        <f>IF($C$4="Attiecināmās izmaksas",IF('3a+c+n'!$Q140="A",'3a+c+n'!P140,0),0)</f>
        <v>0</v>
      </c>
    </row>
    <row r="141" spans="1:16" ht="22.5" x14ac:dyDescent="0.2">
      <c r="A141" s="64">
        <f>IF(P141=0,0,IF(COUNTBLANK(P141)=1,0,COUNTA($P$14:P141)))</f>
        <v>0</v>
      </c>
      <c r="B141" s="28" t="str">
        <f>IF($C$4="Attiecināmās izmaksas",IF('3a+c+n'!$Q141="A",'3a+c+n'!B141,0),0)</f>
        <v>13-00000</v>
      </c>
      <c r="C141" s="28" t="str">
        <f>IF($C$4="Attiecināmās izmaksas",IF('3a+c+n'!$Q141="A",'3a+c+n'!C141,0),0)</f>
        <v>Virszemes daļā Baumit StarTex vai ekvivalents stiklušķiedras siets 160 g/m² - 2 kārtās</v>
      </c>
      <c r="D141" s="28" t="str">
        <f>IF($C$4="Attiecināmās izmaksas",IF('3a+c+n'!$Q141="A",'3a+c+n'!D141,0),0)</f>
        <v>m2</v>
      </c>
      <c r="E141" s="59"/>
      <c r="F141" s="81"/>
      <c r="G141" s="28"/>
      <c r="H141" s="28">
        <f>IF($C$4="Attiecināmās izmaksas",IF('3a+c+n'!$Q141="A",'3a+c+n'!H141,0),0)</f>
        <v>0</v>
      </c>
      <c r="I141" s="28"/>
      <c r="J141" s="28"/>
      <c r="K141" s="59">
        <f>IF($C$4="Attiecināmās izmaksas",IF('3a+c+n'!$Q141="A",'3a+c+n'!K141,0),0)</f>
        <v>0</v>
      </c>
      <c r="L141" s="81">
        <f>IF($C$4="Attiecināmās izmaksas",IF('3a+c+n'!$Q141="A",'3a+c+n'!L141,0),0)</f>
        <v>0</v>
      </c>
      <c r="M141" s="28">
        <f>IF($C$4="Attiecināmās izmaksas",IF('3a+c+n'!$Q141="A",'3a+c+n'!M141,0),0)</f>
        <v>0</v>
      </c>
      <c r="N141" s="28">
        <f>IF($C$4="Attiecināmās izmaksas",IF('3a+c+n'!$Q141="A",'3a+c+n'!N141,0),0)</f>
        <v>0</v>
      </c>
      <c r="O141" s="28">
        <f>IF($C$4="Attiecināmās izmaksas",IF('3a+c+n'!$Q141="A",'3a+c+n'!O141,0),0)</f>
        <v>0</v>
      </c>
      <c r="P141" s="59">
        <f>IF($C$4="Attiecināmās izmaksas",IF('3a+c+n'!$Q141="A",'3a+c+n'!P141,0),0)</f>
        <v>0</v>
      </c>
    </row>
    <row r="142" spans="1:16" ht="12" customHeight="1" thickBot="1" x14ac:dyDescent="0.25">
      <c r="A142" s="325" t="s">
        <v>62</v>
      </c>
      <c r="B142" s="326"/>
      <c r="C142" s="326"/>
      <c r="D142" s="326"/>
      <c r="E142" s="326"/>
      <c r="F142" s="326"/>
      <c r="G142" s="326"/>
      <c r="H142" s="326"/>
      <c r="I142" s="326"/>
      <c r="J142" s="326"/>
      <c r="K142" s="327"/>
      <c r="L142" s="74">
        <f>SUM(L14:L141)</f>
        <v>0</v>
      </c>
      <c r="M142" s="75">
        <f>SUM(M14:M141)</f>
        <v>0</v>
      </c>
      <c r="N142" s="75">
        <f>SUM(N14:N141)</f>
        <v>0</v>
      </c>
      <c r="O142" s="75">
        <f>SUM(O14:O141)</f>
        <v>0</v>
      </c>
      <c r="P142" s="76">
        <f>SUM(P14:P141)</f>
        <v>0</v>
      </c>
    </row>
    <row r="143" spans="1:16" x14ac:dyDescent="0.2">
      <c r="A143" s="20"/>
      <c r="B143" s="20"/>
      <c r="C143" s="20"/>
      <c r="D143" s="20"/>
      <c r="E143" s="20"/>
      <c r="F143" s="20"/>
      <c r="G143" s="20"/>
      <c r="H143" s="20"/>
      <c r="I143" s="20"/>
      <c r="J143" s="20"/>
      <c r="K143" s="20"/>
      <c r="L143" s="20"/>
      <c r="M143" s="20"/>
      <c r="N143" s="20"/>
      <c r="O143" s="20"/>
      <c r="P143" s="20"/>
    </row>
    <row r="144" spans="1:16" x14ac:dyDescent="0.2">
      <c r="A144" s="20"/>
      <c r="B144" s="20"/>
      <c r="C144" s="20"/>
      <c r="D144" s="20"/>
      <c r="E144" s="20"/>
      <c r="F144" s="20"/>
      <c r="G144" s="20"/>
      <c r="H144" s="20"/>
      <c r="I144" s="20"/>
      <c r="J144" s="20"/>
      <c r="K144" s="20"/>
      <c r="L144" s="20"/>
      <c r="M144" s="20"/>
      <c r="N144" s="20"/>
      <c r="O144" s="20"/>
      <c r="P144" s="20"/>
    </row>
    <row r="145" spans="1:16" x14ac:dyDescent="0.2">
      <c r="A145" s="1" t="s">
        <v>14</v>
      </c>
      <c r="B145" s="20"/>
      <c r="C145" s="328">
        <f>'Kops n'!C36:H36</f>
        <v>0</v>
      </c>
      <c r="D145" s="328"/>
      <c r="E145" s="328"/>
      <c r="F145" s="328"/>
      <c r="G145" s="328"/>
      <c r="H145" s="328"/>
      <c r="I145" s="20"/>
      <c r="J145" s="20"/>
      <c r="K145" s="20"/>
      <c r="L145" s="20"/>
      <c r="M145" s="20"/>
      <c r="N145" s="20"/>
      <c r="O145" s="20"/>
      <c r="P145" s="20"/>
    </row>
    <row r="146" spans="1:16" x14ac:dyDescent="0.2">
      <c r="A146" s="20"/>
      <c r="B146" s="20"/>
      <c r="C146" s="250" t="s">
        <v>15</v>
      </c>
      <c r="D146" s="250"/>
      <c r="E146" s="250"/>
      <c r="F146" s="250"/>
      <c r="G146" s="250"/>
      <c r="H146" s="250"/>
      <c r="I146" s="20"/>
      <c r="J146" s="20"/>
      <c r="K146" s="20"/>
      <c r="L146" s="20"/>
      <c r="M146" s="20"/>
      <c r="N146" s="20"/>
      <c r="O146" s="20"/>
      <c r="P146" s="20"/>
    </row>
    <row r="147" spans="1:16" x14ac:dyDescent="0.2">
      <c r="A147" s="20"/>
      <c r="B147" s="20"/>
      <c r="C147" s="20"/>
      <c r="D147" s="20"/>
      <c r="E147" s="20"/>
      <c r="F147" s="20"/>
      <c r="G147" s="20"/>
      <c r="H147" s="20"/>
      <c r="I147" s="20"/>
      <c r="J147" s="20"/>
      <c r="K147" s="20"/>
      <c r="L147" s="20"/>
      <c r="M147" s="20"/>
      <c r="N147" s="20"/>
      <c r="O147" s="20"/>
      <c r="P147" s="20"/>
    </row>
    <row r="148" spans="1:16" x14ac:dyDescent="0.2">
      <c r="A148" s="291" t="str">
        <f>'Kops n'!A39:D39</f>
        <v xml:space="preserve">Tāme sastādīta 2023. gada __.________ </v>
      </c>
      <c r="B148" s="292"/>
      <c r="C148" s="292"/>
      <c r="D148" s="292"/>
      <c r="E148" s="20"/>
      <c r="F148" s="20"/>
      <c r="G148" s="20"/>
      <c r="H148" s="20"/>
      <c r="I148" s="20"/>
      <c r="J148" s="20"/>
      <c r="K148" s="20"/>
      <c r="L148" s="20"/>
      <c r="M148" s="20"/>
      <c r="N148" s="20"/>
      <c r="O148" s="20"/>
      <c r="P148" s="20"/>
    </row>
    <row r="149" spans="1:16" x14ac:dyDescent="0.2">
      <c r="A149" s="20"/>
      <c r="B149" s="20"/>
      <c r="C149" s="20"/>
      <c r="D149" s="20"/>
      <c r="E149" s="20"/>
      <c r="F149" s="20"/>
      <c r="G149" s="20"/>
      <c r="H149" s="20"/>
      <c r="I149" s="20"/>
      <c r="J149" s="20"/>
      <c r="K149" s="20"/>
      <c r="L149" s="20"/>
      <c r="M149" s="20"/>
      <c r="N149" s="20"/>
      <c r="O149" s="20"/>
      <c r="P149" s="20"/>
    </row>
    <row r="150" spans="1:16" x14ac:dyDescent="0.2">
      <c r="A150" s="1" t="s">
        <v>41</v>
      </c>
      <c r="B150" s="20"/>
      <c r="C150" s="328">
        <f>'Kops n'!C41:H41</f>
        <v>0</v>
      </c>
      <c r="D150" s="328"/>
      <c r="E150" s="328"/>
      <c r="F150" s="328"/>
      <c r="G150" s="328"/>
      <c r="H150" s="328"/>
      <c r="I150" s="20"/>
      <c r="J150" s="20"/>
      <c r="K150" s="20"/>
      <c r="L150" s="20"/>
      <c r="M150" s="20"/>
      <c r="N150" s="20"/>
      <c r="O150" s="20"/>
      <c r="P150" s="20"/>
    </row>
    <row r="151" spans="1:16" x14ac:dyDescent="0.2">
      <c r="A151" s="20"/>
      <c r="B151" s="20"/>
      <c r="C151" s="250" t="s">
        <v>15</v>
      </c>
      <c r="D151" s="250"/>
      <c r="E151" s="250"/>
      <c r="F151" s="250"/>
      <c r="G151" s="250"/>
      <c r="H151" s="250"/>
      <c r="I151" s="20"/>
      <c r="J151" s="20"/>
      <c r="K151" s="20"/>
      <c r="L151" s="20"/>
      <c r="M151" s="20"/>
      <c r="N151" s="20"/>
      <c r="O151" s="20"/>
      <c r="P151" s="20"/>
    </row>
    <row r="152" spans="1:16" x14ac:dyDescent="0.2">
      <c r="A152" s="20"/>
      <c r="B152" s="20"/>
      <c r="C152" s="20"/>
      <c r="D152" s="20"/>
      <c r="E152" s="20"/>
      <c r="F152" s="20"/>
      <c r="G152" s="20"/>
      <c r="H152" s="20"/>
      <c r="I152" s="20"/>
      <c r="J152" s="20"/>
      <c r="K152" s="20"/>
      <c r="L152" s="20"/>
      <c r="M152" s="20"/>
      <c r="N152" s="20"/>
      <c r="O152" s="20"/>
      <c r="P152" s="20"/>
    </row>
    <row r="153" spans="1:16" x14ac:dyDescent="0.2">
      <c r="A153" s="103" t="s">
        <v>16</v>
      </c>
      <c r="B153" s="52"/>
      <c r="C153" s="115">
        <f>'Kops n'!C44</f>
        <v>0</v>
      </c>
      <c r="D153" s="52"/>
      <c r="E153" s="20"/>
      <c r="F153" s="20"/>
      <c r="G153" s="20"/>
      <c r="H153" s="20"/>
      <c r="I153" s="20"/>
      <c r="J153" s="20"/>
      <c r="K153" s="20"/>
      <c r="L153" s="20"/>
      <c r="M153" s="20"/>
      <c r="N153" s="20"/>
      <c r="O153" s="20"/>
      <c r="P153" s="20"/>
    </row>
    <row r="154" spans="1:16" x14ac:dyDescent="0.2">
      <c r="A154" s="20"/>
      <c r="B154" s="20"/>
      <c r="C154" s="20"/>
      <c r="D154" s="20"/>
      <c r="E154" s="20"/>
      <c r="F154" s="20"/>
      <c r="G154" s="20"/>
      <c r="H154" s="20"/>
      <c r="I154" s="20"/>
      <c r="J154" s="20"/>
      <c r="K154" s="20"/>
      <c r="L154" s="20"/>
      <c r="M154" s="20"/>
      <c r="N154" s="20"/>
      <c r="O154" s="20"/>
      <c r="P154" s="20"/>
    </row>
  </sheetData>
  <mergeCells count="23">
    <mergeCell ref="C151:H151"/>
    <mergeCell ref="L12:P12"/>
    <mergeCell ref="A142:K142"/>
    <mergeCell ref="C145:H145"/>
    <mergeCell ref="C146:H146"/>
    <mergeCell ref="A148:D148"/>
    <mergeCell ref="C150:H150"/>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42:K142">
    <cfRule type="containsText" dxfId="265" priority="3" operator="containsText" text="Tiešās izmaksas kopā, t. sk. darba devēja sociālais nodoklis __.__% ">
      <formula>NOT(ISERROR(SEARCH("Tiešās izmaksas kopā, t. sk. darba devēja sociālais nodoklis __.__% ",A142)))</formula>
    </cfRule>
  </conditionalFormatting>
  <conditionalFormatting sqref="A14:P141">
    <cfRule type="cellIs" dxfId="264" priority="1" operator="equal">
      <formula>0</formula>
    </cfRule>
  </conditionalFormatting>
  <conditionalFormatting sqref="C2:I2 D5:L8 N9:O9 L142:P142 C145:H145 C150:H150 C153">
    <cfRule type="cellIs" dxfId="263"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0163-44AE-4EEA-8DD2-B33E74EE6D0B}">
  <sheetPr>
    <tabColor rgb="FFFFFF00"/>
  </sheetPr>
  <dimension ref="A1:P154"/>
  <sheetViews>
    <sheetView topLeftCell="A130"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'3a+c+n'!D1</f>
        <v>3</v>
      </c>
      <c r="E1" s="26"/>
      <c r="F1" s="26"/>
      <c r="G1" s="26"/>
      <c r="H1" s="26"/>
      <c r="I1" s="26"/>
      <c r="J1" s="26"/>
      <c r="N1" s="30"/>
      <c r="O1" s="31"/>
      <c r="P1" s="32"/>
    </row>
    <row r="2" spans="1:16" x14ac:dyDescent="0.2">
      <c r="A2" s="33"/>
      <c r="B2" s="33"/>
      <c r="C2" s="316" t="str">
        <f>'3a+c+n'!C2:I2</f>
        <v>Fasādes</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P142</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izmaksas",IF('3a+c+n'!$Q14="C",'3a+c+n'!B14,0))</f>
        <v>0</v>
      </c>
      <c r="C14" s="27">
        <f>IF($C$4="citu pasākumu izmaksas",IF('3a+c+n'!$Q14="C",'3a+c+n'!C14,0))</f>
        <v>0</v>
      </c>
      <c r="D14" s="27">
        <f>IF($C$4="citu pasākumu izmaksas",IF('3a+c+n'!$Q14="C",'3a+c+n'!D14,0))</f>
        <v>0</v>
      </c>
      <c r="E14" s="57"/>
      <c r="F14" s="79"/>
      <c r="G14" s="27">
        <f>IF($C$4="citu pasākumu izmaksas",IF('3a+c+n'!$Q14="C",'3a+c+n'!G14,0))</f>
        <v>0</v>
      </c>
      <c r="H14" s="27">
        <f>IF($C$4="citu pasākumu izmaksas",IF('3a+c+n'!$Q14="C",'3a+c+n'!H14,0))</f>
        <v>0</v>
      </c>
      <c r="I14" s="27"/>
      <c r="J14" s="27"/>
      <c r="K14" s="57">
        <f>IF($C$4="citu pasākumu izmaksas",IF('3a+c+n'!$Q14="C",'3a+c+n'!K14,0))</f>
        <v>0</v>
      </c>
      <c r="L14" s="108">
        <f>IF($C$4="citu pasākumu izmaksas",IF('3a+c+n'!$Q14="C",'3a+c+n'!L14,0))</f>
        <v>0</v>
      </c>
      <c r="M14" s="27">
        <f>IF($C$4="citu pasākumu izmaksas",IF('3a+c+n'!$Q14="C",'3a+c+n'!M14,0))</f>
        <v>0</v>
      </c>
      <c r="N14" s="27">
        <f>IF($C$4="citu pasākumu izmaksas",IF('3a+c+n'!$Q14="C",'3a+c+n'!N14,0))</f>
        <v>0</v>
      </c>
      <c r="O14" s="27">
        <f>IF($C$4="citu pasākumu izmaksas",IF('3a+c+n'!$Q14="C",'3a+c+n'!O14,0))</f>
        <v>0</v>
      </c>
      <c r="P14" s="57">
        <f>IF($C$4="citu pasākumu izmaksas",IF('3a+c+n'!$Q14="C",'3a+c+n'!P14,0))</f>
        <v>0</v>
      </c>
    </row>
    <row r="15" spans="1:16" x14ac:dyDescent="0.2">
      <c r="A15" s="64">
        <f>IF(P15=0,0,IF(COUNTBLANK(P15)=1,0,COUNTA($P$14:P15)))</f>
        <v>0</v>
      </c>
      <c r="B15" s="28">
        <f>IF($C$4="citu pasākumu izmaksas",IF('3a+c+n'!$Q15="C",'3a+c+n'!B15,0))</f>
        <v>0</v>
      </c>
      <c r="C15" s="28">
        <f>IF($C$4="citu pasākumu izmaksas",IF('3a+c+n'!$Q15="C",'3a+c+n'!C15,0))</f>
        <v>0</v>
      </c>
      <c r="D15" s="28">
        <f>IF($C$4="citu pasākumu izmaksas",IF('3a+c+n'!$Q15="C",'3a+c+n'!D15,0))</f>
        <v>0</v>
      </c>
      <c r="E15" s="59"/>
      <c r="F15" s="81"/>
      <c r="G15" s="28"/>
      <c r="H15" s="28">
        <f>IF($C$4="citu pasākumu izmaksas",IF('3a+c+n'!$Q15="C",'3a+c+n'!H15,0))</f>
        <v>0</v>
      </c>
      <c r="I15" s="28"/>
      <c r="J15" s="28"/>
      <c r="K15" s="59">
        <f>IF($C$4="citu pasākumu izmaksas",IF('3a+c+n'!$Q15="C",'3a+c+n'!K15,0))</f>
        <v>0</v>
      </c>
      <c r="L15" s="109">
        <f>IF($C$4="citu pasākumu izmaksas",IF('3a+c+n'!$Q15="C",'3a+c+n'!L15,0))</f>
        <v>0</v>
      </c>
      <c r="M15" s="28">
        <f>IF($C$4="citu pasākumu izmaksas",IF('3a+c+n'!$Q15="C",'3a+c+n'!M15,0))</f>
        <v>0</v>
      </c>
      <c r="N15" s="28">
        <f>IF($C$4="citu pasākumu izmaksas",IF('3a+c+n'!$Q15="C",'3a+c+n'!N15,0))</f>
        <v>0</v>
      </c>
      <c r="O15" s="28">
        <f>IF($C$4="citu pasākumu izmaksas",IF('3a+c+n'!$Q15="C",'3a+c+n'!O15,0))</f>
        <v>0</v>
      </c>
      <c r="P15" s="59">
        <f>IF($C$4="citu pasākumu izmaksas",IF('3a+c+n'!$Q15="C",'3a+c+n'!P15,0))</f>
        <v>0</v>
      </c>
    </row>
    <row r="16" spans="1:16" x14ac:dyDescent="0.2">
      <c r="A16" s="64">
        <f>IF(P16=0,0,IF(COUNTBLANK(P16)=1,0,COUNTA($P$14:P16)))</f>
        <v>0</v>
      </c>
      <c r="B16" s="28">
        <f>IF($C$4="citu pasākumu izmaksas",IF('3a+c+n'!$Q16="C",'3a+c+n'!B16,0))</f>
        <v>0</v>
      </c>
      <c r="C16" s="28">
        <f>IF($C$4="citu pasākumu izmaksas",IF('3a+c+n'!$Q16="C",'3a+c+n'!C16,0))</f>
        <v>0</v>
      </c>
      <c r="D16" s="28">
        <f>IF($C$4="citu pasākumu izmaksas",IF('3a+c+n'!$Q16="C",'3a+c+n'!D16,0))</f>
        <v>0</v>
      </c>
      <c r="E16" s="59"/>
      <c r="F16" s="81"/>
      <c r="G16" s="28"/>
      <c r="H16" s="28">
        <f>IF($C$4="citu pasākumu izmaksas",IF('3a+c+n'!$Q16="C",'3a+c+n'!H16,0))</f>
        <v>0</v>
      </c>
      <c r="I16" s="28"/>
      <c r="J16" s="28"/>
      <c r="K16" s="59">
        <f>IF($C$4="citu pasākumu izmaksas",IF('3a+c+n'!$Q16="C",'3a+c+n'!K16,0))</f>
        <v>0</v>
      </c>
      <c r="L16" s="109">
        <f>IF($C$4="citu pasākumu izmaksas",IF('3a+c+n'!$Q16="C",'3a+c+n'!L16,0))</f>
        <v>0</v>
      </c>
      <c r="M16" s="28">
        <f>IF($C$4="citu pasākumu izmaksas",IF('3a+c+n'!$Q16="C",'3a+c+n'!M16,0))</f>
        <v>0</v>
      </c>
      <c r="N16" s="28">
        <f>IF($C$4="citu pasākumu izmaksas",IF('3a+c+n'!$Q16="C",'3a+c+n'!N16,0))</f>
        <v>0</v>
      </c>
      <c r="O16" s="28">
        <f>IF($C$4="citu pasākumu izmaksas",IF('3a+c+n'!$Q16="C",'3a+c+n'!O16,0))</f>
        <v>0</v>
      </c>
      <c r="P16" s="59">
        <f>IF($C$4="citu pasākumu izmaksas",IF('3a+c+n'!$Q16="C",'3a+c+n'!P16,0))</f>
        <v>0</v>
      </c>
    </row>
    <row r="17" spans="1:16" x14ac:dyDescent="0.2">
      <c r="A17" s="64">
        <f>IF(P17=0,0,IF(COUNTBLANK(P17)=1,0,COUNTA($P$14:P17)))</f>
        <v>0</v>
      </c>
      <c r="B17" s="28">
        <f>IF($C$4="citu pasākumu izmaksas",IF('3a+c+n'!$Q17="C",'3a+c+n'!B17,0))</f>
        <v>0</v>
      </c>
      <c r="C17" s="28">
        <f>IF($C$4="citu pasākumu izmaksas",IF('3a+c+n'!$Q17="C",'3a+c+n'!C17,0))</f>
        <v>0</v>
      </c>
      <c r="D17" s="28">
        <f>IF($C$4="citu pasākumu izmaksas",IF('3a+c+n'!$Q17="C",'3a+c+n'!D17,0))</f>
        <v>0</v>
      </c>
      <c r="E17" s="59"/>
      <c r="F17" s="81"/>
      <c r="G17" s="28"/>
      <c r="H17" s="28">
        <f>IF($C$4="citu pasākumu izmaksas",IF('3a+c+n'!$Q17="C",'3a+c+n'!H17,0))</f>
        <v>0</v>
      </c>
      <c r="I17" s="28"/>
      <c r="J17" s="28"/>
      <c r="K17" s="59">
        <f>IF($C$4="citu pasākumu izmaksas",IF('3a+c+n'!$Q17="C",'3a+c+n'!K17,0))</f>
        <v>0</v>
      </c>
      <c r="L17" s="109">
        <f>IF($C$4="citu pasākumu izmaksas",IF('3a+c+n'!$Q17="C",'3a+c+n'!L17,0))</f>
        <v>0</v>
      </c>
      <c r="M17" s="28">
        <f>IF($C$4="citu pasākumu izmaksas",IF('3a+c+n'!$Q17="C",'3a+c+n'!M17,0))</f>
        <v>0</v>
      </c>
      <c r="N17" s="28">
        <f>IF($C$4="citu pasākumu izmaksas",IF('3a+c+n'!$Q17="C",'3a+c+n'!N17,0))</f>
        <v>0</v>
      </c>
      <c r="O17" s="28">
        <f>IF($C$4="citu pasākumu izmaksas",IF('3a+c+n'!$Q17="C",'3a+c+n'!O17,0))</f>
        <v>0</v>
      </c>
      <c r="P17" s="59">
        <f>IF($C$4="citu pasākumu izmaksas",IF('3a+c+n'!$Q17="C",'3a+c+n'!P17,0))</f>
        <v>0</v>
      </c>
    </row>
    <row r="18" spans="1:16" x14ac:dyDescent="0.2">
      <c r="A18" s="64">
        <f>IF(P18=0,0,IF(COUNTBLANK(P18)=1,0,COUNTA($P$14:P18)))</f>
        <v>0</v>
      </c>
      <c r="B18" s="28">
        <f>IF($C$4="citu pasākumu izmaksas",IF('3a+c+n'!$Q18="C",'3a+c+n'!B18,0))</f>
        <v>0</v>
      </c>
      <c r="C18" s="28">
        <f>IF($C$4="citu pasākumu izmaksas",IF('3a+c+n'!$Q18="C",'3a+c+n'!C18,0))</f>
        <v>0</v>
      </c>
      <c r="D18" s="28">
        <f>IF($C$4="citu pasākumu izmaksas",IF('3a+c+n'!$Q18="C",'3a+c+n'!D18,0))</f>
        <v>0</v>
      </c>
      <c r="E18" s="59"/>
      <c r="F18" s="81"/>
      <c r="G18" s="28"/>
      <c r="H18" s="28">
        <f>IF($C$4="citu pasākumu izmaksas",IF('3a+c+n'!$Q18="C",'3a+c+n'!H18,0))</f>
        <v>0</v>
      </c>
      <c r="I18" s="28"/>
      <c r="J18" s="28"/>
      <c r="K18" s="59">
        <f>IF($C$4="citu pasākumu izmaksas",IF('3a+c+n'!$Q18="C",'3a+c+n'!K18,0))</f>
        <v>0</v>
      </c>
      <c r="L18" s="109">
        <f>IF($C$4="citu pasākumu izmaksas",IF('3a+c+n'!$Q18="C",'3a+c+n'!L18,0))</f>
        <v>0</v>
      </c>
      <c r="M18" s="28">
        <f>IF($C$4="citu pasākumu izmaksas",IF('3a+c+n'!$Q18="C",'3a+c+n'!M18,0))</f>
        <v>0</v>
      </c>
      <c r="N18" s="28">
        <f>IF($C$4="citu pasākumu izmaksas",IF('3a+c+n'!$Q18="C",'3a+c+n'!N18,0))</f>
        <v>0</v>
      </c>
      <c r="O18" s="28">
        <f>IF($C$4="citu pasākumu izmaksas",IF('3a+c+n'!$Q18="C",'3a+c+n'!O18,0))</f>
        <v>0</v>
      </c>
      <c r="P18" s="59">
        <f>IF($C$4="citu pasākumu izmaksas",IF('3a+c+n'!$Q18="C",'3a+c+n'!P18,0))</f>
        <v>0</v>
      </c>
    </row>
    <row r="19" spans="1:16" x14ac:dyDescent="0.2">
      <c r="A19" s="64">
        <f>IF(P19=0,0,IF(COUNTBLANK(P19)=1,0,COUNTA($P$14:P19)))</f>
        <v>0</v>
      </c>
      <c r="B19" s="28">
        <f>IF($C$4="citu pasākumu izmaksas",IF('3a+c+n'!$Q19="C",'3a+c+n'!B19,0))</f>
        <v>0</v>
      </c>
      <c r="C19" s="28">
        <f>IF($C$4="citu pasākumu izmaksas",IF('3a+c+n'!$Q19="C",'3a+c+n'!C19,0))</f>
        <v>0</v>
      </c>
      <c r="D19" s="28">
        <f>IF($C$4="citu pasākumu izmaksas",IF('3a+c+n'!$Q19="C",'3a+c+n'!D19,0))</f>
        <v>0</v>
      </c>
      <c r="E19" s="59"/>
      <c r="F19" s="81"/>
      <c r="G19" s="28"/>
      <c r="H19" s="28">
        <f>IF($C$4="citu pasākumu izmaksas",IF('3a+c+n'!$Q19="C",'3a+c+n'!H19,0))</f>
        <v>0</v>
      </c>
      <c r="I19" s="28"/>
      <c r="J19" s="28"/>
      <c r="K19" s="59">
        <f>IF($C$4="citu pasākumu izmaksas",IF('3a+c+n'!$Q19="C",'3a+c+n'!K19,0))</f>
        <v>0</v>
      </c>
      <c r="L19" s="109">
        <f>IF($C$4="citu pasākumu izmaksas",IF('3a+c+n'!$Q19="C",'3a+c+n'!L19,0))</f>
        <v>0</v>
      </c>
      <c r="M19" s="28">
        <f>IF($C$4="citu pasākumu izmaksas",IF('3a+c+n'!$Q19="C",'3a+c+n'!M19,0))</f>
        <v>0</v>
      </c>
      <c r="N19" s="28">
        <f>IF($C$4="citu pasākumu izmaksas",IF('3a+c+n'!$Q19="C",'3a+c+n'!N19,0))</f>
        <v>0</v>
      </c>
      <c r="O19" s="28">
        <f>IF($C$4="citu pasākumu izmaksas",IF('3a+c+n'!$Q19="C",'3a+c+n'!O19,0))</f>
        <v>0</v>
      </c>
      <c r="P19" s="59">
        <f>IF($C$4="citu pasākumu izmaksas",IF('3a+c+n'!$Q19="C",'3a+c+n'!P19,0))</f>
        <v>0</v>
      </c>
    </row>
    <row r="20" spans="1:16" x14ac:dyDescent="0.2">
      <c r="A20" s="64">
        <f>IF(P20=0,0,IF(COUNTBLANK(P20)=1,0,COUNTA($P$14:P20)))</f>
        <v>0</v>
      </c>
      <c r="B20" s="28">
        <f>IF($C$4="citu pasākumu izmaksas",IF('3a+c+n'!$Q20="C",'3a+c+n'!B20,0))</f>
        <v>0</v>
      </c>
      <c r="C20" s="28">
        <f>IF($C$4="citu pasākumu izmaksas",IF('3a+c+n'!$Q20="C",'3a+c+n'!C20,0))</f>
        <v>0</v>
      </c>
      <c r="D20" s="28">
        <f>IF($C$4="citu pasākumu izmaksas",IF('3a+c+n'!$Q20="C",'3a+c+n'!D20,0))</f>
        <v>0</v>
      </c>
      <c r="E20" s="59"/>
      <c r="F20" s="81"/>
      <c r="G20" s="28"/>
      <c r="H20" s="28">
        <f>IF($C$4="citu pasākumu izmaksas",IF('3a+c+n'!$Q20="C",'3a+c+n'!H20,0))</f>
        <v>0</v>
      </c>
      <c r="I20" s="28"/>
      <c r="J20" s="28"/>
      <c r="K20" s="59">
        <f>IF($C$4="citu pasākumu izmaksas",IF('3a+c+n'!$Q20="C",'3a+c+n'!K20,0))</f>
        <v>0</v>
      </c>
      <c r="L20" s="109">
        <f>IF($C$4="citu pasākumu izmaksas",IF('3a+c+n'!$Q20="C",'3a+c+n'!L20,0))</f>
        <v>0</v>
      </c>
      <c r="M20" s="28">
        <f>IF($C$4="citu pasākumu izmaksas",IF('3a+c+n'!$Q20="C",'3a+c+n'!M20,0))</f>
        <v>0</v>
      </c>
      <c r="N20" s="28">
        <f>IF($C$4="citu pasākumu izmaksas",IF('3a+c+n'!$Q20="C",'3a+c+n'!N20,0))</f>
        <v>0</v>
      </c>
      <c r="O20" s="28">
        <f>IF($C$4="citu pasākumu izmaksas",IF('3a+c+n'!$Q20="C",'3a+c+n'!O20,0))</f>
        <v>0</v>
      </c>
      <c r="P20" s="59">
        <f>IF($C$4="citu pasākumu izmaksas",IF('3a+c+n'!$Q20="C",'3a+c+n'!P20,0))</f>
        <v>0</v>
      </c>
    </row>
    <row r="21" spans="1:16" x14ac:dyDescent="0.2">
      <c r="A21" s="64">
        <f>IF(P21=0,0,IF(COUNTBLANK(P21)=1,0,COUNTA($P$14:P21)))</f>
        <v>0</v>
      </c>
      <c r="B21" s="28">
        <f>IF($C$4="citu pasākumu izmaksas",IF('3a+c+n'!$Q21="C",'3a+c+n'!B21,0))</f>
        <v>0</v>
      </c>
      <c r="C21" s="28">
        <f>IF($C$4="citu pasākumu izmaksas",IF('3a+c+n'!$Q21="C",'3a+c+n'!C21,0))</f>
        <v>0</v>
      </c>
      <c r="D21" s="28">
        <f>IF($C$4="citu pasākumu izmaksas",IF('3a+c+n'!$Q21="C",'3a+c+n'!D21,0))</f>
        <v>0</v>
      </c>
      <c r="E21" s="59"/>
      <c r="F21" s="81"/>
      <c r="G21" s="28"/>
      <c r="H21" s="28">
        <f>IF($C$4="citu pasākumu izmaksas",IF('3a+c+n'!$Q21="C",'3a+c+n'!H21,0))</f>
        <v>0</v>
      </c>
      <c r="I21" s="28"/>
      <c r="J21" s="28"/>
      <c r="K21" s="59">
        <f>IF($C$4="citu pasākumu izmaksas",IF('3a+c+n'!$Q21="C",'3a+c+n'!K21,0))</f>
        <v>0</v>
      </c>
      <c r="L21" s="109">
        <f>IF($C$4="citu pasākumu izmaksas",IF('3a+c+n'!$Q21="C",'3a+c+n'!L21,0))</f>
        <v>0</v>
      </c>
      <c r="M21" s="28">
        <f>IF($C$4="citu pasākumu izmaksas",IF('3a+c+n'!$Q21="C",'3a+c+n'!M21,0))</f>
        <v>0</v>
      </c>
      <c r="N21" s="28">
        <f>IF($C$4="citu pasākumu izmaksas",IF('3a+c+n'!$Q21="C",'3a+c+n'!N21,0))</f>
        <v>0</v>
      </c>
      <c r="O21" s="28">
        <f>IF($C$4="citu pasākumu izmaksas",IF('3a+c+n'!$Q21="C",'3a+c+n'!O21,0))</f>
        <v>0</v>
      </c>
      <c r="P21" s="59">
        <f>IF($C$4="citu pasākumu izmaksas",IF('3a+c+n'!$Q21="C",'3a+c+n'!P21,0))</f>
        <v>0</v>
      </c>
    </row>
    <row r="22" spans="1:16" x14ac:dyDescent="0.2">
      <c r="A22" s="64">
        <f>IF(P22=0,0,IF(COUNTBLANK(P22)=1,0,COUNTA($P$14:P22)))</f>
        <v>0</v>
      </c>
      <c r="B22" s="28">
        <f>IF($C$4="citu pasākumu izmaksas",IF('3a+c+n'!$Q22="C",'3a+c+n'!B22,0))</f>
        <v>0</v>
      </c>
      <c r="C22" s="28">
        <f>IF($C$4="citu pasākumu izmaksas",IF('3a+c+n'!$Q22="C",'3a+c+n'!C22,0))</f>
        <v>0</v>
      </c>
      <c r="D22" s="28">
        <f>IF($C$4="citu pasākumu izmaksas",IF('3a+c+n'!$Q22="C",'3a+c+n'!D22,0))</f>
        <v>0</v>
      </c>
      <c r="E22" s="59"/>
      <c r="F22" s="81"/>
      <c r="G22" s="28"/>
      <c r="H22" s="28">
        <f>IF($C$4="citu pasākumu izmaksas",IF('3a+c+n'!$Q22="C",'3a+c+n'!H22,0))</f>
        <v>0</v>
      </c>
      <c r="I22" s="28"/>
      <c r="J22" s="28"/>
      <c r="K22" s="59">
        <f>IF($C$4="citu pasākumu izmaksas",IF('3a+c+n'!$Q22="C",'3a+c+n'!K22,0))</f>
        <v>0</v>
      </c>
      <c r="L22" s="109">
        <f>IF($C$4="citu pasākumu izmaksas",IF('3a+c+n'!$Q22="C",'3a+c+n'!L22,0))</f>
        <v>0</v>
      </c>
      <c r="M22" s="28">
        <f>IF($C$4="citu pasākumu izmaksas",IF('3a+c+n'!$Q22="C",'3a+c+n'!M22,0))</f>
        <v>0</v>
      </c>
      <c r="N22" s="28">
        <f>IF($C$4="citu pasākumu izmaksas",IF('3a+c+n'!$Q22="C",'3a+c+n'!N22,0))</f>
        <v>0</v>
      </c>
      <c r="O22" s="28">
        <f>IF($C$4="citu pasākumu izmaksas",IF('3a+c+n'!$Q22="C",'3a+c+n'!O22,0))</f>
        <v>0</v>
      </c>
      <c r="P22" s="59">
        <f>IF($C$4="citu pasākumu izmaksas",IF('3a+c+n'!$Q22="C",'3a+c+n'!P22,0))</f>
        <v>0</v>
      </c>
    </row>
    <row r="23" spans="1:16" x14ac:dyDescent="0.2">
      <c r="A23" s="64">
        <f>IF(P23=0,0,IF(COUNTBLANK(P23)=1,0,COUNTA($P$14:P23)))</f>
        <v>0</v>
      </c>
      <c r="B23" s="28">
        <f>IF($C$4="citu pasākumu izmaksas",IF('3a+c+n'!$Q23="C",'3a+c+n'!B23,0))</f>
        <v>0</v>
      </c>
      <c r="C23" s="28">
        <f>IF($C$4="citu pasākumu izmaksas",IF('3a+c+n'!$Q23="C",'3a+c+n'!C23,0))</f>
        <v>0</v>
      </c>
      <c r="D23" s="28">
        <f>IF($C$4="citu pasākumu izmaksas",IF('3a+c+n'!$Q23="C",'3a+c+n'!D23,0))</f>
        <v>0</v>
      </c>
      <c r="E23" s="59"/>
      <c r="F23" s="81"/>
      <c r="G23" s="28"/>
      <c r="H23" s="28">
        <f>IF($C$4="citu pasākumu izmaksas",IF('3a+c+n'!$Q23="C",'3a+c+n'!H23,0))</f>
        <v>0</v>
      </c>
      <c r="I23" s="28"/>
      <c r="J23" s="28"/>
      <c r="K23" s="59">
        <f>IF($C$4="citu pasākumu izmaksas",IF('3a+c+n'!$Q23="C",'3a+c+n'!K23,0))</f>
        <v>0</v>
      </c>
      <c r="L23" s="109">
        <f>IF($C$4="citu pasākumu izmaksas",IF('3a+c+n'!$Q23="C",'3a+c+n'!L23,0))</f>
        <v>0</v>
      </c>
      <c r="M23" s="28">
        <f>IF($C$4="citu pasākumu izmaksas",IF('3a+c+n'!$Q23="C",'3a+c+n'!M23,0))</f>
        <v>0</v>
      </c>
      <c r="N23" s="28">
        <f>IF($C$4="citu pasākumu izmaksas",IF('3a+c+n'!$Q23="C",'3a+c+n'!N23,0))</f>
        <v>0</v>
      </c>
      <c r="O23" s="28">
        <f>IF($C$4="citu pasākumu izmaksas",IF('3a+c+n'!$Q23="C",'3a+c+n'!O23,0))</f>
        <v>0</v>
      </c>
      <c r="P23" s="59">
        <f>IF($C$4="citu pasākumu izmaksas",IF('3a+c+n'!$Q23="C",'3a+c+n'!P23,0))</f>
        <v>0</v>
      </c>
    </row>
    <row r="24" spans="1:16" x14ac:dyDescent="0.2">
      <c r="A24" s="64">
        <f>IF(P24=0,0,IF(COUNTBLANK(P24)=1,0,COUNTA($P$14:P24)))</f>
        <v>0</v>
      </c>
      <c r="B24" s="28">
        <f>IF($C$4="citu pasākumu izmaksas",IF('3a+c+n'!$Q24="C",'3a+c+n'!B24,0))</f>
        <v>0</v>
      </c>
      <c r="C24" s="28">
        <f>IF($C$4="citu pasākumu izmaksas",IF('3a+c+n'!$Q24="C",'3a+c+n'!C24,0))</f>
        <v>0</v>
      </c>
      <c r="D24" s="28">
        <f>IF($C$4="citu pasākumu izmaksas",IF('3a+c+n'!$Q24="C",'3a+c+n'!D24,0))</f>
        <v>0</v>
      </c>
      <c r="E24" s="59"/>
      <c r="F24" s="81"/>
      <c r="G24" s="28"/>
      <c r="H24" s="28">
        <f>IF($C$4="citu pasākumu izmaksas",IF('3a+c+n'!$Q24="C",'3a+c+n'!H24,0))</f>
        <v>0</v>
      </c>
      <c r="I24" s="28"/>
      <c r="J24" s="28"/>
      <c r="K24" s="59">
        <f>IF($C$4="citu pasākumu izmaksas",IF('3a+c+n'!$Q24="C",'3a+c+n'!K24,0))</f>
        <v>0</v>
      </c>
      <c r="L24" s="109">
        <f>IF($C$4="citu pasākumu izmaksas",IF('3a+c+n'!$Q24="C",'3a+c+n'!L24,0))</f>
        <v>0</v>
      </c>
      <c r="M24" s="28">
        <f>IF($C$4="citu pasākumu izmaksas",IF('3a+c+n'!$Q24="C",'3a+c+n'!M24,0))</f>
        <v>0</v>
      </c>
      <c r="N24" s="28">
        <f>IF($C$4="citu pasākumu izmaksas",IF('3a+c+n'!$Q24="C",'3a+c+n'!N24,0))</f>
        <v>0</v>
      </c>
      <c r="O24" s="28">
        <f>IF($C$4="citu pasākumu izmaksas",IF('3a+c+n'!$Q24="C",'3a+c+n'!O24,0))</f>
        <v>0</v>
      </c>
      <c r="P24" s="59">
        <f>IF($C$4="citu pasākumu izmaksas",IF('3a+c+n'!$Q24="C",'3a+c+n'!P24,0))</f>
        <v>0</v>
      </c>
    </row>
    <row r="25" spans="1:16" x14ac:dyDescent="0.2">
      <c r="A25" s="64">
        <f>IF(P25=0,0,IF(COUNTBLANK(P25)=1,0,COUNTA($P$14:P25)))</f>
        <v>0</v>
      </c>
      <c r="B25" s="28">
        <f>IF($C$4="citu pasākumu izmaksas",IF('3a+c+n'!$Q25="C",'3a+c+n'!B25,0))</f>
        <v>0</v>
      </c>
      <c r="C25" s="28">
        <f>IF($C$4="citu pasākumu izmaksas",IF('3a+c+n'!$Q25="C",'3a+c+n'!C25,0))</f>
        <v>0</v>
      </c>
      <c r="D25" s="28">
        <f>IF($C$4="citu pasākumu izmaksas",IF('3a+c+n'!$Q25="C",'3a+c+n'!D25,0))</f>
        <v>0</v>
      </c>
      <c r="E25" s="59"/>
      <c r="F25" s="81"/>
      <c r="G25" s="28"/>
      <c r="H25" s="28">
        <f>IF($C$4="citu pasākumu izmaksas",IF('3a+c+n'!$Q25="C",'3a+c+n'!H25,0))</f>
        <v>0</v>
      </c>
      <c r="I25" s="28"/>
      <c r="J25" s="28"/>
      <c r="K25" s="59">
        <f>IF($C$4="citu pasākumu izmaksas",IF('3a+c+n'!$Q25="C",'3a+c+n'!K25,0))</f>
        <v>0</v>
      </c>
      <c r="L25" s="109">
        <f>IF($C$4="citu pasākumu izmaksas",IF('3a+c+n'!$Q25="C",'3a+c+n'!L25,0))</f>
        <v>0</v>
      </c>
      <c r="M25" s="28">
        <f>IF($C$4="citu pasākumu izmaksas",IF('3a+c+n'!$Q25="C",'3a+c+n'!M25,0))</f>
        <v>0</v>
      </c>
      <c r="N25" s="28">
        <f>IF($C$4="citu pasākumu izmaksas",IF('3a+c+n'!$Q25="C",'3a+c+n'!N25,0))</f>
        <v>0</v>
      </c>
      <c r="O25" s="28">
        <f>IF($C$4="citu pasākumu izmaksas",IF('3a+c+n'!$Q25="C",'3a+c+n'!O25,0))</f>
        <v>0</v>
      </c>
      <c r="P25" s="59">
        <f>IF($C$4="citu pasākumu izmaksas",IF('3a+c+n'!$Q25="C",'3a+c+n'!P25,0))</f>
        <v>0</v>
      </c>
    </row>
    <row r="26" spans="1:16" x14ac:dyDescent="0.2">
      <c r="A26" s="64">
        <f>IF(P26=0,0,IF(COUNTBLANK(P26)=1,0,COUNTA($P$14:P26)))</f>
        <v>0</v>
      </c>
      <c r="B26" s="28">
        <f>IF($C$4="citu pasākumu izmaksas",IF('3a+c+n'!$Q26="C",'3a+c+n'!B26,0))</f>
        <v>0</v>
      </c>
      <c r="C26" s="28">
        <f>IF($C$4="citu pasākumu izmaksas",IF('3a+c+n'!$Q26="C",'3a+c+n'!C26,0))</f>
        <v>0</v>
      </c>
      <c r="D26" s="28">
        <f>IF($C$4="citu pasākumu izmaksas",IF('3a+c+n'!$Q26="C",'3a+c+n'!D26,0))</f>
        <v>0</v>
      </c>
      <c r="E26" s="59"/>
      <c r="F26" s="81"/>
      <c r="G26" s="28"/>
      <c r="H26" s="28">
        <f>IF($C$4="citu pasākumu izmaksas",IF('3a+c+n'!$Q26="C",'3a+c+n'!H26,0))</f>
        <v>0</v>
      </c>
      <c r="I26" s="28"/>
      <c r="J26" s="28"/>
      <c r="K26" s="59">
        <f>IF($C$4="citu pasākumu izmaksas",IF('3a+c+n'!$Q26="C",'3a+c+n'!K26,0))</f>
        <v>0</v>
      </c>
      <c r="L26" s="109">
        <f>IF($C$4="citu pasākumu izmaksas",IF('3a+c+n'!$Q26="C",'3a+c+n'!L26,0))</f>
        <v>0</v>
      </c>
      <c r="M26" s="28">
        <f>IF($C$4="citu pasākumu izmaksas",IF('3a+c+n'!$Q26="C",'3a+c+n'!M26,0))</f>
        <v>0</v>
      </c>
      <c r="N26" s="28">
        <f>IF($C$4="citu pasākumu izmaksas",IF('3a+c+n'!$Q26="C",'3a+c+n'!N26,0))</f>
        <v>0</v>
      </c>
      <c r="O26" s="28">
        <f>IF($C$4="citu pasākumu izmaksas",IF('3a+c+n'!$Q26="C",'3a+c+n'!O26,0))</f>
        <v>0</v>
      </c>
      <c r="P26" s="59">
        <f>IF($C$4="citu pasākumu izmaksas",IF('3a+c+n'!$Q26="C",'3a+c+n'!P26,0))</f>
        <v>0</v>
      </c>
    </row>
    <row r="27" spans="1:16" x14ac:dyDescent="0.2">
      <c r="A27" s="64">
        <f>IF(P27=0,0,IF(COUNTBLANK(P27)=1,0,COUNTA($P$14:P27)))</f>
        <v>0</v>
      </c>
      <c r="B27" s="28">
        <f>IF($C$4="citu pasākumu izmaksas",IF('3a+c+n'!$Q27="C",'3a+c+n'!B27,0))</f>
        <v>0</v>
      </c>
      <c r="C27" s="28">
        <f>IF($C$4="citu pasākumu izmaksas",IF('3a+c+n'!$Q27="C",'3a+c+n'!C27,0))</f>
        <v>0</v>
      </c>
      <c r="D27" s="28">
        <f>IF($C$4="citu pasākumu izmaksas",IF('3a+c+n'!$Q27="C",'3a+c+n'!D27,0))</f>
        <v>0</v>
      </c>
      <c r="E27" s="59"/>
      <c r="F27" s="81"/>
      <c r="G27" s="28"/>
      <c r="H27" s="28">
        <f>IF($C$4="citu pasākumu izmaksas",IF('3a+c+n'!$Q27="C",'3a+c+n'!H27,0))</f>
        <v>0</v>
      </c>
      <c r="I27" s="28"/>
      <c r="J27" s="28"/>
      <c r="K27" s="59">
        <f>IF($C$4="citu pasākumu izmaksas",IF('3a+c+n'!$Q27="C",'3a+c+n'!K27,0))</f>
        <v>0</v>
      </c>
      <c r="L27" s="109">
        <f>IF($C$4="citu pasākumu izmaksas",IF('3a+c+n'!$Q27="C",'3a+c+n'!L27,0))</f>
        <v>0</v>
      </c>
      <c r="M27" s="28">
        <f>IF($C$4="citu pasākumu izmaksas",IF('3a+c+n'!$Q27="C",'3a+c+n'!M27,0))</f>
        <v>0</v>
      </c>
      <c r="N27" s="28">
        <f>IF($C$4="citu pasākumu izmaksas",IF('3a+c+n'!$Q27="C",'3a+c+n'!N27,0))</f>
        <v>0</v>
      </c>
      <c r="O27" s="28">
        <f>IF($C$4="citu pasākumu izmaksas",IF('3a+c+n'!$Q27="C",'3a+c+n'!O27,0))</f>
        <v>0</v>
      </c>
      <c r="P27" s="59">
        <f>IF($C$4="citu pasākumu izmaksas",IF('3a+c+n'!$Q27="C",'3a+c+n'!P27,0))</f>
        <v>0</v>
      </c>
    </row>
    <row r="28" spans="1:16" x14ac:dyDescent="0.2">
      <c r="A28" s="64">
        <f>IF(P28=0,0,IF(COUNTBLANK(P28)=1,0,COUNTA($P$14:P28)))</f>
        <v>0</v>
      </c>
      <c r="B28" s="28">
        <f>IF($C$4="citu pasākumu izmaksas",IF('3a+c+n'!$Q28="C",'3a+c+n'!B28,0))</f>
        <v>0</v>
      </c>
      <c r="C28" s="28">
        <f>IF($C$4="citu pasākumu izmaksas",IF('3a+c+n'!$Q28="C",'3a+c+n'!C28,0))</f>
        <v>0</v>
      </c>
      <c r="D28" s="28">
        <f>IF($C$4="citu pasākumu izmaksas",IF('3a+c+n'!$Q28="C",'3a+c+n'!D28,0))</f>
        <v>0</v>
      </c>
      <c r="E28" s="59"/>
      <c r="F28" s="81"/>
      <c r="G28" s="28"/>
      <c r="H28" s="28">
        <f>IF($C$4="citu pasākumu izmaksas",IF('3a+c+n'!$Q28="C",'3a+c+n'!H28,0))</f>
        <v>0</v>
      </c>
      <c r="I28" s="28"/>
      <c r="J28" s="28"/>
      <c r="K28" s="59">
        <f>IF($C$4="citu pasākumu izmaksas",IF('3a+c+n'!$Q28="C",'3a+c+n'!K28,0))</f>
        <v>0</v>
      </c>
      <c r="L28" s="109">
        <f>IF($C$4="citu pasākumu izmaksas",IF('3a+c+n'!$Q28="C",'3a+c+n'!L28,0))</f>
        <v>0</v>
      </c>
      <c r="M28" s="28">
        <f>IF($C$4="citu pasākumu izmaksas",IF('3a+c+n'!$Q28="C",'3a+c+n'!M28,0))</f>
        <v>0</v>
      </c>
      <c r="N28" s="28">
        <f>IF($C$4="citu pasākumu izmaksas",IF('3a+c+n'!$Q28="C",'3a+c+n'!N28,0))</f>
        <v>0</v>
      </c>
      <c r="O28" s="28">
        <f>IF($C$4="citu pasākumu izmaksas",IF('3a+c+n'!$Q28="C",'3a+c+n'!O28,0))</f>
        <v>0</v>
      </c>
      <c r="P28" s="59">
        <f>IF($C$4="citu pasākumu izmaksas",IF('3a+c+n'!$Q28="C",'3a+c+n'!P28,0))</f>
        <v>0</v>
      </c>
    </row>
    <row r="29" spans="1:16" x14ac:dyDescent="0.2">
      <c r="A29" s="64">
        <f>IF(P29=0,0,IF(COUNTBLANK(P29)=1,0,COUNTA($P$14:P29)))</f>
        <v>0</v>
      </c>
      <c r="B29" s="28">
        <f>IF($C$4="citu pasākumu izmaksas",IF('3a+c+n'!$Q29="C",'3a+c+n'!B29,0))</f>
        <v>0</v>
      </c>
      <c r="C29" s="28">
        <f>IF($C$4="citu pasākumu izmaksas",IF('3a+c+n'!$Q29="C",'3a+c+n'!C29,0))</f>
        <v>0</v>
      </c>
      <c r="D29" s="28">
        <f>IF($C$4="citu pasākumu izmaksas",IF('3a+c+n'!$Q29="C",'3a+c+n'!D29,0))</f>
        <v>0</v>
      </c>
      <c r="E29" s="59"/>
      <c r="F29" s="81"/>
      <c r="G29" s="28"/>
      <c r="H29" s="28">
        <f>IF($C$4="citu pasākumu izmaksas",IF('3a+c+n'!$Q29="C",'3a+c+n'!H29,0))</f>
        <v>0</v>
      </c>
      <c r="I29" s="28"/>
      <c r="J29" s="28"/>
      <c r="K29" s="59">
        <f>IF($C$4="citu pasākumu izmaksas",IF('3a+c+n'!$Q29="C",'3a+c+n'!K29,0))</f>
        <v>0</v>
      </c>
      <c r="L29" s="109">
        <f>IF($C$4="citu pasākumu izmaksas",IF('3a+c+n'!$Q29="C",'3a+c+n'!L29,0))</f>
        <v>0</v>
      </c>
      <c r="M29" s="28">
        <f>IF($C$4="citu pasākumu izmaksas",IF('3a+c+n'!$Q29="C",'3a+c+n'!M29,0))</f>
        <v>0</v>
      </c>
      <c r="N29" s="28">
        <f>IF($C$4="citu pasākumu izmaksas",IF('3a+c+n'!$Q29="C",'3a+c+n'!N29,0))</f>
        <v>0</v>
      </c>
      <c r="O29" s="28">
        <f>IF($C$4="citu pasākumu izmaksas",IF('3a+c+n'!$Q29="C",'3a+c+n'!O29,0))</f>
        <v>0</v>
      </c>
      <c r="P29" s="59">
        <f>IF($C$4="citu pasākumu izmaksas",IF('3a+c+n'!$Q29="C",'3a+c+n'!P29,0))</f>
        <v>0</v>
      </c>
    </row>
    <row r="30" spans="1:16" x14ac:dyDescent="0.2">
      <c r="A30" s="64">
        <f>IF(P30=0,0,IF(COUNTBLANK(P30)=1,0,COUNTA($P$14:P30)))</f>
        <v>0</v>
      </c>
      <c r="B30" s="28">
        <f>IF($C$4="citu pasākumu izmaksas",IF('3a+c+n'!$Q30="C",'3a+c+n'!B30,0))</f>
        <v>0</v>
      </c>
      <c r="C30" s="28">
        <f>IF($C$4="citu pasākumu izmaksas",IF('3a+c+n'!$Q30="C",'3a+c+n'!C30,0))</f>
        <v>0</v>
      </c>
      <c r="D30" s="28">
        <f>IF($C$4="citu pasākumu izmaksas",IF('3a+c+n'!$Q30="C",'3a+c+n'!D30,0))</f>
        <v>0</v>
      </c>
      <c r="E30" s="59"/>
      <c r="F30" s="81"/>
      <c r="G30" s="28"/>
      <c r="H30" s="28">
        <f>IF($C$4="citu pasākumu izmaksas",IF('3a+c+n'!$Q30="C",'3a+c+n'!H30,0))</f>
        <v>0</v>
      </c>
      <c r="I30" s="28"/>
      <c r="J30" s="28"/>
      <c r="K30" s="59">
        <f>IF($C$4="citu pasākumu izmaksas",IF('3a+c+n'!$Q30="C",'3a+c+n'!K30,0))</f>
        <v>0</v>
      </c>
      <c r="L30" s="109">
        <f>IF($C$4="citu pasākumu izmaksas",IF('3a+c+n'!$Q30="C",'3a+c+n'!L30,0))</f>
        <v>0</v>
      </c>
      <c r="M30" s="28">
        <f>IF($C$4="citu pasākumu izmaksas",IF('3a+c+n'!$Q30="C",'3a+c+n'!M30,0))</f>
        <v>0</v>
      </c>
      <c r="N30" s="28">
        <f>IF($C$4="citu pasākumu izmaksas",IF('3a+c+n'!$Q30="C",'3a+c+n'!N30,0))</f>
        <v>0</v>
      </c>
      <c r="O30" s="28">
        <f>IF($C$4="citu pasākumu izmaksas",IF('3a+c+n'!$Q30="C",'3a+c+n'!O30,0))</f>
        <v>0</v>
      </c>
      <c r="P30" s="59">
        <f>IF($C$4="citu pasākumu izmaksas",IF('3a+c+n'!$Q30="C",'3a+c+n'!P30,0))</f>
        <v>0</v>
      </c>
    </row>
    <row r="31" spans="1:16" x14ac:dyDescent="0.2">
      <c r="A31" s="64">
        <f>IF(P31=0,0,IF(COUNTBLANK(P31)=1,0,COUNTA($P$14:P31)))</f>
        <v>0</v>
      </c>
      <c r="B31" s="28">
        <f>IF($C$4="citu pasākumu izmaksas",IF('3a+c+n'!$Q31="C",'3a+c+n'!B31,0))</f>
        <v>0</v>
      </c>
      <c r="C31" s="28">
        <f>IF($C$4="citu pasākumu izmaksas",IF('3a+c+n'!$Q31="C",'3a+c+n'!C31,0))</f>
        <v>0</v>
      </c>
      <c r="D31" s="28">
        <f>IF($C$4="citu pasākumu izmaksas",IF('3a+c+n'!$Q31="C",'3a+c+n'!D31,0))</f>
        <v>0</v>
      </c>
      <c r="E31" s="59"/>
      <c r="F31" s="81"/>
      <c r="G31" s="28"/>
      <c r="H31" s="28">
        <f>IF($C$4="citu pasākumu izmaksas",IF('3a+c+n'!$Q31="C",'3a+c+n'!H31,0))</f>
        <v>0</v>
      </c>
      <c r="I31" s="28"/>
      <c r="J31" s="28"/>
      <c r="K31" s="59">
        <f>IF($C$4="citu pasākumu izmaksas",IF('3a+c+n'!$Q31="C",'3a+c+n'!K31,0))</f>
        <v>0</v>
      </c>
      <c r="L31" s="109">
        <f>IF($C$4="citu pasākumu izmaksas",IF('3a+c+n'!$Q31="C",'3a+c+n'!L31,0))</f>
        <v>0</v>
      </c>
      <c r="M31" s="28">
        <f>IF($C$4="citu pasākumu izmaksas",IF('3a+c+n'!$Q31="C",'3a+c+n'!M31,0))</f>
        <v>0</v>
      </c>
      <c r="N31" s="28">
        <f>IF($C$4="citu pasākumu izmaksas",IF('3a+c+n'!$Q31="C",'3a+c+n'!N31,0))</f>
        <v>0</v>
      </c>
      <c r="O31" s="28">
        <f>IF($C$4="citu pasākumu izmaksas",IF('3a+c+n'!$Q31="C",'3a+c+n'!O31,0))</f>
        <v>0</v>
      </c>
      <c r="P31" s="59">
        <f>IF($C$4="citu pasākumu izmaksas",IF('3a+c+n'!$Q31="C",'3a+c+n'!P31,0))</f>
        <v>0</v>
      </c>
    </row>
    <row r="32" spans="1:16" x14ac:dyDescent="0.2">
      <c r="A32" s="64">
        <f>IF(P32=0,0,IF(COUNTBLANK(P32)=1,0,COUNTA($P$14:P32)))</f>
        <v>0</v>
      </c>
      <c r="B32" s="28">
        <f>IF($C$4="citu pasākumu izmaksas",IF('3a+c+n'!$Q32="C",'3a+c+n'!B32,0))</f>
        <v>0</v>
      </c>
      <c r="C32" s="28">
        <f>IF($C$4="citu pasākumu izmaksas",IF('3a+c+n'!$Q32="C",'3a+c+n'!C32,0))</f>
        <v>0</v>
      </c>
      <c r="D32" s="28">
        <f>IF($C$4="citu pasākumu izmaksas",IF('3a+c+n'!$Q32="C",'3a+c+n'!D32,0))</f>
        <v>0</v>
      </c>
      <c r="E32" s="59"/>
      <c r="F32" s="81"/>
      <c r="G32" s="28"/>
      <c r="H32" s="28">
        <f>IF($C$4="citu pasākumu izmaksas",IF('3a+c+n'!$Q32="C",'3a+c+n'!H32,0))</f>
        <v>0</v>
      </c>
      <c r="I32" s="28"/>
      <c r="J32" s="28"/>
      <c r="K32" s="59">
        <f>IF($C$4="citu pasākumu izmaksas",IF('3a+c+n'!$Q32="C",'3a+c+n'!K32,0))</f>
        <v>0</v>
      </c>
      <c r="L32" s="109">
        <f>IF($C$4="citu pasākumu izmaksas",IF('3a+c+n'!$Q32="C",'3a+c+n'!L32,0))</f>
        <v>0</v>
      </c>
      <c r="M32" s="28">
        <f>IF($C$4="citu pasākumu izmaksas",IF('3a+c+n'!$Q32="C",'3a+c+n'!M32,0))</f>
        <v>0</v>
      </c>
      <c r="N32" s="28">
        <f>IF($C$4="citu pasākumu izmaksas",IF('3a+c+n'!$Q32="C",'3a+c+n'!N32,0))</f>
        <v>0</v>
      </c>
      <c r="O32" s="28">
        <f>IF($C$4="citu pasākumu izmaksas",IF('3a+c+n'!$Q32="C",'3a+c+n'!O32,0))</f>
        <v>0</v>
      </c>
      <c r="P32" s="59">
        <f>IF($C$4="citu pasākumu izmaksas",IF('3a+c+n'!$Q32="C",'3a+c+n'!P32,0))</f>
        <v>0</v>
      </c>
    </row>
    <row r="33" spans="1:16" x14ac:dyDescent="0.2">
      <c r="A33" s="64">
        <f>IF(P33=0,0,IF(COUNTBLANK(P33)=1,0,COUNTA($P$14:P33)))</f>
        <v>0</v>
      </c>
      <c r="B33" s="28">
        <f>IF($C$4="citu pasākumu izmaksas",IF('3a+c+n'!$Q33="C",'3a+c+n'!B33,0))</f>
        <v>0</v>
      </c>
      <c r="C33" s="28">
        <f>IF($C$4="citu pasākumu izmaksas",IF('3a+c+n'!$Q33="C",'3a+c+n'!C33,0))</f>
        <v>0</v>
      </c>
      <c r="D33" s="28">
        <f>IF($C$4="citu pasākumu izmaksas",IF('3a+c+n'!$Q33="C",'3a+c+n'!D33,0))</f>
        <v>0</v>
      </c>
      <c r="E33" s="59"/>
      <c r="F33" s="81"/>
      <c r="G33" s="28"/>
      <c r="H33" s="28">
        <f>IF($C$4="citu pasākumu izmaksas",IF('3a+c+n'!$Q33="C",'3a+c+n'!H33,0))</f>
        <v>0</v>
      </c>
      <c r="I33" s="28"/>
      <c r="J33" s="28"/>
      <c r="K33" s="59">
        <f>IF($C$4="citu pasākumu izmaksas",IF('3a+c+n'!$Q33="C",'3a+c+n'!K33,0))</f>
        <v>0</v>
      </c>
      <c r="L33" s="109">
        <f>IF($C$4="citu pasākumu izmaksas",IF('3a+c+n'!$Q33="C",'3a+c+n'!L33,0))</f>
        <v>0</v>
      </c>
      <c r="M33" s="28">
        <f>IF($C$4="citu pasākumu izmaksas",IF('3a+c+n'!$Q33="C",'3a+c+n'!M33,0))</f>
        <v>0</v>
      </c>
      <c r="N33" s="28">
        <f>IF($C$4="citu pasākumu izmaksas",IF('3a+c+n'!$Q33="C",'3a+c+n'!N33,0))</f>
        <v>0</v>
      </c>
      <c r="O33" s="28">
        <f>IF($C$4="citu pasākumu izmaksas",IF('3a+c+n'!$Q33="C",'3a+c+n'!O33,0))</f>
        <v>0</v>
      </c>
      <c r="P33" s="59">
        <f>IF($C$4="citu pasākumu izmaksas",IF('3a+c+n'!$Q33="C",'3a+c+n'!P33,0))</f>
        <v>0</v>
      </c>
    </row>
    <row r="34" spans="1:16" x14ac:dyDescent="0.2">
      <c r="A34" s="64">
        <f>IF(P34=0,0,IF(COUNTBLANK(P34)=1,0,COUNTA($P$14:P34)))</f>
        <v>0</v>
      </c>
      <c r="B34" s="28">
        <f>IF($C$4="citu pasākumu izmaksas",IF('3a+c+n'!$Q34="C",'3a+c+n'!B34,0))</f>
        <v>0</v>
      </c>
      <c r="C34" s="28">
        <f>IF($C$4="citu pasākumu izmaksas",IF('3a+c+n'!$Q34="C",'3a+c+n'!C34,0))</f>
        <v>0</v>
      </c>
      <c r="D34" s="28">
        <f>IF($C$4="citu pasākumu izmaksas",IF('3a+c+n'!$Q34="C",'3a+c+n'!D34,0))</f>
        <v>0</v>
      </c>
      <c r="E34" s="59"/>
      <c r="F34" s="81"/>
      <c r="G34" s="28"/>
      <c r="H34" s="28">
        <f>IF($C$4="citu pasākumu izmaksas",IF('3a+c+n'!$Q34="C",'3a+c+n'!H34,0))</f>
        <v>0</v>
      </c>
      <c r="I34" s="28"/>
      <c r="J34" s="28"/>
      <c r="K34" s="59">
        <f>IF($C$4="citu pasākumu izmaksas",IF('3a+c+n'!$Q34="C",'3a+c+n'!K34,0))</f>
        <v>0</v>
      </c>
      <c r="L34" s="109">
        <f>IF($C$4="citu pasākumu izmaksas",IF('3a+c+n'!$Q34="C",'3a+c+n'!L34,0))</f>
        <v>0</v>
      </c>
      <c r="M34" s="28">
        <f>IF($C$4="citu pasākumu izmaksas",IF('3a+c+n'!$Q34="C",'3a+c+n'!M34,0))</f>
        <v>0</v>
      </c>
      <c r="N34" s="28">
        <f>IF($C$4="citu pasākumu izmaksas",IF('3a+c+n'!$Q34="C",'3a+c+n'!N34,0))</f>
        <v>0</v>
      </c>
      <c r="O34" s="28">
        <f>IF($C$4="citu pasākumu izmaksas",IF('3a+c+n'!$Q34="C",'3a+c+n'!O34,0))</f>
        <v>0</v>
      </c>
      <c r="P34" s="59">
        <f>IF($C$4="citu pasākumu izmaksas",IF('3a+c+n'!$Q34="C",'3a+c+n'!P34,0))</f>
        <v>0</v>
      </c>
    </row>
    <row r="35" spans="1:16" x14ac:dyDescent="0.2">
      <c r="A35" s="64">
        <f>IF(P35=0,0,IF(COUNTBLANK(P35)=1,0,COUNTA($P$14:P35)))</f>
        <v>0</v>
      </c>
      <c r="B35" s="28">
        <f>IF($C$4="citu pasākumu izmaksas",IF('3a+c+n'!$Q35="C",'3a+c+n'!B35,0))</f>
        <v>0</v>
      </c>
      <c r="C35" s="28">
        <f>IF($C$4="citu pasākumu izmaksas",IF('3a+c+n'!$Q35="C",'3a+c+n'!C35,0))</f>
        <v>0</v>
      </c>
      <c r="D35" s="28">
        <f>IF($C$4="citu pasākumu izmaksas",IF('3a+c+n'!$Q35="C",'3a+c+n'!D35,0))</f>
        <v>0</v>
      </c>
      <c r="E35" s="59"/>
      <c r="F35" s="81"/>
      <c r="G35" s="28"/>
      <c r="H35" s="28">
        <f>IF($C$4="citu pasākumu izmaksas",IF('3a+c+n'!$Q35="C",'3a+c+n'!H35,0))</f>
        <v>0</v>
      </c>
      <c r="I35" s="28"/>
      <c r="J35" s="28"/>
      <c r="K35" s="59">
        <f>IF($C$4="citu pasākumu izmaksas",IF('3a+c+n'!$Q35="C",'3a+c+n'!K35,0))</f>
        <v>0</v>
      </c>
      <c r="L35" s="109">
        <f>IF($C$4="citu pasākumu izmaksas",IF('3a+c+n'!$Q35="C",'3a+c+n'!L35,0))</f>
        <v>0</v>
      </c>
      <c r="M35" s="28">
        <f>IF($C$4="citu pasākumu izmaksas",IF('3a+c+n'!$Q35="C",'3a+c+n'!M35,0))</f>
        <v>0</v>
      </c>
      <c r="N35" s="28">
        <f>IF($C$4="citu pasākumu izmaksas",IF('3a+c+n'!$Q35="C",'3a+c+n'!N35,0))</f>
        <v>0</v>
      </c>
      <c r="O35" s="28">
        <f>IF($C$4="citu pasākumu izmaksas",IF('3a+c+n'!$Q35="C",'3a+c+n'!O35,0))</f>
        <v>0</v>
      </c>
      <c r="P35" s="59">
        <f>IF($C$4="citu pasākumu izmaksas",IF('3a+c+n'!$Q35="C",'3a+c+n'!P35,0))</f>
        <v>0</v>
      </c>
    </row>
    <row r="36" spans="1:16" x14ac:dyDescent="0.2">
      <c r="A36" s="64">
        <f>IF(P36=0,0,IF(COUNTBLANK(P36)=1,0,COUNTA($P$14:P36)))</f>
        <v>0</v>
      </c>
      <c r="B36" s="28">
        <f>IF($C$4="citu pasākumu izmaksas",IF('3a+c+n'!$Q36="C",'3a+c+n'!B36,0))</f>
        <v>0</v>
      </c>
      <c r="C36" s="28">
        <f>IF($C$4="citu pasākumu izmaksas",IF('3a+c+n'!$Q36="C",'3a+c+n'!C36,0))</f>
        <v>0</v>
      </c>
      <c r="D36" s="28">
        <f>IF($C$4="citu pasākumu izmaksas",IF('3a+c+n'!$Q36="C",'3a+c+n'!D36,0))</f>
        <v>0</v>
      </c>
      <c r="E36" s="59"/>
      <c r="F36" s="81"/>
      <c r="G36" s="28"/>
      <c r="H36" s="28">
        <f>IF($C$4="citu pasākumu izmaksas",IF('3a+c+n'!$Q36="C",'3a+c+n'!H36,0))</f>
        <v>0</v>
      </c>
      <c r="I36" s="28"/>
      <c r="J36" s="28"/>
      <c r="K36" s="59">
        <f>IF($C$4="citu pasākumu izmaksas",IF('3a+c+n'!$Q36="C",'3a+c+n'!K36,0))</f>
        <v>0</v>
      </c>
      <c r="L36" s="109">
        <f>IF($C$4="citu pasākumu izmaksas",IF('3a+c+n'!$Q36="C",'3a+c+n'!L36,0))</f>
        <v>0</v>
      </c>
      <c r="M36" s="28">
        <f>IF($C$4="citu pasākumu izmaksas",IF('3a+c+n'!$Q36="C",'3a+c+n'!M36,0))</f>
        <v>0</v>
      </c>
      <c r="N36" s="28">
        <f>IF($C$4="citu pasākumu izmaksas",IF('3a+c+n'!$Q36="C",'3a+c+n'!N36,0))</f>
        <v>0</v>
      </c>
      <c r="O36" s="28">
        <f>IF($C$4="citu pasākumu izmaksas",IF('3a+c+n'!$Q36="C",'3a+c+n'!O36,0))</f>
        <v>0</v>
      </c>
      <c r="P36" s="59">
        <f>IF($C$4="citu pasākumu izmaksas",IF('3a+c+n'!$Q36="C",'3a+c+n'!P36,0))</f>
        <v>0</v>
      </c>
    </row>
    <row r="37" spans="1:16" x14ac:dyDescent="0.2">
      <c r="A37" s="64">
        <f>IF(P37=0,0,IF(COUNTBLANK(P37)=1,0,COUNTA($P$14:P37)))</f>
        <v>0</v>
      </c>
      <c r="B37" s="28">
        <f>IF($C$4="citu pasākumu izmaksas",IF('3a+c+n'!$Q37="C",'3a+c+n'!B37,0))</f>
        <v>0</v>
      </c>
      <c r="C37" s="28">
        <f>IF($C$4="citu pasākumu izmaksas",IF('3a+c+n'!$Q37="C",'3a+c+n'!C37,0))</f>
        <v>0</v>
      </c>
      <c r="D37" s="28">
        <f>IF($C$4="citu pasākumu izmaksas",IF('3a+c+n'!$Q37="C",'3a+c+n'!D37,0))</f>
        <v>0</v>
      </c>
      <c r="E37" s="59"/>
      <c r="F37" s="81"/>
      <c r="G37" s="28"/>
      <c r="H37" s="28">
        <f>IF($C$4="citu pasākumu izmaksas",IF('3a+c+n'!$Q37="C",'3a+c+n'!H37,0))</f>
        <v>0</v>
      </c>
      <c r="I37" s="28"/>
      <c r="J37" s="28"/>
      <c r="K37" s="59">
        <f>IF($C$4="citu pasākumu izmaksas",IF('3a+c+n'!$Q37="C",'3a+c+n'!K37,0))</f>
        <v>0</v>
      </c>
      <c r="L37" s="109">
        <f>IF($C$4="citu pasākumu izmaksas",IF('3a+c+n'!$Q37="C",'3a+c+n'!L37,0))</f>
        <v>0</v>
      </c>
      <c r="M37" s="28">
        <f>IF($C$4="citu pasākumu izmaksas",IF('3a+c+n'!$Q37="C",'3a+c+n'!M37,0))</f>
        <v>0</v>
      </c>
      <c r="N37" s="28">
        <f>IF($C$4="citu pasākumu izmaksas",IF('3a+c+n'!$Q37="C",'3a+c+n'!N37,0))</f>
        <v>0</v>
      </c>
      <c r="O37" s="28">
        <f>IF($C$4="citu pasākumu izmaksas",IF('3a+c+n'!$Q37="C",'3a+c+n'!O37,0))</f>
        <v>0</v>
      </c>
      <c r="P37" s="59">
        <f>IF($C$4="citu pasākumu izmaksas",IF('3a+c+n'!$Q37="C",'3a+c+n'!P37,0))</f>
        <v>0</v>
      </c>
    </row>
    <row r="38" spans="1:16" x14ac:dyDescent="0.2">
      <c r="A38" s="64">
        <f>IF(P38=0,0,IF(COUNTBLANK(P38)=1,0,COUNTA($P$14:P38)))</f>
        <v>0</v>
      </c>
      <c r="B38" s="28">
        <f>IF($C$4="citu pasākumu izmaksas",IF('3a+c+n'!$Q38="C",'3a+c+n'!B38,0))</f>
        <v>0</v>
      </c>
      <c r="C38" s="28">
        <f>IF($C$4="citu pasākumu izmaksas",IF('3a+c+n'!$Q38="C",'3a+c+n'!C38,0))</f>
        <v>0</v>
      </c>
      <c r="D38" s="28">
        <f>IF($C$4="citu pasākumu izmaksas",IF('3a+c+n'!$Q38="C",'3a+c+n'!D38,0))</f>
        <v>0</v>
      </c>
      <c r="E38" s="59"/>
      <c r="F38" s="81"/>
      <c r="G38" s="28"/>
      <c r="H38" s="28">
        <f>IF($C$4="citu pasākumu izmaksas",IF('3a+c+n'!$Q38="C",'3a+c+n'!H38,0))</f>
        <v>0</v>
      </c>
      <c r="I38" s="28"/>
      <c r="J38" s="28"/>
      <c r="K38" s="59">
        <f>IF($C$4="citu pasākumu izmaksas",IF('3a+c+n'!$Q38="C",'3a+c+n'!K38,0))</f>
        <v>0</v>
      </c>
      <c r="L38" s="109">
        <f>IF($C$4="citu pasākumu izmaksas",IF('3a+c+n'!$Q38="C",'3a+c+n'!L38,0))</f>
        <v>0</v>
      </c>
      <c r="M38" s="28">
        <f>IF($C$4="citu pasākumu izmaksas",IF('3a+c+n'!$Q38="C",'3a+c+n'!M38,0))</f>
        <v>0</v>
      </c>
      <c r="N38" s="28">
        <f>IF($C$4="citu pasākumu izmaksas",IF('3a+c+n'!$Q38="C",'3a+c+n'!N38,0))</f>
        <v>0</v>
      </c>
      <c r="O38" s="28">
        <f>IF($C$4="citu pasākumu izmaksas",IF('3a+c+n'!$Q38="C",'3a+c+n'!O38,0))</f>
        <v>0</v>
      </c>
      <c r="P38" s="59">
        <f>IF($C$4="citu pasākumu izmaksas",IF('3a+c+n'!$Q38="C",'3a+c+n'!P38,0))</f>
        <v>0</v>
      </c>
    </row>
    <row r="39" spans="1:16" x14ac:dyDescent="0.2">
      <c r="A39" s="64">
        <f>IF(P39=0,0,IF(COUNTBLANK(P39)=1,0,COUNTA($P$14:P39)))</f>
        <v>0</v>
      </c>
      <c r="B39" s="28">
        <f>IF($C$4="citu pasākumu izmaksas",IF('3a+c+n'!$Q39="C",'3a+c+n'!B39,0))</f>
        <v>0</v>
      </c>
      <c r="C39" s="28">
        <f>IF($C$4="citu pasākumu izmaksas",IF('3a+c+n'!$Q39="C",'3a+c+n'!C39,0))</f>
        <v>0</v>
      </c>
      <c r="D39" s="28">
        <f>IF($C$4="citu pasākumu izmaksas",IF('3a+c+n'!$Q39="C",'3a+c+n'!D39,0))</f>
        <v>0</v>
      </c>
      <c r="E39" s="59"/>
      <c r="F39" s="81"/>
      <c r="G39" s="28"/>
      <c r="H39" s="28">
        <f>IF($C$4="citu pasākumu izmaksas",IF('3a+c+n'!$Q39="C",'3a+c+n'!H39,0))</f>
        <v>0</v>
      </c>
      <c r="I39" s="28"/>
      <c r="J39" s="28"/>
      <c r="K39" s="59">
        <f>IF($C$4="citu pasākumu izmaksas",IF('3a+c+n'!$Q39="C",'3a+c+n'!K39,0))</f>
        <v>0</v>
      </c>
      <c r="L39" s="109">
        <f>IF($C$4="citu pasākumu izmaksas",IF('3a+c+n'!$Q39="C",'3a+c+n'!L39,0))</f>
        <v>0</v>
      </c>
      <c r="M39" s="28">
        <f>IF($C$4="citu pasākumu izmaksas",IF('3a+c+n'!$Q39="C",'3a+c+n'!M39,0))</f>
        <v>0</v>
      </c>
      <c r="N39" s="28">
        <f>IF($C$4="citu pasākumu izmaksas",IF('3a+c+n'!$Q39="C",'3a+c+n'!N39,0))</f>
        <v>0</v>
      </c>
      <c r="O39" s="28">
        <f>IF($C$4="citu pasākumu izmaksas",IF('3a+c+n'!$Q39="C",'3a+c+n'!O39,0))</f>
        <v>0</v>
      </c>
      <c r="P39" s="59">
        <f>IF($C$4="citu pasākumu izmaksas",IF('3a+c+n'!$Q39="C",'3a+c+n'!P39,0))</f>
        <v>0</v>
      </c>
    </row>
    <row r="40" spans="1:16" x14ac:dyDescent="0.2">
      <c r="A40" s="64">
        <f>IF(P40=0,0,IF(COUNTBLANK(P40)=1,0,COUNTA($P$14:P40)))</f>
        <v>0</v>
      </c>
      <c r="B40" s="28">
        <f>IF($C$4="citu pasākumu izmaksas",IF('3a+c+n'!$Q40="C",'3a+c+n'!B40,0))</f>
        <v>0</v>
      </c>
      <c r="C40" s="28">
        <f>IF($C$4="citu pasākumu izmaksas",IF('3a+c+n'!$Q40="C",'3a+c+n'!C40,0))</f>
        <v>0</v>
      </c>
      <c r="D40" s="28">
        <f>IF($C$4="citu pasākumu izmaksas",IF('3a+c+n'!$Q40="C",'3a+c+n'!D40,0))</f>
        <v>0</v>
      </c>
      <c r="E40" s="59"/>
      <c r="F40" s="81"/>
      <c r="G40" s="28"/>
      <c r="H40" s="28">
        <f>IF($C$4="citu pasākumu izmaksas",IF('3a+c+n'!$Q40="C",'3a+c+n'!H40,0))</f>
        <v>0</v>
      </c>
      <c r="I40" s="28"/>
      <c r="J40" s="28"/>
      <c r="K40" s="59">
        <f>IF($C$4="citu pasākumu izmaksas",IF('3a+c+n'!$Q40="C",'3a+c+n'!K40,0))</f>
        <v>0</v>
      </c>
      <c r="L40" s="109">
        <f>IF($C$4="citu pasākumu izmaksas",IF('3a+c+n'!$Q40="C",'3a+c+n'!L40,0))</f>
        <v>0</v>
      </c>
      <c r="M40" s="28">
        <f>IF($C$4="citu pasākumu izmaksas",IF('3a+c+n'!$Q40="C",'3a+c+n'!M40,0))</f>
        <v>0</v>
      </c>
      <c r="N40" s="28">
        <f>IF($C$4="citu pasākumu izmaksas",IF('3a+c+n'!$Q40="C",'3a+c+n'!N40,0))</f>
        <v>0</v>
      </c>
      <c r="O40" s="28">
        <f>IF($C$4="citu pasākumu izmaksas",IF('3a+c+n'!$Q40="C",'3a+c+n'!O40,0))</f>
        <v>0</v>
      </c>
      <c r="P40" s="59">
        <f>IF($C$4="citu pasākumu izmaksas",IF('3a+c+n'!$Q40="C",'3a+c+n'!P40,0))</f>
        <v>0</v>
      </c>
    </row>
    <row r="41" spans="1:16" x14ac:dyDescent="0.2">
      <c r="A41" s="64">
        <f>IF(P41=0,0,IF(COUNTBLANK(P41)=1,0,COUNTA($P$14:P41)))</f>
        <v>0</v>
      </c>
      <c r="B41" s="28">
        <f>IF($C$4="citu pasākumu izmaksas",IF('3a+c+n'!$Q41="C",'3a+c+n'!B41,0))</f>
        <v>0</v>
      </c>
      <c r="C41" s="28">
        <f>IF($C$4="citu pasākumu izmaksas",IF('3a+c+n'!$Q41="C",'3a+c+n'!C41,0))</f>
        <v>0</v>
      </c>
      <c r="D41" s="28">
        <f>IF($C$4="citu pasākumu izmaksas",IF('3a+c+n'!$Q41="C",'3a+c+n'!D41,0))</f>
        <v>0</v>
      </c>
      <c r="E41" s="59"/>
      <c r="F41" s="81"/>
      <c r="G41" s="28"/>
      <c r="H41" s="28">
        <f>IF($C$4="citu pasākumu izmaksas",IF('3a+c+n'!$Q41="C",'3a+c+n'!H41,0))</f>
        <v>0</v>
      </c>
      <c r="I41" s="28"/>
      <c r="J41" s="28"/>
      <c r="K41" s="59">
        <f>IF($C$4="citu pasākumu izmaksas",IF('3a+c+n'!$Q41="C",'3a+c+n'!K41,0))</f>
        <v>0</v>
      </c>
      <c r="L41" s="109">
        <f>IF($C$4="citu pasākumu izmaksas",IF('3a+c+n'!$Q41="C",'3a+c+n'!L41,0))</f>
        <v>0</v>
      </c>
      <c r="M41" s="28">
        <f>IF($C$4="citu pasākumu izmaksas",IF('3a+c+n'!$Q41="C",'3a+c+n'!M41,0))</f>
        <v>0</v>
      </c>
      <c r="N41" s="28">
        <f>IF($C$4="citu pasākumu izmaksas",IF('3a+c+n'!$Q41="C",'3a+c+n'!N41,0))</f>
        <v>0</v>
      </c>
      <c r="O41" s="28">
        <f>IF($C$4="citu pasākumu izmaksas",IF('3a+c+n'!$Q41="C",'3a+c+n'!O41,0))</f>
        <v>0</v>
      </c>
      <c r="P41" s="59">
        <f>IF($C$4="citu pasākumu izmaksas",IF('3a+c+n'!$Q41="C",'3a+c+n'!P41,0))</f>
        <v>0</v>
      </c>
    </row>
    <row r="42" spans="1:16" x14ac:dyDescent="0.2">
      <c r="A42" s="64">
        <f>IF(P42=0,0,IF(COUNTBLANK(P42)=1,0,COUNTA($P$14:P42)))</f>
        <v>0</v>
      </c>
      <c r="B42" s="28">
        <f>IF($C$4="citu pasākumu izmaksas",IF('3a+c+n'!$Q42="C",'3a+c+n'!B42,0))</f>
        <v>0</v>
      </c>
      <c r="C42" s="28">
        <f>IF($C$4="citu pasākumu izmaksas",IF('3a+c+n'!$Q42="C",'3a+c+n'!C42,0))</f>
        <v>0</v>
      </c>
      <c r="D42" s="28">
        <f>IF($C$4="citu pasākumu izmaksas",IF('3a+c+n'!$Q42="C",'3a+c+n'!D42,0))</f>
        <v>0</v>
      </c>
      <c r="E42" s="59"/>
      <c r="F42" s="81"/>
      <c r="G42" s="28"/>
      <c r="H42" s="28">
        <f>IF($C$4="citu pasākumu izmaksas",IF('3a+c+n'!$Q42="C",'3a+c+n'!H42,0))</f>
        <v>0</v>
      </c>
      <c r="I42" s="28"/>
      <c r="J42" s="28"/>
      <c r="K42" s="59">
        <f>IF($C$4="citu pasākumu izmaksas",IF('3a+c+n'!$Q42="C",'3a+c+n'!K42,0))</f>
        <v>0</v>
      </c>
      <c r="L42" s="109">
        <f>IF($C$4="citu pasākumu izmaksas",IF('3a+c+n'!$Q42="C",'3a+c+n'!L42,0))</f>
        <v>0</v>
      </c>
      <c r="M42" s="28">
        <f>IF($C$4="citu pasākumu izmaksas",IF('3a+c+n'!$Q42="C",'3a+c+n'!M42,0))</f>
        <v>0</v>
      </c>
      <c r="N42" s="28">
        <f>IF($C$4="citu pasākumu izmaksas",IF('3a+c+n'!$Q42="C",'3a+c+n'!N42,0))</f>
        <v>0</v>
      </c>
      <c r="O42" s="28">
        <f>IF($C$4="citu pasākumu izmaksas",IF('3a+c+n'!$Q42="C",'3a+c+n'!O42,0))</f>
        <v>0</v>
      </c>
      <c r="P42" s="59">
        <f>IF($C$4="citu pasākumu izmaksas",IF('3a+c+n'!$Q42="C",'3a+c+n'!P42,0))</f>
        <v>0</v>
      </c>
    </row>
    <row r="43" spans="1:16" x14ac:dyDescent="0.2">
      <c r="A43" s="64">
        <f>IF(P43=0,0,IF(COUNTBLANK(P43)=1,0,COUNTA($P$14:P43)))</f>
        <v>0</v>
      </c>
      <c r="B43" s="28">
        <f>IF($C$4="citu pasākumu izmaksas",IF('3a+c+n'!$Q43="C",'3a+c+n'!B43,0))</f>
        <v>0</v>
      </c>
      <c r="C43" s="28">
        <f>IF($C$4="citu pasākumu izmaksas",IF('3a+c+n'!$Q43="C",'3a+c+n'!C43,0))</f>
        <v>0</v>
      </c>
      <c r="D43" s="28">
        <f>IF($C$4="citu pasākumu izmaksas",IF('3a+c+n'!$Q43="C",'3a+c+n'!D43,0))</f>
        <v>0</v>
      </c>
      <c r="E43" s="59"/>
      <c r="F43" s="81"/>
      <c r="G43" s="28"/>
      <c r="H43" s="28">
        <f>IF($C$4="citu pasākumu izmaksas",IF('3a+c+n'!$Q43="C",'3a+c+n'!H43,0))</f>
        <v>0</v>
      </c>
      <c r="I43" s="28"/>
      <c r="J43" s="28"/>
      <c r="K43" s="59">
        <f>IF($C$4="citu pasākumu izmaksas",IF('3a+c+n'!$Q43="C",'3a+c+n'!K43,0))</f>
        <v>0</v>
      </c>
      <c r="L43" s="109">
        <f>IF($C$4="citu pasākumu izmaksas",IF('3a+c+n'!$Q43="C",'3a+c+n'!L43,0))</f>
        <v>0</v>
      </c>
      <c r="M43" s="28">
        <f>IF($C$4="citu pasākumu izmaksas",IF('3a+c+n'!$Q43="C",'3a+c+n'!M43,0))</f>
        <v>0</v>
      </c>
      <c r="N43" s="28">
        <f>IF($C$4="citu pasākumu izmaksas",IF('3a+c+n'!$Q43="C",'3a+c+n'!N43,0))</f>
        <v>0</v>
      </c>
      <c r="O43" s="28">
        <f>IF($C$4="citu pasākumu izmaksas",IF('3a+c+n'!$Q43="C",'3a+c+n'!O43,0))</f>
        <v>0</v>
      </c>
      <c r="P43" s="59">
        <f>IF($C$4="citu pasākumu izmaksas",IF('3a+c+n'!$Q43="C",'3a+c+n'!P43,0))</f>
        <v>0</v>
      </c>
    </row>
    <row r="44" spans="1:16" x14ac:dyDescent="0.2">
      <c r="A44" s="64">
        <f>IF(P44=0,0,IF(COUNTBLANK(P44)=1,0,COUNTA($P$14:P44)))</f>
        <v>0</v>
      </c>
      <c r="B44" s="28">
        <f>IF($C$4="citu pasākumu izmaksas",IF('3a+c+n'!$Q44="C",'3a+c+n'!B44,0))</f>
        <v>0</v>
      </c>
      <c r="C44" s="28">
        <f>IF($C$4="citu pasākumu izmaksas",IF('3a+c+n'!$Q44="C",'3a+c+n'!C44,0))</f>
        <v>0</v>
      </c>
      <c r="D44" s="28">
        <f>IF($C$4="citu pasākumu izmaksas",IF('3a+c+n'!$Q44="C",'3a+c+n'!D44,0))</f>
        <v>0</v>
      </c>
      <c r="E44" s="59"/>
      <c r="F44" s="81"/>
      <c r="G44" s="28"/>
      <c r="H44" s="28">
        <f>IF($C$4="citu pasākumu izmaksas",IF('3a+c+n'!$Q44="C",'3a+c+n'!H44,0))</f>
        <v>0</v>
      </c>
      <c r="I44" s="28"/>
      <c r="J44" s="28"/>
      <c r="K44" s="59">
        <f>IF($C$4="citu pasākumu izmaksas",IF('3a+c+n'!$Q44="C",'3a+c+n'!K44,0))</f>
        <v>0</v>
      </c>
      <c r="L44" s="109">
        <f>IF($C$4="citu pasākumu izmaksas",IF('3a+c+n'!$Q44="C",'3a+c+n'!L44,0))</f>
        <v>0</v>
      </c>
      <c r="M44" s="28">
        <f>IF($C$4="citu pasākumu izmaksas",IF('3a+c+n'!$Q44="C",'3a+c+n'!M44,0))</f>
        <v>0</v>
      </c>
      <c r="N44" s="28">
        <f>IF($C$4="citu pasākumu izmaksas",IF('3a+c+n'!$Q44="C",'3a+c+n'!N44,0))</f>
        <v>0</v>
      </c>
      <c r="O44" s="28">
        <f>IF($C$4="citu pasākumu izmaksas",IF('3a+c+n'!$Q44="C",'3a+c+n'!O44,0))</f>
        <v>0</v>
      </c>
      <c r="P44" s="59">
        <f>IF($C$4="citu pasākumu izmaksas",IF('3a+c+n'!$Q44="C",'3a+c+n'!P44,0))</f>
        <v>0</v>
      </c>
    </row>
    <row r="45" spans="1:16" x14ac:dyDescent="0.2">
      <c r="A45" s="64">
        <f>IF(P45=0,0,IF(COUNTBLANK(P45)=1,0,COUNTA($P$14:P45)))</f>
        <v>0</v>
      </c>
      <c r="B45" s="28">
        <f>IF($C$4="citu pasākumu izmaksas",IF('3a+c+n'!$Q45="C",'3a+c+n'!B45,0))</f>
        <v>0</v>
      </c>
      <c r="C45" s="28">
        <f>IF($C$4="citu pasākumu izmaksas",IF('3a+c+n'!$Q45="C",'3a+c+n'!C45,0))</f>
        <v>0</v>
      </c>
      <c r="D45" s="28">
        <f>IF($C$4="citu pasākumu izmaksas",IF('3a+c+n'!$Q45="C",'3a+c+n'!D45,0))</f>
        <v>0</v>
      </c>
      <c r="E45" s="59"/>
      <c r="F45" s="81"/>
      <c r="G45" s="28"/>
      <c r="H45" s="28">
        <f>IF($C$4="citu pasākumu izmaksas",IF('3a+c+n'!$Q45="C",'3a+c+n'!H45,0))</f>
        <v>0</v>
      </c>
      <c r="I45" s="28"/>
      <c r="J45" s="28"/>
      <c r="K45" s="59">
        <f>IF($C$4="citu pasākumu izmaksas",IF('3a+c+n'!$Q45="C",'3a+c+n'!K45,0))</f>
        <v>0</v>
      </c>
      <c r="L45" s="109">
        <f>IF($C$4="citu pasākumu izmaksas",IF('3a+c+n'!$Q45="C",'3a+c+n'!L45,0))</f>
        <v>0</v>
      </c>
      <c r="M45" s="28">
        <f>IF($C$4="citu pasākumu izmaksas",IF('3a+c+n'!$Q45="C",'3a+c+n'!M45,0))</f>
        <v>0</v>
      </c>
      <c r="N45" s="28">
        <f>IF($C$4="citu pasākumu izmaksas",IF('3a+c+n'!$Q45="C",'3a+c+n'!N45,0))</f>
        <v>0</v>
      </c>
      <c r="O45" s="28">
        <f>IF($C$4="citu pasākumu izmaksas",IF('3a+c+n'!$Q45="C",'3a+c+n'!O45,0))</f>
        <v>0</v>
      </c>
      <c r="P45" s="59">
        <f>IF($C$4="citu pasākumu izmaksas",IF('3a+c+n'!$Q45="C",'3a+c+n'!P45,0))</f>
        <v>0</v>
      </c>
    </row>
    <row r="46" spans="1:16" x14ac:dyDescent="0.2">
      <c r="A46" s="64">
        <f>IF(P46=0,0,IF(COUNTBLANK(P46)=1,0,COUNTA($P$14:P46)))</f>
        <v>0</v>
      </c>
      <c r="B46" s="28">
        <f>IF($C$4="citu pasākumu izmaksas",IF('3a+c+n'!$Q46="C",'3a+c+n'!B46,0))</f>
        <v>0</v>
      </c>
      <c r="C46" s="28">
        <f>IF($C$4="citu pasākumu izmaksas",IF('3a+c+n'!$Q46="C",'3a+c+n'!C46,0))</f>
        <v>0</v>
      </c>
      <c r="D46" s="28">
        <f>IF($C$4="citu pasākumu izmaksas",IF('3a+c+n'!$Q46="C",'3a+c+n'!D46,0))</f>
        <v>0</v>
      </c>
      <c r="E46" s="59"/>
      <c r="F46" s="81"/>
      <c r="G46" s="28"/>
      <c r="H46" s="28">
        <f>IF($C$4="citu pasākumu izmaksas",IF('3a+c+n'!$Q46="C",'3a+c+n'!H46,0))</f>
        <v>0</v>
      </c>
      <c r="I46" s="28"/>
      <c r="J46" s="28"/>
      <c r="K46" s="59">
        <f>IF($C$4="citu pasākumu izmaksas",IF('3a+c+n'!$Q46="C",'3a+c+n'!K46,0))</f>
        <v>0</v>
      </c>
      <c r="L46" s="109">
        <f>IF($C$4="citu pasākumu izmaksas",IF('3a+c+n'!$Q46="C",'3a+c+n'!L46,0))</f>
        <v>0</v>
      </c>
      <c r="M46" s="28">
        <f>IF($C$4="citu pasākumu izmaksas",IF('3a+c+n'!$Q46="C",'3a+c+n'!M46,0))</f>
        <v>0</v>
      </c>
      <c r="N46" s="28">
        <f>IF($C$4="citu pasākumu izmaksas",IF('3a+c+n'!$Q46="C",'3a+c+n'!N46,0))</f>
        <v>0</v>
      </c>
      <c r="O46" s="28">
        <f>IF($C$4="citu pasākumu izmaksas",IF('3a+c+n'!$Q46="C",'3a+c+n'!O46,0))</f>
        <v>0</v>
      </c>
      <c r="P46" s="59">
        <f>IF($C$4="citu pasākumu izmaksas",IF('3a+c+n'!$Q46="C",'3a+c+n'!P46,0))</f>
        <v>0</v>
      </c>
    </row>
    <row r="47" spans="1:16" x14ac:dyDescent="0.2">
      <c r="A47" s="64">
        <f>IF(P47=0,0,IF(COUNTBLANK(P47)=1,0,COUNTA($P$14:P47)))</f>
        <v>0</v>
      </c>
      <c r="B47" s="28">
        <f>IF($C$4="citu pasākumu izmaksas",IF('3a+c+n'!$Q47="C",'3a+c+n'!B47,0))</f>
        <v>0</v>
      </c>
      <c r="C47" s="28">
        <f>IF($C$4="citu pasākumu izmaksas",IF('3a+c+n'!$Q47="C",'3a+c+n'!C47,0))</f>
        <v>0</v>
      </c>
      <c r="D47" s="28">
        <f>IF($C$4="citu pasākumu izmaksas",IF('3a+c+n'!$Q47="C",'3a+c+n'!D47,0))</f>
        <v>0</v>
      </c>
      <c r="E47" s="59"/>
      <c r="F47" s="81"/>
      <c r="G47" s="28"/>
      <c r="H47" s="28">
        <f>IF($C$4="citu pasākumu izmaksas",IF('3a+c+n'!$Q47="C",'3a+c+n'!H47,0))</f>
        <v>0</v>
      </c>
      <c r="I47" s="28"/>
      <c r="J47" s="28"/>
      <c r="K47" s="59">
        <f>IF($C$4="citu pasākumu izmaksas",IF('3a+c+n'!$Q47="C",'3a+c+n'!K47,0))</f>
        <v>0</v>
      </c>
      <c r="L47" s="109">
        <f>IF($C$4="citu pasākumu izmaksas",IF('3a+c+n'!$Q47="C",'3a+c+n'!L47,0))</f>
        <v>0</v>
      </c>
      <c r="M47" s="28">
        <f>IF($C$4="citu pasākumu izmaksas",IF('3a+c+n'!$Q47="C",'3a+c+n'!M47,0))</f>
        <v>0</v>
      </c>
      <c r="N47" s="28">
        <f>IF($C$4="citu pasākumu izmaksas",IF('3a+c+n'!$Q47="C",'3a+c+n'!N47,0))</f>
        <v>0</v>
      </c>
      <c r="O47" s="28">
        <f>IF($C$4="citu pasākumu izmaksas",IF('3a+c+n'!$Q47="C",'3a+c+n'!O47,0))</f>
        <v>0</v>
      </c>
      <c r="P47" s="59">
        <f>IF($C$4="citu pasākumu izmaksas",IF('3a+c+n'!$Q47="C",'3a+c+n'!P47,0))</f>
        <v>0</v>
      </c>
    </row>
    <row r="48" spans="1:16" x14ac:dyDescent="0.2">
      <c r="A48" s="64">
        <f>IF(P48=0,0,IF(COUNTBLANK(P48)=1,0,COUNTA($P$14:P48)))</f>
        <v>0</v>
      </c>
      <c r="B48" s="28">
        <f>IF($C$4="citu pasākumu izmaksas",IF('3a+c+n'!$Q48="C",'3a+c+n'!B48,0))</f>
        <v>0</v>
      </c>
      <c r="C48" s="28">
        <f>IF($C$4="citu pasākumu izmaksas",IF('3a+c+n'!$Q48="C",'3a+c+n'!C48,0))</f>
        <v>0</v>
      </c>
      <c r="D48" s="28">
        <f>IF($C$4="citu pasākumu izmaksas",IF('3a+c+n'!$Q48="C",'3a+c+n'!D48,0))</f>
        <v>0</v>
      </c>
      <c r="E48" s="59"/>
      <c r="F48" s="81"/>
      <c r="G48" s="28"/>
      <c r="H48" s="28">
        <f>IF($C$4="citu pasākumu izmaksas",IF('3a+c+n'!$Q48="C",'3a+c+n'!H48,0))</f>
        <v>0</v>
      </c>
      <c r="I48" s="28"/>
      <c r="J48" s="28"/>
      <c r="K48" s="59">
        <f>IF($C$4="citu pasākumu izmaksas",IF('3a+c+n'!$Q48="C",'3a+c+n'!K48,0))</f>
        <v>0</v>
      </c>
      <c r="L48" s="109">
        <f>IF($C$4="citu pasākumu izmaksas",IF('3a+c+n'!$Q48="C",'3a+c+n'!L48,0))</f>
        <v>0</v>
      </c>
      <c r="M48" s="28">
        <f>IF($C$4="citu pasākumu izmaksas",IF('3a+c+n'!$Q48="C",'3a+c+n'!M48,0))</f>
        <v>0</v>
      </c>
      <c r="N48" s="28">
        <f>IF($C$4="citu pasākumu izmaksas",IF('3a+c+n'!$Q48="C",'3a+c+n'!N48,0))</f>
        <v>0</v>
      </c>
      <c r="O48" s="28">
        <f>IF($C$4="citu pasākumu izmaksas",IF('3a+c+n'!$Q48="C",'3a+c+n'!O48,0))</f>
        <v>0</v>
      </c>
      <c r="P48" s="59">
        <f>IF($C$4="citu pasākumu izmaksas",IF('3a+c+n'!$Q48="C",'3a+c+n'!P48,0))</f>
        <v>0</v>
      </c>
    </row>
    <row r="49" spans="1:16" x14ac:dyDescent="0.2">
      <c r="A49" s="64">
        <f>IF(P49=0,0,IF(COUNTBLANK(P49)=1,0,COUNTA($P$14:P49)))</f>
        <v>0</v>
      </c>
      <c r="B49" s="28">
        <f>IF($C$4="citu pasākumu izmaksas",IF('3a+c+n'!$Q49="C",'3a+c+n'!B49,0))</f>
        <v>0</v>
      </c>
      <c r="C49" s="28">
        <f>IF($C$4="citu pasākumu izmaksas",IF('3a+c+n'!$Q49="C",'3a+c+n'!C49,0))</f>
        <v>0</v>
      </c>
      <c r="D49" s="28">
        <f>IF($C$4="citu pasākumu izmaksas",IF('3a+c+n'!$Q49="C",'3a+c+n'!D49,0))</f>
        <v>0</v>
      </c>
      <c r="E49" s="59"/>
      <c r="F49" s="81"/>
      <c r="G49" s="28"/>
      <c r="H49" s="28">
        <f>IF($C$4="citu pasākumu izmaksas",IF('3a+c+n'!$Q49="C",'3a+c+n'!H49,0))</f>
        <v>0</v>
      </c>
      <c r="I49" s="28"/>
      <c r="J49" s="28"/>
      <c r="K49" s="59">
        <f>IF($C$4="citu pasākumu izmaksas",IF('3a+c+n'!$Q49="C",'3a+c+n'!K49,0))</f>
        <v>0</v>
      </c>
      <c r="L49" s="109">
        <f>IF($C$4="citu pasākumu izmaksas",IF('3a+c+n'!$Q49="C",'3a+c+n'!L49,0))</f>
        <v>0</v>
      </c>
      <c r="M49" s="28">
        <f>IF($C$4="citu pasākumu izmaksas",IF('3a+c+n'!$Q49="C",'3a+c+n'!M49,0))</f>
        <v>0</v>
      </c>
      <c r="N49" s="28">
        <f>IF($C$4="citu pasākumu izmaksas",IF('3a+c+n'!$Q49="C",'3a+c+n'!N49,0))</f>
        <v>0</v>
      </c>
      <c r="O49" s="28">
        <f>IF($C$4="citu pasākumu izmaksas",IF('3a+c+n'!$Q49="C",'3a+c+n'!O49,0))</f>
        <v>0</v>
      </c>
      <c r="P49" s="59">
        <f>IF($C$4="citu pasākumu izmaksas",IF('3a+c+n'!$Q49="C",'3a+c+n'!P49,0))</f>
        <v>0</v>
      </c>
    </row>
    <row r="50" spans="1:16" x14ac:dyDescent="0.2">
      <c r="A50" s="64">
        <f>IF(P50=0,0,IF(COUNTBLANK(P50)=1,0,COUNTA($P$14:P50)))</f>
        <v>0</v>
      </c>
      <c r="B50" s="28">
        <f>IF($C$4="citu pasākumu izmaksas",IF('3a+c+n'!$Q50="C",'3a+c+n'!B50,0))</f>
        <v>0</v>
      </c>
      <c r="C50" s="28">
        <f>IF($C$4="citu pasākumu izmaksas",IF('3a+c+n'!$Q50="C",'3a+c+n'!C50,0))</f>
        <v>0</v>
      </c>
      <c r="D50" s="28">
        <f>IF($C$4="citu pasākumu izmaksas",IF('3a+c+n'!$Q50="C",'3a+c+n'!D50,0))</f>
        <v>0</v>
      </c>
      <c r="E50" s="59"/>
      <c r="F50" s="81"/>
      <c r="G50" s="28"/>
      <c r="H50" s="28">
        <f>IF($C$4="citu pasākumu izmaksas",IF('3a+c+n'!$Q50="C",'3a+c+n'!H50,0))</f>
        <v>0</v>
      </c>
      <c r="I50" s="28"/>
      <c r="J50" s="28"/>
      <c r="K50" s="59">
        <f>IF($C$4="citu pasākumu izmaksas",IF('3a+c+n'!$Q50="C",'3a+c+n'!K50,0))</f>
        <v>0</v>
      </c>
      <c r="L50" s="109">
        <f>IF($C$4="citu pasākumu izmaksas",IF('3a+c+n'!$Q50="C",'3a+c+n'!L50,0))</f>
        <v>0</v>
      </c>
      <c r="M50" s="28">
        <f>IF($C$4="citu pasākumu izmaksas",IF('3a+c+n'!$Q50="C",'3a+c+n'!M50,0))</f>
        <v>0</v>
      </c>
      <c r="N50" s="28">
        <f>IF($C$4="citu pasākumu izmaksas",IF('3a+c+n'!$Q50="C",'3a+c+n'!N50,0))</f>
        <v>0</v>
      </c>
      <c r="O50" s="28">
        <f>IF($C$4="citu pasākumu izmaksas",IF('3a+c+n'!$Q50="C",'3a+c+n'!O50,0))</f>
        <v>0</v>
      </c>
      <c r="P50" s="59">
        <f>IF($C$4="citu pasākumu izmaksas",IF('3a+c+n'!$Q50="C",'3a+c+n'!P50,0))</f>
        <v>0</v>
      </c>
    </row>
    <row r="51" spans="1:16" x14ac:dyDescent="0.2">
      <c r="A51" s="64">
        <f>IF(P51=0,0,IF(COUNTBLANK(P51)=1,0,COUNTA($P$14:P51)))</f>
        <v>0</v>
      </c>
      <c r="B51" s="28">
        <f>IF($C$4="citu pasākumu izmaksas",IF('3a+c+n'!$Q51="C",'3a+c+n'!B51,0))</f>
        <v>0</v>
      </c>
      <c r="C51" s="28">
        <f>IF($C$4="citu pasākumu izmaksas",IF('3a+c+n'!$Q51="C",'3a+c+n'!C51,0))</f>
        <v>0</v>
      </c>
      <c r="D51" s="28">
        <f>IF($C$4="citu pasākumu izmaksas",IF('3a+c+n'!$Q51="C",'3a+c+n'!D51,0))</f>
        <v>0</v>
      </c>
      <c r="E51" s="59"/>
      <c r="F51" s="81"/>
      <c r="G51" s="28"/>
      <c r="H51" s="28">
        <f>IF($C$4="citu pasākumu izmaksas",IF('3a+c+n'!$Q51="C",'3a+c+n'!H51,0))</f>
        <v>0</v>
      </c>
      <c r="I51" s="28"/>
      <c r="J51" s="28"/>
      <c r="K51" s="59">
        <f>IF($C$4="citu pasākumu izmaksas",IF('3a+c+n'!$Q51="C",'3a+c+n'!K51,0))</f>
        <v>0</v>
      </c>
      <c r="L51" s="109">
        <f>IF($C$4="citu pasākumu izmaksas",IF('3a+c+n'!$Q51="C",'3a+c+n'!L51,0))</f>
        <v>0</v>
      </c>
      <c r="M51" s="28">
        <f>IF($C$4="citu pasākumu izmaksas",IF('3a+c+n'!$Q51="C",'3a+c+n'!M51,0))</f>
        <v>0</v>
      </c>
      <c r="N51" s="28">
        <f>IF($C$4="citu pasākumu izmaksas",IF('3a+c+n'!$Q51="C",'3a+c+n'!N51,0))</f>
        <v>0</v>
      </c>
      <c r="O51" s="28">
        <f>IF($C$4="citu pasākumu izmaksas",IF('3a+c+n'!$Q51="C",'3a+c+n'!O51,0))</f>
        <v>0</v>
      </c>
      <c r="P51" s="59">
        <f>IF($C$4="citu pasākumu izmaksas",IF('3a+c+n'!$Q51="C",'3a+c+n'!P51,0))</f>
        <v>0</v>
      </c>
    </row>
    <row r="52" spans="1:16" x14ac:dyDescent="0.2">
      <c r="A52" s="64">
        <f>IF(P52=0,0,IF(COUNTBLANK(P52)=1,0,COUNTA($P$14:P52)))</f>
        <v>0</v>
      </c>
      <c r="B52" s="28">
        <f>IF($C$4="citu pasākumu izmaksas",IF('3a+c+n'!$Q52="C",'3a+c+n'!B52,0))</f>
        <v>0</v>
      </c>
      <c r="C52" s="28">
        <f>IF($C$4="citu pasākumu izmaksas",IF('3a+c+n'!$Q52="C",'3a+c+n'!C52,0))</f>
        <v>0</v>
      </c>
      <c r="D52" s="28">
        <f>IF($C$4="citu pasākumu izmaksas",IF('3a+c+n'!$Q52="C",'3a+c+n'!D52,0))</f>
        <v>0</v>
      </c>
      <c r="E52" s="59"/>
      <c r="F52" s="81"/>
      <c r="G52" s="28"/>
      <c r="H52" s="28">
        <f>IF($C$4="citu pasākumu izmaksas",IF('3a+c+n'!$Q52="C",'3a+c+n'!H52,0))</f>
        <v>0</v>
      </c>
      <c r="I52" s="28"/>
      <c r="J52" s="28"/>
      <c r="K52" s="59">
        <f>IF($C$4="citu pasākumu izmaksas",IF('3a+c+n'!$Q52="C",'3a+c+n'!K52,0))</f>
        <v>0</v>
      </c>
      <c r="L52" s="109">
        <f>IF($C$4="citu pasākumu izmaksas",IF('3a+c+n'!$Q52="C",'3a+c+n'!L52,0))</f>
        <v>0</v>
      </c>
      <c r="M52" s="28">
        <f>IF($C$4="citu pasākumu izmaksas",IF('3a+c+n'!$Q52="C",'3a+c+n'!M52,0))</f>
        <v>0</v>
      </c>
      <c r="N52" s="28">
        <f>IF($C$4="citu pasākumu izmaksas",IF('3a+c+n'!$Q52="C",'3a+c+n'!N52,0))</f>
        <v>0</v>
      </c>
      <c r="O52" s="28">
        <f>IF($C$4="citu pasākumu izmaksas",IF('3a+c+n'!$Q52="C",'3a+c+n'!O52,0))</f>
        <v>0</v>
      </c>
      <c r="P52" s="59">
        <f>IF($C$4="citu pasākumu izmaksas",IF('3a+c+n'!$Q52="C",'3a+c+n'!P52,0))</f>
        <v>0</v>
      </c>
    </row>
    <row r="53" spans="1:16" x14ac:dyDescent="0.2">
      <c r="A53" s="64">
        <f>IF(P53=0,0,IF(COUNTBLANK(P53)=1,0,COUNTA($P$14:P53)))</f>
        <v>0</v>
      </c>
      <c r="B53" s="28">
        <f>IF($C$4="citu pasākumu izmaksas",IF('3a+c+n'!$Q53="C",'3a+c+n'!B53,0))</f>
        <v>0</v>
      </c>
      <c r="C53" s="28">
        <f>IF($C$4="citu pasākumu izmaksas",IF('3a+c+n'!$Q53="C",'3a+c+n'!C53,0))</f>
        <v>0</v>
      </c>
      <c r="D53" s="28">
        <f>IF($C$4="citu pasākumu izmaksas",IF('3a+c+n'!$Q53="C",'3a+c+n'!D53,0))</f>
        <v>0</v>
      </c>
      <c r="E53" s="59"/>
      <c r="F53" s="81"/>
      <c r="G53" s="28"/>
      <c r="H53" s="28">
        <f>IF($C$4="citu pasākumu izmaksas",IF('3a+c+n'!$Q53="C",'3a+c+n'!H53,0))</f>
        <v>0</v>
      </c>
      <c r="I53" s="28"/>
      <c r="J53" s="28"/>
      <c r="K53" s="59">
        <f>IF($C$4="citu pasākumu izmaksas",IF('3a+c+n'!$Q53="C",'3a+c+n'!K53,0))</f>
        <v>0</v>
      </c>
      <c r="L53" s="109">
        <f>IF($C$4="citu pasākumu izmaksas",IF('3a+c+n'!$Q53="C",'3a+c+n'!L53,0))</f>
        <v>0</v>
      </c>
      <c r="M53" s="28">
        <f>IF($C$4="citu pasākumu izmaksas",IF('3a+c+n'!$Q53="C",'3a+c+n'!M53,0))</f>
        <v>0</v>
      </c>
      <c r="N53" s="28">
        <f>IF($C$4="citu pasākumu izmaksas",IF('3a+c+n'!$Q53="C",'3a+c+n'!N53,0))</f>
        <v>0</v>
      </c>
      <c r="O53" s="28">
        <f>IF($C$4="citu pasākumu izmaksas",IF('3a+c+n'!$Q53="C",'3a+c+n'!O53,0))</f>
        <v>0</v>
      </c>
      <c r="P53" s="59">
        <f>IF($C$4="citu pasākumu izmaksas",IF('3a+c+n'!$Q53="C",'3a+c+n'!P53,0))</f>
        <v>0</v>
      </c>
    </row>
    <row r="54" spans="1:16" x14ac:dyDescent="0.2">
      <c r="A54" s="64">
        <f>IF(P54=0,0,IF(COUNTBLANK(P54)=1,0,COUNTA($P$14:P54)))</f>
        <v>0</v>
      </c>
      <c r="B54" s="28">
        <f>IF($C$4="citu pasākumu izmaksas",IF('3a+c+n'!$Q54="C",'3a+c+n'!B54,0))</f>
        <v>0</v>
      </c>
      <c r="C54" s="28">
        <f>IF($C$4="citu pasākumu izmaksas",IF('3a+c+n'!$Q54="C",'3a+c+n'!C54,0))</f>
        <v>0</v>
      </c>
      <c r="D54" s="28">
        <f>IF($C$4="citu pasākumu izmaksas",IF('3a+c+n'!$Q54="C",'3a+c+n'!D54,0))</f>
        <v>0</v>
      </c>
      <c r="E54" s="59"/>
      <c r="F54" s="81"/>
      <c r="G54" s="28"/>
      <c r="H54" s="28">
        <f>IF($C$4="citu pasākumu izmaksas",IF('3a+c+n'!$Q54="C",'3a+c+n'!H54,0))</f>
        <v>0</v>
      </c>
      <c r="I54" s="28"/>
      <c r="J54" s="28"/>
      <c r="K54" s="59">
        <f>IF($C$4="citu pasākumu izmaksas",IF('3a+c+n'!$Q54="C",'3a+c+n'!K54,0))</f>
        <v>0</v>
      </c>
      <c r="L54" s="109">
        <f>IF($C$4="citu pasākumu izmaksas",IF('3a+c+n'!$Q54="C",'3a+c+n'!L54,0))</f>
        <v>0</v>
      </c>
      <c r="M54" s="28">
        <f>IF($C$4="citu pasākumu izmaksas",IF('3a+c+n'!$Q54="C",'3a+c+n'!M54,0))</f>
        <v>0</v>
      </c>
      <c r="N54" s="28">
        <f>IF($C$4="citu pasākumu izmaksas",IF('3a+c+n'!$Q54="C",'3a+c+n'!N54,0))</f>
        <v>0</v>
      </c>
      <c r="O54" s="28">
        <f>IF($C$4="citu pasākumu izmaksas",IF('3a+c+n'!$Q54="C",'3a+c+n'!O54,0))</f>
        <v>0</v>
      </c>
      <c r="P54" s="59">
        <f>IF($C$4="citu pasākumu izmaksas",IF('3a+c+n'!$Q54="C",'3a+c+n'!P54,0))</f>
        <v>0</v>
      </c>
    </row>
    <row r="55" spans="1:16" x14ac:dyDescent="0.2">
      <c r="A55" s="64">
        <f>IF(P55=0,0,IF(COUNTBLANK(P55)=1,0,COUNTA($P$14:P55)))</f>
        <v>0</v>
      </c>
      <c r="B55" s="28">
        <f>IF($C$4="citu pasākumu izmaksas",IF('3a+c+n'!$Q55="C",'3a+c+n'!B55,0))</f>
        <v>0</v>
      </c>
      <c r="C55" s="28">
        <f>IF($C$4="citu pasākumu izmaksas",IF('3a+c+n'!$Q55="C",'3a+c+n'!C55,0))</f>
        <v>0</v>
      </c>
      <c r="D55" s="28">
        <f>IF($C$4="citu pasākumu izmaksas",IF('3a+c+n'!$Q55="C",'3a+c+n'!D55,0))</f>
        <v>0</v>
      </c>
      <c r="E55" s="59"/>
      <c r="F55" s="81"/>
      <c r="G55" s="28"/>
      <c r="H55" s="28">
        <f>IF($C$4="citu pasākumu izmaksas",IF('3a+c+n'!$Q55="C",'3a+c+n'!H55,0))</f>
        <v>0</v>
      </c>
      <c r="I55" s="28"/>
      <c r="J55" s="28"/>
      <c r="K55" s="59">
        <f>IF($C$4="citu pasākumu izmaksas",IF('3a+c+n'!$Q55="C",'3a+c+n'!K55,0))</f>
        <v>0</v>
      </c>
      <c r="L55" s="109">
        <f>IF($C$4="citu pasākumu izmaksas",IF('3a+c+n'!$Q55="C",'3a+c+n'!L55,0))</f>
        <v>0</v>
      </c>
      <c r="M55" s="28">
        <f>IF($C$4="citu pasākumu izmaksas",IF('3a+c+n'!$Q55="C",'3a+c+n'!M55,0))</f>
        <v>0</v>
      </c>
      <c r="N55" s="28">
        <f>IF($C$4="citu pasākumu izmaksas",IF('3a+c+n'!$Q55="C",'3a+c+n'!N55,0))</f>
        <v>0</v>
      </c>
      <c r="O55" s="28">
        <f>IF($C$4="citu pasākumu izmaksas",IF('3a+c+n'!$Q55="C",'3a+c+n'!O55,0))</f>
        <v>0</v>
      </c>
      <c r="P55" s="59">
        <f>IF($C$4="citu pasākumu izmaksas",IF('3a+c+n'!$Q55="C",'3a+c+n'!P55,0))</f>
        <v>0</v>
      </c>
    </row>
    <row r="56" spans="1:16" x14ac:dyDescent="0.2">
      <c r="A56" s="64">
        <f>IF(P56=0,0,IF(COUNTBLANK(P56)=1,0,COUNTA($P$14:P56)))</f>
        <v>0</v>
      </c>
      <c r="B56" s="28">
        <f>IF($C$4="citu pasākumu izmaksas",IF('3a+c+n'!$Q56="C",'3a+c+n'!B56,0))</f>
        <v>0</v>
      </c>
      <c r="C56" s="28">
        <f>IF($C$4="citu pasākumu izmaksas",IF('3a+c+n'!$Q56="C",'3a+c+n'!C56,0))</f>
        <v>0</v>
      </c>
      <c r="D56" s="28">
        <f>IF($C$4="citu pasākumu izmaksas",IF('3a+c+n'!$Q56="C",'3a+c+n'!D56,0))</f>
        <v>0</v>
      </c>
      <c r="E56" s="59"/>
      <c r="F56" s="81"/>
      <c r="G56" s="28"/>
      <c r="H56" s="28">
        <f>IF($C$4="citu pasākumu izmaksas",IF('3a+c+n'!$Q56="C",'3a+c+n'!H56,0))</f>
        <v>0</v>
      </c>
      <c r="I56" s="28"/>
      <c r="J56" s="28"/>
      <c r="K56" s="59">
        <f>IF($C$4="citu pasākumu izmaksas",IF('3a+c+n'!$Q56="C",'3a+c+n'!K56,0))</f>
        <v>0</v>
      </c>
      <c r="L56" s="109">
        <f>IF($C$4="citu pasākumu izmaksas",IF('3a+c+n'!$Q56="C",'3a+c+n'!L56,0))</f>
        <v>0</v>
      </c>
      <c r="M56" s="28">
        <f>IF($C$4="citu pasākumu izmaksas",IF('3a+c+n'!$Q56="C",'3a+c+n'!M56,0))</f>
        <v>0</v>
      </c>
      <c r="N56" s="28">
        <f>IF($C$4="citu pasākumu izmaksas",IF('3a+c+n'!$Q56="C",'3a+c+n'!N56,0))</f>
        <v>0</v>
      </c>
      <c r="O56" s="28">
        <f>IF($C$4="citu pasākumu izmaksas",IF('3a+c+n'!$Q56="C",'3a+c+n'!O56,0))</f>
        <v>0</v>
      </c>
      <c r="P56" s="59">
        <f>IF($C$4="citu pasākumu izmaksas",IF('3a+c+n'!$Q56="C",'3a+c+n'!P56,0))</f>
        <v>0</v>
      </c>
    </row>
    <row r="57" spans="1:16" x14ac:dyDescent="0.2">
      <c r="A57" s="64">
        <f>IF(P57=0,0,IF(COUNTBLANK(P57)=1,0,COUNTA($P$14:P57)))</f>
        <v>0</v>
      </c>
      <c r="B57" s="28">
        <f>IF($C$4="citu pasākumu izmaksas",IF('3a+c+n'!$Q57="C",'3a+c+n'!B57,0))</f>
        <v>0</v>
      </c>
      <c r="C57" s="28">
        <f>IF($C$4="citu pasākumu izmaksas",IF('3a+c+n'!$Q57="C",'3a+c+n'!C57,0))</f>
        <v>0</v>
      </c>
      <c r="D57" s="28">
        <f>IF($C$4="citu pasākumu izmaksas",IF('3a+c+n'!$Q57="C",'3a+c+n'!D57,0))</f>
        <v>0</v>
      </c>
      <c r="E57" s="59"/>
      <c r="F57" s="81"/>
      <c r="G57" s="28"/>
      <c r="H57" s="28">
        <f>IF($C$4="citu pasākumu izmaksas",IF('3a+c+n'!$Q57="C",'3a+c+n'!H57,0))</f>
        <v>0</v>
      </c>
      <c r="I57" s="28"/>
      <c r="J57" s="28"/>
      <c r="K57" s="59">
        <f>IF($C$4="citu pasākumu izmaksas",IF('3a+c+n'!$Q57="C",'3a+c+n'!K57,0))</f>
        <v>0</v>
      </c>
      <c r="L57" s="109">
        <f>IF($C$4="citu pasākumu izmaksas",IF('3a+c+n'!$Q57="C",'3a+c+n'!L57,0))</f>
        <v>0</v>
      </c>
      <c r="M57" s="28">
        <f>IF($C$4="citu pasākumu izmaksas",IF('3a+c+n'!$Q57="C",'3a+c+n'!M57,0))</f>
        <v>0</v>
      </c>
      <c r="N57" s="28">
        <f>IF($C$4="citu pasākumu izmaksas",IF('3a+c+n'!$Q57="C",'3a+c+n'!N57,0))</f>
        <v>0</v>
      </c>
      <c r="O57" s="28">
        <f>IF($C$4="citu pasākumu izmaksas",IF('3a+c+n'!$Q57="C",'3a+c+n'!O57,0))</f>
        <v>0</v>
      </c>
      <c r="P57" s="59">
        <f>IF($C$4="citu pasākumu izmaksas",IF('3a+c+n'!$Q57="C",'3a+c+n'!P57,0))</f>
        <v>0</v>
      </c>
    </row>
    <row r="58" spans="1:16" x14ac:dyDescent="0.2">
      <c r="A58" s="64">
        <f>IF(P58=0,0,IF(COUNTBLANK(P58)=1,0,COUNTA($P$14:P58)))</f>
        <v>0</v>
      </c>
      <c r="B58" s="28">
        <f>IF($C$4="citu pasākumu izmaksas",IF('3a+c+n'!$Q58="C",'3a+c+n'!B58,0))</f>
        <v>0</v>
      </c>
      <c r="C58" s="28">
        <f>IF($C$4="citu pasākumu izmaksas",IF('3a+c+n'!$Q58="C",'3a+c+n'!C58,0))</f>
        <v>0</v>
      </c>
      <c r="D58" s="28">
        <f>IF($C$4="citu pasākumu izmaksas",IF('3a+c+n'!$Q58="C",'3a+c+n'!D58,0))</f>
        <v>0</v>
      </c>
      <c r="E58" s="59"/>
      <c r="F58" s="81"/>
      <c r="G58" s="28"/>
      <c r="H58" s="28">
        <f>IF($C$4="citu pasākumu izmaksas",IF('3a+c+n'!$Q58="C",'3a+c+n'!H58,0))</f>
        <v>0</v>
      </c>
      <c r="I58" s="28"/>
      <c r="J58" s="28"/>
      <c r="K58" s="59">
        <f>IF($C$4="citu pasākumu izmaksas",IF('3a+c+n'!$Q58="C",'3a+c+n'!K58,0))</f>
        <v>0</v>
      </c>
      <c r="L58" s="109">
        <f>IF($C$4="citu pasākumu izmaksas",IF('3a+c+n'!$Q58="C",'3a+c+n'!L58,0))</f>
        <v>0</v>
      </c>
      <c r="M58" s="28">
        <f>IF($C$4="citu pasākumu izmaksas",IF('3a+c+n'!$Q58="C",'3a+c+n'!M58,0))</f>
        <v>0</v>
      </c>
      <c r="N58" s="28">
        <f>IF($C$4="citu pasākumu izmaksas",IF('3a+c+n'!$Q58="C",'3a+c+n'!N58,0))</f>
        <v>0</v>
      </c>
      <c r="O58" s="28">
        <f>IF($C$4="citu pasākumu izmaksas",IF('3a+c+n'!$Q58="C",'3a+c+n'!O58,0))</f>
        <v>0</v>
      </c>
      <c r="P58" s="59">
        <f>IF($C$4="citu pasākumu izmaksas",IF('3a+c+n'!$Q58="C",'3a+c+n'!P58,0))</f>
        <v>0</v>
      </c>
    </row>
    <row r="59" spans="1:16" x14ac:dyDescent="0.2">
      <c r="A59" s="64">
        <f>IF(P59=0,0,IF(COUNTBLANK(P59)=1,0,COUNTA($P$14:P59)))</f>
        <v>0</v>
      </c>
      <c r="B59" s="28">
        <f>IF($C$4="citu pasākumu izmaksas",IF('3a+c+n'!$Q59="C",'3a+c+n'!B59,0))</f>
        <v>0</v>
      </c>
      <c r="C59" s="28">
        <f>IF($C$4="citu pasākumu izmaksas",IF('3a+c+n'!$Q59="C",'3a+c+n'!C59,0))</f>
        <v>0</v>
      </c>
      <c r="D59" s="28">
        <f>IF($C$4="citu pasākumu izmaksas",IF('3a+c+n'!$Q59="C",'3a+c+n'!D59,0))</f>
        <v>0</v>
      </c>
      <c r="E59" s="59"/>
      <c r="F59" s="81"/>
      <c r="G59" s="28"/>
      <c r="H59" s="28">
        <f>IF($C$4="citu pasākumu izmaksas",IF('3a+c+n'!$Q59="C",'3a+c+n'!H59,0))</f>
        <v>0</v>
      </c>
      <c r="I59" s="28"/>
      <c r="J59" s="28"/>
      <c r="K59" s="59">
        <f>IF($C$4="citu pasākumu izmaksas",IF('3a+c+n'!$Q59="C",'3a+c+n'!K59,0))</f>
        <v>0</v>
      </c>
      <c r="L59" s="109">
        <f>IF($C$4="citu pasākumu izmaksas",IF('3a+c+n'!$Q59="C",'3a+c+n'!L59,0))</f>
        <v>0</v>
      </c>
      <c r="M59" s="28">
        <f>IF($C$4="citu pasākumu izmaksas",IF('3a+c+n'!$Q59="C",'3a+c+n'!M59,0))</f>
        <v>0</v>
      </c>
      <c r="N59" s="28">
        <f>IF($C$4="citu pasākumu izmaksas",IF('3a+c+n'!$Q59="C",'3a+c+n'!N59,0))</f>
        <v>0</v>
      </c>
      <c r="O59" s="28">
        <f>IF($C$4="citu pasākumu izmaksas",IF('3a+c+n'!$Q59="C",'3a+c+n'!O59,0))</f>
        <v>0</v>
      </c>
      <c r="P59" s="59">
        <f>IF($C$4="citu pasākumu izmaksas",IF('3a+c+n'!$Q59="C",'3a+c+n'!P59,0))</f>
        <v>0</v>
      </c>
    </row>
    <row r="60" spans="1:16" x14ac:dyDescent="0.2">
      <c r="A60" s="64">
        <f>IF(P60=0,0,IF(COUNTBLANK(P60)=1,0,COUNTA($P$14:P60)))</f>
        <v>0</v>
      </c>
      <c r="B60" s="28">
        <f>IF($C$4="citu pasākumu izmaksas",IF('3a+c+n'!$Q60="C",'3a+c+n'!B60,0))</f>
        <v>0</v>
      </c>
      <c r="C60" s="28">
        <f>IF($C$4="citu pasākumu izmaksas",IF('3a+c+n'!$Q60="C",'3a+c+n'!C60,0))</f>
        <v>0</v>
      </c>
      <c r="D60" s="28">
        <f>IF($C$4="citu pasākumu izmaksas",IF('3a+c+n'!$Q60="C",'3a+c+n'!D60,0))</f>
        <v>0</v>
      </c>
      <c r="E60" s="59"/>
      <c r="F60" s="81"/>
      <c r="G60" s="28"/>
      <c r="H60" s="28">
        <f>IF($C$4="citu pasākumu izmaksas",IF('3a+c+n'!$Q60="C",'3a+c+n'!H60,0))</f>
        <v>0</v>
      </c>
      <c r="I60" s="28"/>
      <c r="J60" s="28"/>
      <c r="K60" s="59">
        <f>IF($C$4="citu pasākumu izmaksas",IF('3a+c+n'!$Q60="C",'3a+c+n'!K60,0))</f>
        <v>0</v>
      </c>
      <c r="L60" s="109">
        <f>IF($C$4="citu pasākumu izmaksas",IF('3a+c+n'!$Q60="C",'3a+c+n'!L60,0))</f>
        <v>0</v>
      </c>
      <c r="M60" s="28">
        <f>IF($C$4="citu pasākumu izmaksas",IF('3a+c+n'!$Q60="C",'3a+c+n'!M60,0))</f>
        <v>0</v>
      </c>
      <c r="N60" s="28">
        <f>IF($C$4="citu pasākumu izmaksas",IF('3a+c+n'!$Q60="C",'3a+c+n'!N60,0))</f>
        <v>0</v>
      </c>
      <c r="O60" s="28">
        <f>IF($C$4="citu pasākumu izmaksas",IF('3a+c+n'!$Q60="C",'3a+c+n'!O60,0))</f>
        <v>0</v>
      </c>
      <c r="P60" s="59">
        <f>IF($C$4="citu pasākumu izmaksas",IF('3a+c+n'!$Q60="C",'3a+c+n'!P60,0))</f>
        <v>0</v>
      </c>
    </row>
    <row r="61" spans="1:16" x14ac:dyDescent="0.2">
      <c r="A61" s="64">
        <f>IF(P61=0,0,IF(COUNTBLANK(P61)=1,0,COUNTA($P$14:P61)))</f>
        <v>0</v>
      </c>
      <c r="B61" s="28">
        <f>IF($C$4="citu pasākumu izmaksas",IF('3a+c+n'!$Q61="C",'3a+c+n'!B61,0))</f>
        <v>0</v>
      </c>
      <c r="C61" s="28">
        <f>IF($C$4="citu pasākumu izmaksas",IF('3a+c+n'!$Q61="C",'3a+c+n'!C61,0))</f>
        <v>0</v>
      </c>
      <c r="D61" s="28">
        <f>IF($C$4="citu pasākumu izmaksas",IF('3a+c+n'!$Q61="C",'3a+c+n'!D61,0))</f>
        <v>0</v>
      </c>
      <c r="E61" s="59"/>
      <c r="F61" s="81"/>
      <c r="G61" s="28"/>
      <c r="H61" s="28">
        <f>IF($C$4="citu pasākumu izmaksas",IF('3a+c+n'!$Q61="C",'3a+c+n'!H61,0))</f>
        <v>0</v>
      </c>
      <c r="I61" s="28"/>
      <c r="J61" s="28"/>
      <c r="K61" s="59">
        <f>IF($C$4="citu pasākumu izmaksas",IF('3a+c+n'!$Q61="C",'3a+c+n'!K61,0))</f>
        <v>0</v>
      </c>
      <c r="L61" s="109">
        <f>IF($C$4="citu pasākumu izmaksas",IF('3a+c+n'!$Q61="C",'3a+c+n'!L61,0))</f>
        <v>0</v>
      </c>
      <c r="M61" s="28">
        <f>IF($C$4="citu pasākumu izmaksas",IF('3a+c+n'!$Q61="C",'3a+c+n'!M61,0))</f>
        <v>0</v>
      </c>
      <c r="N61" s="28">
        <f>IF($C$4="citu pasākumu izmaksas",IF('3a+c+n'!$Q61="C",'3a+c+n'!N61,0))</f>
        <v>0</v>
      </c>
      <c r="O61" s="28">
        <f>IF($C$4="citu pasākumu izmaksas",IF('3a+c+n'!$Q61="C",'3a+c+n'!O61,0))</f>
        <v>0</v>
      </c>
      <c r="P61" s="59">
        <f>IF($C$4="citu pasākumu izmaksas",IF('3a+c+n'!$Q61="C",'3a+c+n'!P61,0))</f>
        <v>0</v>
      </c>
    </row>
    <row r="62" spans="1:16" x14ac:dyDescent="0.2">
      <c r="A62" s="64">
        <f>IF(P62=0,0,IF(COUNTBLANK(P62)=1,0,COUNTA($P$14:P62)))</f>
        <v>0</v>
      </c>
      <c r="B62" s="28">
        <f>IF($C$4="citu pasākumu izmaksas",IF('3a+c+n'!$Q62="C",'3a+c+n'!B62,0))</f>
        <v>0</v>
      </c>
      <c r="C62" s="28">
        <f>IF($C$4="citu pasākumu izmaksas",IF('3a+c+n'!$Q62="C",'3a+c+n'!C62,0))</f>
        <v>0</v>
      </c>
      <c r="D62" s="28">
        <f>IF($C$4="citu pasākumu izmaksas",IF('3a+c+n'!$Q62="C",'3a+c+n'!D62,0))</f>
        <v>0</v>
      </c>
      <c r="E62" s="59"/>
      <c r="F62" s="81"/>
      <c r="G62" s="28"/>
      <c r="H62" s="28">
        <f>IF($C$4="citu pasākumu izmaksas",IF('3a+c+n'!$Q62="C",'3a+c+n'!H62,0))</f>
        <v>0</v>
      </c>
      <c r="I62" s="28"/>
      <c r="J62" s="28"/>
      <c r="K62" s="59">
        <f>IF($C$4="citu pasākumu izmaksas",IF('3a+c+n'!$Q62="C",'3a+c+n'!K62,0))</f>
        <v>0</v>
      </c>
      <c r="L62" s="109">
        <f>IF($C$4="citu pasākumu izmaksas",IF('3a+c+n'!$Q62="C",'3a+c+n'!L62,0))</f>
        <v>0</v>
      </c>
      <c r="M62" s="28">
        <f>IF($C$4="citu pasākumu izmaksas",IF('3a+c+n'!$Q62="C",'3a+c+n'!M62,0))</f>
        <v>0</v>
      </c>
      <c r="N62" s="28">
        <f>IF($C$4="citu pasākumu izmaksas",IF('3a+c+n'!$Q62="C",'3a+c+n'!N62,0))</f>
        <v>0</v>
      </c>
      <c r="O62" s="28">
        <f>IF($C$4="citu pasākumu izmaksas",IF('3a+c+n'!$Q62="C",'3a+c+n'!O62,0))</f>
        <v>0</v>
      </c>
      <c r="P62" s="59">
        <f>IF($C$4="citu pasākumu izmaksas",IF('3a+c+n'!$Q62="C",'3a+c+n'!P62,0))</f>
        <v>0</v>
      </c>
    </row>
    <row r="63" spans="1:16" x14ac:dyDescent="0.2">
      <c r="A63" s="64">
        <f>IF(P63=0,0,IF(COUNTBLANK(P63)=1,0,COUNTA($P$14:P63)))</f>
        <v>0</v>
      </c>
      <c r="B63" s="28">
        <f>IF($C$4="citu pasākumu izmaksas",IF('3a+c+n'!$Q63="C",'3a+c+n'!B63,0))</f>
        <v>0</v>
      </c>
      <c r="C63" s="28">
        <f>IF($C$4="citu pasākumu izmaksas",IF('3a+c+n'!$Q63="C",'3a+c+n'!C63,0))</f>
        <v>0</v>
      </c>
      <c r="D63" s="28">
        <f>IF($C$4="citu pasākumu izmaksas",IF('3a+c+n'!$Q63="C",'3a+c+n'!D63,0))</f>
        <v>0</v>
      </c>
      <c r="E63" s="59"/>
      <c r="F63" s="81"/>
      <c r="G63" s="28"/>
      <c r="H63" s="28">
        <f>IF($C$4="citu pasākumu izmaksas",IF('3a+c+n'!$Q63="C",'3a+c+n'!H63,0))</f>
        <v>0</v>
      </c>
      <c r="I63" s="28"/>
      <c r="J63" s="28"/>
      <c r="K63" s="59">
        <f>IF($C$4="citu pasākumu izmaksas",IF('3a+c+n'!$Q63="C",'3a+c+n'!K63,0))</f>
        <v>0</v>
      </c>
      <c r="L63" s="109">
        <f>IF($C$4="citu pasākumu izmaksas",IF('3a+c+n'!$Q63="C",'3a+c+n'!L63,0))</f>
        <v>0</v>
      </c>
      <c r="M63" s="28">
        <f>IF($C$4="citu pasākumu izmaksas",IF('3a+c+n'!$Q63="C",'3a+c+n'!M63,0))</f>
        <v>0</v>
      </c>
      <c r="N63" s="28">
        <f>IF($C$4="citu pasākumu izmaksas",IF('3a+c+n'!$Q63="C",'3a+c+n'!N63,0))</f>
        <v>0</v>
      </c>
      <c r="O63" s="28">
        <f>IF($C$4="citu pasākumu izmaksas",IF('3a+c+n'!$Q63="C",'3a+c+n'!O63,0))</f>
        <v>0</v>
      </c>
      <c r="P63" s="59">
        <f>IF($C$4="citu pasākumu izmaksas",IF('3a+c+n'!$Q63="C",'3a+c+n'!P63,0))</f>
        <v>0</v>
      </c>
    </row>
    <row r="64" spans="1:16" x14ac:dyDescent="0.2">
      <c r="A64" s="64">
        <f>IF(P64=0,0,IF(COUNTBLANK(P64)=1,0,COUNTA($P$14:P64)))</f>
        <v>0</v>
      </c>
      <c r="B64" s="28">
        <f>IF($C$4="citu pasākumu izmaksas",IF('3a+c+n'!$Q64="C",'3a+c+n'!B64,0))</f>
        <v>0</v>
      </c>
      <c r="C64" s="28">
        <f>IF($C$4="citu pasākumu izmaksas",IF('3a+c+n'!$Q64="C",'3a+c+n'!C64,0))</f>
        <v>0</v>
      </c>
      <c r="D64" s="28">
        <f>IF($C$4="citu pasākumu izmaksas",IF('3a+c+n'!$Q64="C",'3a+c+n'!D64,0))</f>
        <v>0</v>
      </c>
      <c r="E64" s="59"/>
      <c r="F64" s="81"/>
      <c r="G64" s="28"/>
      <c r="H64" s="28">
        <f>IF($C$4="citu pasākumu izmaksas",IF('3a+c+n'!$Q64="C",'3a+c+n'!H64,0))</f>
        <v>0</v>
      </c>
      <c r="I64" s="28"/>
      <c r="J64" s="28"/>
      <c r="K64" s="59">
        <f>IF($C$4="citu pasākumu izmaksas",IF('3a+c+n'!$Q64="C",'3a+c+n'!K64,0))</f>
        <v>0</v>
      </c>
      <c r="L64" s="109">
        <f>IF($C$4="citu pasākumu izmaksas",IF('3a+c+n'!$Q64="C",'3a+c+n'!L64,0))</f>
        <v>0</v>
      </c>
      <c r="M64" s="28">
        <f>IF($C$4="citu pasākumu izmaksas",IF('3a+c+n'!$Q64="C",'3a+c+n'!M64,0))</f>
        <v>0</v>
      </c>
      <c r="N64" s="28">
        <f>IF($C$4="citu pasākumu izmaksas",IF('3a+c+n'!$Q64="C",'3a+c+n'!N64,0))</f>
        <v>0</v>
      </c>
      <c r="O64" s="28">
        <f>IF($C$4="citu pasākumu izmaksas",IF('3a+c+n'!$Q64="C",'3a+c+n'!O64,0))</f>
        <v>0</v>
      </c>
      <c r="P64" s="59">
        <f>IF($C$4="citu pasākumu izmaksas",IF('3a+c+n'!$Q64="C",'3a+c+n'!P64,0))</f>
        <v>0</v>
      </c>
    </row>
    <row r="65" spans="1:16" x14ac:dyDescent="0.2">
      <c r="A65" s="64">
        <f>IF(P65=0,0,IF(COUNTBLANK(P65)=1,0,COUNTA($P$14:P65)))</f>
        <v>0</v>
      </c>
      <c r="B65" s="28">
        <f>IF($C$4="citu pasākumu izmaksas",IF('3a+c+n'!$Q65="C",'3a+c+n'!B65,0))</f>
        <v>0</v>
      </c>
      <c r="C65" s="28">
        <f>IF($C$4="citu pasākumu izmaksas",IF('3a+c+n'!$Q65="C",'3a+c+n'!C65,0))</f>
        <v>0</v>
      </c>
      <c r="D65" s="28">
        <f>IF($C$4="citu pasākumu izmaksas",IF('3a+c+n'!$Q65="C",'3a+c+n'!D65,0))</f>
        <v>0</v>
      </c>
      <c r="E65" s="59"/>
      <c r="F65" s="81"/>
      <c r="G65" s="28"/>
      <c r="H65" s="28">
        <f>IF($C$4="citu pasākumu izmaksas",IF('3a+c+n'!$Q65="C",'3a+c+n'!H65,0))</f>
        <v>0</v>
      </c>
      <c r="I65" s="28"/>
      <c r="J65" s="28"/>
      <c r="K65" s="59">
        <f>IF($C$4="citu pasākumu izmaksas",IF('3a+c+n'!$Q65="C",'3a+c+n'!K65,0))</f>
        <v>0</v>
      </c>
      <c r="L65" s="109">
        <f>IF($C$4="citu pasākumu izmaksas",IF('3a+c+n'!$Q65="C",'3a+c+n'!L65,0))</f>
        <v>0</v>
      </c>
      <c r="M65" s="28">
        <f>IF($C$4="citu pasākumu izmaksas",IF('3a+c+n'!$Q65="C",'3a+c+n'!M65,0))</f>
        <v>0</v>
      </c>
      <c r="N65" s="28">
        <f>IF($C$4="citu pasākumu izmaksas",IF('3a+c+n'!$Q65="C",'3a+c+n'!N65,0))</f>
        <v>0</v>
      </c>
      <c r="O65" s="28">
        <f>IF($C$4="citu pasākumu izmaksas",IF('3a+c+n'!$Q65="C",'3a+c+n'!O65,0))</f>
        <v>0</v>
      </c>
      <c r="P65" s="59">
        <f>IF($C$4="citu pasākumu izmaksas",IF('3a+c+n'!$Q65="C",'3a+c+n'!P65,0))</f>
        <v>0</v>
      </c>
    </row>
    <row r="66" spans="1:16" x14ac:dyDescent="0.2">
      <c r="A66" s="64">
        <f>IF(P66=0,0,IF(COUNTBLANK(P66)=1,0,COUNTA($P$14:P66)))</f>
        <v>0</v>
      </c>
      <c r="B66" s="28">
        <f>IF($C$4="citu pasākumu izmaksas",IF('3a+c+n'!$Q66="C",'3a+c+n'!B66,0))</f>
        <v>0</v>
      </c>
      <c r="C66" s="28">
        <f>IF($C$4="citu pasākumu izmaksas",IF('3a+c+n'!$Q66="C",'3a+c+n'!C66,0))</f>
        <v>0</v>
      </c>
      <c r="D66" s="28">
        <f>IF($C$4="citu pasākumu izmaksas",IF('3a+c+n'!$Q66="C",'3a+c+n'!D66,0))</f>
        <v>0</v>
      </c>
      <c r="E66" s="59"/>
      <c r="F66" s="81"/>
      <c r="G66" s="28"/>
      <c r="H66" s="28">
        <f>IF($C$4="citu pasākumu izmaksas",IF('3a+c+n'!$Q66="C",'3a+c+n'!H66,0))</f>
        <v>0</v>
      </c>
      <c r="I66" s="28"/>
      <c r="J66" s="28"/>
      <c r="K66" s="59">
        <f>IF($C$4="citu pasākumu izmaksas",IF('3a+c+n'!$Q66="C",'3a+c+n'!K66,0))</f>
        <v>0</v>
      </c>
      <c r="L66" s="109">
        <f>IF($C$4="citu pasākumu izmaksas",IF('3a+c+n'!$Q66="C",'3a+c+n'!L66,0))</f>
        <v>0</v>
      </c>
      <c r="M66" s="28">
        <f>IF($C$4="citu pasākumu izmaksas",IF('3a+c+n'!$Q66="C",'3a+c+n'!M66,0))</f>
        <v>0</v>
      </c>
      <c r="N66" s="28">
        <f>IF($C$4="citu pasākumu izmaksas",IF('3a+c+n'!$Q66="C",'3a+c+n'!N66,0))</f>
        <v>0</v>
      </c>
      <c r="O66" s="28">
        <f>IF($C$4="citu pasākumu izmaksas",IF('3a+c+n'!$Q66="C",'3a+c+n'!O66,0))</f>
        <v>0</v>
      </c>
      <c r="P66" s="59">
        <f>IF($C$4="citu pasākumu izmaksas",IF('3a+c+n'!$Q66="C",'3a+c+n'!P66,0))</f>
        <v>0</v>
      </c>
    </row>
    <row r="67" spans="1:16" x14ac:dyDescent="0.2">
      <c r="A67" s="64">
        <f>IF(P67=0,0,IF(COUNTBLANK(P67)=1,0,COUNTA($P$14:P67)))</f>
        <v>0</v>
      </c>
      <c r="B67" s="28">
        <f>IF($C$4="citu pasākumu izmaksas",IF('3a+c+n'!$Q67="C",'3a+c+n'!B67,0))</f>
        <v>0</v>
      </c>
      <c r="C67" s="28">
        <f>IF($C$4="citu pasākumu izmaksas",IF('3a+c+n'!$Q67="C",'3a+c+n'!C67,0))</f>
        <v>0</v>
      </c>
      <c r="D67" s="28">
        <f>IF($C$4="citu pasākumu izmaksas",IF('3a+c+n'!$Q67="C",'3a+c+n'!D67,0))</f>
        <v>0</v>
      </c>
      <c r="E67" s="59"/>
      <c r="F67" s="81"/>
      <c r="G67" s="28"/>
      <c r="H67" s="28">
        <f>IF($C$4="citu pasākumu izmaksas",IF('3a+c+n'!$Q67="C",'3a+c+n'!H67,0))</f>
        <v>0</v>
      </c>
      <c r="I67" s="28"/>
      <c r="J67" s="28"/>
      <c r="K67" s="59">
        <f>IF($C$4="citu pasākumu izmaksas",IF('3a+c+n'!$Q67="C",'3a+c+n'!K67,0))</f>
        <v>0</v>
      </c>
      <c r="L67" s="109">
        <f>IF($C$4="citu pasākumu izmaksas",IF('3a+c+n'!$Q67="C",'3a+c+n'!L67,0))</f>
        <v>0</v>
      </c>
      <c r="M67" s="28">
        <f>IF($C$4="citu pasākumu izmaksas",IF('3a+c+n'!$Q67="C",'3a+c+n'!M67,0))</f>
        <v>0</v>
      </c>
      <c r="N67" s="28">
        <f>IF($C$4="citu pasākumu izmaksas",IF('3a+c+n'!$Q67="C",'3a+c+n'!N67,0))</f>
        <v>0</v>
      </c>
      <c r="O67" s="28">
        <f>IF($C$4="citu pasākumu izmaksas",IF('3a+c+n'!$Q67="C",'3a+c+n'!O67,0))</f>
        <v>0</v>
      </c>
      <c r="P67" s="59">
        <f>IF($C$4="citu pasākumu izmaksas",IF('3a+c+n'!$Q67="C",'3a+c+n'!P67,0))</f>
        <v>0</v>
      </c>
    </row>
    <row r="68" spans="1:16" x14ac:dyDescent="0.2">
      <c r="A68" s="64">
        <f>IF(P68=0,0,IF(COUNTBLANK(P68)=1,0,COUNTA($P$14:P68)))</f>
        <v>0</v>
      </c>
      <c r="B68" s="28">
        <f>IF($C$4="citu pasākumu izmaksas",IF('3a+c+n'!$Q68="C",'3a+c+n'!B68,0))</f>
        <v>0</v>
      </c>
      <c r="C68" s="28">
        <f>IF($C$4="citu pasākumu izmaksas",IF('3a+c+n'!$Q68="C",'3a+c+n'!C68,0))</f>
        <v>0</v>
      </c>
      <c r="D68" s="28">
        <f>IF($C$4="citu pasākumu izmaksas",IF('3a+c+n'!$Q68="C",'3a+c+n'!D68,0))</f>
        <v>0</v>
      </c>
      <c r="E68" s="59"/>
      <c r="F68" s="81"/>
      <c r="G68" s="28"/>
      <c r="H68" s="28">
        <f>IF($C$4="citu pasākumu izmaksas",IF('3a+c+n'!$Q68="C",'3a+c+n'!H68,0))</f>
        <v>0</v>
      </c>
      <c r="I68" s="28"/>
      <c r="J68" s="28"/>
      <c r="K68" s="59">
        <f>IF($C$4="citu pasākumu izmaksas",IF('3a+c+n'!$Q68="C",'3a+c+n'!K68,0))</f>
        <v>0</v>
      </c>
      <c r="L68" s="109">
        <f>IF($C$4="citu pasākumu izmaksas",IF('3a+c+n'!$Q68="C",'3a+c+n'!L68,0))</f>
        <v>0</v>
      </c>
      <c r="M68" s="28">
        <f>IF($C$4="citu pasākumu izmaksas",IF('3a+c+n'!$Q68="C",'3a+c+n'!M68,0))</f>
        <v>0</v>
      </c>
      <c r="N68" s="28">
        <f>IF($C$4="citu pasākumu izmaksas",IF('3a+c+n'!$Q68="C",'3a+c+n'!N68,0))</f>
        <v>0</v>
      </c>
      <c r="O68" s="28">
        <f>IF($C$4="citu pasākumu izmaksas",IF('3a+c+n'!$Q68="C",'3a+c+n'!O68,0))</f>
        <v>0</v>
      </c>
      <c r="P68" s="59">
        <f>IF($C$4="citu pasākumu izmaksas",IF('3a+c+n'!$Q68="C",'3a+c+n'!P68,0))</f>
        <v>0</v>
      </c>
    </row>
    <row r="69" spans="1:16" x14ac:dyDescent="0.2">
      <c r="A69" s="64">
        <f>IF(P69=0,0,IF(COUNTBLANK(P69)=1,0,COUNTA($P$14:P69)))</f>
        <v>0</v>
      </c>
      <c r="B69" s="28">
        <f>IF($C$4="citu pasākumu izmaksas",IF('3a+c+n'!$Q69="C",'3a+c+n'!B69,0))</f>
        <v>0</v>
      </c>
      <c r="C69" s="28">
        <f>IF($C$4="citu pasākumu izmaksas",IF('3a+c+n'!$Q69="C",'3a+c+n'!C69,0))</f>
        <v>0</v>
      </c>
      <c r="D69" s="28">
        <f>IF($C$4="citu pasākumu izmaksas",IF('3a+c+n'!$Q69="C",'3a+c+n'!D69,0))</f>
        <v>0</v>
      </c>
      <c r="E69" s="59"/>
      <c r="F69" s="81"/>
      <c r="G69" s="28"/>
      <c r="H69" s="28">
        <f>IF($C$4="citu pasākumu izmaksas",IF('3a+c+n'!$Q69="C",'3a+c+n'!H69,0))</f>
        <v>0</v>
      </c>
      <c r="I69" s="28"/>
      <c r="J69" s="28"/>
      <c r="K69" s="59">
        <f>IF($C$4="citu pasākumu izmaksas",IF('3a+c+n'!$Q69="C",'3a+c+n'!K69,0))</f>
        <v>0</v>
      </c>
      <c r="L69" s="109">
        <f>IF($C$4="citu pasākumu izmaksas",IF('3a+c+n'!$Q69="C",'3a+c+n'!L69,0))</f>
        <v>0</v>
      </c>
      <c r="M69" s="28">
        <f>IF($C$4="citu pasākumu izmaksas",IF('3a+c+n'!$Q69="C",'3a+c+n'!M69,0))</f>
        <v>0</v>
      </c>
      <c r="N69" s="28">
        <f>IF($C$4="citu pasākumu izmaksas",IF('3a+c+n'!$Q69="C",'3a+c+n'!N69,0))</f>
        <v>0</v>
      </c>
      <c r="O69" s="28">
        <f>IF($C$4="citu pasākumu izmaksas",IF('3a+c+n'!$Q69="C",'3a+c+n'!O69,0))</f>
        <v>0</v>
      </c>
      <c r="P69" s="59">
        <f>IF($C$4="citu pasākumu izmaksas",IF('3a+c+n'!$Q69="C",'3a+c+n'!P69,0))</f>
        <v>0</v>
      </c>
    </row>
    <row r="70" spans="1:16" x14ac:dyDescent="0.2">
      <c r="A70" s="64">
        <f>IF(P70=0,0,IF(COUNTBLANK(P70)=1,0,COUNTA($P$14:P70)))</f>
        <v>0</v>
      </c>
      <c r="B70" s="28">
        <f>IF($C$4="citu pasākumu izmaksas",IF('3a+c+n'!$Q70="C",'3a+c+n'!B70,0))</f>
        <v>0</v>
      </c>
      <c r="C70" s="28">
        <f>IF($C$4="citu pasākumu izmaksas",IF('3a+c+n'!$Q70="C",'3a+c+n'!C70,0))</f>
        <v>0</v>
      </c>
      <c r="D70" s="28">
        <f>IF($C$4="citu pasākumu izmaksas",IF('3a+c+n'!$Q70="C",'3a+c+n'!D70,0))</f>
        <v>0</v>
      </c>
      <c r="E70" s="59"/>
      <c r="F70" s="81"/>
      <c r="G70" s="28"/>
      <c r="H70" s="28">
        <f>IF($C$4="citu pasākumu izmaksas",IF('3a+c+n'!$Q70="C",'3a+c+n'!H70,0))</f>
        <v>0</v>
      </c>
      <c r="I70" s="28"/>
      <c r="J70" s="28"/>
      <c r="K70" s="59">
        <f>IF($C$4="citu pasākumu izmaksas",IF('3a+c+n'!$Q70="C",'3a+c+n'!K70,0))</f>
        <v>0</v>
      </c>
      <c r="L70" s="109">
        <f>IF($C$4="citu pasākumu izmaksas",IF('3a+c+n'!$Q70="C",'3a+c+n'!L70,0))</f>
        <v>0</v>
      </c>
      <c r="M70" s="28">
        <f>IF($C$4="citu pasākumu izmaksas",IF('3a+c+n'!$Q70="C",'3a+c+n'!M70,0))</f>
        <v>0</v>
      </c>
      <c r="N70" s="28">
        <f>IF($C$4="citu pasākumu izmaksas",IF('3a+c+n'!$Q70="C",'3a+c+n'!N70,0))</f>
        <v>0</v>
      </c>
      <c r="O70" s="28">
        <f>IF($C$4="citu pasākumu izmaksas",IF('3a+c+n'!$Q70="C",'3a+c+n'!O70,0))</f>
        <v>0</v>
      </c>
      <c r="P70" s="59">
        <f>IF($C$4="citu pasākumu izmaksas",IF('3a+c+n'!$Q70="C",'3a+c+n'!P70,0))</f>
        <v>0</v>
      </c>
    </row>
    <row r="71" spans="1:16" x14ac:dyDescent="0.2">
      <c r="A71" s="64">
        <f>IF(P71=0,0,IF(COUNTBLANK(P71)=1,0,COUNTA($P$14:P71)))</f>
        <v>0</v>
      </c>
      <c r="B71" s="28">
        <f>IF($C$4="citu pasākumu izmaksas",IF('3a+c+n'!$Q71="C",'3a+c+n'!B71,0))</f>
        <v>0</v>
      </c>
      <c r="C71" s="28">
        <f>IF($C$4="citu pasākumu izmaksas",IF('3a+c+n'!$Q71="C",'3a+c+n'!C71,0))</f>
        <v>0</v>
      </c>
      <c r="D71" s="28">
        <f>IF($C$4="citu pasākumu izmaksas",IF('3a+c+n'!$Q71="C",'3a+c+n'!D71,0))</f>
        <v>0</v>
      </c>
      <c r="E71" s="59"/>
      <c r="F71" s="81"/>
      <c r="G71" s="28"/>
      <c r="H71" s="28">
        <f>IF($C$4="citu pasākumu izmaksas",IF('3a+c+n'!$Q71="C",'3a+c+n'!H71,0))</f>
        <v>0</v>
      </c>
      <c r="I71" s="28"/>
      <c r="J71" s="28"/>
      <c r="K71" s="59">
        <f>IF($C$4="citu pasākumu izmaksas",IF('3a+c+n'!$Q71="C",'3a+c+n'!K71,0))</f>
        <v>0</v>
      </c>
      <c r="L71" s="109">
        <f>IF($C$4="citu pasākumu izmaksas",IF('3a+c+n'!$Q71="C",'3a+c+n'!L71,0))</f>
        <v>0</v>
      </c>
      <c r="M71" s="28">
        <f>IF($C$4="citu pasākumu izmaksas",IF('3a+c+n'!$Q71="C",'3a+c+n'!M71,0))</f>
        <v>0</v>
      </c>
      <c r="N71" s="28">
        <f>IF($C$4="citu pasākumu izmaksas",IF('3a+c+n'!$Q71="C",'3a+c+n'!N71,0))</f>
        <v>0</v>
      </c>
      <c r="O71" s="28">
        <f>IF($C$4="citu pasākumu izmaksas",IF('3a+c+n'!$Q71="C",'3a+c+n'!O71,0))</f>
        <v>0</v>
      </c>
      <c r="P71" s="59">
        <f>IF($C$4="citu pasākumu izmaksas",IF('3a+c+n'!$Q71="C",'3a+c+n'!P71,0))</f>
        <v>0</v>
      </c>
    </row>
    <row r="72" spans="1:16" x14ac:dyDescent="0.2">
      <c r="A72" s="64">
        <f>IF(P72=0,0,IF(COUNTBLANK(P72)=1,0,COUNTA($P$14:P72)))</f>
        <v>0</v>
      </c>
      <c r="B72" s="28">
        <f>IF($C$4="citu pasākumu izmaksas",IF('3a+c+n'!$Q72="C",'3a+c+n'!B72,0))</f>
        <v>0</v>
      </c>
      <c r="C72" s="28">
        <f>IF($C$4="citu pasākumu izmaksas",IF('3a+c+n'!$Q72="C",'3a+c+n'!C72,0))</f>
        <v>0</v>
      </c>
      <c r="D72" s="28">
        <f>IF($C$4="citu pasākumu izmaksas",IF('3a+c+n'!$Q72="C",'3a+c+n'!D72,0))</f>
        <v>0</v>
      </c>
      <c r="E72" s="59"/>
      <c r="F72" s="81"/>
      <c r="G72" s="28"/>
      <c r="H72" s="28">
        <f>IF($C$4="citu pasākumu izmaksas",IF('3a+c+n'!$Q72="C",'3a+c+n'!H72,0))</f>
        <v>0</v>
      </c>
      <c r="I72" s="28"/>
      <c r="J72" s="28"/>
      <c r="K72" s="59">
        <f>IF($C$4="citu pasākumu izmaksas",IF('3a+c+n'!$Q72="C",'3a+c+n'!K72,0))</f>
        <v>0</v>
      </c>
      <c r="L72" s="109">
        <f>IF($C$4="citu pasākumu izmaksas",IF('3a+c+n'!$Q72="C",'3a+c+n'!L72,0))</f>
        <v>0</v>
      </c>
      <c r="M72" s="28">
        <f>IF($C$4="citu pasākumu izmaksas",IF('3a+c+n'!$Q72="C",'3a+c+n'!M72,0))</f>
        <v>0</v>
      </c>
      <c r="N72" s="28">
        <f>IF($C$4="citu pasākumu izmaksas",IF('3a+c+n'!$Q72="C",'3a+c+n'!N72,0))</f>
        <v>0</v>
      </c>
      <c r="O72" s="28">
        <f>IF($C$4="citu pasākumu izmaksas",IF('3a+c+n'!$Q72="C",'3a+c+n'!O72,0))</f>
        <v>0</v>
      </c>
      <c r="P72" s="59">
        <f>IF($C$4="citu pasākumu izmaksas",IF('3a+c+n'!$Q72="C",'3a+c+n'!P72,0))</f>
        <v>0</v>
      </c>
    </row>
    <row r="73" spans="1:16" x14ac:dyDescent="0.2">
      <c r="A73" s="64">
        <f>IF(P73=0,0,IF(COUNTBLANK(P73)=1,0,COUNTA($P$14:P73)))</f>
        <v>0</v>
      </c>
      <c r="B73" s="28">
        <f>IF($C$4="citu pasākumu izmaksas",IF('3a+c+n'!$Q73="C",'3a+c+n'!B73,0))</f>
        <v>0</v>
      </c>
      <c r="C73" s="28">
        <f>IF($C$4="citu pasākumu izmaksas",IF('3a+c+n'!$Q73="C",'3a+c+n'!C73,0))</f>
        <v>0</v>
      </c>
      <c r="D73" s="28">
        <f>IF($C$4="citu pasākumu izmaksas",IF('3a+c+n'!$Q73="C",'3a+c+n'!D73,0))</f>
        <v>0</v>
      </c>
      <c r="E73" s="59"/>
      <c r="F73" s="81"/>
      <c r="G73" s="28"/>
      <c r="H73" s="28">
        <f>IF($C$4="citu pasākumu izmaksas",IF('3a+c+n'!$Q73="C",'3a+c+n'!H73,0))</f>
        <v>0</v>
      </c>
      <c r="I73" s="28"/>
      <c r="J73" s="28"/>
      <c r="K73" s="59">
        <f>IF($C$4="citu pasākumu izmaksas",IF('3a+c+n'!$Q73="C",'3a+c+n'!K73,0))</f>
        <v>0</v>
      </c>
      <c r="L73" s="109">
        <f>IF($C$4="citu pasākumu izmaksas",IF('3a+c+n'!$Q73="C",'3a+c+n'!L73,0))</f>
        <v>0</v>
      </c>
      <c r="M73" s="28">
        <f>IF($C$4="citu pasākumu izmaksas",IF('3a+c+n'!$Q73="C",'3a+c+n'!M73,0))</f>
        <v>0</v>
      </c>
      <c r="N73" s="28">
        <f>IF($C$4="citu pasākumu izmaksas",IF('3a+c+n'!$Q73="C",'3a+c+n'!N73,0))</f>
        <v>0</v>
      </c>
      <c r="O73" s="28">
        <f>IF($C$4="citu pasākumu izmaksas",IF('3a+c+n'!$Q73="C",'3a+c+n'!O73,0))</f>
        <v>0</v>
      </c>
      <c r="P73" s="59">
        <f>IF($C$4="citu pasākumu izmaksas",IF('3a+c+n'!$Q73="C",'3a+c+n'!P73,0))</f>
        <v>0</v>
      </c>
    </row>
    <row r="74" spans="1:16" x14ac:dyDescent="0.2">
      <c r="A74" s="64">
        <f>IF(P74=0,0,IF(COUNTBLANK(P74)=1,0,COUNTA($P$14:P74)))</f>
        <v>0</v>
      </c>
      <c r="B74" s="28">
        <f>IF($C$4="citu pasākumu izmaksas",IF('3a+c+n'!$Q74="C",'3a+c+n'!B74,0))</f>
        <v>0</v>
      </c>
      <c r="C74" s="28">
        <f>IF($C$4="citu pasākumu izmaksas",IF('3a+c+n'!$Q74="C",'3a+c+n'!C74,0))</f>
        <v>0</v>
      </c>
      <c r="D74" s="28">
        <f>IF($C$4="citu pasākumu izmaksas",IF('3a+c+n'!$Q74="C",'3a+c+n'!D74,0))</f>
        <v>0</v>
      </c>
      <c r="E74" s="59"/>
      <c r="F74" s="81"/>
      <c r="G74" s="28"/>
      <c r="H74" s="28">
        <f>IF($C$4="citu pasākumu izmaksas",IF('3a+c+n'!$Q74="C",'3a+c+n'!H74,0))</f>
        <v>0</v>
      </c>
      <c r="I74" s="28"/>
      <c r="J74" s="28"/>
      <c r="K74" s="59">
        <f>IF($C$4="citu pasākumu izmaksas",IF('3a+c+n'!$Q74="C",'3a+c+n'!K74,0))</f>
        <v>0</v>
      </c>
      <c r="L74" s="109">
        <f>IF($C$4="citu pasākumu izmaksas",IF('3a+c+n'!$Q74="C",'3a+c+n'!L74,0))</f>
        <v>0</v>
      </c>
      <c r="M74" s="28">
        <f>IF($C$4="citu pasākumu izmaksas",IF('3a+c+n'!$Q74="C",'3a+c+n'!M74,0))</f>
        <v>0</v>
      </c>
      <c r="N74" s="28">
        <f>IF($C$4="citu pasākumu izmaksas",IF('3a+c+n'!$Q74="C",'3a+c+n'!N74,0))</f>
        <v>0</v>
      </c>
      <c r="O74" s="28">
        <f>IF($C$4="citu pasākumu izmaksas",IF('3a+c+n'!$Q74="C",'3a+c+n'!O74,0))</f>
        <v>0</v>
      </c>
      <c r="P74" s="59">
        <f>IF($C$4="citu pasākumu izmaksas",IF('3a+c+n'!$Q74="C",'3a+c+n'!P74,0))</f>
        <v>0</v>
      </c>
    </row>
    <row r="75" spans="1:16" x14ac:dyDescent="0.2">
      <c r="A75" s="64">
        <f>IF(P75=0,0,IF(COUNTBLANK(P75)=1,0,COUNTA($P$14:P75)))</f>
        <v>0</v>
      </c>
      <c r="B75" s="28">
        <f>IF($C$4="citu pasākumu izmaksas",IF('3a+c+n'!$Q75="C",'3a+c+n'!B75,0))</f>
        <v>0</v>
      </c>
      <c r="C75" s="28">
        <f>IF($C$4="citu pasākumu izmaksas",IF('3a+c+n'!$Q75="C",'3a+c+n'!C75,0))</f>
        <v>0</v>
      </c>
      <c r="D75" s="28">
        <f>IF($C$4="citu pasākumu izmaksas",IF('3a+c+n'!$Q75="C",'3a+c+n'!D75,0))</f>
        <v>0</v>
      </c>
      <c r="E75" s="59"/>
      <c r="F75" s="81"/>
      <c r="G75" s="28"/>
      <c r="H75" s="28">
        <f>IF($C$4="citu pasākumu izmaksas",IF('3a+c+n'!$Q75="C",'3a+c+n'!H75,0))</f>
        <v>0</v>
      </c>
      <c r="I75" s="28"/>
      <c r="J75" s="28"/>
      <c r="K75" s="59">
        <f>IF($C$4="citu pasākumu izmaksas",IF('3a+c+n'!$Q75="C",'3a+c+n'!K75,0))</f>
        <v>0</v>
      </c>
      <c r="L75" s="109">
        <f>IF($C$4="citu pasākumu izmaksas",IF('3a+c+n'!$Q75="C",'3a+c+n'!L75,0))</f>
        <v>0</v>
      </c>
      <c r="M75" s="28">
        <f>IF($C$4="citu pasākumu izmaksas",IF('3a+c+n'!$Q75="C",'3a+c+n'!M75,0))</f>
        <v>0</v>
      </c>
      <c r="N75" s="28">
        <f>IF($C$4="citu pasākumu izmaksas",IF('3a+c+n'!$Q75="C",'3a+c+n'!N75,0))</f>
        <v>0</v>
      </c>
      <c r="O75" s="28">
        <f>IF($C$4="citu pasākumu izmaksas",IF('3a+c+n'!$Q75="C",'3a+c+n'!O75,0))</f>
        <v>0</v>
      </c>
      <c r="P75" s="59">
        <f>IF($C$4="citu pasākumu izmaksas",IF('3a+c+n'!$Q75="C",'3a+c+n'!P75,0))</f>
        <v>0</v>
      </c>
    </row>
    <row r="76" spans="1:16" x14ac:dyDescent="0.2">
      <c r="A76" s="64">
        <f>IF(P76=0,0,IF(COUNTBLANK(P76)=1,0,COUNTA($P$14:P76)))</f>
        <v>0</v>
      </c>
      <c r="B76" s="28">
        <f>IF($C$4="citu pasākumu izmaksas",IF('3a+c+n'!$Q76="C",'3a+c+n'!B76,0))</f>
        <v>0</v>
      </c>
      <c r="C76" s="28">
        <f>IF($C$4="citu pasākumu izmaksas",IF('3a+c+n'!$Q76="C",'3a+c+n'!C76,0))</f>
        <v>0</v>
      </c>
      <c r="D76" s="28">
        <f>IF($C$4="citu pasākumu izmaksas",IF('3a+c+n'!$Q76="C",'3a+c+n'!D76,0))</f>
        <v>0</v>
      </c>
      <c r="E76" s="59"/>
      <c r="F76" s="81"/>
      <c r="G76" s="28"/>
      <c r="H76" s="28">
        <f>IF($C$4="citu pasākumu izmaksas",IF('3a+c+n'!$Q76="C",'3a+c+n'!H76,0))</f>
        <v>0</v>
      </c>
      <c r="I76" s="28"/>
      <c r="J76" s="28"/>
      <c r="K76" s="59">
        <f>IF($C$4="citu pasākumu izmaksas",IF('3a+c+n'!$Q76="C",'3a+c+n'!K76,0))</f>
        <v>0</v>
      </c>
      <c r="L76" s="109">
        <f>IF($C$4="citu pasākumu izmaksas",IF('3a+c+n'!$Q76="C",'3a+c+n'!L76,0))</f>
        <v>0</v>
      </c>
      <c r="M76" s="28">
        <f>IF($C$4="citu pasākumu izmaksas",IF('3a+c+n'!$Q76="C",'3a+c+n'!M76,0))</f>
        <v>0</v>
      </c>
      <c r="N76" s="28">
        <f>IF($C$4="citu pasākumu izmaksas",IF('3a+c+n'!$Q76="C",'3a+c+n'!N76,0))</f>
        <v>0</v>
      </c>
      <c r="O76" s="28">
        <f>IF($C$4="citu pasākumu izmaksas",IF('3a+c+n'!$Q76="C",'3a+c+n'!O76,0))</f>
        <v>0</v>
      </c>
      <c r="P76" s="59">
        <f>IF($C$4="citu pasākumu izmaksas",IF('3a+c+n'!$Q76="C",'3a+c+n'!P76,0))</f>
        <v>0</v>
      </c>
    </row>
    <row r="77" spans="1:16" x14ac:dyDescent="0.2">
      <c r="A77" s="64">
        <f>IF(P77=0,0,IF(COUNTBLANK(P77)=1,0,COUNTA($P$14:P77)))</f>
        <v>0</v>
      </c>
      <c r="B77" s="28">
        <f>IF($C$4="citu pasākumu izmaksas",IF('3a+c+n'!$Q77="C",'3a+c+n'!B77,0))</f>
        <v>0</v>
      </c>
      <c r="C77" s="28">
        <f>IF($C$4="citu pasākumu izmaksas",IF('3a+c+n'!$Q77="C",'3a+c+n'!C77,0))</f>
        <v>0</v>
      </c>
      <c r="D77" s="28">
        <f>IF($C$4="citu pasākumu izmaksas",IF('3a+c+n'!$Q77="C",'3a+c+n'!D77,0))</f>
        <v>0</v>
      </c>
      <c r="E77" s="59"/>
      <c r="F77" s="81"/>
      <c r="G77" s="28"/>
      <c r="H77" s="28">
        <f>IF($C$4="citu pasākumu izmaksas",IF('3a+c+n'!$Q77="C",'3a+c+n'!H77,0))</f>
        <v>0</v>
      </c>
      <c r="I77" s="28"/>
      <c r="J77" s="28"/>
      <c r="K77" s="59">
        <f>IF($C$4="citu pasākumu izmaksas",IF('3a+c+n'!$Q77="C",'3a+c+n'!K77,0))</f>
        <v>0</v>
      </c>
      <c r="L77" s="109">
        <f>IF($C$4="citu pasākumu izmaksas",IF('3a+c+n'!$Q77="C",'3a+c+n'!L77,0))</f>
        <v>0</v>
      </c>
      <c r="M77" s="28">
        <f>IF($C$4="citu pasākumu izmaksas",IF('3a+c+n'!$Q77="C",'3a+c+n'!M77,0))</f>
        <v>0</v>
      </c>
      <c r="N77" s="28">
        <f>IF($C$4="citu pasākumu izmaksas",IF('3a+c+n'!$Q77="C",'3a+c+n'!N77,0))</f>
        <v>0</v>
      </c>
      <c r="O77" s="28">
        <f>IF($C$4="citu pasākumu izmaksas",IF('3a+c+n'!$Q77="C",'3a+c+n'!O77,0))</f>
        <v>0</v>
      </c>
      <c r="P77" s="59">
        <f>IF($C$4="citu pasākumu izmaksas",IF('3a+c+n'!$Q77="C",'3a+c+n'!P77,0))</f>
        <v>0</v>
      </c>
    </row>
    <row r="78" spans="1:16" x14ac:dyDescent="0.2">
      <c r="A78" s="64">
        <f>IF(P78=0,0,IF(COUNTBLANK(P78)=1,0,COUNTA($P$14:P78)))</f>
        <v>0</v>
      </c>
      <c r="B78" s="28">
        <f>IF($C$4="citu pasākumu izmaksas",IF('3a+c+n'!$Q78="C",'3a+c+n'!B78,0))</f>
        <v>0</v>
      </c>
      <c r="C78" s="28">
        <f>IF($C$4="citu pasākumu izmaksas",IF('3a+c+n'!$Q78="C",'3a+c+n'!C78,0))</f>
        <v>0</v>
      </c>
      <c r="D78" s="28">
        <f>IF($C$4="citu pasākumu izmaksas",IF('3a+c+n'!$Q78="C",'3a+c+n'!D78,0))</f>
        <v>0</v>
      </c>
      <c r="E78" s="59"/>
      <c r="F78" s="81"/>
      <c r="G78" s="28"/>
      <c r="H78" s="28">
        <f>IF($C$4="citu pasākumu izmaksas",IF('3a+c+n'!$Q78="C",'3a+c+n'!H78,0))</f>
        <v>0</v>
      </c>
      <c r="I78" s="28"/>
      <c r="J78" s="28"/>
      <c r="K78" s="59">
        <f>IF($C$4="citu pasākumu izmaksas",IF('3a+c+n'!$Q78="C",'3a+c+n'!K78,0))</f>
        <v>0</v>
      </c>
      <c r="L78" s="109">
        <f>IF($C$4="citu pasākumu izmaksas",IF('3a+c+n'!$Q78="C",'3a+c+n'!L78,0))</f>
        <v>0</v>
      </c>
      <c r="M78" s="28">
        <f>IF($C$4="citu pasākumu izmaksas",IF('3a+c+n'!$Q78="C",'3a+c+n'!M78,0))</f>
        <v>0</v>
      </c>
      <c r="N78" s="28">
        <f>IF($C$4="citu pasākumu izmaksas",IF('3a+c+n'!$Q78="C",'3a+c+n'!N78,0))</f>
        <v>0</v>
      </c>
      <c r="O78" s="28">
        <f>IF($C$4="citu pasākumu izmaksas",IF('3a+c+n'!$Q78="C",'3a+c+n'!O78,0))</f>
        <v>0</v>
      </c>
      <c r="P78" s="59">
        <f>IF($C$4="citu pasākumu izmaksas",IF('3a+c+n'!$Q78="C",'3a+c+n'!P78,0))</f>
        <v>0</v>
      </c>
    </row>
    <row r="79" spans="1:16" x14ac:dyDescent="0.2">
      <c r="A79" s="64">
        <f>IF(P79=0,0,IF(COUNTBLANK(P79)=1,0,COUNTA($P$14:P79)))</f>
        <v>0</v>
      </c>
      <c r="B79" s="28">
        <f>IF($C$4="citu pasākumu izmaksas",IF('3a+c+n'!$Q79="C",'3a+c+n'!B79,0))</f>
        <v>0</v>
      </c>
      <c r="C79" s="28">
        <f>IF($C$4="citu pasākumu izmaksas",IF('3a+c+n'!$Q79="C",'3a+c+n'!C79,0))</f>
        <v>0</v>
      </c>
      <c r="D79" s="28">
        <f>IF($C$4="citu pasākumu izmaksas",IF('3a+c+n'!$Q79="C",'3a+c+n'!D79,0))</f>
        <v>0</v>
      </c>
      <c r="E79" s="59"/>
      <c r="F79" s="81"/>
      <c r="G79" s="28"/>
      <c r="H79" s="28">
        <f>IF($C$4="citu pasākumu izmaksas",IF('3a+c+n'!$Q79="C",'3a+c+n'!H79,0))</f>
        <v>0</v>
      </c>
      <c r="I79" s="28"/>
      <c r="J79" s="28"/>
      <c r="K79" s="59">
        <f>IF($C$4="citu pasākumu izmaksas",IF('3a+c+n'!$Q79="C",'3a+c+n'!K79,0))</f>
        <v>0</v>
      </c>
      <c r="L79" s="109">
        <f>IF($C$4="citu pasākumu izmaksas",IF('3a+c+n'!$Q79="C",'3a+c+n'!L79,0))</f>
        <v>0</v>
      </c>
      <c r="M79" s="28">
        <f>IF($C$4="citu pasākumu izmaksas",IF('3a+c+n'!$Q79="C",'3a+c+n'!M79,0))</f>
        <v>0</v>
      </c>
      <c r="N79" s="28">
        <f>IF($C$4="citu pasākumu izmaksas",IF('3a+c+n'!$Q79="C",'3a+c+n'!N79,0))</f>
        <v>0</v>
      </c>
      <c r="O79" s="28">
        <f>IF($C$4="citu pasākumu izmaksas",IF('3a+c+n'!$Q79="C",'3a+c+n'!O79,0))</f>
        <v>0</v>
      </c>
      <c r="P79" s="59">
        <f>IF($C$4="citu pasākumu izmaksas",IF('3a+c+n'!$Q79="C",'3a+c+n'!P79,0))</f>
        <v>0</v>
      </c>
    </row>
    <row r="80" spans="1:16" x14ac:dyDescent="0.2">
      <c r="A80" s="64">
        <f>IF(P80=0,0,IF(COUNTBLANK(P80)=1,0,COUNTA($P$14:P80)))</f>
        <v>0</v>
      </c>
      <c r="B80" s="28">
        <f>IF($C$4="citu pasākumu izmaksas",IF('3a+c+n'!$Q80="C",'3a+c+n'!B80,0))</f>
        <v>0</v>
      </c>
      <c r="C80" s="28">
        <f>IF($C$4="citu pasākumu izmaksas",IF('3a+c+n'!$Q80="C",'3a+c+n'!C80,0))</f>
        <v>0</v>
      </c>
      <c r="D80" s="28">
        <f>IF($C$4="citu pasākumu izmaksas",IF('3a+c+n'!$Q80="C",'3a+c+n'!D80,0))</f>
        <v>0</v>
      </c>
      <c r="E80" s="59"/>
      <c r="F80" s="81"/>
      <c r="G80" s="28"/>
      <c r="H80" s="28">
        <f>IF($C$4="citu pasākumu izmaksas",IF('3a+c+n'!$Q80="C",'3a+c+n'!H80,0))</f>
        <v>0</v>
      </c>
      <c r="I80" s="28"/>
      <c r="J80" s="28"/>
      <c r="K80" s="59">
        <f>IF($C$4="citu pasākumu izmaksas",IF('3a+c+n'!$Q80="C",'3a+c+n'!K80,0))</f>
        <v>0</v>
      </c>
      <c r="L80" s="109">
        <f>IF($C$4="citu pasākumu izmaksas",IF('3a+c+n'!$Q80="C",'3a+c+n'!L80,0))</f>
        <v>0</v>
      </c>
      <c r="M80" s="28">
        <f>IF($C$4="citu pasākumu izmaksas",IF('3a+c+n'!$Q80="C",'3a+c+n'!M80,0))</f>
        <v>0</v>
      </c>
      <c r="N80" s="28">
        <f>IF($C$4="citu pasākumu izmaksas",IF('3a+c+n'!$Q80="C",'3a+c+n'!N80,0))</f>
        <v>0</v>
      </c>
      <c r="O80" s="28">
        <f>IF($C$4="citu pasākumu izmaksas",IF('3a+c+n'!$Q80="C",'3a+c+n'!O80,0))</f>
        <v>0</v>
      </c>
      <c r="P80" s="59">
        <f>IF($C$4="citu pasākumu izmaksas",IF('3a+c+n'!$Q80="C",'3a+c+n'!P80,0))</f>
        <v>0</v>
      </c>
    </row>
    <row r="81" spans="1:16" x14ac:dyDescent="0.2">
      <c r="A81" s="64">
        <f>IF(P81=0,0,IF(COUNTBLANK(P81)=1,0,COUNTA($P$14:P81)))</f>
        <v>0</v>
      </c>
      <c r="B81" s="28">
        <f>IF($C$4="citu pasākumu izmaksas",IF('3a+c+n'!$Q81="C",'3a+c+n'!B81,0))</f>
        <v>0</v>
      </c>
      <c r="C81" s="28">
        <f>IF($C$4="citu pasākumu izmaksas",IF('3a+c+n'!$Q81="C",'3a+c+n'!C81,0))</f>
        <v>0</v>
      </c>
      <c r="D81" s="28">
        <f>IF($C$4="citu pasākumu izmaksas",IF('3a+c+n'!$Q81="C",'3a+c+n'!D81,0))</f>
        <v>0</v>
      </c>
      <c r="E81" s="59"/>
      <c r="F81" s="81"/>
      <c r="G81" s="28"/>
      <c r="H81" s="28">
        <f>IF($C$4="citu pasākumu izmaksas",IF('3a+c+n'!$Q81="C",'3a+c+n'!H81,0))</f>
        <v>0</v>
      </c>
      <c r="I81" s="28"/>
      <c r="J81" s="28"/>
      <c r="K81" s="59">
        <f>IF($C$4="citu pasākumu izmaksas",IF('3a+c+n'!$Q81="C",'3a+c+n'!K81,0))</f>
        <v>0</v>
      </c>
      <c r="L81" s="109">
        <f>IF($C$4="citu pasākumu izmaksas",IF('3a+c+n'!$Q81="C",'3a+c+n'!L81,0))</f>
        <v>0</v>
      </c>
      <c r="M81" s="28">
        <f>IF($C$4="citu pasākumu izmaksas",IF('3a+c+n'!$Q81="C",'3a+c+n'!M81,0))</f>
        <v>0</v>
      </c>
      <c r="N81" s="28">
        <f>IF($C$4="citu pasākumu izmaksas",IF('3a+c+n'!$Q81="C",'3a+c+n'!N81,0))</f>
        <v>0</v>
      </c>
      <c r="O81" s="28">
        <f>IF($C$4="citu pasākumu izmaksas",IF('3a+c+n'!$Q81="C",'3a+c+n'!O81,0))</f>
        <v>0</v>
      </c>
      <c r="P81" s="59">
        <f>IF($C$4="citu pasākumu izmaksas",IF('3a+c+n'!$Q81="C",'3a+c+n'!P81,0))</f>
        <v>0</v>
      </c>
    </row>
    <row r="82" spans="1:16" x14ac:dyDescent="0.2">
      <c r="A82" s="64">
        <f>IF(P82=0,0,IF(COUNTBLANK(P82)=1,0,COUNTA($P$14:P82)))</f>
        <v>0</v>
      </c>
      <c r="B82" s="28">
        <f>IF($C$4="citu pasākumu izmaksas",IF('3a+c+n'!$Q82="C",'3a+c+n'!B82,0))</f>
        <v>0</v>
      </c>
      <c r="C82" s="28">
        <f>IF($C$4="citu pasākumu izmaksas",IF('3a+c+n'!$Q82="C",'3a+c+n'!C82,0))</f>
        <v>0</v>
      </c>
      <c r="D82" s="28">
        <f>IF($C$4="citu pasākumu izmaksas",IF('3a+c+n'!$Q82="C",'3a+c+n'!D82,0))</f>
        <v>0</v>
      </c>
      <c r="E82" s="59"/>
      <c r="F82" s="81"/>
      <c r="G82" s="28"/>
      <c r="H82" s="28">
        <f>IF($C$4="citu pasākumu izmaksas",IF('3a+c+n'!$Q82="C",'3a+c+n'!H82,0))</f>
        <v>0</v>
      </c>
      <c r="I82" s="28"/>
      <c r="J82" s="28"/>
      <c r="K82" s="59">
        <f>IF($C$4="citu pasākumu izmaksas",IF('3a+c+n'!$Q82="C",'3a+c+n'!K82,0))</f>
        <v>0</v>
      </c>
      <c r="L82" s="109">
        <f>IF($C$4="citu pasākumu izmaksas",IF('3a+c+n'!$Q82="C",'3a+c+n'!L82,0))</f>
        <v>0</v>
      </c>
      <c r="M82" s="28">
        <f>IF($C$4="citu pasākumu izmaksas",IF('3a+c+n'!$Q82="C",'3a+c+n'!M82,0))</f>
        <v>0</v>
      </c>
      <c r="N82" s="28">
        <f>IF($C$4="citu pasākumu izmaksas",IF('3a+c+n'!$Q82="C",'3a+c+n'!N82,0))</f>
        <v>0</v>
      </c>
      <c r="O82" s="28">
        <f>IF($C$4="citu pasākumu izmaksas",IF('3a+c+n'!$Q82="C",'3a+c+n'!O82,0))</f>
        <v>0</v>
      </c>
      <c r="P82" s="59">
        <f>IF($C$4="citu pasākumu izmaksas",IF('3a+c+n'!$Q82="C",'3a+c+n'!P82,0))</f>
        <v>0</v>
      </c>
    </row>
    <row r="83" spans="1:16" x14ac:dyDescent="0.2">
      <c r="A83" s="64">
        <f>IF(P83=0,0,IF(COUNTBLANK(P83)=1,0,COUNTA($P$14:P83)))</f>
        <v>0</v>
      </c>
      <c r="B83" s="28">
        <f>IF($C$4="citu pasākumu izmaksas",IF('3a+c+n'!$Q83="C",'3a+c+n'!B83,0))</f>
        <v>0</v>
      </c>
      <c r="C83" s="28">
        <f>IF($C$4="citu pasākumu izmaksas",IF('3a+c+n'!$Q83="C",'3a+c+n'!C83,0))</f>
        <v>0</v>
      </c>
      <c r="D83" s="28">
        <f>IF($C$4="citu pasākumu izmaksas",IF('3a+c+n'!$Q83="C",'3a+c+n'!D83,0))</f>
        <v>0</v>
      </c>
      <c r="E83" s="59"/>
      <c r="F83" s="81"/>
      <c r="G83" s="28"/>
      <c r="H83" s="28">
        <f>IF($C$4="citu pasākumu izmaksas",IF('3a+c+n'!$Q83="C",'3a+c+n'!H83,0))</f>
        <v>0</v>
      </c>
      <c r="I83" s="28"/>
      <c r="J83" s="28"/>
      <c r="K83" s="59">
        <f>IF($C$4="citu pasākumu izmaksas",IF('3a+c+n'!$Q83="C",'3a+c+n'!K83,0))</f>
        <v>0</v>
      </c>
      <c r="L83" s="109">
        <f>IF($C$4="citu pasākumu izmaksas",IF('3a+c+n'!$Q83="C",'3a+c+n'!L83,0))</f>
        <v>0</v>
      </c>
      <c r="M83" s="28">
        <f>IF($C$4="citu pasākumu izmaksas",IF('3a+c+n'!$Q83="C",'3a+c+n'!M83,0))</f>
        <v>0</v>
      </c>
      <c r="N83" s="28">
        <f>IF($C$4="citu pasākumu izmaksas",IF('3a+c+n'!$Q83="C",'3a+c+n'!N83,0))</f>
        <v>0</v>
      </c>
      <c r="O83" s="28">
        <f>IF($C$4="citu pasākumu izmaksas",IF('3a+c+n'!$Q83="C",'3a+c+n'!O83,0))</f>
        <v>0</v>
      </c>
      <c r="P83" s="59">
        <f>IF($C$4="citu pasākumu izmaksas",IF('3a+c+n'!$Q83="C",'3a+c+n'!P83,0))</f>
        <v>0</v>
      </c>
    </row>
    <row r="84" spans="1:16" x14ac:dyDescent="0.2">
      <c r="A84" s="64">
        <f>IF(P84=0,0,IF(COUNTBLANK(P84)=1,0,COUNTA($P$14:P84)))</f>
        <v>0</v>
      </c>
      <c r="B84" s="28">
        <f>IF($C$4="citu pasākumu izmaksas",IF('3a+c+n'!$Q84="C",'3a+c+n'!B84,0))</f>
        <v>0</v>
      </c>
      <c r="C84" s="28">
        <f>IF($C$4="citu pasākumu izmaksas",IF('3a+c+n'!$Q84="C",'3a+c+n'!C84,0))</f>
        <v>0</v>
      </c>
      <c r="D84" s="28">
        <f>IF($C$4="citu pasākumu izmaksas",IF('3a+c+n'!$Q84="C",'3a+c+n'!D84,0))</f>
        <v>0</v>
      </c>
      <c r="E84" s="59"/>
      <c r="F84" s="81"/>
      <c r="G84" s="28"/>
      <c r="H84" s="28">
        <f>IF($C$4="citu pasākumu izmaksas",IF('3a+c+n'!$Q84="C",'3a+c+n'!H84,0))</f>
        <v>0</v>
      </c>
      <c r="I84" s="28"/>
      <c r="J84" s="28"/>
      <c r="K84" s="59">
        <f>IF($C$4="citu pasākumu izmaksas",IF('3a+c+n'!$Q84="C",'3a+c+n'!K84,0))</f>
        <v>0</v>
      </c>
      <c r="L84" s="109">
        <f>IF($C$4="citu pasākumu izmaksas",IF('3a+c+n'!$Q84="C",'3a+c+n'!L84,0))</f>
        <v>0</v>
      </c>
      <c r="M84" s="28">
        <f>IF($C$4="citu pasākumu izmaksas",IF('3a+c+n'!$Q84="C",'3a+c+n'!M84,0))</f>
        <v>0</v>
      </c>
      <c r="N84" s="28">
        <f>IF($C$4="citu pasākumu izmaksas",IF('3a+c+n'!$Q84="C",'3a+c+n'!N84,0))</f>
        <v>0</v>
      </c>
      <c r="O84" s="28">
        <f>IF($C$4="citu pasākumu izmaksas",IF('3a+c+n'!$Q84="C",'3a+c+n'!O84,0))</f>
        <v>0</v>
      </c>
      <c r="P84" s="59">
        <f>IF($C$4="citu pasākumu izmaksas",IF('3a+c+n'!$Q84="C",'3a+c+n'!P84,0))</f>
        <v>0</v>
      </c>
    </row>
    <row r="85" spans="1:16" x14ac:dyDescent="0.2">
      <c r="A85" s="64">
        <f>IF(P85=0,0,IF(COUNTBLANK(P85)=1,0,COUNTA($P$14:P85)))</f>
        <v>0</v>
      </c>
      <c r="B85" s="28">
        <f>IF($C$4="citu pasākumu izmaksas",IF('3a+c+n'!$Q85="C",'3a+c+n'!B85,0))</f>
        <v>0</v>
      </c>
      <c r="C85" s="28">
        <f>IF($C$4="citu pasākumu izmaksas",IF('3a+c+n'!$Q85="C",'3a+c+n'!C85,0))</f>
        <v>0</v>
      </c>
      <c r="D85" s="28">
        <f>IF($C$4="citu pasākumu izmaksas",IF('3a+c+n'!$Q85="C",'3a+c+n'!D85,0))</f>
        <v>0</v>
      </c>
      <c r="E85" s="59"/>
      <c r="F85" s="81"/>
      <c r="G85" s="28"/>
      <c r="H85" s="28">
        <f>IF($C$4="citu pasākumu izmaksas",IF('3a+c+n'!$Q85="C",'3a+c+n'!H85,0))</f>
        <v>0</v>
      </c>
      <c r="I85" s="28"/>
      <c r="J85" s="28"/>
      <c r="K85" s="59">
        <f>IF($C$4="citu pasākumu izmaksas",IF('3a+c+n'!$Q85="C",'3a+c+n'!K85,0))</f>
        <v>0</v>
      </c>
      <c r="L85" s="109">
        <f>IF($C$4="citu pasākumu izmaksas",IF('3a+c+n'!$Q85="C",'3a+c+n'!L85,0))</f>
        <v>0</v>
      </c>
      <c r="M85" s="28">
        <f>IF($C$4="citu pasākumu izmaksas",IF('3a+c+n'!$Q85="C",'3a+c+n'!M85,0))</f>
        <v>0</v>
      </c>
      <c r="N85" s="28">
        <f>IF($C$4="citu pasākumu izmaksas",IF('3a+c+n'!$Q85="C",'3a+c+n'!N85,0))</f>
        <v>0</v>
      </c>
      <c r="O85" s="28">
        <f>IF($C$4="citu pasākumu izmaksas",IF('3a+c+n'!$Q85="C",'3a+c+n'!O85,0))</f>
        <v>0</v>
      </c>
      <c r="P85" s="59">
        <f>IF($C$4="citu pasākumu izmaksas",IF('3a+c+n'!$Q85="C",'3a+c+n'!P85,0))</f>
        <v>0</v>
      </c>
    </row>
    <row r="86" spans="1:16" x14ac:dyDescent="0.2">
      <c r="A86" s="64">
        <f>IF(P86=0,0,IF(COUNTBLANK(P86)=1,0,COUNTA($P$14:P86)))</f>
        <v>0</v>
      </c>
      <c r="B86" s="28">
        <f>IF($C$4="citu pasākumu izmaksas",IF('3a+c+n'!$Q86="C",'3a+c+n'!B86,0))</f>
        <v>0</v>
      </c>
      <c r="C86" s="28">
        <f>IF($C$4="citu pasākumu izmaksas",IF('3a+c+n'!$Q86="C",'3a+c+n'!C86,0))</f>
        <v>0</v>
      </c>
      <c r="D86" s="28">
        <f>IF($C$4="citu pasākumu izmaksas",IF('3a+c+n'!$Q86="C",'3a+c+n'!D86,0))</f>
        <v>0</v>
      </c>
      <c r="E86" s="59"/>
      <c r="F86" s="81"/>
      <c r="G86" s="28"/>
      <c r="H86" s="28">
        <f>IF($C$4="citu pasākumu izmaksas",IF('3a+c+n'!$Q86="C",'3a+c+n'!H86,0))</f>
        <v>0</v>
      </c>
      <c r="I86" s="28"/>
      <c r="J86" s="28"/>
      <c r="K86" s="59">
        <f>IF($C$4="citu pasākumu izmaksas",IF('3a+c+n'!$Q86="C",'3a+c+n'!K86,0))</f>
        <v>0</v>
      </c>
      <c r="L86" s="109">
        <f>IF($C$4="citu pasākumu izmaksas",IF('3a+c+n'!$Q86="C",'3a+c+n'!L86,0))</f>
        <v>0</v>
      </c>
      <c r="M86" s="28">
        <f>IF($C$4="citu pasākumu izmaksas",IF('3a+c+n'!$Q86="C",'3a+c+n'!M86,0))</f>
        <v>0</v>
      </c>
      <c r="N86" s="28">
        <f>IF($C$4="citu pasākumu izmaksas",IF('3a+c+n'!$Q86="C",'3a+c+n'!N86,0))</f>
        <v>0</v>
      </c>
      <c r="O86" s="28">
        <f>IF($C$4="citu pasākumu izmaksas",IF('3a+c+n'!$Q86="C",'3a+c+n'!O86,0))</f>
        <v>0</v>
      </c>
      <c r="P86" s="59">
        <f>IF($C$4="citu pasākumu izmaksas",IF('3a+c+n'!$Q86="C",'3a+c+n'!P86,0))</f>
        <v>0</v>
      </c>
    </row>
    <row r="87" spans="1:16" x14ac:dyDescent="0.2">
      <c r="A87" s="64">
        <f>IF(P87=0,0,IF(COUNTBLANK(P87)=1,0,COUNTA($P$14:P87)))</f>
        <v>0</v>
      </c>
      <c r="B87" s="28">
        <f>IF($C$4="citu pasākumu izmaksas",IF('3a+c+n'!$Q87="C",'3a+c+n'!B87,0))</f>
        <v>0</v>
      </c>
      <c r="C87" s="28">
        <f>IF($C$4="citu pasākumu izmaksas",IF('3a+c+n'!$Q87="C",'3a+c+n'!C87,0))</f>
        <v>0</v>
      </c>
      <c r="D87" s="28">
        <f>IF($C$4="citu pasākumu izmaksas",IF('3a+c+n'!$Q87="C",'3a+c+n'!D87,0))</f>
        <v>0</v>
      </c>
      <c r="E87" s="59"/>
      <c r="F87" s="81"/>
      <c r="G87" s="28"/>
      <c r="H87" s="28">
        <f>IF($C$4="citu pasākumu izmaksas",IF('3a+c+n'!$Q87="C",'3a+c+n'!H87,0))</f>
        <v>0</v>
      </c>
      <c r="I87" s="28"/>
      <c r="J87" s="28"/>
      <c r="K87" s="59">
        <f>IF($C$4="citu pasākumu izmaksas",IF('3a+c+n'!$Q87="C",'3a+c+n'!K87,0))</f>
        <v>0</v>
      </c>
      <c r="L87" s="109">
        <f>IF($C$4="citu pasākumu izmaksas",IF('3a+c+n'!$Q87="C",'3a+c+n'!L87,0))</f>
        <v>0</v>
      </c>
      <c r="M87" s="28">
        <f>IF($C$4="citu pasākumu izmaksas",IF('3a+c+n'!$Q87="C",'3a+c+n'!M87,0))</f>
        <v>0</v>
      </c>
      <c r="N87" s="28">
        <f>IF($C$4="citu pasākumu izmaksas",IF('3a+c+n'!$Q87="C",'3a+c+n'!N87,0))</f>
        <v>0</v>
      </c>
      <c r="O87" s="28">
        <f>IF($C$4="citu pasākumu izmaksas",IF('3a+c+n'!$Q87="C",'3a+c+n'!O87,0))</f>
        <v>0</v>
      </c>
      <c r="P87" s="59">
        <f>IF($C$4="citu pasākumu izmaksas",IF('3a+c+n'!$Q87="C",'3a+c+n'!P87,0))</f>
        <v>0</v>
      </c>
    </row>
    <row r="88" spans="1:16" x14ac:dyDescent="0.2">
      <c r="A88" s="64">
        <f>IF(P88=0,0,IF(COUNTBLANK(P88)=1,0,COUNTA($P$14:P88)))</f>
        <v>0</v>
      </c>
      <c r="B88" s="28">
        <f>IF($C$4="citu pasākumu izmaksas",IF('3a+c+n'!$Q88="C",'3a+c+n'!B88,0))</f>
        <v>0</v>
      </c>
      <c r="C88" s="28">
        <f>IF($C$4="citu pasākumu izmaksas",IF('3a+c+n'!$Q88="C",'3a+c+n'!C88,0))</f>
        <v>0</v>
      </c>
      <c r="D88" s="28">
        <f>IF($C$4="citu pasākumu izmaksas",IF('3a+c+n'!$Q88="C",'3a+c+n'!D88,0))</f>
        <v>0</v>
      </c>
      <c r="E88" s="59"/>
      <c r="F88" s="81"/>
      <c r="G88" s="28"/>
      <c r="H88" s="28">
        <f>IF($C$4="citu pasākumu izmaksas",IF('3a+c+n'!$Q88="C",'3a+c+n'!H88,0))</f>
        <v>0</v>
      </c>
      <c r="I88" s="28"/>
      <c r="J88" s="28"/>
      <c r="K88" s="59">
        <f>IF($C$4="citu pasākumu izmaksas",IF('3a+c+n'!$Q88="C",'3a+c+n'!K88,0))</f>
        <v>0</v>
      </c>
      <c r="L88" s="109">
        <f>IF($C$4="citu pasākumu izmaksas",IF('3a+c+n'!$Q88="C",'3a+c+n'!L88,0))</f>
        <v>0</v>
      </c>
      <c r="M88" s="28">
        <f>IF($C$4="citu pasākumu izmaksas",IF('3a+c+n'!$Q88="C",'3a+c+n'!M88,0))</f>
        <v>0</v>
      </c>
      <c r="N88" s="28">
        <f>IF($C$4="citu pasākumu izmaksas",IF('3a+c+n'!$Q88="C",'3a+c+n'!N88,0))</f>
        <v>0</v>
      </c>
      <c r="O88" s="28">
        <f>IF($C$4="citu pasākumu izmaksas",IF('3a+c+n'!$Q88="C",'3a+c+n'!O88,0))</f>
        <v>0</v>
      </c>
      <c r="P88" s="59">
        <f>IF($C$4="citu pasākumu izmaksas",IF('3a+c+n'!$Q88="C",'3a+c+n'!P88,0))</f>
        <v>0</v>
      </c>
    </row>
    <row r="89" spans="1:16" x14ac:dyDescent="0.2">
      <c r="A89" s="64">
        <f>IF(P89=0,0,IF(COUNTBLANK(P89)=1,0,COUNTA($P$14:P89)))</f>
        <v>0</v>
      </c>
      <c r="B89" s="28">
        <f>IF($C$4="citu pasākumu izmaksas",IF('3a+c+n'!$Q89="C",'3a+c+n'!B89,0))</f>
        <v>0</v>
      </c>
      <c r="C89" s="28">
        <f>IF($C$4="citu pasākumu izmaksas",IF('3a+c+n'!$Q89="C",'3a+c+n'!C89,0))</f>
        <v>0</v>
      </c>
      <c r="D89" s="28">
        <f>IF($C$4="citu pasākumu izmaksas",IF('3a+c+n'!$Q89="C",'3a+c+n'!D89,0))</f>
        <v>0</v>
      </c>
      <c r="E89" s="59"/>
      <c r="F89" s="81"/>
      <c r="G89" s="28"/>
      <c r="H89" s="28">
        <f>IF($C$4="citu pasākumu izmaksas",IF('3a+c+n'!$Q89="C",'3a+c+n'!H89,0))</f>
        <v>0</v>
      </c>
      <c r="I89" s="28"/>
      <c r="J89" s="28"/>
      <c r="K89" s="59">
        <f>IF($C$4="citu pasākumu izmaksas",IF('3a+c+n'!$Q89="C",'3a+c+n'!K89,0))</f>
        <v>0</v>
      </c>
      <c r="L89" s="109">
        <f>IF($C$4="citu pasākumu izmaksas",IF('3a+c+n'!$Q89="C",'3a+c+n'!L89,0))</f>
        <v>0</v>
      </c>
      <c r="M89" s="28">
        <f>IF($C$4="citu pasākumu izmaksas",IF('3a+c+n'!$Q89="C",'3a+c+n'!M89,0))</f>
        <v>0</v>
      </c>
      <c r="N89" s="28">
        <f>IF($C$4="citu pasākumu izmaksas",IF('3a+c+n'!$Q89="C",'3a+c+n'!N89,0))</f>
        <v>0</v>
      </c>
      <c r="O89" s="28">
        <f>IF($C$4="citu pasākumu izmaksas",IF('3a+c+n'!$Q89="C",'3a+c+n'!O89,0))</f>
        <v>0</v>
      </c>
      <c r="P89" s="59">
        <f>IF($C$4="citu pasākumu izmaksas",IF('3a+c+n'!$Q89="C",'3a+c+n'!P89,0))</f>
        <v>0</v>
      </c>
    </row>
    <row r="90" spans="1:16" x14ac:dyDescent="0.2">
      <c r="A90" s="64">
        <f>IF(P90=0,0,IF(COUNTBLANK(P90)=1,0,COUNTA($P$14:P90)))</f>
        <v>0</v>
      </c>
      <c r="B90" s="28">
        <f>IF($C$4="citu pasākumu izmaksas",IF('3a+c+n'!$Q90="C",'3a+c+n'!B90,0))</f>
        <v>0</v>
      </c>
      <c r="C90" s="28">
        <f>IF($C$4="citu pasākumu izmaksas",IF('3a+c+n'!$Q90="C",'3a+c+n'!C90,0))</f>
        <v>0</v>
      </c>
      <c r="D90" s="28">
        <f>IF($C$4="citu pasākumu izmaksas",IF('3a+c+n'!$Q90="C",'3a+c+n'!D90,0))</f>
        <v>0</v>
      </c>
      <c r="E90" s="59"/>
      <c r="F90" s="81"/>
      <c r="G90" s="28"/>
      <c r="H90" s="28">
        <f>IF($C$4="citu pasākumu izmaksas",IF('3a+c+n'!$Q90="C",'3a+c+n'!H90,0))</f>
        <v>0</v>
      </c>
      <c r="I90" s="28"/>
      <c r="J90" s="28"/>
      <c r="K90" s="59">
        <f>IF($C$4="citu pasākumu izmaksas",IF('3a+c+n'!$Q90="C",'3a+c+n'!K90,0))</f>
        <v>0</v>
      </c>
      <c r="L90" s="109">
        <f>IF($C$4="citu pasākumu izmaksas",IF('3a+c+n'!$Q90="C",'3a+c+n'!L90,0))</f>
        <v>0</v>
      </c>
      <c r="M90" s="28">
        <f>IF($C$4="citu pasākumu izmaksas",IF('3a+c+n'!$Q90="C",'3a+c+n'!M90,0))</f>
        <v>0</v>
      </c>
      <c r="N90" s="28">
        <f>IF($C$4="citu pasākumu izmaksas",IF('3a+c+n'!$Q90="C",'3a+c+n'!N90,0))</f>
        <v>0</v>
      </c>
      <c r="O90" s="28">
        <f>IF($C$4="citu pasākumu izmaksas",IF('3a+c+n'!$Q90="C",'3a+c+n'!O90,0))</f>
        <v>0</v>
      </c>
      <c r="P90" s="59">
        <f>IF($C$4="citu pasākumu izmaksas",IF('3a+c+n'!$Q90="C",'3a+c+n'!P90,0))</f>
        <v>0</v>
      </c>
    </row>
    <row r="91" spans="1:16" x14ac:dyDescent="0.2">
      <c r="A91" s="64">
        <f>IF(P91=0,0,IF(COUNTBLANK(P91)=1,0,COUNTA($P$14:P91)))</f>
        <v>0</v>
      </c>
      <c r="B91" s="28">
        <f>IF($C$4="citu pasākumu izmaksas",IF('3a+c+n'!$Q91="C",'3a+c+n'!B91,0))</f>
        <v>0</v>
      </c>
      <c r="C91" s="28">
        <f>IF($C$4="citu pasākumu izmaksas",IF('3a+c+n'!$Q91="C",'3a+c+n'!C91,0))</f>
        <v>0</v>
      </c>
      <c r="D91" s="28">
        <f>IF($C$4="citu pasākumu izmaksas",IF('3a+c+n'!$Q91="C",'3a+c+n'!D91,0))</f>
        <v>0</v>
      </c>
      <c r="E91" s="59"/>
      <c r="F91" s="81"/>
      <c r="G91" s="28"/>
      <c r="H91" s="28">
        <f>IF($C$4="citu pasākumu izmaksas",IF('3a+c+n'!$Q91="C",'3a+c+n'!H91,0))</f>
        <v>0</v>
      </c>
      <c r="I91" s="28"/>
      <c r="J91" s="28"/>
      <c r="K91" s="59">
        <f>IF($C$4="citu pasākumu izmaksas",IF('3a+c+n'!$Q91="C",'3a+c+n'!K91,0))</f>
        <v>0</v>
      </c>
      <c r="L91" s="109">
        <f>IF($C$4="citu pasākumu izmaksas",IF('3a+c+n'!$Q91="C",'3a+c+n'!L91,0))</f>
        <v>0</v>
      </c>
      <c r="M91" s="28">
        <f>IF($C$4="citu pasākumu izmaksas",IF('3a+c+n'!$Q91="C",'3a+c+n'!M91,0))</f>
        <v>0</v>
      </c>
      <c r="N91" s="28">
        <f>IF($C$4="citu pasākumu izmaksas",IF('3a+c+n'!$Q91="C",'3a+c+n'!N91,0))</f>
        <v>0</v>
      </c>
      <c r="O91" s="28">
        <f>IF($C$4="citu pasākumu izmaksas",IF('3a+c+n'!$Q91="C",'3a+c+n'!O91,0))</f>
        <v>0</v>
      </c>
      <c r="P91" s="59">
        <f>IF($C$4="citu pasākumu izmaksas",IF('3a+c+n'!$Q91="C",'3a+c+n'!P91,0))</f>
        <v>0</v>
      </c>
    </row>
    <row r="92" spans="1:16" x14ac:dyDescent="0.2">
      <c r="A92" s="64">
        <f>IF(P92=0,0,IF(COUNTBLANK(P92)=1,0,COUNTA($P$14:P92)))</f>
        <v>0</v>
      </c>
      <c r="B92" s="28">
        <f>IF($C$4="citu pasākumu izmaksas",IF('3a+c+n'!$Q92="C",'3a+c+n'!B92,0))</f>
        <v>0</v>
      </c>
      <c r="C92" s="28">
        <f>IF($C$4="citu pasākumu izmaksas",IF('3a+c+n'!$Q92="C",'3a+c+n'!C92,0))</f>
        <v>0</v>
      </c>
      <c r="D92" s="28">
        <f>IF($C$4="citu pasākumu izmaksas",IF('3a+c+n'!$Q92="C",'3a+c+n'!D92,0))</f>
        <v>0</v>
      </c>
      <c r="E92" s="59"/>
      <c r="F92" s="81"/>
      <c r="G92" s="28"/>
      <c r="H92" s="28">
        <f>IF($C$4="citu pasākumu izmaksas",IF('3a+c+n'!$Q92="C",'3a+c+n'!H92,0))</f>
        <v>0</v>
      </c>
      <c r="I92" s="28"/>
      <c r="J92" s="28"/>
      <c r="K92" s="59">
        <f>IF($C$4="citu pasākumu izmaksas",IF('3a+c+n'!$Q92="C",'3a+c+n'!K92,0))</f>
        <v>0</v>
      </c>
      <c r="L92" s="109">
        <f>IF($C$4="citu pasākumu izmaksas",IF('3a+c+n'!$Q92="C",'3a+c+n'!L92,0))</f>
        <v>0</v>
      </c>
      <c r="M92" s="28">
        <f>IF($C$4="citu pasākumu izmaksas",IF('3a+c+n'!$Q92="C",'3a+c+n'!M92,0))</f>
        <v>0</v>
      </c>
      <c r="N92" s="28">
        <f>IF($C$4="citu pasākumu izmaksas",IF('3a+c+n'!$Q92="C",'3a+c+n'!N92,0))</f>
        <v>0</v>
      </c>
      <c r="O92" s="28">
        <f>IF($C$4="citu pasākumu izmaksas",IF('3a+c+n'!$Q92="C",'3a+c+n'!O92,0))</f>
        <v>0</v>
      </c>
      <c r="P92" s="59">
        <f>IF($C$4="citu pasākumu izmaksas",IF('3a+c+n'!$Q92="C",'3a+c+n'!P92,0))</f>
        <v>0</v>
      </c>
    </row>
    <row r="93" spans="1:16" x14ac:dyDescent="0.2">
      <c r="A93" s="64">
        <f>IF(P93=0,0,IF(COUNTBLANK(P93)=1,0,COUNTA($P$14:P93)))</f>
        <v>0</v>
      </c>
      <c r="B93" s="28">
        <f>IF($C$4="citu pasākumu izmaksas",IF('3a+c+n'!$Q93="C",'3a+c+n'!B93,0))</f>
        <v>0</v>
      </c>
      <c r="C93" s="28">
        <f>IF($C$4="citu pasākumu izmaksas",IF('3a+c+n'!$Q93="C",'3a+c+n'!C93,0))</f>
        <v>0</v>
      </c>
      <c r="D93" s="28">
        <f>IF($C$4="citu pasākumu izmaksas",IF('3a+c+n'!$Q93="C",'3a+c+n'!D93,0))</f>
        <v>0</v>
      </c>
      <c r="E93" s="59"/>
      <c r="F93" s="81"/>
      <c r="G93" s="28"/>
      <c r="H93" s="28">
        <f>IF($C$4="citu pasākumu izmaksas",IF('3a+c+n'!$Q93="C",'3a+c+n'!H93,0))</f>
        <v>0</v>
      </c>
      <c r="I93" s="28"/>
      <c r="J93" s="28"/>
      <c r="K93" s="59">
        <f>IF($C$4="citu pasākumu izmaksas",IF('3a+c+n'!$Q93="C",'3a+c+n'!K93,0))</f>
        <v>0</v>
      </c>
      <c r="L93" s="109">
        <f>IF($C$4="citu pasākumu izmaksas",IF('3a+c+n'!$Q93="C",'3a+c+n'!L93,0))</f>
        <v>0</v>
      </c>
      <c r="M93" s="28">
        <f>IF($C$4="citu pasākumu izmaksas",IF('3a+c+n'!$Q93="C",'3a+c+n'!M93,0))</f>
        <v>0</v>
      </c>
      <c r="N93" s="28">
        <f>IF($C$4="citu pasākumu izmaksas",IF('3a+c+n'!$Q93="C",'3a+c+n'!N93,0))</f>
        <v>0</v>
      </c>
      <c r="O93" s="28">
        <f>IF($C$4="citu pasākumu izmaksas",IF('3a+c+n'!$Q93="C",'3a+c+n'!O93,0))</f>
        <v>0</v>
      </c>
      <c r="P93" s="59">
        <f>IF($C$4="citu pasākumu izmaksas",IF('3a+c+n'!$Q93="C",'3a+c+n'!P93,0))</f>
        <v>0</v>
      </c>
    </row>
    <row r="94" spans="1:16" x14ac:dyDescent="0.2">
      <c r="A94" s="64">
        <f>IF(P94=0,0,IF(COUNTBLANK(P94)=1,0,COUNTA($P$14:P94)))</f>
        <v>0</v>
      </c>
      <c r="B94" s="28">
        <f>IF($C$4="citu pasākumu izmaksas",IF('3a+c+n'!$Q94="C",'3a+c+n'!B94,0))</f>
        <v>0</v>
      </c>
      <c r="C94" s="28">
        <f>IF($C$4="citu pasākumu izmaksas",IF('3a+c+n'!$Q94="C",'3a+c+n'!C94,0))</f>
        <v>0</v>
      </c>
      <c r="D94" s="28">
        <f>IF($C$4="citu pasākumu izmaksas",IF('3a+c+n'!$Q94="C",'3a+c+n'!D94,0))</f>
        <v>0</v>
      </c>
      <c r="E94" s="59"/>
      <c r="F94" s="81"/>
      <c r="G94" s="28"/>
      <c r="H94" s="28">
        <f>IF($C$4="citu pasākumu izmaksas",IF('3a+c+n'!$Q94="C",'3a+c+n'!H94,0))</f>
        <v>0</v>
      </c>
      <c r="I94" s="28"/>
      <c r="J94" s="28"/>
      <c r="K94" s="59">
        <f>IF($C$4="citu pasākumu izmaksas",IF('3a+c+n'!$Q94="C",'3a+c+n'!K94,0))</f>
        <v>0</v>
      </c>
      <c r="L94" s="109">
        <f>IF($C$4="citu pasākumu izmaksas",IF('3a+c+n'!$Q94="C",'3a+c+n'!L94,0))</f>
        <v>0</v>
      </c>
      <c r="M94" s="28">
        <f>IF($C$4="citu pasākumu izmaksas",IF('3a+c+n'!$Q94="C",'3a+c+n'!M94,0))</f>
        <v>0</v>
      </c>
      <c r="N94" s="28">
        <f>IF($C$4="citu pasākumu izmaksas",IF('3a+c+n'!$Q94="C",'3a+c+n'!N94,0))</f>
        <v>0</v>
      </c>
      <c r="O94" s="28">
        <f>IF($C$4="citu pasākumu izmaksas",IF('3a+c+n'!$Q94="C",'3a+c+n'!O94,0))</f>
        <v>0</v>
      </c>
      <c r="P94" s="59">
        <f>IF($C$4="citu pasākumu izmaksas",IF('3a+c+n'!$Q94="C",'3a+c+n'!P94,0))</f>
        <v>0</v>
      </c>
    </row>
    <row r="95" spans="1:16" x14ac:dyDescent="0.2">
      <c r="A95" s="64">
        <f>IF(P95=0,0,IF(COUNTBLANK(P95)=1,0,COUNTA($P$14:P95)))</f>
        <v>0</v>
      </c>
      <c r="B95" s="28">
        <f>IF($C$4="citu pasākumu izmaksas",IF('3a+c+n'!$Q95="C",'3a+c+n'!B95,0))</f>
        <v>0</v>
      </c>
      <c r="C95" s="28">
        <f>IF($C$4="citu pasākumu izmaksas",IF('3a+c+n'!$Q95="C",'3a+c+n'!C95,0))</f>
        <v>0</v>
      </c>
      <c r="D95" s="28">
        <f>IF($C$4="citu pasākumu izmaksas",IF('3a+c+n'!$Q95="C",'3a+c+n'!D95,0))</f>
        <v>0</v>
      </c>
      <c r="E95" s="59"/>
      <c r="F95" s="81"/>
      <c r="G95" s="28"/>
      <c r="H95" s="28">
        <f>IF($C$4="citu pasākumu izmaksas",IF('3a+c+n'!$Q95="C",'3a+c+n'!H95,0))</f>
        <v>0</v>
      </c>
      <c r="I95" s="28"/>
      <c r="J95" s="28"/>
      <c r="K95" s="59">
        <f>IF($C$4="citu pasākumu izmaksas",IF('3a+c+n'!$Q95="C",'3a+c+n'!K95,0))</f>
        <v>0</v>
      </c>
      <c r="L95" s="109">
        <f>IF($C$4="citu pasākumu izmaksas",IF('3a+c+n'!$Q95="C",'3a+c+n'!L95,0))</f>
        <v>0</v>
      </c>
      <c r="M95" s="28">
        <f>IF($C$4="citu pasākumu izmaksas",IF('3a+c+n'!$Q95="C",'3a+c+n'!M95,0))</f>
        <v>0</v>
      </c>
      <c r="N95" s="28">
        <f>IF($C$4="citu pasākumu izmaksas",IF('3a+c+n'!$Q95="C",'3a+c+n'!N95,0))</f>
        <v>0</v>
      </c>
      <c r="O95" s="28">
        <f>IF($C$4="citu pasākumu izmaksas",IF('3a+c+n'!$Q95="C",'3a+c+n'!O95,0))</f>
        <v>0</v>
      </c>
      <c r="P95" s="59">
        <f>IF($C$4="citu pasākumu izmaksas",IF('3a+c+n'!$Q95="C",'3a+c+n'!P95,0))</f>
        <v>0</v>
      </c>
    </row>
    <row r="96" spans="1:16" x14ac:dyDescent="0.2">
      <c r="A96" s="64">
        <f>IF(P96=0,0,IF(COUNTBLANK(P96)=1,0,COUNTA($P$14:P96)))</f>
        <v>0</v>
      </c>
      <c r="B96" s="28">
        <f>IF($C$4="citu pasākumu izmaksas",IF('3a+c+n'!$Q96="C",'3a+c+n'!B96,0))</f>
        <v>0</v>
      </c>
      <c r="C96" s="28">
        <f>IF($C$4="citu pasākumu izmaksas",IF('3a+c+n'!$Q96="C",'3a+c+n'!C96,0))</f>
        <v>0</v>
      </c>
      <c r="D96" s="28">
        <f>IF($C$4="citu pasākumu izmaksas",IF('3a+c+n'!$Q96="C",'3a+c+n'!D96,0))</f>
        <v>0</v>
      </c>
      <c r="E96" s="59"/>
      <c r="F96" s="81"/>
      <c r="G96" s="28"/>
      <c r="H96" s="28">
        <f>IF($C$4="citu pasākumu izmaksas",IF('3a+c+n'!$Q96="C",'3a+c+n'!H96,0))</f>
        <v>0</v>
      </c>
      <c r="I96" s="28"/>
      <c r="J96" s="28"/>
      <c r="K96" s="59">
        <f>IF($C$4="citu pasākumu izmaksas",IF('3a+c+n'!$Q96="C",'3a+c+n'!K96,0))</f>
        <v>0</v>
      </c>
      <c r="L96" s="109">
        <f>IF($C$4="citu pasākumu izmaksas",IF('3a+c+n'!$Q96="C",'3a+c+n'!L96,0))</f>
        <v>0</v>
      </c>
      <c r="M96" s="28">
        <f>IF($C$4="citu pasākumu izmaksas",IF('3a+c+n'!$Q96="C",'3a+c+n'!M96,0))</f>
        <v>0</v>
      </c>
      <c r="N96" s="28">
        <f>IF($C$4="citu pasākumu izmaksas",IF('3a+c+n'!$Q96="C",'3a+c+n'!N96,0))</f>
        <v>0</v>
      </c>
      <c r="O96" s="28">
        <f>IF($C$4="citu pasākumu izmaksas",IF('3a+c+n'!$Q96="C",'3a+c+n'!O96,0))</f>
        <v>0</v>
      </c>
      <c r="P96" s="59">
        <f>IF($C$4="citu pasākumu izmaksas",IF('3a+c+n'!$Q96="C",'3a+c+n'!P96,0))</f>
        <v>0</v>
      </c>
    </row>
    <row r="97" spans="1:16" x14ac:dyDescent="0.2">
      <c r="A97" s="64">
        <f>IF(P97=0,0,IF(COUNTBLANK(P97)=1,0,COUNTA($P$14:P97)))</f>
        <v>0</v>
      </c>
      <c r="B97" s="28">
        <f>IF($C$4="citu pasākumu izmaksas",IF('3a+c+n'!$Q97="C",'3a+c+n'!B97,0))</f>
        <v>0</v>
      </c>
      <c r="C97" s="28">
        <f>IF($C$4="citu pasākumu izmaksas",IF('3a+c+n'!$Q97="C",'3a+c+n'!C97,0))</f>
        <v>0</v>
      </c>
      <c r="D97" s="28">
        <f>IF($C$4="citu pasākumu izmaksas",IF('3a+c+n'!$Q97="C",'3a+c+n'!D97,0))</f>
        <v>0</v>
      </c>
      <c r="E97" s="59"/>
      <c r="F97" s="81"/>
      <c r="G97" s="28"/>
      <c r="H97" s="28">
        <f>IF($C$4="citu pasākumu izmaksas",IF('3a+c+n'!$Q97="C",'3a+c+n'!H97,0))</f>
        <v>0</v>
      </c>
      <c r="I97" s="28"/>
      <c r="J97" s="28"/>
      <c r="K97" s="59">
        <f>IF($C$4="citu pasākumu izmaksas",IF('3a+c+n'!$Q97="C",'3a+c+n'!K97,0))</f>
        <v>0</v>
      </c>
      <c r="L97" s="109">
        <f>IF($C$4="citu pasākumu izmaksas",IF('3a+c+n'!$Q97="C",'3a+c+n'!L97,0))</f>
        <v>0</v>
      </c>
      <c r="M97" s="28">
        <f>IF($C$4="citu pasākumu izmaksas",IF('3a+c+n'!$Q97="C",'3a+c+n'!M97,0))</f>
        <v>0</v>
      </c>
      <c r="N97" s="28">
        <f>IF($C$4="citu pasākumu izmaksas",IF('3a+c+n'!$Q97="C",'3a+c+n'!N97,0))</f>
        <v>0</v>
      </c>
      <c r="O97" s="28">
        <f>IF($C$4="citu pasākumu izmaksas",IF('3a+c+n'!$Q97="C",'3a+c+n'!O97,0))</f>
        <v>0</v>
      </c>
      <c r="P97" s="59">
        <f>IF($C$4="citu pasākumu izmaksas",IF('3a+c+n'!$Q97="C",'3a+c+n'!P97,0))</f>
        <v>0</v>
      </c>
    </row>
    <row r="98" spans="1:16" x14ac:dyDescent="0.2">
      <c r="A98" s="64">
        <f>IF(P98=0,0,IF(COUNTBLANK(P98)=1,0,COUNTA($P$14:P98)))</f>
        <v>0</v>
      </c>
      <c r="B98" s="28">
        <f>IF($C$4="citu pasākumu izmaksas",IF('3a+c+n'!$Q98="C",'3a+c+n'!B98,0))</f>
        <v>0</v>
      </c>
      <c r="C98" s="28">
        <f>IF($C$4="citu pasākumu izmaksas",IF('3a+c+n'!$Q98="C",'3a+c+n'!C98,0))</f>
        <v>0</v>
      </c>
      <c r="D98" s="28">
        <f>IF($C$4="citu pasākumu izmaksas",IF('3a+c+n'!$Q98="C",'3a+c+n'!D98,0))</f>
        <v>0</v>
      </c>
      <c r="E98" s="59"/>
      <c r="F98" s="81"/>
      <c r="G98" s="28"/>
      <c r="H98" s="28">
        <f>IF($C$4="citu pasākumu izmaksas",IF('3a+c+n'!$Q98="C",'3a+c+n'!H98,0))</f>
        <v>0</v>
      </c>
      <c r="I98" s="28"/>
      <c r="J98" s="28"/>
      <c r="K98" s="59">
        <f>IF($C$4="citu pasākumu izmaksas",IF('3a+c+n'!$Q98="C",'3a+c+n'!K98,0))</f>
        <v>0</v>
      </c>
      <c r="L98" s="109">
        <f>IF($C$4="citu pasākumu izmaksas",IF('3a+c+n'!$Q98="C",'3a+c+n'!L98,0))</f>
        <v>0</v>
      </c>
      <c r="M98" s="28">
        <f>IF($C$4="citu pasākumu izmaksas",IF('3a+c+n'!$Q98="C",'3a+c+n'!M98,0))</f>
        <v>0</v>
      </c>
      <c r="N98" s="28">
        <f>IF($C$4="citu pasākumu izmaksas",IF('3a+c+n'!$Q98="C",'3a+c+n'!N98,0))</f>
        <v>0</v>
      </c>
      <c r="O98" s="28">
        <f>IF($C$4="citu pasākumu izmaksas",IF('3a+c+n'!$Q98="C",'3a+c+n'!O98,0))</f>
        <v>0</v>
      </c>
      <c r="P98" s="59">
        <f>IF($C$4="citu pasākumu izmaksas",IF('3a+c+n'!$Q98="C",'3a+c+n'!P98,0))</f>
        <v>0</v>
      </c>
    </row>
    <row r="99" spans="1:16" x14ac:dyDescent="0.2">
      <c r="A99" s="64">
        <f>IF(P99=0,0,IF(COUNTBLANK(P99)=1,0,COUNTA($P$14:P99)))</f>
        <v>0</v>
      </c>
      <c r="B99" s="28">
        <f>IF($C$4="citu pasākumu izmaksas",IF('3a+c+n'!$Q99="C",'3a+c+n'!B99,0))</f>
        <v>0</v>
      </c>
      <c r="C99" s="28">
        <f>IF($C$4="citu pasākumu izmaksas",IF('3a+c+n'!$Q99="C",'3a+c+n'!C99,0))</f>
        <v>0</v>
      </c>
      <c r="D99" s="28">
        <f>IF($C$4="citu pasākumu izmaksas",IF('3a+c+n'!$Q99="C",'3a+c+n'!D99,0))</f>
        <v>0</v>
      </c>
      <c r="E99" s="59"/>
      <c r="F99" s="81"/>
      <c r="G99" s="28"/>
      <c r="H99" s="28">
        <f>IF($C$4="citu pasākumu izmaksas",IF('3a+c+n'!$Q99="C",'3a+c+n'!H99,0))</f>
        <v>0</v>
      </c>
      <c r="I99" s="28"/>
      <c r="J99" s="28"/>
      <c r="K99" s="59">
        <f>IF($C$4="citu pasākumu izmaksas",IF('3a+c+n'!$Q99="C",'3a+c+n'!K99,0))</f>
        <v>0</v>
      </c>
      <c r="L99" s="109">
        <f>IF($C$4="citu pasākumu izmaksas",IF('3a+c+n'!$Q99="C",'3a+c+n'!L99,0))</f>
        <v>0</v>
      </c>
      <c r="M99" s="28">
        <f>IF($C$4="citu pasākumu izmaksas",IF('3a+c+n'!$Q99="C",'3a+c+n'!M99,0))</f>
        <v>0</v>
      </c>
      <c r="N99" s="28">
        <f>IF($C$4="citu pasākumu izmaksas",IF('3a+c+n'!$Q99="C",'3a+c+n'!N99,0))</f>
        <v>0</v>
      </c>
      <c r="O99" s="28">
        <f>IF($C$4="citu pasākumu izmaksas",IF('3a+c+n'!$Q99="C",'3a+c+n'!O99,0))</f>
        <v>0</v>
      </c>
      <c r="P99" s="59">
        <f>IF($C$4="citu pasākumu izmaksas",IF('3a+c+n'!$Q99="C",'3a+c+n'!P99,0))</f>
        <v>0</v>
      </c>
    </row>
    <row r="100" spans="1:16" x14ac:dyDescent="0.2">
      <c r="A100" s="64">
        <f>IF(P100=0,0,IF(COUNTBLANK(P100)=1,0,COUNTA($P$14:P100)))</f>
        <v>0</v>
      </c>
      <c r="B100" s="28">
        <f>IF($C$4="citu pasākumu izmaksas",IF('3a+c+n'!$Q100="C",'3a+c+n'!B100,0))</f>
        <v>0</v>
      </c>
      <c r="C100" s="28">
        <f>IF($C$4="citu pasākumu izmaksas",IF('3a+c+n'!$Q100="C",'3a+c+n'!C100,0))</f>
        <v>0</v>
      </c>
      <c r="D100" s="28">
        <f>IF($C$4="citu pasākumu izmaksas",IF('3a+c+n'!$Q100="C",'3a+c+n'!D100,0))</f>
        <v>0</v>
      </c>
      <c r="E100" s="59"/>
      <c r="F100" s="81"/>
      <c r="G100" s="28"/>
      <c r="H100" s="28">
        <f>IF($C$4="citu pasākumu izmaksas",IF('3a+c+n'!$Q100="C",'3a+c+n'!H100,0))</f>
        <v>0</v>
      </c>
      <c r="I100" s="28"/>
      <c r="J100" s="28"/>
      <c r="K100" s="59">
        <f>IF($C$4="citu pasākumu izmaksas",IF('3a+c+n'!$Q100="C",'3a+c+n'!K100,0))</f>
        <v>0</v>
      </c>
      <c r="L100" s="109">
        <f>IF($C$4="citu pasākumu izmaksas",IF('3a+c+n'!$Q100="C",'3a+c+n'!L100,0))</f>
        <v>0</v>
      </c>
      <c r="M100" s="28">
        <f>IF($C$4="citu pasākumu izmaksas",IF('3a+c+n'!$Q100="C",'3a+c+n'!M100,0))</f>
        <v>0</v>
      </c>
      <c r="N100" s="28">
        <f>IF($C$4="citu pasākumu izmaksas",IF('3a+c+n'!$Q100="C",'3a+c+n'!N100,0))</f>
        <v>0</v>
      </c>
      <c r="O100" s="28">
        <f>IF($C$4="citu pasākumu izmaksas",IF('3a+c+n'!$Q100="C",'3a+c+n'!O100,0))</f>
        <v>0</v>
      </c>
      <c r="P100" s="59">
        <f>IF($C$4="citu pasākumu izmaksas",IF('3a+c+n'!$Q100="C",'3a+c+n'!P100,0))</f>
        <v>0</v>
      </c>
    </row>
    <row r="101" spans="1:16" x14ac:dyDescent="0.2">
      <c r="A101" s="64">
        <f>IF(P101=0,0,IF(COUNTBLANK(P101)=1,0,COUNTA($P$14:P101)))</f>
        <v>0</v>
      </c>
      <c r="B101" s="28">
        <f>IF($C$4="citu pasākumu izmaksas",IF('3a+c+n'!$Q101="C",'3a+c+n'!B101,0))</f>
        <v>0</v>
      </c>
      <c r="C101" s="28">
        <f>IF($C$4="citu pasākumu izmaksas",IF('3a+c+n'!$Q101="C",'3a+c+n'!C101,0))</f>
        <v>0</v>
      </c>
      <c r="D101" s="28">
        <f>IF($C$4="citu pasākumu izmaksas",IF('3a+c+n'!$Q101="C",'3a+c+n'!D101,0))</f>
        <v>0</v>
      </c>
      <c r="E101" s="59"/>
      <c r="F101" s="81"/>
      <c r="G101" s="28"/>
      <c r="H101" s="28">
        <f>IF($C$4="citu pasākumu izmaksas",IF('3a+c+n'!$Q101="C",'3a+c+n'!H101,0))</f>
        <v>0</v>
      </c>
      <c r="I101" s="28"/>
      <c r="J101" s="28"/>
      <c r="K101" s="59">
        <f>IF($C$4="citu pasākumu izmaksas",IF('3a+c+n'!$Q101="C",'3a+c+n'!K101,0))</f>
        <v>0</v>
      </c>
      <c r="L101" s="109">
        <f>IF($C$4="citu pasākumu izmaksas",IF('3a+c+n'!$Q101="C",'3a+c+n'!L101,0))</f>
        <v>0</v>
      </c>
      <c r="M101" s="28">
        <f>IF($C$4="citu pasākumu izmaksas",IF('3a+c+n'!$Q101="C",'3a+c+n'!M101,0))</f>
        <v>0</v>
      </c>
      <c r="N101" s="28">
        <f>IF($C$4="citu pasākumu izmaksas",IF('3a+c+n'!$Q101="C",'3a+c+n'!N101,0))</f>
        <v>0</v>
      </c>
      <c r="O101" s="28">
        <f>IF($C$4="citu pasākumu izmaksas",IF('3a+c+n'!$Q101="C",'3a+c+n'!O101,0))</f>
        <v>0</v>
      </c>
      <c r="P101" s="59">
        <f>IF($C$4="citu pasākumu izmaksas",IF('3a+c+n'!$Q101="C",'3a+c+n'!P101,0))</f>
        <v>0</v>
      </c>
    </row>
    <row r="102" spans="1:16" x14ac:dyDescent="0.2">
      <c r="A102" s="64">
        <f>IF(P102=0,0,IF(COUNTBLANK(P102)=1,0,COUNTA($P$14:P102)))</f>
        <v>0</v>
      </c>
      <c r="B102" s="28">
        <f>IF($C$4="citu pasākumu izmaksas",IF('3a+c+n'!$Q102="C",'3a+c+n'!B102,0))</f>
        <v>0</v>
      </c>
      <c r="C102" s="28">
        <f>IF($C$4="citu pasākumu izmaksas",IF('3a+c+n'!$Q102="C",'3a+c+n'!C102,0))</f>
        <v>0</v>
      </c>
      <c r="D102" s="28">
        <f>IF($C$4="citu pasākumu izmaksas",IF('3a+c+n'!$Q102="C",'3a+c+n'!D102,0))</f>
        <v>0</v>
      </c>
      <c r="E102" s="59"/>
      <c r="F102" s="81"/>
      <c r="G102" s="28"/>
      <c r="H102" s="28">
        <f>IF($C$4="citu pasākumu izmaksas",IF('3a+c+n'!$Q102="C",'3a+c+n'!H102,0))</f>
        <v>0</v>
      </c>
      <c r="I102" s="28"/>
      <c r="J102" s="28"/>
      <c r="K102" s="59">
        <f>IF($C$4="citu pasākumu izmaksas",IF('3a+c+n'!$Q102="C",'3a+c+n'!K102,0))</f>
        <v>0</v>
      </c>
      <c r="L102" s="109">
        <f>IF($C$4="citu pasākumu izmaksas",IF('3a+c+n'!$Q102="C",'3a+c+n'!L102,0))</f>
        <v>0</v>
      </c>
      <c r="M102" s="28">
        <f>IF($C$4="citu pasākumu izmaksas",IF('3a+c+n'!$Q102="C",'3a+c+n'!M102,0))</f>
        <v>0</v>
      </c>
      <c r="N102" s="28">
        <f>IF($C$4="citu pasākumu izmaksas",IF('3a+c+n'!$Q102="C",'3a+c+n'!N102,0))</f>
        <v>0</v>
      </c>
      <c r="O102" s="28">
        <f>IF($C$4="citu pasākumu izmaksas",IF('3a+c+n'!$Q102="C",'3a+c+n'!O102,0))</f>
        <v>0</v>
      </c>
      <c r="P102" s="59">
        <f>IF($C$4="citu pasākumu izmaksas",IF('3a+c+n'!$Q102="C",'3a+c+n'!P102,0))</f>
        <v>0</v>
      </c>
    </row>
    <row r="103" spans="1:16" x14ac:dyDescent="0.2">
      <c r="A103" s="64">
        <f>IF(P103=0,0,IF(COUNTBLANK(P103)=1,0,COUNTA($P$14:P103)))</f>
        <v>0</v>
      </c>
      <c r="B103" s="28">
        <f>IF($C$4="citu pasākumu izmaksas",IF('3a+c+n'!$Q103="C",'3a+c+n'!B103,0))</f>
        <v>0</v>
      </c>
      <c r="C103" s="28">
        <f>IF($C$4="citu pasākumu izmaksas",IF('3a+c+n'!$Q103="C",'3a+c+n'!C103,0))</f>
        <v>0</v>
      </c>
      <c r="D103" s="28">
        <f>IF($C$4="citu pasākumu izmaksas",IF('3a+c+n'!$Q103="C",'3a+c+n'!D103,0))</f>
        <v>0</v>
      </c>
      <c r="E103" s="59"/>
      <c r="F103" s="81"/>
      <c r="G103" s="28"/>
      <c r="H103" s="28">
        <f>IF($C$4="citu pasākumu izmaksas",IF('3a+c+n'!$Q103="C",'3a+c+n'!H103,0))</f>
        <v>0</v>
      </c>
      <c r="I103" s="28"/>
      <c r="J103" s="28"/>
      <c r="K103" s="59">
        <f>IF($C$4="citu pasākumu izmaksas",IF('3a+c+n'!$Q103="C",'3a+c+n'!K103,0))</f>
        <v>0</v>
      </c>
      <c r="L103" s="109">
        <f>IF($C$4="citu pasākumu izmaksas",IF('3a+c+n'!$Q103="C",'3a+c+n'!L103,0))</f>
        <v>0</v>
      </c>
      <c r="M103" s="28">
        <f>IF($C$4="citu pasākumu izmaksas",IF('3a+c+n'!$Q103="C",'3a+c+n'!M103,0))</f>
        <v>0</v>
      </c>
      <c r="N103" s="28">
        <f>IF($C$4="citu pasākumu izmaksas",IF('3a+c+n'!$Q103="C",'3a+c+n'!N103,0))</f>
        <v>0</v>
      </c>
      <c r="O103" s="28">
        <f>IF($C$4="citu pasākumu izmaksas",IF('3a+c+n'!$Q103="C",'3a+c+n'!O103,0))</f>
        <v>0</v>
      </c>
      <c r="P103" s="59">
        <f>IF($C$4="citu pasākumu izmaksas",IF('3a+c+n'!$Q103="C",'3a+c+n'!P103,0))</f>
        <v>0</v>
      </c>
    </row>
    <row r="104" spans="1:16" x14ac:dyDescent="0.2">
      <c r="A104" s="64">
        <f>IF(P104=0,0,IF(COUNTBLANK(P104)=1,0,COUNTA($P$14:P104)))</f>
        <v>0</v>
      </c>
      <c r="B104" s="28">
        <f>IF($C$4="citu pasākumu izmaksas",IF('3a+c+n'!$Q104="C",'3a+c+n'!B104,0))</f>
        <v>0</v>
      </c>
      <c r="C104" s="28">
        <f>IF($C$4="citu pasākumu izmaksas",IF('3a+c+n'!$Q104="C",'3a+c+n'!C104,0))</f>
        <v>0</v>
      </c>
      <c r="D104" s="28">
        <f>IF($C$4="citu pasākumu izmaksas",IF('3a+c+n'!$Q104="C",'3a+c+n'!D104,0))</f>
        <v>0</v>
      </c>
      <c r="E104" s="59"/>
      <c r="F104" s="81"/>
      <c r="G104" s="28"/>
      <c r="H104" s="28">
        <f>IF($C$4="citu pasākumu izmaksas",IF('3a+c+n'!$Q104="C",'3a+c+n'!H104,0))</f>
        <v>0</v>
      </c>
      <c r="I104" s="28"/>
      <c r="J104" s="28"/>
      <c r="K104" s="59">
        <f>IF($C$4="citu pasākumu izmaksas",IF('3a+c+n'!$Q104="C",'3a+c+n'!K104,0))</f>
        <v>0</v>
      </c>
      <c r="L104" s="109">
        <f>IF($C$4="citu pasākumu izmaksas",IF('3a+c+n'!$Q104="C",'3a+c+n'!L104,0))</f>
        <v>0</v>
      </c>
      <c r="M104" s="28">
        <f>IF($C$4="citu pasākumu izmaksas",IF('3a+c+n'!$Q104="C",'3a+c+n'!M104,0))</f>
        <v>0</v>
      </c>
      <c r="N104" s="28">
        <f>IF($C$4="citu pasākumu izmaksas",IF('3a+c+n'!$Q104="C",'3a+c+n'!N104,0))</f>
        <v>0</v>
      </c>
      <c r="O104" s="28">
        <f>IF($C$4="citu pasākumu izmaksas",IF('3a+c+n'!$Q104="C",'3a+c+n'!O104,0))</f>
        <v>0</v>
      </c>
      <c r="P104" s="59">
        <f>IF($C$4="citu pasākumu izmaksas",IF('3a+c+n'!$Q104="C",'3a+c+n'!P104,0))</f>
        <v>0</v>
      </c>
    </row>
    <row r="105" spans="1:16" x14ac:dyDescent="0.2">
      <c r="A105" s="64">
        <f>IF(P105=0,0,IF(COUNTBLANK(P105)=1,0,COUNTA($P$14:P105)))</f>
        <v>0</v>
      </c>
      <c r="B105" s="28">
        <f>IF($C$4="citu pasākumu izmaksas",IF('3a+c+n'!$Q105="C",'3a+c+n'!B105,0))</f>
        <v>0</v>
      </c>
      <c r="C105" s="28">
        <f>IF($C$4="citu pasākumu izmaksas",IF('3a+c+n'!$Q105="C",'3a+c+n'!C105,0))</f>
        <v>0</v>
      </c>
      <c r="D105" s="28">
        <f>IF($C$4="citu pasākumu izmaksas",IF('3a+c+n'!$Q105="C",'3a+c+n'!D105,0))</f>
        <v>0</v>
      </c>
      <c r="E105" s="59"/>
      <c r="F105" s="81"/>
      <c r="G105" s="28"/>
      <c r="H105" s="28">
        <f>IF($C$4="citu pasākumu izmaksas",IF('3a+c+n'!$Q105="C",'3a+c+n'!H105,0))</f>
        <v>0</v>
      </c>
      <c r="I105" s="28"/>
      <c r="J105" s="28"/>
      <c r="K105" s="59">
        <f>IF($C$4="citu pasākumu izmaksas",IF('3a+c+n'!$Q105="C",'3a+c+n'!K105,0))</f>
        <v>0</v>
      </c>
      <c r="L105" s="109">
        <f>IF($C$4="citu pasākumu izmaksas",IF('3a+c+n'!$Q105="C",'3a+c+n'!L105,0))</f>
        <v>0</v>
      </c>
      <c r="M105" s="28">
        <f>IF($C$4="citu pasākumu izmaksas",IF('3a+c+n'!$Q105="C",'3a+c+n'!M105,0))</f>
        <v>0</v>
      </c>
      <c r="N105" s="28">
        <f>IF($C$4="citu pasākumu izmaksas",IF('3a+c+n'!$Q105="C",'3a+c+n'!N105,0))</f>
        <v>0</v>
      </c>
      <c r="O105" s="28">
        <f>IF($C$4="citu pasākumu izmaksas",IF('3a+c+n'!$Q105="C",'3a+c+n'!O105,0))</f>
        <v>0</v>
      </c>
      <c r="P105" s="59">
        <f>IF($C$4="citu pasākumu izmaksas",IF('3a+c+n'!$Q105="C",'3a+c+n'!P105,0))</f>
        <v>0</v>
      </c>
    </row>
    <row r="106" spans="1:16" x14ac:dyDescent="0.2">
      <c r="A106" s="64">
        <f>IF(P106=0,0,IF(COUNTBLANK(P106)=1,0,COUNTA($P$14:P106)))</f>
        <v>0</v>
      </c>
      <c r="B106" s="28">
        <f>IF($C$4="citu pasākumu izmaksas",IF('3a+c+n'!$Q106="C",'3a+c+n'!B106,0))</f>
        <v>0</v>
      </c>
      <c r="C106" s="28">
        <f>IF($C$4="citu pasākumu izmaksas",IF('3a+c+n'!$Q106="C",'3a+c+n'!C106,0))</f>
        <v>0</v>
      </c>
      <c r="D106" s="28">
        <f>IF($C$4="citu pasākumu izmaksas",IF('3a+c+n'!$Q106="C",'3a+c+n'!D106,0))</f>
        <v>0</v>
      </c>
      <c r="E106" s="59"/>
      <c r="F106" s="81"/>
      <c r="G106" s="28"/>
      <c r="H106" s="28">
        <f>IF($C$4="citu pasākumu izmaksas",IF('3a+c+n'!$Q106="C",'3a+c+n'!H106,0))</f>
        <v>0</v>
      </c>
      <c r="I106" s="28"/>
      <c r="J106" s="28"/>
      <c r="K106" s="59">
        <f>IF($C$4="citu pasākumu izmaksas",IF('3a+c+n'!$Q106="C",'3a+c+n'!K106,0))</f>
        <v>0</v>
      </c>
      <c r="L106" s="109">
        <f>IF($C$4="citu pasākumu izmaksas",IF('3a+c+n'!$Q106="C",'3a+c+n'!L106,0))</f>
        <v>0</v>
      </c>
      <c r="M106" s="28">
        <f>IF($C$4="citu pasākumu izmaksas",IF('3a+c+n'!$Q106="C",'3a+c+n'!M106,0))</f>
        <v>0</v>
      </c>
      <c r="N106" s="28">
        <f>IF($C$4="citu pasākumu izmaksas",IF('3a+c+n'!$Q106="C",'3a+c+n'!N106,0))</f>
        <v>0</v>
      </c>
      <c r="O106" s="28">
        <f>IF($C$4="citu pasākumu izmaksas",IF('3a+c+n'!$Q106="C",'3a+c+n'!O106,0))</f>
        <v>0</v>
      </c>
      <c r="P106" s="59">
        <f>IF($C$4="citu pasākumu izmaksas",IF('3a+c+n'!$Q106="C",'3a+c+n'!P106,0))</f>
        <v>0</v>
      </c>
    </row>
    <row r="107" spans="1:16" x14ac:dyDescent="0.2">
      <c r="A107" s="64">
        <f>IF(P107=0,0,IF(COUNTBLANK(P107)=1,0,COUNTA($P$14:P107)))</f>
        <v>0</v>
      </c>
      <c r="B107" s="28">
        <f>IF($C$4="citu pasākumu izmaksas",IF('3a+c+n'!$Q107="C",'3a+c+n'!B107,0))</f>
        <v>0</v>
      </c>
      <c r="C107" s="28">
        <f>IF($C$4="citu pasākumu izmaksas",IF('3a+c+n'!$Q107="C",'3a+c+n'!C107,0))</f>
        <v>0</v>
      </c>
      <c r="D107" s="28">
        <f>IF($C$4="citu pasākumu izmaksas",IF('3a+c+n'!$Q107="C",'3a+c+n'!D107,0))</f>
        <v>0</v>
      </c>
      <c r="E107" s="59"/>
      <c r="F107" s="81"/>
      <c r="G107" s="28"/>
      <c r="H107" s="28">
        <f>IF($C$4="citu pasākumu izmaksas",IF('3a+c+n'!$Q107="C",'3a+c+n'!H107,0))</f>
        <v>0</v>
      </c>
      <c r="I107" s="28"/>
      <c r="J107" s="28"/>
      <c r="K107" s="59">
        <f>IF($C$4="citu pasākumu izmaksas",IF('3a+c+n'!$Q107="C",'3a+c+n'!K107,0))</f>
        <v>0</v>
      </c>
      <c r="L107" s="109">
        <f>IF($C$4="citu pasākumu izmaksas",IF('3a+c+n'!$Q107="C",'3a+c+n'!L107,0))</f>
        <v>0</v>
      </c>
      <c r="M107" s="28">
        <f>IF($C$4="citu pasākumu izmaksas",IF('3a+c+n'!$Q107="C",'3a+c+n'!M107,0))</f>
        <v>0</v>
      </c>
      <c r="N107" s="28">
        <f>IF($C$4="citu pasākumu izmaksas",IF('3a+c+n'!$Q107="C",'3a+c+n'!N107,0))</f>
        <v>0</v>
      </c>
      <c r="O107" s="28">
        <f>IF($C$4="citu pasākumu izmaksas",IF('3a+c+n'!$Q107="C",'3a+c+n'!O107,0))</f>
        <v>0</v>
      </c>
      <c r="P107" s="59">
        <f>IF($C$4="citu pasākumu izmaksas",IF('3a+c+n'!$Q107="C",'3a+c+n'!P107,0))</f>
        <v>0</v>
      </c>
    </row>
    <row r="108" spans="1:16" x14ac:dyDescent="0.2">
      <c r="A108" s="64">
        <f>IF(P108=0,0,IF(COUNTBLANK(P108)=1,0,COUNTA($P$14:P108)))</f>
        <v>0</v>
      </c>
      <c r="B108" s="28">
        <f>IF($C$4="citu pasākumu izmaksas",IF('3a+c+n'!$Q108="C",'3a+c+n'!B108,0))</f>
        <v>0</v>
      </c>
      <c r="C108" s="28">
        <f>IF($C$4="citu pasākumu izmaksas",IF('3a+c+n'!$Q108="C",'3a+c+n'!C108,0))</f>
        <v>0</v>
      </c>
      <c r="D108" s="28">
        <f>IF($C$4="citu pasākumu izmaksas",IF('3a+c+n'!$Q108="C",'3a+c+n'!D108,0))</f>
        <v>0</v>
      </c>
      <c r="E108" s="59"/>
      <c r="F108" s="81"/>
      <c r="G108" s="28"/>
      <c r="H108" s="28">
        <f>IF($C$4="citu pasākumu izmaksas",IF('3a+c+n'!$Q108="C",'3a+c+n'!H108,0))</f>
        <v>0</v>
      </c>
      <c r="I108" s="28"/>
      <c r="J108" s="28"/>
      <c r="K108" s="59">
        <f>IF($C$4="citu pasākumu izmaksas",IF('3a+c+n'!$Q108="C",'3a+c+n'!K108,0))</f>
        <v>0</v>
      </c>
      <c r="L108" s="109">
        <f>IF($C$4="citu pasākumu izmaksas",IF('3a+c+n'!$Q108="C",'3a+c+n'!L108,0))</f>
        <v>0</v>
      </c>
      <c r="M108" s="28">
        <f>IF($C$4="citu pasākumu izmaksas",IF('3a+c+n'!$Q108="C",'3a+c+n'!M108,0))</f>
        <v>0</v>
      </c>
      <c r="N108" s="28">
        <f>IF($C$4="citu pasākumu izmaksas",IF('3a+c+n'!$Q108="C",'3a+c+n'!N108,0))</f>
        <v>0</v>
      </c>
      <c r="O108" s="28">
        <f>IF($C$4="citu pasākumu izmaksas",IF('3a+c+n'!$Q108="C",'3a+c+n'!O108,0))</f>
        <v>0</v>
      </c>
      <c r="P108" s="59">
        <f>IF($C$4="citu pasākumu izmaksas",IF('3a+c+n'!$Q108="C",'3a+c+n'!P108,0))</f>
        <v>0</v>
      </c>
    </row>
    <row r="109" spans="1:16" ht="33.75" x14ac:dyDescent="0.2">
      <c r="A109" s="64">
        <f>IF(P109=0,0,IF(COUNTBLANK(P109)=1,0,COUNTA($P$14:P109)))</f>
        <v>0</v>
      </c>
      <c r="B109" s="28" t="str">
        <f>IF($C$4="citu pasākumu izmaksas",IF('3a+c+n'!$Q109="C",'3a+c+n'!B109,0))</f>
        <v>13-00000</v>
      </c>
      <c r="C109" s="28" t="str">
        <f>IF($C$4="citu pasākumu izmaksas",IF('3a+c+n'!$Q109="C",'3a+c+n'!C109,0))</f>
        <v>Esošo, numurzīmju u.c. nepieciešamo elementu atjaunošana fasādē pēc siltināšanas, t.sk. nepieciešamie stiprinājumi</v>
      </c>
      <c r="D109" s="28" t="str">
        <f>IF($C$4="citu pasākumu izmaksas",IF('3a+c+n'!$Q109="C",'3a+c+n'!D109,0))</f>
        <v>kompl</v>
      </c>
      <c r="E109" s="59"/>
      <c r="F109" s="81"/>
      <c r="G109" s="28"/>
      <c r="H109" s="28">
        <f>IF($C$4="citu pasākumu izmaksas",IF('3a+c+n'!$Q109="C",'3a+c+n'!H109,0))</f>
        <v>0</v>
      </c>
      <c r="I109" s="28"/>
      <c r="J109" s="28"/>
      <c r="K109" s="59">
        <f>IF($C$4="citu pasākumu izmaksas",IF('3a+c+n'!$Q109="C",'3a+c+n'!K109,0))</f>
        <v>0</v>
      </c>
      <c r="L109" s="109">
        <f>IF($C$4="citu pasākumu izmaksas",IF('3a+c+n'!$Q109="C",'3a+c+n'!L109,0))</f>
        <v>0</v>
      </c>
      <c r="M109" s="28">
        <f>IF($C$4="citu pasākumu izmaksas",IF('3a+c+n'!$Q109="C",'3a+c+n'!M109,0))</f>
        <v>0</v>
      </c>
      <c r="N109" s="28">
        <f>IF($C$4="citu pasākumu izmaksas",IF('3a+c+n'!$Q109="C",'3a+c+n'!N109,0))</f>
        <v>0</v>
      </c>
      <c r="O109" s="28">
        <f>IF($C$4="citu pasākumu izmaksas",IF('3a+c+n'!$Q109="C",'3a+c+n'!O109,0))</f>
        <v>0</v>
      </c>
      <c r="P109" s="59">
        <f>IF($C$4="citu pasākumu izmaksas",IF('3a+c+n'!$Q109="C",'3a+c+n'!P109,0))</f>
        <v>0</v>
      </c>
    </row>
    <row r="110" spans="1:16" ht="33.75" x14ac:dyDescent="0.2">
      <c r="A110" s="64">
        <f>IF(P110=0,0,IF(COUNTBLANK(P110)=1,0,COUNTA($P$14:P110)))</f>
        <v>0</v>
      </c>
      <c r="B110" s="28" t="str">
        <f>IF($C$4="citu pasākumu izmaksas",IF('3a+c+n'!$Q110="C",'3a+c+n'!B110,0))</f>
        <v>13-00000</v>
      </c>
      <c r="C110" s="28" t="str">
        <f>IF($C$4="citu pasākumu izmaksas",IF('3a+c+n'!$Q110="C",'3a+c+n'!C110,0))</f>
        <v>Esošo kabeļu (fasadē) atvienošana un montēšašana atpakaļ pēc siltināšanas, t.sk. ievietošana gofrās vai penāļos, ja nepieciešams</v>
      </c>
      <c r="D110" s="28" t="str">
        <f>IF($C$4="citu pasākumu izmaksas",IF('3a+c+n'!$Q110="C",'3a+c+n'!D110,0))</f>
        <v>kompl</v>
      </c>
      <c r="E110" s="59"/>
      <c r="F110" s="81"/>
      <c r="G110" s="28"/>
      <c r="H110" s="28">
        <f>IF($C$4="citu pasākumu izmaksas",IF('3a+c+n'!$Q110="C",'3a+c+n'!H110,0))</f>
        <v>0</v>
      </c>
      <c r="I110" s="28"/>
      <c r="J110" s="28"/>
      <c r="K110" s="59">
        <f>IF($C$4="citu pasākumu izmaksas",IF('3a+c+n'!$Q110="C",'3a+c+n'!K110,0))</f>
        <v>0</v>
      </c>
      <c r="L110" s="109">
        <f>IF($C$4="citu pasākumu izmaksas",IF('3a+c+n'!$Q110="C",'3a+c+n'!L110,0))</f>
        <v>0</v>
      </c>
      <c r="M110" s="28">
        <f>IF($C$4="citu pasākumu izmaksas",IF('3a+c+n'!$Q110="C",'3a+c+n'!M110,0))</f>
        <v>0</v>
      </c>
      <c r="N110" s="28">
        <f>IF($C$4="citu pasākumu izmaksas",IF('3a+c+n'!$Q110="C",'3a+c+n'!N110,0))</f>
        <v>0</v>
      </c>
      <c r="O110" s="28">
        <f>IF($C$4="citu pasākumu izmaksas",IF('3a+c+n'!$Q110="C",'3a+c+n'!O110,0))</f>
        <v>0</v>
      </c>
      <c r="P110" s="59">
        <f>IF($C$4="citu pasākumu izmaksas",IF('3a+c+n'!$Q110="C",'3a+c+n'!P110,0))</f>
        <v>0</v>
      </c>
    </row>
    <row r="111" spans="1:16" x14ac:dyDescent="0.2">
      <c r="A111" s="64">
        <f>IF(P111=0,0,IF(COUNTBLANK(P111)=1,0,COUNTA($P$14:P111)))</f>
        <v>0</v>
      </c>
      <c r="B111" s="28">
        <f>IF($C$4="citu pasākumu izmaksas",IF('3a+c+n'!$Q111="C",'3a+c+n'!B111,0))</f>
        <v>0</v>
      </c>
      <c r="C111" s="28">
        <f>IF($C$4="citu pasākumu izmaksas",IF('3a+c+n'!$Q111="C",'3a+c+n'!C111,0))</f>
        <v>0</v>
      </c>
      <c r="D111" s="28">
        <f>IF($C$4="citu pasākumu izmaksas",IF('3a+c+n'!$Q111="C",'3a+c+n'!D111,0))</f>
        <v>0</v>
      </c>
      <c r="E111" s="59"/>
      <c r="F111" s="81"/>
      <c r="G111" s="28"/>
      <c r="H111" s="28">
        <f>IF($C$4="citu pasākumu izmaksas",IF('3a+c+n'!$Q111="C",'3a+c+n'!H111,0))</f>
        <v>0</v>
      </c>
      <c r="I111" s="28"/>
      <c r="J111" s="28"/>
      <c r="K111" s="59">
        <f>IF($C$4="citu pasākumu izmaksas",IF('3a+c+n'!$Q111="C",'3a+c+n'!K111,0))</f>
        <v>0</v>
      </c>
      <c r="L111" s="109">
        <f>IF($C$4="citu pasākumu izmaksas",IF('3a+c+n'!$Q111="C",'3a+c+n'!L111,0))</f>
        <v>0</v>
      </c>
      <c r="M111" s="28">
        <f>IF($C$4="citu pasākumu izmaksas",IF('3a+c+n'!$Q111="C",'3a+c+n'!M111,0))</f>
        <v>0</v>
      </c>
      <c r="N111" s="28">
        <f>IF($C$4="citu pasākumu izmaksas",IF('3a+c+n'!$Q111="C",'3a+c+n'!N111,0))</f>
        <v>0</v>
      </c>
      <c r="O111" s="28">
        <f>IF($C$4="citu pasākumu izmaksas",IF('3a+c+n'!$Q111="C",'3a+c+n'!O111,0))</f>
        <v>0</v>
      </c>
      <c r="P111" s="59">
        <f>IF($C$4="citu pasākumu izmaksas",IF('3a+c+n'!$Q111="C",'3a+c+n'!P111,0))</f>
        <v>0</v>
      </c>
    </row>
    <row r="112" spans="1:16" x14ac:dyDescent="0.2">
      <c r="A112" s="64">
        <f>IF(P112=0,0,IF(COUNTBLANK(P112)=1,0,COUNTA($P$14:P112)))</f>
        <v>0</v>
      </c>
      <c r="B112" s="28">
        <f>IF($C$4="citu pasākumu izmaksas",IF('3a+c+n'!$Q112="C",'3a+c+n'!B112,0))</f>
        <v>0</v>
      </c>
      <c r="C112" s="28">
        <f>IF($C$4="citu pasākumu izmaksas",IF('3a+c+n'!$Q112="C",'3a+c+n'!C112,0))</f>
        <v>0</v>
      </c>
      <c r="D112" s="28">
        <f>IF($C$4="citu pasākumu izmaksas",IF('3a+c+n'!$Q112="C",'3a+c+n'!D112,0))</f>
        <v>0</v>
      </c>
      <c r="E112" s="59"/>
      <c r="F112" s="81"/>
      <c r="G112" s="28"/>
      <c r="H112" s="28">
        <f>IF($C$4="citu pasākumu izmaksas",IF('3a+c+n'!$Q112="C",'3a+c+n'!H112,0))</f>
        <v>0</v>
      </c>
      <c r="I112" s="28"/>
      <c r="J112" s="28"/>
      <c r="K112" s="59">
        <f>IF($C$4="citu pasākumu izmaksas",IF('3a+c+n'!$Q112="C",'3a+c+n'!K112,0))</f>
        <v>0</v>
      </c>
      <c r="L112" s="109">
        <f>IF($C$4="citu pasākumu izmaksas",IF('3a+c+n'!$Q112="C",'3a+c+n'!L112,0))</f>
        <v>0</v>
      </c>
      <c r="M112" s="28">
        <f>IF($C$4="citu pasākumu izmaksas",IF('3a+c+n'!$Q112="C",'3a+c+n'!M112,0))</f>
        <v>0</v>
      </c>
      <c r="N112" s="28">
        <f>IF($C$4="citu pasākumu izmaksas",IF('3a+c+n'!$Q112="C",'3a+c+n'!N112,0))</f>
        <v>0</v>
      </c>
      <c r="O112" s="28">
        <f>IF($C$4="citu pasākumu izmaksas",IF('3a+c+n'!$Q112="C",'3a+c+n'!O112,0))</f>
        <v>0</v>
      </c>
      <c r="P112" s="59">
        <f>IF($C$4="citu pasākumu izmaksas",IF('3a+c+n'!$Q112="C",'3a+c+n'!P112,0))</f>
        <v>0</v>
      </c>
    </row>
    <row r="113" spans="1:16" ht="22.5" x14ac:dyDescent="0.2">
      <c r="A113" s="64">
        <f>IF(P113=0,0,IF(COUNTBLANK(P113)=1,0,COUNTA($P$14:P113)))</f>
        <v>0</v>
      </c>
      <c r="B113" s="28" t="str">
        <f>IF($C$4="citu pasākumu izmaksas",IF('3a+c+n'!$Q113="C",'3a+c+n'!B113,0))</f>
        <v>13-00000</v>
      </c>
      <c r="C113" s="28" t="str">
        <f>IF($C$4="citu pasākumu izmaksas",IF('3a+c+n'!$Q113="C",'3a+c+n'!C113,0))</f>
        <v>Ieejas jumtiņu griestu attīrīšana un izlīdzināšana, arī gruntēšana</v>
      </c>
      <c r="D113" s="28" t="str">
        <f>IF($C$4="citu pasākumu izmaksas",IF('3a+c+n'!$Q113="C",'3a+c+n'!D113,0))</f>
        <v>m2</v>
      </c>
      <c r="E113" s="59"/>
      <c r="F113" s="81"/>
      <c r="G113" s="28"/>
      <c r="H113" s="28">
        <f>IF($C$4="citu pasākumu izmaksas",IF('3a+c+n'!$Q113="C",'3a+c+n'!H113,0))</f>
        <v>0</v>
      </c>
      <c r="I113" s="28"/>
      <c r="J113" s="28"/>
      <c r="K113" s="59">
        <f>IF($C$4="citu pasākumu izmaksas",IF('3a+c+n'!$Q113="C",'3a+c+n'!K113,0))</f>
        <v>0</v>
      </c>
      <c r="L113" s="109">
        <f>IF($C$4="citu pasākumu izmaksas",IF('3a+c+n'!$Q113="C",'3a+c+n'!L113,0))</f>
        <v>0</v>
      </c>
      <c r="M113" s="28">
        <f>IF($C$4="citu pasākumu izmaksas",IF('3a+c+n'!$Q113="C",'3a+c+n'!M113,0))</f>
        <v>0</v>
      </c>
      <c r="N113" s="28">
        <f>IF($C$4="citu pasākumu izmaksas",IF('3a+c+n'!$Q113="C",'3a+c+n'!N113,0))</f>
        <v>0</v>
      </c>
      <c r="O113" s="28">
        <f>IF($C$4="citu pasākumu izmaksas",IF('3a+c+n'!$Q113="C",'3a+c+n'!O113,0))</f>
        <v>0</v>
      </c>
      <c r="P113" s="59">
        <f>IF($C$4="citu pasākumu izmaksas",IF('3a+c+n'!$Q113="C",'3a+c+n'!P113,0))</f>
        <v>0</v>
      </c>
    </row>
    <row r="114" spans="1:16" ht="22.5" x14ac:dyDescent="0.2">
      <c r="A114" s="64">
        <f>IF(P114=0,0,IF(COUNTBLANK(P114)=1,0,COUNTA($P$14:P114)))</f>
        <v>0</v>
      </c>
      <c r="B114" s="28" t="str">
        <f>IF($C$4="citu pasākumu izmaksas",IF('3a+c+n'!$Q114="C",'3a+c+n'!B114,0))</f>
        <v>13-00000</v>
      </c>
      <c r="C114" s="28" t="str">
        <f>IF($C$4="citu pasākumu izmaksas",IF('3a+c+n'!$Q114="C",'3a+c+n'!C114,0))</f>
        <v xml:space="preserve">Ieejas jumtiņu griestu armēšana ar javas kārta BAUMIT StarContact White vai ekviv. </v>
      </c>
      <c r="D114" s="28" t="str">
        <f>IF($C$4="citu pasākumu izmaksas",IF('3a+c+n'!$Q114="C",'3a+c+n'!D114,0))</f>
        <v>kg</v>
      </c>
      <c r="E114" s="59"/>
      <c r="F114" s="81"/>
      <c r="G114" s="28"/>
      <c r="H114" s="28">
        <f>IF($C$4="citu pasākumu izmaksas",IF('3a+c+n'!$Q114="C",'3a+c+n'!H114,0))</f>
        <v>0</v>
      </c>
      <c r="I114" s="28"/>
      <c r="J114" s="28"/>
      <c r="K114" s="59">
        <f>IF($C$4="citu pasākumu izmaksas",IF('3a+c+n'!$Q114="C",'3a+c+n'!K114,0))</f>
        <v>0</v>
      </c>
      <c r="L114" s="109">
        <f>IF($C$4="citu pasākumu izmaksas",IF('3a+c+n'!$Q114="C",'3a+c+n'!L114,0))</f>
        <v>0</v>
      </c>
      <c r="M114" s="28">
        <f>IF($C$4="citu pasākumu izmaksas",IF('3a+c+n'!$Q114="C",'3a+c+n'!M114,0))</f>
        <v>0</v>
      </c>
      <c r="N114" s="28">
        <f>IF($C$4="citu pasākumu izmaksas",IF('3a+c+n'!$Q114="C",'3a+c+n'!N114,0))</f>
        <v>0</v>
      </c>
      <c r="O114" s="28">
        <f>IF($C$4="citu pasākumu izmaksas",IF('3a+c+n'!$Q114="C",'3a+c+n'!O114,0))</f>
        <v>0</v>
      </c>
      <c r="P114" s="59">
        <f>IF($C$4="citu pasākumu izmaksas",IF('3a+c+n'!$Q114="C",'3a+c+n'!P114,0))</f>
        <v>0</v>
      </c>
    </row>
    <row r="115" spans="1:16" ht="22.5" x14ac:dyDescent="0.2">
      <c r="A115" s="64">
        <f>IF(P115=0,0,IF(COUNTBLANK(P115)=1,0,COUNTA($P$14:P115)))</f>
        <v>0</v>
      </c>
      <c r="B115" s="28" t="str">
        <f>IF($C$4="citu pasākumu izmaksas",IF('3a+c+n'!$Q115="C",'3a+c+n'!B115,0))</f>
        <v>13-00000</v>
      </c>
      <c r="C115" s="28" t="str">
        <f>IF($C$4="citu pasākumu izmaksas",IF('3a+c+n'!$Q115="C",'3a+c+n'!C115,0))</f>
        <v>Ieejas jumtiņu griestu armēšana ar stiklušķiedras sietu Baumit StarTex 160 vai ekviv.</v>
      </c>
      <c r="D115" s="28" t="str">
        <f>IF($C$4="citu pasākumu izmaksas",IF('3a+c+n'!$Q115="C",'3a+c+n'!D115,0))</f>
        <v>m2</v>
      </c>
      <c r="E115" s="59"/>
      <c r="F115" s="81"/>
      <c r="G115" s="28"/>
      <c r="H115" s="28">
        <f>IF($C$4="citu pasākumu izmaksas",IF('3a+c+n'!$Q115="C",'3a+c+n'!H115,0))</f>
        <v>0</v>
      </c>
      <c r="I115" s="28"/>
      <c r="J115" s="28"/>
      <c r="K115" s="59">
        <f>IF($C$4="citu pasākumu izmaksas",IF('3a+c+n'!$Q115="C",'3a+c+n'!K115,0))</f>
        <v>0</v>
      </c>
      <c r="L115" s="109">
        <f>IF($C$4="citu pasākumu izmaksas",IF('3a+c+n'!$Q115="C",'3a+c+n'!L115,0))</f>
        <v>0</v>
      </c>
      <c r="M115" s="28">
        <f>IF($C$4="citu pasākumu izmaksas",IF('3a+c+n'!$Q115="C",'3a+c+n'!M115,0))</f>
        <v>0</v>
      </c>
      <c r="N115" s="28">
        <f>IF($C$4="citu pasākumu izmaksas",IF('3a+c+n'!$Q115="C",'3a+c+n'!N115,0))</f>
        <v>0</v>
      </c>
      <c r="O115" s="28">
        <f>IF($C$4="citu pasākumu izmaksas",IF('3a+c+n'!$Q115="C",'3a+c+n'!O115,0))</f>
        <v>0</v>
      </c>
      <c r="P115" s="59">
        <f>IF($C$4="citu pasākumu izmaksas",IF('3a+c+n'!$Q115="C",'3a+c+n'!P115,0))</f>
        <v>0</v>
      </c>
    </row>
    <row r="116" spans="1:16" ht="45" x14ac:dyDescent="0.2">
      <c r="A116" s="64">
        <f>IF(P116=0,0,IF(COUNTBLANK(P116)=1,0,COUNTA($P$14:P116)))</f>
        <v>0</v>
      </c>
      <c r="B116" s="28" t="str">
        <f>IF($C$4="citu pasākumu izmaksas",IF('3a+c+n'!$Q116="C",'3a+c+n'!B116,0))</f>
        <v>13-00000</v>
      </c>
      <c r="C116" s="28" t="str">
        <f>IF($C$4="citu pasākumu izmaksas",IF('3a+c+n'!$Q116="C",'3a+c+n'!C116,0))</f>
        <v>Ieejas jumtiņu griestu gruntēšana ar Baumit UniPrimer vai ekviv. un krāsošana ar fasādes krāsu Baumit SilikonColor vai ekvivalentu. Krāsa atbilstoši krāsu pasei</v>
      </c>
      <c r="D116" s="28" t="str">
        <f>IF($C$4="citu pasākumu izmaksas",IF('3a+c+n'!$Q116="C",'3a+c+n'!D116,0))</f>
        <v>m2</v>
      </c>
      <c r="E116" s="59"/>
      <c r="F116" s="81"/>
      <c r="G116" s="28"/>
      <c r="H116" s="28">
        <f>IF($C$4="citu pasākumu izmaksas",IF('3a+c+n'!$Q116="C",'3a+c+n'!H116,0))</f>
        <v>0</v>
      </c>
      <c r="I116" s="28"/>
      <c r="J116" s="28"/>
      <c r="K116" s="59">
        <f>IF($C$4="citu pasākumu izmaksas",IF('3a+c+n'!$Q116="C",'3a+c+n'!K116,0))</f>
        <v>0</v>
      </c>
      <c r="L116" s="109">
        <f>IF($C$4="citu pasākumu izmaksas",IF('3a+c+n'!$Q116="C",'3a+c+n'!L116,0))</f>
        <v>0</v>
      </c>
      <c r="M116" s="28">
        <f>IF($C$4="citu pasākumu izmaksas",IF('3a+c+n'!$Q116="C",'3a+c+n'!M116,0))</f>
        <v>0</v>
      </c>
      <c r="N116" s="28">
        <f>IF($C$4="citu pasākumu izmaksas",IF('3a+c+n'!$Q116="C",'3a+c+n'!N116,0))</f>
        <v>0</v>
      </c>
      <c r="O116" s="28">
        <f>IF($C$4="citu pasākumu izmaksas",IF('3a+c+n'!$Q116="C",'3a+c+n'!O116,0))</f>
        <v>0</v>
      </c>
      <c r="P116" s="59">
        <f>IF($C$4="citu pasākumu izmaksas",IF('3a+c+n'!$Q116="C",'3a+c+n'!P116,0))</f>
        <v>0</v>
      </c>
    </row>
    <row r="117" spans="1:16" ht="22.5" x14ac:dyDescent="0.2">
      <c r="A117" s="64">
        <f>IF(P117=0,0,IF(COUNTBLANK(P117)=1,0,COUNTA($P$14:P117)))</f>
        <v>0</v>
      </c>
      <c r="B117" s="28" t="str">
        <f>IF($C$4="citu pasākumu izmaksas",IF('3a+c+n'!$Q117="C",'3a+c+n'!B117,0))</f>
        <v>13-00000</v>
      </c>
      <c r="C117" s="28" t="str">
        <f>IF($C$4="citu pasākumu izmaksas",IF('3a+c+n'!$Q117="C",'3a+c+n'!C117,0))</f>
        <v>Ieejas jumtiņu attīrīšana no apauguma un nenostiprinātām daļā (no augšas)</v>
      </c>
      <c r="D117" s="28" t="str">
        <f>IF($C$4="citu pasākumu izmaksas",IF('3a+c+n'!$Q117="C",'3a+c+n'!D117,0))</f>
        <v>m2</v>
      </c>
      <c r="E117" s="59"/>
      <c r="F117" s="81"/>
      <c r="G117" s="28"/>
      <c r="H117" s="28">
        <f>IF($C$4="citu pasākumu izmaksas",IF('3a+c+n'!$Q117="C",'3a+c+n'!H117,0))</f>
        <v>0</v>
      </c>
      <c r="I117" s="28"/>
      <c r="J117" s="28"/>
      <c r="K117" s="59">
        <f>IF($C$4="citu pasākumu izmaksas",IF('3a+c+n'!$Q117="C",'3a+c+n'!K117,0))</f>
        <v>0</v>
      </c>
      <c r="L117" s="109">
        <f>IF($C$4="citu pasākumu izmaksas",IF('3a+c+n'!$Q117="C",'3a+c+n'!L117,0))</f>
        <v>0</v>
      </c>
      <c r="M117" s="28">
        <f>IF($C$4="citu pasākumu izmaksas",IF('3a+c+n'!$Q117="C",'3a+c+n'!M117,0))</f>
        <v>0</v>
      </c>
      <c r="N117" s="28">
        <f>IF($C$4="citu pasākumu izmaksas",IF('3a+c+n'!$Q117="C",'3a+c+n'!N117,0))</f>
        <v>0</v>
      </c>
      <c r="O117" s="28">
        <f>IF($C$4="citu pasākumu izmaksas",IF('3a+c+n'!$Q117="C",'3a+c+n'!O117,0))</f>
        <v>0</v>
      </c>
      <c r="P117" s="59">
        <f>IF($C$4="citu pasākumu izmaksas",IF('3a+c+n'!$Q117="C",'3a+c+n'!P117,0))</f>
        <v>0</v>
      </c>
    </row>
    <row r="118" spans="1:16" ht="56.25" x14ac:dyDescent="0.2">
      <c r="A118" s="64">
        <f>IF(P118=0,0,IF(COUNTBLANK(P118)=1,0,COUNTA($P$14:P118)))</f>
        <v>0</v>
      </c>
      <c r="B118" s="28" t="str">
        <f>IF($C$4="citu pasākumu izmaksas",IF('3a+c+n'!$Q118="C",'3a+c+n'!B118,0))</f>
        <v>13-00000</v>
      </c>
      <c r="C118" s="28" t="str">
        <f>IF($C$4="citu pasākumu izmaksas",IF('3a+c+n'!$Q118="C",'3a+c+n'!C118,0))</f>
        <v xml:space="preserve">Bitumena ruļļu materiāla 2 kārtās iestrāde ieejas lieveņa jumtiņam (no augšas) (virskārta - Icopal Ultra Top vai ekvivalents pamatkārta -  Icopal Ultra Base vai ekvivalents. Jānodrošina slīpums no ēkas MIN 1,5o </v>
      </c>
      <c r="D118" s="28" t="str">
        <f>IF($C$4="citu pasākumu izmaksas",IF('3a+c+n'!$Q118="C",'3a+c+n'!D118,0))</f>
        <v>m2</v>
      </c>
      <c r="E118" s="59"/>
      <c r="F118" s="81"/>
      <c r="G118" s="28"/>
      <c r="H118" s="28">
        <f>IF($C$4="citu pasākumu izmaksas",IF('3a+c+n'!$Q118="C",'3a+c+n'!H118,0))</f>
        <v>0</v>
      </c>
      <c r="I118" s="28"/>
      <c r="J118" s="28"/>
      <c r="K118" s="59">
        <f>IF($C$4="citu pasākumu izmaksas",IF('3a+c+n'!$Q118="C",'3a+c+n'!K118,0))</f>
        <v>0</v>
      </c>
      <c r="L118" s="109">
        <f>IF($C$4="citu pasākumu izmaksas",IF('3a+c+n'!$Q118="C",'3a+c+n'!L118,0))</f>
        <v>0</v>
      </c>
      <c r="M118" s="28">
        <f>IF($C$4="citu pasākumu izmaksas",IF('3a+c+n'!$Q118="C",'3a+c+n'!M118,0))</f>
        <v>0</v>
      </c>
      <c r="N118" s="28">
        <f>IF($C$4="citu pasākumu izmaksas",IF('3a+c+n'!$Q118="C",'3a+c+n'!N118,0))</f>
        <v>0</v>
      </c>
      <c r="O118" s="28">
        <f>IF($C$4="citu pasākumu izmaksas",IF('3a+c+n'!$Q118="C",'3a+c+n'!O118,0))</f>
        <v>0</v>
      </c>
      <c r="P118" s="59">
        <f>IF($C$4="citu pasākumu izmaksas",IF('3a+c+n'!$Q118="C",'3a+c+n'!P118,0))</f>
        <v>0</v>
      </c>
    </row>
    <row r="119" spans="1:16" ht="78.75" x14ac:dyDescent="0.2">
      <c r="A119" s="64">
        <f>IF(P119=0,0,IF(COUNTBLANK(P119)=1,0,COUNTA($P$14:P119)))</f>
        <v>0</v>
      </c>
      <c r="B119" s="28" t="str">
        <f>IF($C$4="citu pasākumu izmaksas",IF('3a+c+n'!$Q119="C",'3a+c+n'!B119,0))</f>
        <v>13-00000</v>
      </c>
      <c r="C119" s="28" t="str">
        <f>IF($C$4="citu pasākumu izmaksas",IF('3a+c+n'!$Q119="C",'3a+c+n'!C119,0))</f>
        <v>Savienojuma vieta izveide ar siltinātu fasādes sienu, t.sk. PVC profils Baumit vai ekviv.; PVC cokola profila lāsenis Baumit PROFIL 815 Plus vai ekviv.; stiprinājumi; blīvlenta ALB - EXT vai ekviv.; ekstrudēta putupolistirola josla b=100mm, h=150mm; papildus izolācijas materiāls un papildus uzkausējamā materiāla slānis stūra izveidei</v>
      </c>
      <c r="D119" s="28" t="str">
        <f>IF($C$4="citu pasākumu izmaksas",IF('3a+c+n'!$Q119="C",'3a+c+n'!D119,0))</f>
        <v>tm</v>
      </c>
      <c r="E119" s="59"/>
      <c r="F119" s="81"/>
      <c r="G119" s="28"/>
      <c r="H119" s="28">
        <f>IF($C$4="citu pasākumu izmaksas",IF('3a+c+n'!$Q119="C",'3a+c+n'!H119,0))</f>
        <v>0</v>
      </c>
      <c r="I119" s="28"/>
      <c r="J119" s="28"/>
      <c r="K119" s="59">
        <f>IF($C$4="citu pasākumu izmaksas",IF('3a+c+n'!$Q119="C",'3a+c+n'!K119,0))</f>
        <v>0</v>
      </c>
      <c r="L119" s="109">
        <f>IF($C$4="citu pasākumu izmaksas",IF('3a+c+n'!$Q119="C",'3a+c+n'!L119,0))</f>
        <v>0</v>
      </c>
      <c r="M119" s="28">
        <f>IF($C$4="citu pasākumu izmaksas",IF('3a+c+n'!$Q119="C",'3a+c+n'!M119,0))</f>
        <v>0</v>
      </c>
      <c r="N119" s="28">
        <f>IF($C$4="citu pasākumu izmaksas",IF('3a+c+n'!$Q119="C",'3a+c+n'!N119,0))</f>
        <v>0</v>
      </c>
      <c r="O119" s="28">
        <f>IF($C$4="citu pasākumu izmaksas",IF('3a+c+n'!$Q119="C",'3a+c+n'!O119,0))</f>
        <v>0</v>
      </c>
      <c r="P119" s="59">
        <f>IF($C$4="citu pasākumu izmaksas",IF('3a+c+n'!$Q119="C",'3a+c+n'!P119,0))</f>
        <v>0</v>
      </c>
    </row>
    <row r="120" spans="1:16" ht="45" x14ac:dyDescent="0.2">
      <c r="A120" s="64">
        <f>IF(P120=0,0,IF(COUNTBLANK(P120)=1,0,COUNTA($P$14:P120)))</f>
        <v>0</v>
      </c>
      <c r="B120" s="28" t="str">
        <f>IF($C$4="citu pasākumu izmaksas",IF('3a+c+n'!$Q120="C",'3a+c+n'!B120,0))</f>
        <v>13-00000</v>
      </c>
      <c r="C120" s="28" t="str">
        <f>IF($C$4="citu pasākumu izmaksas",IF('3a+c+n'!$Q120="C",'3a+c+n'!C120,0))</f>
        <v>Cinkota skārda ar PURAL pārklajumu jumta karnīzes montāža ieejas lieveņa jumtiņam pa perimetru, b=0,5mm, h~150 - 200 mm. Tonis atbilstoši krāsu pasei.</v>
      </c>
      <c r="D120" s="28" t="str">
        <f>IF($C$4="citu pasākumu izmaksas",IF('3a+c+n'!$Q120="C",'3a+c+n'!D120,0))</f>
        <v>tm</v>
      </c>
      <c r="E120" s="59"/>
      <c r="F120" s="81"/>
      <c r="G120" s="28"/>
      <c r="H120" s="28">
        <f>IF($C$4="citu pasākumu izmaksas",IF('3a+c+n'!$Q120="C",'3a+c+n'!H120,0))</f>
        <v>0</v>
      </c>
      <c r="I120" s="28"/>
      <c r="J120" s="28"/>
      <c r="K120" s="59">
        <f>IF($C$4="citu pasākumu izmaksas",IF('3a+c+n'!$Q120="C",'3a+c+n'!K120,0))</f>
        <v>0</v>
      </c>
      <c r="L120" s="109">
        <f>IF($C$4="citu pasākumu izmaksas",IF('3a+c+n'!$Q120="C",'3a+c+n'!L120,0))</f>
        <v>0</v>
      </c>
      <c r="M120" s="28">
        <f>IF($C$4="citu pasākumu izmaksas",IF('3a+c+n'!$Q120="C",'3a+c+n'!M120,0))</f>
        <v>0</v>
      </c>
      <c r="N120" s="28">
        <f>IF($C$4="citu pasākumu izmaksas",IF('3a+c+n'!$Q120="C",'3a+c+n'!N120,0))</f>
        <v>0</v>
      </c>
      <c r="O120" s="28">
        <f>IF($C$4="citu pasākumu izmaksas",IF('3a+c+n'!$Q120="C",'3a+c+n'!O120,0))</f>
        <v>0</v>
      </c>
      <c r="P120" s="59">
        <f>IF($C$4="citu pasākumu izmaksas",IF('3a+c+n'!$Q120="C",'3a+c+n'!P120,0))</f>
        <v>0</v>
      </c>
    </row>
    <row r="121" spans="1:16" ht="33.75" x14ac:dyDescent="0.2">
      <c r="A121" s="64">
        <f>IF(P121=0,0,IF(COUNTBLANK(P121)=1,0,COUNTA($P$14:P121)))</f>
        <v>0</v>
      </c>
      <c r="B121" s="28" t="str">
        <f>IF($C$4="citu pasākumu izmaksas",IF('3a+c+n'!$Q121="C",'3a+c+n'!B121,0))</f>
        <v>13-00000</v>
      </c>
      <c r="C121" s="28" t="str">
        <f>IF($C$4="citu pasākumu izmaksas",IF('3a+c+n'!$Q121="C",'3a+c+n'!C121,0))</f>
        <v xml:space="preserve">Profilētas lietus renes b=150mm no cinkota skārda ar PURAL pārklājumu montāža ieejas jumtiņiem, t.sk. stiprinājumi, teknes āķis </v>
      </c>
      <c r="D121" s="28" t="str">
        <f>IF($C$4="citu pasākumu izmaksas",IF('3a+c+n'!$Q121="C",'3a+c+n'!D121,0))</f>
        <v>tm</v>
      </c>
      <c r="E121" s="59"/>
      <c r="F121" s="81"/>
      <c r="G121" s="28"/>
      <c r="H121" s="28">
        <f>IF($C$4="citu pasākumu izmaksas",IF('3a+c+n'!$Q121="C",'3a+c+n'!H121,0))</f>
        <v>0</v>
      </c>
      <c r="I121" s="28"/>
      <c r="J121" s="28"/>
      <c r="K121" s="59">
        <f>IF($C$4="citu pasākumu izmaksas",IF('3a+c+n'!$Q121="C",'3a+c+n'!K121,0))</f>
        <v>0</v>
      </c>
      <c r="L121" s="109">
        <f>IF($C$4="citu pasākumu izmaksas",IF('3a+c+n'!$Q121="C",'3a+c+n'!L121,0))</f>
        <v>0</v>
      </c>
      <c r="M121" s="28">
        <f>IF($C$4="citu pasākumu izmaksas",IF('3a+c+n'!$Q121="C",'3a+c+n'!M121,0))</f>
        <v>0</v>
      </c>
      <c r="N121" s="28">
        <f>IF($C$4="citu pasākumu izmaksas",IF('3a+c+n'!$Q121="C",'3a+c+n'!N121,0))</f>
        <v>0</v>
      </c>
      <c r="O121" s="28">
        <f>IF($C$4="citu pasākumu izmaksas",IF('3a+c+n'!$Q121="C",'3a+c+n'!O121,0))</f>
        <v>0</v>
      </c>
      <c r="P121" s="59">
        <f>IF($C$4="citu pasākumu izmaksas",IF('3a+c+n'!$Q121="C",'3a+c+n'!P121,0))</f>
        <v>0</v>
      </c>
    </row>
    <row r="122" spans="1:16" ht="22.5" x14ac:dyDescent="0.2">
      <c r="A122" s="64">
        <f>IF(P122=0,0,IF(COUNTBLANK(P122)=1,0,COUNTA($P$14:P122)))</f>
        <v>0</v>
      </c>
      <c r="B122" s="28" t="str">
        <f>IF($C$4="citu pasākumu izmaksas",IF('3a+c+n'!$Q122="C",'3a+c+n'!B122,0))</f>
        <v>13-00000</v>
      </c>
      <c r="C122" s="28" t="str">
        <f>IF($C$4="citu pasākumu izmaksas",IF('3a+c+n'!$Q122="C",'3a+c+n'!C122,0))</f>
        <v>Kvadrātveida lietus tekņu montāža (100x100) ieejas jumtiņam, t.sk. stiprinājumi</v>
      </c>
      <c r="D122" s="28" t="str">
        <f>IF($C$4="citu pasākumu izmaksas",IF('3a+c+n'!$Q122="C",'3a+c+n'!D122,0))</f>
        <v>tm</v>
      </c>
      <c r="E122" s="59"/>
      <c r="F122" s="81"/>
      <c r="G122" s="28"/>
      <c r="H122" s="28">
        <f>IF($C$4="citu pasākumu izmaksas",IF('3a+c+n'!$Q122="C",'3a+c+n'!H122,0))</f>
        <v>0</v>
      </c>
      <c r="I122" s="28"/>
      <c r="J122" s="28"/>
      <c r="K122" s="59">
        <f>IF($C$4="citu pasākumu izmaksas",IF('3a+c+n'!$Q122="C",'3a+c+n'!K122,0))</f>
        <v>0</v>
      </c>
      <c r="L122" s="109">
        <f>IF($C$4="citu pasākumu izmaksas",IF('3a+c+n'!$Q122="C",'3a+c+n'!L122,0))</f>
        <v>0</v>
      </c>
      <c r="M122" s="28">
        <f>IF($C$4="citu pasākumu izmaksas",IF('3a+c+n'!$Q122="C",'3a+c+n'!M122,0))</f>
        <v>0</v>
      </c>
      <c r="N122" s="28">
        <f>IF($C$4="citu pasākumu izmaksas",IF('3a+c+n'!$Q122="C",'3a+c+n'!N122,0))</f>
        <v>0</v>
      </c>
      <c r="O122" s="28">
        <f>IF($C$4="citu pasākumu izmaksas",IF('3a+c+n'!$Q122="C",'3a+c+n'!O122,0))</f>
        <v>0</v>
      </c>
      <c r="P122" s="59">
        <f>IF($C$4="citu pasākumu izmaksas",IF('3a+c+n'!$Q122="C",'3a+c+n'!P122,0))</f>
        <v>0</v>
      </c>
    </row>
    <row r="123" spans="1:16" ht="22.5" x14ac:dyDescent="0.2">
      <c r="A123" s="64">
        <f>IF(P123=0,0,IF(COUNTBLANK(P123)=1,0,COUNTA($P$14:P123)))</f>
        <v>0</v>
      </c>
      <c r="B123" s="28" t="str">
        <f>IF($C$4="citu pasākumu izmaksas",IF('3a+c+n'!$Q123="C",'3a+c+n'!B123,0))</f>
        <v>13-00000</v>
      </c>
      <c r="C123" s="28" t="str">
        <f>IF($C$4="citu pasākumu izmaksas",IF('3a+c+n'!$Q123="C",'3a+c+n'!C123,0))</f>
        <v>Ieejas lieveņa remonts ~ 20% no kopējās platības</v>
      </c>
      <c r="D123" s="28" t="str">
        <f>IF($C$4="citu pasākumu izmaksas",IF('3a+c+n'!$Q123="C",'3a+c+n'!D123,0))</f>
        <v>kompl</v>
      </c>
      <c r="E123" s="59"/>
      <c r="F123" s="81"/>
      <c r="G123" s="28"/>
      <c r="H123" s="28">
        <f>IF($C$4="citu pasākumu izmaksas",IF('3a+c+n'!$Q123="C",'3a+c+n'!H123,0))</f>
        <v>0</v>
      </c>
      <c r="I123" s="28"/>
      <c r="J123" s="28"/>
      <c r="K123" s="59">
        <f>IF($C$4="citu pasākumu izmaksas",IF('3a+c+n'!$Q123="C",'3a+c+n'!K123,0))</f>
        <v>0</v>
      </c>
      <c r="L123" s="109">
        <f>IF($C$4="citu pasākumu izmaksas",IF('3a+c+n'!$Q123="C",'3a+c+n'!L123,0))</f>
        <v>0</v>
      </c>
      <c r="M123" s="28">
        <f>IF($C$4="citu pasākumu izmaksas",IF('3a+c+n'!$Q123="C",'3a+c+n'!M123,0))</f>
        <v>0</v>
      </c>
      <c r="N123" s="28">
        <f>IF($C$4="citu pasākumu izmaksas",IF('3a+c+n'!$Q123="C",'3a+c+n'!N123,0))</f>
        <v>0</v>
      </c>
      <c r="O123" s="28">
        <f>IF($C$4="citu pasākumu izmaksas",IF('3a+c+n'!$Q123="C",'3a+c+n'!O123,0))</f>
        <v>0</v>
      </c>
      <c r="P123" s="59">
        <f>IF($C$4="citu pasākumu izmaksas",IF('3a+c+n'!$Q123="C",'3a+c+n'!P123,0))</f>
        <v>0</v>
      </c>
    </row>
    <row r="124" spans="1:16" ht="22.5" x14ac:dyDescent="0.2">
      <c r="A124" s="64">
        <f>IF(P124=0,0,IF(COUNTBLANK(P124)=1,0,COUNTA($P$14:P124)))</f>
        <v>0</v>
      </c>
      <c r="B124" s="28" t="str">
        <f>IF($C$4="citu pasākumu izmaksas",IF('3a+c+n'!$Q124="C",'3a+c+n'!B124,0))</f>
        <v>13-00000</v>
      </c>
      <c r="C124" s="28" t="str">
        <f>IF($C$4="citu pasākumu izmaksas",IF('3a+c+n'!$Q124="C",'3a+c+n'!C124,0))</f>
        <v>Papildus hidroizolācijas slāņa iestrāde virs lieveņa horizontālajā daļā un virs armētās daļas h=150mm.</v>
      </c>
      <c r="D124" s="28" t="str">
        <f>IF($C$4="citu pasākumu izmaksas",IF('3a+c+n'!$Q124="C",'3a+c+n'!D124,0))</f>
        <v>tm</v>
      </c>
      <c r="E124" s="59"/>
      <c r="F124" s="81"/>
      <c r="G124" s="28"/>
      <c r="H124" s="28">
        <f>IF($C$4="citu pasākumu izmaksas",IF('3a+c+n'!$Q124="C",'3a+c+n'!H124,0))</f>
        <v>0</v>
      </c>
      <c r="I124" s="28"/>
      <c r="J124" s="28"/>
      <c r="K124" s="59">
        <f>IF($C$4="citu pasākumu izmaksas",IF('3a+c+n'!$Q124="C",'3a+c+n'!K124,0))</f>
        <v>0</v>
      </c>
      <c r="L124" s="109">
        <f>IF($C$4="citu pasākumu izmaksas",IF('3a+c+n'!$Q124="C",'3a+c+n'!L124,0))</f>
        <v>0</v>
      </c>
      <c r="M124" s="28">
        <f>IF($C$4="citu pasākumu izmaksas",IF('3a+c+n'!$Q124="C",'3a+c+n'!M124,0))</f>
        <v>0</v>
      </c>
      <c r="N124" s="28">
        <f>IF($C$4="citu pasākumu izmaksas",IF('3a+c+n'!$Q124="C",'3a+c+n'!N124,0))</f>
        <v>0</v>
      </c>
      <c r="O124" s="28">
        <f>IF($C$4="citu pasākumu izmaksas",IF('3a+c+n'!$Q124="C",'3a+c+n'!O124,0))</f>
        <v>0</v>
      </c>
      <c r="P124" s="59">
        <f>IF($C$4="citu pasākumu izmaksas",IF('3a+c+n'!$Q124="C",'3a+c+n'!P124,0))</f>
        <v>0</v>
      </c>
    </row>
    <row r="125" spans="1:16" x14ac:dyDescent="0.2">
      <c r="A125" s="64">
        <f>IF(P125=0,0,IF(COUNTBLANK(P125)=1,0,COUNTA($P$14:P125)))</f>
        <v>0</v>
      </c>
      <c r="B125" s="28">
        <f>IF($C$4="citu pasākumu izmaksas",IF('3a+c+n'!$Q125="C",'3a+c+n'!B125,0))</f>
        <v>0</v>
      </c>
      <c r="C125" s="28">
        <f>IF($C$4="citu pasākumu izmaksas",IF('3a+c+n'!$Q125="C",'3a+c+n'!C125,0))</f>
        <v>0</v>
      </c>
      <c r="D125" s="28">
        <f>IF($C$4="citu pasākumu izmaksas",IF('3a+c+n'!$Q125="C",'3a+c+n'!D125,0))</f>
        <v>0</v>
      </c>
      <c r="E125" s="59"/>
      <c r="F125" s="81"/>
      <c r="G125" s="28"/>
      <c r="H125" s="28">
        <f>IF($C$4="citu pasākumu izmaksas",IF('3a+c+n'!$Q125="C",'3a+c+n'!H125,0))</f>
        <v>0</v>
      </c>
      <c r="I125" s="28"/>
      <c r="J125" s="28"/>
      <c r="K125" s="59">
        <f>IF($C$4="citu pasākumu izmaksas",IF('3a+c+n'!$Q125="C",'3a+c+n'!K125,0))</f>
        <v>0</v>
      </c>
      <c r="L125" s="109">
        <f>IF($C$4="citu pasākumu izmaksas",IF('3a+c+n'!$Q125="C",'3a+c+n'!L125,0))</f>
        <v>0</v>
      </c>
      <c r="M125" s="28">
        <f>IF($C$4="citu pasākumu izmaksas",IF('3a+c+n'!$Q125="C",'3a+c+n'!M125,0))</f>
        <v>0</v>
      </c>
      <c r="N125" s="28">
        <f>IF($C$4="citu pasākumu izmaksas",IF('3a+c+n'!$Q125="C",'3a+c+n'!N125,0))</f>
        <v>0</v>
      </c>
      <c r="O125" s="28">
        <f>IF($C$4="citu pasākumu izmaksas",IF('3a+c+n'!$Q125="C",'3a+c+n'!O125,0))</f>
        <v>0</v>
      </c>
      <c r="P125" s="59">
        <f>IF($C$4="citu pasākumu izmaksas",IF('3a+c+n'!$Q125="C",'3a+c+n'!P125,0))</f>
        <v>0</v>
      </c>
    </row>
    <row r="126" spans="1:16" x14ac:dyDescent="0.2">
      <c r="A126" s="64">
        <f>IF(P126=0,0,IF(COUNTBLANK(P126)=1,0,COUNTA($P$14:P126)))</f>
        <v>0</v>
      </c>
      <c r="B126" s="28">
        <f>IF($C$4="citu pasākumu izmaksas",IF('3a+c+n'!$Q126="C",'3a+c+n'!B126,0))</f>
        <v>0</v>
      </c>
      <c r="C126" s="28">
        <f>IF($C$4="citu pasākumu izmaksas",IF('3a+c+n'!$Q126="C",'3a+c+n'!C126,0))</f>
        <v>0</v>
      </c>
      <c r="D126" s="28">
        <f>IF($C$4="citu pasākumu izmaksas",IF('3a+c+n'!$Q126="C",'3a+c+n'!D126,0))</f>
        <v>0</v>
      </c>
      <c r="E126" s="59"/>
      <c r="F126" s="81"/>
      <c r="G126" s="28"/>
      <c r="H126" s="28">
        <f>IF($C$4="citu pasākumu izmaksas",IF('3a+c+n'!$Q126="C",'3a+c+n'!H126,0))</f>
        <v>0</v>
      </c>
      <c r="I126" s="28"/>
      <c r="J126" s="28"/>
      <c r="K126" s="59">
        <f>IF($C$4="citu pasākumu izmaksas",IF('3a+c+n'!$Q126="C",'3a+c+n'!K126,0))</f>
        <v>0</v>
      </c>
      <c r="L126" s="109">
        <f>IF($C$4="citu pasākumu izmaksas",IF('3a+c+n'!$Q126="C",'3a+c+n'!L126,0))</f>
        <v>0</v>
      </c>
      <c r="M126" s="28">
        <f>IF($C$4="citu pasākumu izmaksas",IF('3a+c+n'!$Q126="C",'3a+c+n'!M126,0))</f>
        <v>0</v>
      </c>
      <c r="N126" s="28">
        <f>IF($C$4="citu pasākumu izmaksas",IF('3a+c+n'!$Q126="C",'3a+c+n'!N126,0))</f>
        <v>0</v>
      </c>
      <c r="O126" s="28">
        <f>IF($C$4="citu pasākumu izmaksas",IF('3a+c+n'!$Q126="C",'3a+c+n'!O126,0))</f>
        <v>0</v>
      </c>
      <c r="P126" s="59">
        <f>IF($C$4="citu pasākumu izmaksas",IF('3a+c+n'!$Q126="C",'3a+c+n'!P126,0))</f>
        <v>0</v>
      </c>
    </row>
    <row r="127" spans="1:16" x14ac:dyDescent="0.2">
      <c r="A127" s="64">
        <f>IF(P127=0,0,IF(COUNTBLANK(P127)=1,0,COUNTA($P$14:P127)))</f>
        <v>0</v>
      </c>
      <c r="B127" s="28">
        <f>IF($C$4="citu pasākumu izmaksas",IF('3a+c+n'!$Q127="C",'3a+c+n'!B127,0))</f>
        <v>0</v>
      </c>
      <c r="C127" s="28">
        <f>IF($C$4="citu pasākumu izmaksas",IF('3a+c+n'!$Q127="C",'3a+c+n'!C127,0))</f>
        <v>0</v>
      </c>
      <c r="D127" s="28">
        <f>IF($C$4="citu pasākumu izmaksas",IF('3a+c+n'!$Q127="C",'3a+c+n'!D127,0))</f>
        <v>0</v>
      </c>
      <c r="E127" s="59"/>
      <c r="F127" s="81"/>
      <c r="G127" s="28"/>
      <c r="H127" s="28">
        <f>IF($C$4="citu pasākumu izmaksas",IF('3a+c+n'!$Q127="C",'3a+c+n'!H127,0))</f>
        <v>0</v>
      </c>
      <c r="I127" s="28"/>
      <c r="J127" s="28"/>
      <c r="K127" s="59">
        <f>IF($C$4="citu pasākumu izmaksas",IF('3a+c+n'!$Q127="C",'3a+c+n'!K127,0))</f>
        <v>0</v>
      </c>
      <c r="L127" s="109">
        <f>IF($C$4="citu pasākumu izmaksas",IF('3a+c+n'!$Q127="C",'3a+c+n'!L127,0))</f>
        <v>0</v>
      </c>
      <c r="M127" s="28">
        <f>IF($C$4="citu pasākumu izmaksas",IF('3a+c+n'!$Q127="C",'3a+c+n'!M127,0))</f>
        <v>0</v>
      </c>
      <c r="N127" s="28">
        <f>IF($C$4="citu pasākumu izmaksas",IF('3a+c+n'!$Q127="C",'3a+c+n'!N127,0))</f>
        <v>0</v>
      </c>
      <c r="O127" s="28">
        <f>IF($C$4="citu pasākumu izmaksas",IF('3a+c+n'!$Q127="C",'3a+c+n'!O127,0))</f>
        <v>0</v>
      </c>
      <c r="P127" s="59">
        <f>IF($C$4="citu pasākumu izmaksas",IF('3a+c+n'!$Q127="C",'3a+c+n'!P127,0))</f>
        <v>0</v>
      </c>
    </row>
    <row r="128" spans="1:16" x14ac:dyDescent="0.2">
      <c r="A128" s="64">
        <f>IF(P128=0,0,IF(COUNTBLANK(P128)=1,0,COUNTA($P$14:P128)))</f>
        <v>0</v>
      </c>
      <c r="B128" s="28">
        <f>IF($C$4="citu pasākumu izmaksas",IF('3a+c+n'!$Q128="C",'3a+c+n'!B128,0))</f>
        <v>0</v>
      </c>
      <c r="C128" s="28">
        <f>IF($C$4="citu pasākumu izmaksas",IF('3a+c+n'!$Q128="C",'3a+c+n'!C128,0))</f>
        <v>0</v>
      </c>
      <c r="D128" s="28">
        <f>IF($C$4="citu pasākumu izmaksas",IF('3a+c+n'!$Q128="C",'3a+c+n'!D128,0))</f>
        <v>0</v>
      </c>
      <c r="E128" s="59"/>
      <c r="F128" s="81"/>
      <c r="G128" s="28"/>
      <c r="H128" s="28">
        <f>IF($C$4="citu pasākumu izmaksas",IF('3a+c+n'!$Q128="C",'3a+c+n'!H128,0))</f>
        <v>0</v>
      </c>
      <c r="I128" s="28"/>
      <c r="J128" s="28"/>
      <c r="K128" s="59">
        <f>IF($C$4="citu pasākumu izmaksas",IF('3a+c+n'!$Q128="C",'3a+c+n'!K128,0))</f>
        <v>0</v>
      </c>
      <c r="L128" s="109">
        <f>IF($C$4="citu pasākumu izmaksas",IF('3a+c+n'!$Q128="C",'3a+c+n'!L128,0))</f>
        <v>0</v>
      </c>
      <c r="M128" s="28">
        <f>IF($C$4="citu pasākumu izmaksas",IF('3a+c+n'!$Q128="C",'3a+c+n'!M128,0))</f>
        <v>0</v>
      </c>
      <c r="N128" s="28">
        <f>IF($C$4="citu pasākumu izmaksas",IF('3a+c+n'!$Q128="C",'3a+c+n'!N128,0))</f>
        <v>0</v>
      </c>
      <c r="O128" s="28">
        <f>IF($C$4="citu pasākumu izmaksas",IF('3a+c+n'!$Q128="C",'3a+c+n'!O128,0))</f>
        <v>0</v>
      </c>
      <c r="P128" s="59">
        <f>IF($C$4="citu pasākumu izmaksas",IF('3a+c+n'!$Q128="C",'3a+c+n'!P128,0))</f>
        <v>0</v>
      </c>
    </row>
    <row r="129" spans="1:16" x14ac:dyDescent="0.2">
      <c r="A129" s="64">
        <f>IF(P129=0,0,IF(COUNTBLANK(P129)=1,0,COUNTA($P$14:P129)))</f>
        <v>0</v>
      </c>
      <c r="B129" s="28">
        <f>IF($C$4="citu pasākumu izmaksas",IF('3a+c+n'!$Q129="C",'3a+c+n'!B129,0))</f>
        <v>0</v>
      </c>
      <c r="C129" s="28">
        <f>IF($C$4="citu pasākumu izmaksas",IF('3a+c+n'!$Q129="C",'3a+c+n'!C129,0))</f>
        <v>0</v>
      </c>
      <c r="D129" s="28">
        <f>IF($C$4="citu pasākumu izmaksas",IF('3a+c+n'!$Q129="C",'3a+c+n'!D129,0))</f>
        <v>0</v>
      </c>
      <c r="E129" s="59"/>
      <c r="F129" s="81"/>
      <c r="G129" s="28"/>
      <c r="H129" s="28">
        <f>IF($C$4="citu pasākumu izmaksas",IF('3a+c+n'!$Q129="C",'3a+c+n'!H129,0))</f>
        <v>0</v>
      </c>
      <c r="I129" s="28"/>
      <c r="J129" s="28"/>
      <c r="K129" s="59">
        <f>IF($C$4="citu pasākumu izmaksas",IF('3a+c+n'!$Q129="C",'3a+c+n'!K129,0))</f>
        <v>0</v>
      </c>
      <c r="L129" s="109">
        <f>IF($C$4="citu pasākumu izmaksas",IF('3a+c+n'!$Q129="C",'3a+c+n'!L129,0))</f>
        <v>0</v>
      </c>
      <c r="M129" s="28">
        <f>IF($C$4="citu pasākumu izmaksas",IF('3a+c+n'!$Q129="C",'3a+c+n'!M129,0))</f>
        <v>0</v>
      </c>
      <c r="N129" s="28">
        <f>IF($C$4="citu pasākumu izmaksas",IF('3a+c+n'!$Q129="C",'3a+c+n'!N129,0))</f>
        <v>0</v>
      </c>
      <c r="O129" s="28">
        <f>IF($C$4="citu pasākumu izmaksas",IF('3a+c+n'!$Q129="C",'3a+c+n'!O129,0))</f>
        <v>0</v>
      </c>
      <c r="P129" s="59">
        <f>IF($C$4="citu pasākumu izmaksas",IF('3a+c+n'!$Q129="C",'3a+c+n'!P129,0))</f>
        <v>0</v>
      </c>
    </row>
    <row r="130" spans="1:16" x14ac:dyDescent="0.2">
      <c r="A130" s="64">
        <f>IF(P130=0,0,IF(COUNTBLANK(P130)=1,0,COUNTA($P$14:P130)))</f>
        <v>0</v>
      </c>
      <c r="B130" s="28">
        <f>IF($C$4="citu pasākumu izmaksas",IF('3a+c+n'!$Q130="C",'3a+c+n'!B130,0))</f>
        <v>0</v>
      </c>
      <c r="C130" s="28">
        <f>IF($C$4="citu pasākumu izmaksas",IF('3a+c+n'!$Q130="C",'3a+c+n'!C130,0))</f>
        <v>0</v>
      </c>
      <c r="D130" s="28">
        <f>IF($C$4="citu pasākumu izmaksas",IF('3a+c+n'!$Q130="C",'3a+c+n'!D130,0))</f>
        <v>0</v>
      </c>
      <c r="E130" s="59"/>
      <c r="F130" s="81"/>
      <c r="G130" s="28"/>
      <c r="H130" s="28">
        <f>IF($C$4="citu pasākumu izmaksas",IF('3a+c+n'!$Q130="C",'3a+c+n'!H130,0))</f>
        <v>0</v>
      </c>
      <c r="I130" s="28"/>
      <c r="J130" s="28"/>
      <c r="K130" s="59">
        <f>IF($C$4="citu pasākumu izmaksas",IF('3a+c+n'!$Q130="C",'3a+c+n'!K130,0))</f>
        <v>0</v>
      </c>
      <c r="L130" s="109">
        <f>IF($C$4="citu pasākumu izmaksas",IF('3a+c+n'!$Q130="C",'3a+c+n'!L130,0))</f>
        <v>0</v>
      </c>
      <c r="M130" s="28">
        <f>IF($C$4="citu pasākumu izmaksas",IF('3a+c+n'!$Q130="C",'3a+c+n'!M130,0))</f>
        <v>0</v>
      </c>
      <c r="N130" s="28">
        <f>IF($C$4="citu pasākumu izmaksas",IF('3a+c+n'!$Q130="C",'3a+c+n'!N130,0))</f>
        <v>0</v>
      </c>
      <c r="O130" s="28">
        <f>IF($C$4="citu pasākumu izmaksas",IF('3a+c+n'!$Q130="C",'3a+c+n'!O130,0))</f>
        <v>0</v>
      </c>
      <c r="P130" s="59">
        <f>IF($C$4="citu pasākumu izmaksas",IF('3a+c+n'!$Q130="C",'3a+c+n'!P130,0))</f>
        <v>0</v>
      </c>
    </row>
    <row r="131" spans="1:16" x14ac:dyDescent="0.2">
      <c r="A131" s="64">
        <f>IF(P131=0,0,IF(COUNTBLANK(P131)=1,0,COUNTA($P$14:P131)))</f>
        <v>0</v>
      </c>
      <c r="B131" s="28">
        <f>IF($C$4="citu pasākumu izmaksas",IF('3a+c+n'!$Q131="C",'3a+c+n'!B131,0))</f>
        <v>0</v>
      </c>
      <c r="C131" s="28">
        <f>IF($C$4="citu pasākumu izmaksas",IF('3a+c+n'!$Q131="C",'3a+c+n'!C131,0))</f>
        <v>0</v>
      </c>
      <c r="D131" s="28">
        <f>IF($C$4="citu pasākumu izmaksas",IF('3a+c+n'!$Q131="C",'3a+c+n'!D131,0))</f>
        <v>0</v>
      </c>
      <c r="E131" s="59"/>
      <c r="F131" s="81"/>
      <c r="G131" s="28"/>
      <c r="H131" s="28">
        <f>IF($C$4="citu pasākumu izmaksas",IF('3a+c+n'!$Q131="C",'3a+c+n'!H131,0))</f>
        <v>0</v>
      </c>
      <c r="I131" s="28"/>
      <c r="J131" s="28"/>
      <c r="K131" s="59">
        <f>IF($C$4="citu pasākumu izmaksas",IF('3a+c+n'!$Q131="C",'3a+c+n'!K131,0))</f>
        <v>0</v>
      </c>
      <c r="L131" s="109">
        <f>IF($C$4="citu pasākumu izmaksas",IF('3a+c+n'!$Q131="C",'3a+c+n'!L131,0))</f>
        <v>0</v>
      </c>
      <c r="M131" s="28">
        <f>IF($C$4="citu pasākumu izmaksas",IF('3a+c+n'!$Q131="C",'3a+c+n'!M131,0))</f>
        <v>0</v>
      </c>
      <c r="N131" s="28">
        <f>IF($C$4="citu pasākumu izmaksas",IF('3a+c+n'!$Q131="C",'3a+c+n'!N131,0))</f>
        <v>0</v>
      </c>
      <c r="O131" s="28">
        <f>IF($C$4="citu pasākumu izmaksas",IF('3a+c+n'!$Q131="C",'3a+c+n'!O131,0))</f>
        <v>0</v>
      </c>
      <c r="P131" s="59">
        <f>IF($C$4="citu pasākumu izmaksas",IF('3a+c+n'!$Q131="C",'3a+c+n'!P131,0))</f>
        <v>0</v>
      </c>
    </row>
    <row r="132" spans="1:16" x14ac:dyDescent="0.2">
      <c r="A132" s="64">
        <f>IF(P132=0,0,IF(COUNTBLANK(P132)=1,0,COUNTA($P$14:P132)))</f>
        <v>0</v>
      </c>
      <c r="B132" s="28">
        <f>IF($C$4="citu pasākumu izmaksas",IF('3a+c+n'!$Q132="C",'3a+c+n'!B132,0))</f>
        <v>0</v>
      </c>
      <c r="C132" s="28">
        <f>IF($C$4="citu pasākumu izmaksas",IF('3a+c+n'!$Q132="C",'3a+c+n'!C132,0))</f>
        <v>0</v>
      </c>
      <c r="D132" s="28">
        <f>IF($C$4="citu pasākumu izmaksas",IF('3a+c+n'!$Q132="C",'3a+c+n'!D132,0))</f>
        <v>0</v>
      </c>
      <c r="E132" s="59"/>
      <c r="F132" s="81"/>
      <c r="G132" s="28"/>
      <c r="H132" s="28">
        <f>IF($C$4="citu pasākumu izmaksas",IF('3a+c+n'!$Q132="C",'3a+c+n'!H132,0))</f>
        <v>0</v>
      </c>
      <c r="I132" s="28"/>
      <c r="J132" s="28"/>
      <c r="K132" s="59">
        <f>IF($C$4="citu pasākumu izmaksas",IF('3a+c+n'!$Q132="C",'3a+c+n'!K132,0))</f>
        <v>0</v>
      </c>
      <c r="L132" s="109">
        <f>IF($C$4="citu pasākumu izmaksas",IF('3a+c+n'!$Q132="C",'3a+c+n'!L132,0))</f>
        <v>0</v>
      </c>
      <c r="M132" s="28">
        <f>IF($C$4="citu pasākumu izmaksas",IF('3a+c+n'!$Q132="C",'3a+c+n'!M132,0))</f>
        <v>0</v>
      </c>
      <c r="N132" s="28">
        <f>IF($C$4="citu pasākumu izmaksas",IF('3a+c+n'!$Q132="C",'3a+c+n'!N132,0))</f>
        <v>0</v>
      </c>
      <c r="O132" s="28">
        <f>IF($C$4="citu pasākumu izmaksas",IF('3a+c+n'!$Q132="C",'3a+c+n'!O132,0))</f>
        <v>0</v>
      </c>
      <c r="P132" s="59">
        <f>IF($C$4="citu pasākumu izmaksas",IF('3a+c+n'!$Q132="C",'3a+c+n'!P132,0))</f>
        <v>0</v>
      </c>
    </row>
    <row r="133" spans="1:16" x14ac:dyDescent="0.2">
      <c r="A133" s="64">
        <f>IF(P133=0,0,IF(COUNTBLANK(P133)=1,0,COUNTA($P$14:P133)))</f>
        <v>0</v>
      </c>
      <c r="B133" s="28">
        <f>IF($C$4="citu pasākumu izmaksas",IF('3a+c+n'!$Q133="C",'3a+c+n'!B133,0))</f>
        <v>0</v>
      </c>
      <c r="C133" s="28">
        <f>IF($C$4="citu pasākumu izmaksas",IF('3a+c+n'!$Q133="C",'3a+c+n'!C133,0))</f>
        <v>0</v>
      </c>
      <c r="D133" s="28">
        <f>IF($C$4="citu pasākumu izmaksas",IF('3a+c+n'!$Q133="C",'3a+c+n'!D133,0))</f>
        <v>0</v>
      </c>
      <c r="E133" s="59"/>
      <c r="F133" s="81"/>
      <c r="G133" s="28"/>
      <c r="H133" s="28">
        <f>IF($C$4="citu pasākumu izmaksas",IF('3a+c+n'!$Q133="C",'3a+c+n'!H133,0))</f>
        <v>0</v>
      </c>
      <c r="I133" s="28"/>
      <c r="J133" s="28"/>
      <c r="K133" s="59">
        <f>IF($C$4="citu pasākumu izmaksas",IF('3a+c+n'!$Q133="C",'3a+c+n'!K133,0))</f>
        <v>0</v>
      </c>
      <c r="L133" s="109">
        <f>IF($C$4="citu pasākumu izmaksas",IF('3a+c+n'!$Q133="C",'3a+c+n'!L133,0))</f>
        <v>0</v>
      </c>
      <c r="M133" s="28">
        <f>IF($C$4="citu pasākumu izmaksas",IF('3a+c+n'!$Q133="C",'3a+c+n'!M133,0))</f>
        <v>0</v>
      </c>
      <c r="N133" s="28">
        <f>IF($C$4="citu pasākumu izmaksas",IF('3a+c+n'!$Q133="C",'3a+c+n'!N133,0))</f>
        <v>0</v>
      </c>
      <c r="O133" s="28">
        <f>IF($C$4="citu pasākumu izmaksas",IF('3a+c+n'!$Q133="C",'3a+c+n'!O133,0))</f>
        <v>0</v>
      </c>
      <c r="P133" s="59">
        <f>IF($C$4="citu pasākumu izmaksas",IF('3a+c+n'!$Q133="C",'3a+c+n'!P133,0))</f>
        <v>0</v>
      </c>
    </row>
    <row r="134" spans="1:16" x14ac:dyDescent="0.2">
      <c r="A134" s="64">
        <f>IF(P134=0,0,IF(COUNTBLANK(P134)=1,0,COUNTA($P$14:P134)))</f>
        <v>0</v>
      </c>
      <c r="B134" s="28">
        <f>IF($C$4="citu pasākumu izmaksas",IF('3a+c+n'!$Q134="C",'3a+c+n'!B134,0))</f>
        <v>0</v>
      </c>
      <c r="C134" s="28">
        <f>IF($C$4="citu pasākumu izmaksas",IF('3a+c+n'!$Q134="C",'3a+c+n'!C134,0))</f>
        <v>0</v>
      </c>
      <c r="D134" s="28">
        <f>IF($C$4="citu pasākumu izmaksas",IF('3a+c+n'!$Q134="C",'3a+c+n'!D134,0))</f>
        <v>0</v>
      </c>
      <c r="E134" s="59"/>
      <c r="F134" s="81"/>
      <c r="G134" s="28"/>
      <c r="H134" s="28">
        <f>IF($C$4="citu pasākumu izmaksas",IF('3a+c+n'!$Q134="C",'3a+c+n'!H134,0))</f>
        <v>0</v>
      </c>
      <c r="I134" s="28"/>
      <c r="J134" s="28"/>
      <c r="K134" s="59">
        <f>IF($C$4="citu pasākumu izmaksas",IF('3a+c+n'!$Q134="C",'3a+c+n'!K134,0))</f>
        <v>0</v>
      </c>
      <c r="L134" s="109">
        <f>IF($C$4="citu pasākumu izmaksas",IF('3a+c+n'!$Q134="C",'3a+c+n'!L134,0))</f>
        <v>0</v>
      </c>
      <c r="M134" s="28">
        <f>IF($C$4="citu pasākumu izmaksas",IF('3a+c+n'!$Q134="C",'3a+c+n'!M134,0))</f>
        <v>0</v>
      </c>
      <c r="N134" s="28">
        <f>IF($C$4="citu pasākumu izmaksas",IF('3a+c+n'!$Q134="C",'3a+c+n'!N134,0))</f>
        <v>0</v>
      </c>
      <c r="O134" s="28">
        <f>IF($C$4="citu pasākumu izmaksas",IF('3a+c+n'!$Q134="C",'3a+c+n'!O134,0))</f>
        <v>0</v>
      </c>
      <c r="P134" s="59">
        <f>IF($C$4="citu pasākumu izmaksas",IF('3a+c+n'!$Q134="C",'3a+c+n'!P134,0))</f>
        <v>0</v>
      </c>
    </row>
    <row r="135" spans="1:16" x14ac:dyDescent="0.2">
      <c r="A135" s="64">
        <f>IF(P135=0,0,IF(COUNTBLANK(P135)=1,0,COUNTA($P$14:P135)))</f>
        <v>0</v>
      </c>
      <c r="B135" s="28">
        <f>IF($C$4="citu pasākumu izmaksas",IF('3a+c+n'!$Q135="C",'3a+c+n'!B135,0))</f>
        <v>0</v>
      </c>
      <c r="C135" s="28">
        <f>IF($C$4="citu pasākumu izmaksas",IF('3a+c+n'!$Q135="C",'3a+c+n'!C135,0))</f>
        <v>0</v>
      </c>
      <c r="D135" s="28">
        <f>IF($C$4="citu pasākumu izmaksas",IF('3a+c+n'!$Q135="C",'3a+c+n'!D135,0))</f>
        <v>0</v>
      </c>
      <c r="E135" s="59"/>
      <c r="F135" s="81"/>
      <c r="G135" s="28"/>
      <c r="H135" s="28">
        <f>IF($C$4="citu pasākumu izmaksas",IF('3a+c+n'!$Q135="C",'3a+c+n'!H135,0))</f>
        <v>0</v>
      </c>
      <c r="I135" s="28"/>
      <c r="J135" s="28"/>
      <c r="K135" s="59">
        <f>IF($C$4="citu pasākumu izmaksas",IF('3a+c+n'!$Q135="C",'3a+c+n'!K135,0))</f>
        <v>0</v>
      </c>
      <c r="L135" s="109">
        <f>IF($C$4="citu pasākumu izmaksas",IF('3a+c+n'!$Q135="C",'3a+c+n'!L135,0))</f>
        <v>0</v>
      </c>
      <c r="M135" s="28">
        <f>IF($C$4="citu pasākumu izmaksas",IF('3a+c+n'!$Q135="C",'3a+c+n'!M135,0))</f>
        <v>0</v>
      </c>
      <c r="N135" s="28">
        <f>IF($C$4="citu pasākumu izmaksas",IF('3a+c+n'!$Q135="C",'3a+c+n'!N135,0))</f>
        <v>0</v>
      </c>
      <c r="O135" s="28">
        <f>IF($C$4="citu pasākumu izmaksas",IF('3a+c+n'!$Q135="C",'3a+c+n'!O135,0))</f>
        <v>0</v>
      </c>
      <c r="P135" s="59">
        <f>IF($C$4="citu pasākumu izmaksas",IF('3a+c+n'!$Q135="C",'3a+c+n'!P135,0))</f>
        <v>0</v>
      </c>
    </row>
    <row r="136" spans="1:16" x14ac:dyDescent="0.2">
      <c r="A136" s="64">
        <f>IF(P136=0,0,IF(COUNTBLANK(P136)=1,0,COUNTA($P$14:P136)))</f>
        <v>0</v>
      </c>
      <c r="B136" s="28">
        <f>IF($C$4="citu pasākumu izmaksas",IF('3a+c+n'!$Q136="C",'3a+c+n'!B136,0))</f>
        <v>0</v>
      </c>
      <c r="C136" s="28">
        <f>IF($C$4="citu pasākumu izmaksas",IF('3a+c+n'!$Q136="C",'3a+c+n'!C136,0))</f>
        <v>0</v>
      </c>
      <c r="D136" s="28">
        <f>IF($C$4="citu pasākumu izmaksas",IF('3a+c+n'!$Q136="C",'3a+c+n'!D136,0))</f>
        <v>0</v>
      </c>
      <c r="E136" s="59"/>
      <c r="F136" s="81"/>
      <c r="G136" s="28"/>
      <c r="H136" s="28">
        <f>IF($C$4="citu pasākumu izmaksas",IF('3a+c+n'!$Q136="C",'3a+c+n'!H136,0))</f>
        <v>0</v>
      </c>
      <c r="I136" s="28"/>
      <c r="J136" s="28"/>
      <c r="K136" s="59">
        <f>IF($C$4="citu pasākumu izmaksas",IF('3a+c+n'!$Q136="C",'3a+c+n'!K136,0))</f>
        <v>0</v>
      </c>
      <c r="L136" s="109">
        <f>IF($C$4="citu pasākumu izmaksas",IF('3a+c+n'!$Q136="C",'3a+c+n'!L136,0))</f>
        <v>0</v>
      </c>
      <c r="M136" s="28">
        <f>IF($C$4="citu pasākumu izmaksas",IF('3a+c+n'!$Q136="C",'3a+c+n'!M136,0))</f>
        <v>0</v>
      </c>
      <c r="N136" s="28">
        <f>IF($C$4="citu pasākumu izmaksas",IF('3a+c+n'!$Q136="C",'3a+c+n'!N136,0))</f>
        <v>0</v>
      </c>
      <c r="O136" s="28">
        <f>IF($C$4="citu pasākumu izmaksas",IF('3a+c+n'!$Q136="C",'3a+c+n'!O136,0))</f>
        <v>0</v>
      </c>
      <c r="P136" s="59">
        <f>IF($C$4="citu pasākumu izmaksas",IF('3a+c+n'!$Q136="C",'3a+c+n'!P136,0))</f>
        <v>0</v>
      </c>
    </row>
    <row r="137" spans="1:16" x14ac:dyDescent="0.2">
      <c r="A137" s="64">
        <f>IF(P137=0,0,IF(COUNTBLANK(P137)=1,0,COUNTA($P$14:P137)))</f>
        <v>0</v>
      </c>
      <c r="B137" s="28">
        <f>IF($C$4="citu pasākumu izmaksas",IF('3a+c+n'!$Q137="C",'3a+c+n'!B137,0))</f>
        <v>0</v>
      </c>
      <c r="C137" s="28">
        <f>IF($C$4="citu pasākumu izmaksas",IF('3a+c+n'!$Q137="C",'3a+c+n'!C137,0))</f>
        <v>0</v>
      </c>
      <c r="D137" s="28">
        <f>IF($C$4="citu pasākumu izmaksas",IF('3a+c+n'!$Q137="C",'3a+c+n'!D137,0))</f>
        <v>0</v>
      </c>
      <c r="E137" s="59"/>
      <c r="F137" s="81"/>
      <c r="G137" s="28"/>
      <c r="H137" s="28">
        <f>IF($C$4="citu pasākumu izmaksas",IF('3a+c+n'!$Q137="C",'3a+c+n'!H137,0))</f>
        <v>0</v>
      </c>
      <c r="I137" s="28"/>
      <c r="J137" s="28"/>
      <c r="K137" s="59">
        <f>IF($C$4="citu pasākumu izmaksas",IF('3a+c+n'!$Q137="C",'3a+c+n'!K137,0))</f>
        <v>0</v>
      </c>
      <c r="L137" s="109">
        <f>IF($C$4="citu pasākumu izmaksas",IF('3a+c+n'!$Q137="C",'3a+c+n'!L137,0))</f>
        <v>0</v>
      </c>
      <c r="M137" s="28">
        <f>IF($C$4="citu pasākumu izmaksas",IF('3a+c+n'!$Q137="C",'3a+c+n'!M137,0))</f>
        <v>0</v>
      </c>
      <c r="N137" s="28">
        <f>IF($C$4="citu pasākumu izmaksas",IF('3a+c+n'!$Q137="C",'3a+c+n'!N137,0))</f>
        <v>0</v>
      </c>
      <c r="O137" s="28">
        <f>IF($C$4="citu pasākumu izmaksas",IF('3a+c+n'!$Q137="C",'3a+c+n'!O137,0))</f>
        <v>0</v>
      </c>
      <c r="P137" s="59">
        <f>IF($C$4="citu pasākumu izmaksas",IF('3a+c+n'!$Q137="C",'3a+c+n'!P137,0))</f>
        <v>0</v>
      </c>
    </row>
    <row r="138" spans="1:16" x14ac:dyDescent="0.2">
      <c r="A138" s="64">
        <f>IF(P138=0,0,IF(COUNTBLANK(P138)=1,0,COUNTA($P$14:P138)))</f>
        <v>0</v>
      </c>
      <c r="B138" s="28">
        <f>IF($C$4="citu pasākumu izmaksas",IF('3a+c+n'!$Q138="C",'3a+c+n'!B138,0))</f>
        <v>0</v>
      </c>
      <c r="C138" s="28">
        <f>IF($C$4="citu pasākumu izmaksas",IF('3a+c+n'!$Q138="C",'3a+c+n'!C138,0))</f>
        <v>0</v>
      </c>
      <c r="D138" s="28">
        <f>IF($C$4="citu pasākumu izmaksas",IF('3a+c+n'!$Q138="C",'3a+c+n'!D138,0))</f>
        <v>0</v>
      </c>
      <c r="E138" s="59"/>
      <c r="F138" s="81"/>
      <c r="G138" s="28"/>
      <c r="H138" s="28">
        <f>IF($C$4="citu pasākumu izmaksas",IF('3a+c+n'!$Q138="C",'3a+c+n'!H138,0))</f>
        <v>0</v>
      </c>
      <c r="I138" s="28"/>
      <c r="J138" s="28"/>
      <c r="K138" s="59">
        <f>IF($C$4="citu pasākumu izmaksas",IF('3a+c+n'!$Q138="C",'3a+c+n'!K138,0))</f>
        <v>0</v>
      </c>
      <c r="L138" s="109">
        <f>IF($C$4="citu pasākumu izmaksas",IF('3a+c+n'!$Q138="C",'3a+c+n'!L138,0))</f>
        <v>0</v>
      </c>
      <c r="M138" s="28">
        <f>IF($C$4="citu pasākumu izmaksas",IF('3a+c+n'!$Q138="C",'3a+c+n'!M138,0))</f>
        <v>0</v>
      </c>
      <c r="N138" s="28">
        <f>IF($C$4="citu pasākumu izmaksas",IF('3a+c+n'!$Q138="C",'3a+c+n'!N138,0))</f>
        <v>0</v>
      </c>
      <c r="O138" s="28">
        <f>IF($C$4="citu pasākumu izmaksas",IF('3a+c+n'!$Q138="C",'3a+c+n'!O138,0))</f>
        <v>0</v>
      </c>
      <c r="P138" s="59">
        <f>IF($C$4="citu pasākumu izmaksas",IF('3a+c+n'!$Q138="C",'3a+c+n'!P138,0))</f>
        <v>0</v>
      </c>
    </row>
    <row r="139" spans="1:16" x14ac:dyDescent="0.2">
      <c r="A139" s="64">
        <f>IF(P139=0,0,IF(COUNTBLANK(P139)=1,0,COUNTA($P$14:P139)))</f>
        <v>0</v>
      </c>
      <c r="B139" s="28">
        <f>IF($C$4="citu pasākumu izmaksas",IF('3a+c+n'!$Q139="C",'3a+c+n'!B139,0))</f>
        <v>0</v>
      </c>
      <c r="C139" s="28">
        <f>IF($C$4="citu pasākumu izmaksas",IF('3a+c+n'!$Q139="C",'3a+c+n'!C139,0))</f>
        <v>0</v>
      </c>
      <c r="D139" s="28">
        <f>IF($C$4="citu pasākumu izmaksas",IF('3a+c+n'!$Q139="C",'3a+c+n'!D139,0))</f>
        <v>0</v>
      </c>
      <c r="E139" s="59"/>
      <c r="F139" s="81"/>
      <c r="G139" s="28"/>
      <c r="H139" s="28">
        <f>IF($C$4="citu pasākumu izmaksas",IF('3a+c+n'!$Q139="C",'3a+c+n'!H139,0))</f>
        <v>0</v>
      </c>
      <c r="I139" s="28"/>
      <c r="J139" s="28"/>
      <c r="K139" s="59">
        <f>IF($C$4="citu pasākumu izmaksas",IF('3a+c+n'!$Q139="C",'3a+c+n'!K139,0))</f>
        <v>0</v>
      </c>
      <c r="L139" s="109">
        <f>IF($C$4="citu pasākumu izmaksas",IF('3a+c+n'!$Q139="C",'3a+c+n'!L139,0))</f>
        <v>0</v>
      </c>
      <c r="M139" s="28">
        <f>IF($C$4="citu pasākumu izmaksas",IF('3a+c+n'!$Q139="C",'3a+c+n'!M139,0))</f>
        <v>0</v>
      </c>
      <c r="N139" s="28">
        <f>IF($C$4="citu pasākumu izmaksas",IF('3a+c+n'!$Q139="C",'3a+c+n'!N139,0))</f>
        <v>0</v>
      </c>
      <c r="O139" s="28">
        <f>IF($C$4="citu pasākumu izmaksas",IF('3a+c+n'!$Q139="C",'3a+c+n'!O139,0))</f>
        <v>0</v>
      </c>
      <c r="P139" s="59">
        <f>IF($C$4="citu pasākumu izmaksas",IF('3a+c+n'!$Q139="C",'3a+c+n'!P139,0))</f>
        <v>0</v>
      </c>
    </row>
    <row r="140" spans="1:16" x14ac:dyDescent="0.2">
      <c r="A140" s="64">
        <f>IF(P140=0,0,IF(COUNTBLANK(P140)=1,0,COUNTA($P$14:P140)))</f>
        <v>0</v>
      </c>
      <c r="B140" s="28">
        <f>IF($C$4="citu pasākumu izmaksas",IF('3a+c+n'!$Q140="C",'3a+c+n'!B140,0))</f>
        <v>0</v>
      </c>
      <c r="C140" s="28">
        <f>IF($C$4="citu pasākumu izmaksas",IF('3a+c+n'!$Q140="C",'3a+c+n'!C140,0))</f>
        <v>0</v>
      </c>
      <c r="D140" s="28">
        <f>IF($C$4="citu pasākumu izmaksas",IF('3a+c+n'!$Q140="C",'3a+c+n'!D140,0))</f>
        <v>0</v>
      </c>
      <c r="E140" s="59"/>
      <c r="F140" s="81"/>
      <c r="G140" s="28"/>
      <c r="H140" s="28">
        <f>IF($C$4="citu pasākumu izmaksas",IF('3a+c+n'!$Q140="C",'3a+c+n'!H140,0))</f>
        <v>0</v>
      </c>
      <c r="I140" s="28"/>
      <c r="J140" s="28"/>
      <c r="K140" s="59">
        <f>IF($C$4="citu pasākumu izmaksas",IF('3a+c+n'!$Q140="C",'3a+c+n'!K140,0))</f>
        <v>0</v>
      </c>
      <c r="L140" s="109">
        <f>IF($C$4="citu pasākumu izmaksas",IF('3a+c+n'!$Q140="C",'3a+c+n'!L140,0))</f>
        <v>0</v>
      </c>
      <c r="M140" s="28">
        <f>IF($C$4="citu pasākumu izmaksas",IF('3a+c+n'!$Q140="C",'3a+c+n'!M140,0))</f>
        <v>0</v>
      </c>
      <c r="N140" s="28">
        <f>IF($C$4="citu pasākumu izmaksas",IF('3a+c+n'!$Q140="C",'3a+c+n'!N140,0))</f>
        <v>0</v>
      </c>
      <c r="O140" s="28">
        <f>IF($C$4="citu pasākumu izmaksas",IF('3a+c+n'!$Q140="C",'3a+c+n'!O140,0))</f>
        <v>0</v>
      </c>
      <c r="P140" s="59">
        <f>IF($C$4="citu pasākumu izmaksas",IF('3a+c+n'!$Q140="C",'3a+c+n'!P140,0))</f>
        <v>0</v>
      </c>
    </row>
    <row r="141" spans="1:16" ht="12" thickBot="1" x14ac:dyDescent="0.25">
      <c r="A141" s="64">
        <f>IF(P141=0,0,IF(COUNTBLANK(P141)=1,0,COUNTA($P$14:P141)))</f>
        <v>0</v>
      </c>
      <c r="B141" s="28">
        <f>IF($C$4="citu pasākumu izmaksas",IF('3a+c+n'!$Q141="C",'3a+c+n'!B141,0))</f>
        <v>0</v>
      </c>
      <c r="C141" s="28">
        <f>IF($C$4="citu pasākumu izmaksas",IF('3a+c+n'!$Q141="C",'3a+c+n'!C141,0))</f>
        <v>0</v>
      </c>
      <c r="D141" s="28">
        <f>IF($C$4="citu pasākumu izmaksas",IF('3a+c+n'!$Q141="C",'3a+c+n'!D141,0))</f>
        <v>0</v>
      </c>
      <c r="E141" s="59"/>
      <c r="F141" s="81"/>
      <c r="G141" s="28"/>
      <c r="H141" s="28">
        <f>IF($C$4="citu pasākumu izmaksas",IF('3a+c+n'!$Q141="C",'3a+c+n'!H141,0))</f>
        <v>0</v>
      </c>
      <c r="I141" s="28"/>
      <c r="J141" s="28"/>
      <c r="K141" s="59">
        <f>IF($C$4="citu pasākumu izmaksas",IF('3a+c+n'!$Q141="C",'3a+c+n'!K141,0))</f>
        <v>0</v>
      </c>
      <c r="L141" s="109">
        <f>IF($C$4="citu pasākumu izmaksas",IF('3a+c+n'!$Q141="C",'3a+c+n'!L141,0))</f>
        <v>0</v>
      </c>
      <c r="M141" s="28">
        <f>IF($C$4="citu pasākumu izmaksas",IF('3a+c+n'!$Q141="C",'3a+c+n'!M141,0))</f>
        <v>0</v>
      </c>
      <c r="N141" s="28">
        <f>IF($C$4="citu pasākumu izmaksas",IF('3a+c+n'!$Q141="C",'3a+c+n'!N141,0))</f>
        <v>0</v>
      </c>
      <c r="O141" s="28">
        <f>IF($C$4="citu pasākumu izmaksas",IF('3a+c+n'!$Q141="C",'3a+c+n'!O141,0))</f>
        <v>0</v>
      </c>
      <c r="P141" s="59">
        <f>IF($C$4="citu pasākumu izmaksas",IF('3a+c+n'!$Q141="C",'3a+c+n'!P141,0))</f>
        <v>0</v>
      </c>
    </row>
    <row r="142" spans="1:16" ht="12" customHeight="1" thickBot="1" x14ac:dyDescent="0.25">
      <c r="A142" s="325" t="s">
        <v>62</v>
      </c>
      <c r="B142" s="326"/>
      <c r="C142" s="326"/>
      <c r="D142" s="326"/>
      <c r="E142" s="326"/>
      <c r="F142" s="326"/>
      <c r="G142" s="326"/>
      <c r="H142" s="326"/>
      <c r="I142" s="326"/>
      <c r="J142" s="326"/>
      <c r="K142" s="327"/>
      <c r="L142" s="110">
        <f>SUM(L14:L141)</f>
        <v>0</v>
      </c>
      <c r="M142" s="111">
        <f>SUM(M14:M141)</f>
        <v>0</v>
      </c>
      <c r="N142" s="111">
        <f>SUM(N14:N141)</f>
        <v>0</v>
      </c>
      <c r="O142" s="111">
        <f>SUM(O14:O141)</f>
        <v>0</v>
      </c>
      <c r="P142" s="112">
        <f>SUM(P14:P141)</f>
        <v>0</v>
      </c>
    </row>
    <row r="143" spans="1:16" x14ac:dyDescent="0.2">
      <c r="A143" s="20"/>
      <c r="B143" s="20"/>
      <c r="C143" s="20"/>
      <c r="D143" s="20"/>
      <c r="E143" s="20"/>
      <c r="F143" s="20"/>
      <c r="G143" s="20"/>
      <c r="H143" s="20"/>
      <c r="I143" s="20"/>
      <c r="J143" s="20"/>
      <c r="K143" s="20"/>
      <c r="L143" s="20"/>
      <c r="M143" s="20"/>
      <c r="N143" s="20"/>
      <c r="O143" s="20"/>
      <c r="P143" s="20"/>
    </row>
    <row r="144" spans="1:16" x14ac:dyDescent="0.2">
      <c r="A144" s="20"/>
      <c r="B144" s="20"/>
      <c r="C144" s="20"/>
      <c r="D144" s="20"/>
      <c r="E144" s="20"/>
      <c r="F144" s="20"/>
      <c r="G144" s="20"/>
      <c r="H144" s="20"/>
      <c r="I144" s="20"/>
      <c r="J144" s="20"/>
      <c r="K144" s="20"/>
      <c r="L144" s="20"/>
      <c r="M144" s="20"/>
      <c r="N144" s="20"/>
      <c r="O144" s="20"/>
      <c r="P144" s="20"/>
    </row>
    <row r="145" spans="1:16" x14ac:dyDescent="0.2">
      <c r="A145" s="1" t="s">
        <v>14</v>
      </c>
      <c r="B145" s="20"/>
      <c r="C145" s="328">
        <f>'Kops c'!C36:H36</f>
        <v>0</v>
      </c>
      <c r="D145" s="328"/>
      <c r="E145" s="328"/>
      <c r="F145" s="328"/>
      <c r="G145" s="328"/>
      <c r="H145" s="328"/>
      <c r="I145" s="20"/>
      <c r="J145" s="20"/>
      <c r="K145" s="20"/>
      <c r="L145" s="20"/>
      <c r="M145" s="20"/>
      <c r="N145" s="20"/>
      <c r="O145" s="20"/>
      <c r="P145" s="20"/>
    </row>
    <row r="146" spans="1:16" x14ac:dyDescent="0.2">
      <c r="A146" s="20"/>
      <c r="B146" s="20"/>
      <c r="C146" s="250" t="s">
        <v>15</v>
      </c>
      <c r="D146" s="250"/>
      <c r="E146" s="250"/>
      <c r="F146" s="250"/>
      <c r="G146" s="250"/>
      <c r="H146" s="250"/>
      <c r="I146" s="20"/>
      <c r="J146" s="20"/>
      <c r="K146" s="20"/>
      <c r="L146" s="20"/>
      <c r="M146" s="20"/>
      <c r="N146" s="20"/>
      <c r="O146" s="20"/>
      <c r="P146" s="20"/>
    </row>
    <row r="147" spans="1:16" x14ac:dyDescent="0.2">
      <c r="A147" s="20"/>
      <c r="B147" s="20"/>
      <c r="C147" s="20"/>
      <c r="D147" s="20"/>
      <c r="E147" s="20"/>
      <c r="F147" s="20"/>
      <c r="G147" s="20"/>
      <c r="H147" s="20"/>
      <c r="I147" s="20"/>
      <c r="J147" s="20"/>
      <c r="K147" s="20"/>
      <c r="L147" s="20"/>
      <c r="M147" s="20"/>
      <c r="N147" s="20"/>
      <c r="O147" s="20"/>
      <c r="P147" s="20"/>
    </row>
    <row r="148" spans="1:16" x14ac:dyDescent="0.2">
      <c r="A148" s="291" t="str">
        <f>'Kops n'!A39:D39</f>
        <v xml:space="preserve">Tāme sastādīta 2023. gada __.________ </v>
      </c>
      <c r="B148" s="292"/>
      <c r="C148" s="292"/>
      <c r="D148" s="292"/>
      <c r="E148" s="20"/>
      <c r="F148" s="20"/>
      <c r="G148" s="20"/>
      <c r="H148" s="20"/>
      <c r="I148" s="20"/>
      <c r="J148" s="20"/>
      <c r="K148" s="20"/>
      <c r="L148" s="20"/>
      <c r="M148" s="20"/>
      <c r="N148" s="20"/>
      <c r="O148" s="20"/>
      <c r="P148" s="20"/>
    </row>
    <row r="149" spans="1:16" x14ac:dyDescent="0.2">
      <c r="A149" s="20"/>
      <c r="B149" s="20"/>
      <c r="C149" s="20"/>
      <c r="D149" s="20"/>
      <c r="E149" s="20"/>
      <c r="F149" s="20"/>
      <c r="G149" s="20"/>
      <c r="H149" s="20"/>
      <c r="I149" s="20"/>
      <c r="J149" s="20"/>
      <c r="K149" s="20"/>
      <c r="L149" s="20"/>
      <c r="M149" s="20"/>
      <c r="N149" s="20"/>
      <c r="O149" s="20"/>
      <c r="P149" s="20"/>
    </row>
    <row r="150" spans="1:16" x14ac:dyDescent="0.2">
      <c r="A150" s="1" t="s">
        <v>41</v>
      </c>
      <c r="B150" s="20"/>
      <c r="C150" s="328">
        <f>'Kops c'!C41:H41</f>
        <v>0</v>
      </c>
      <c r="D150" s="328"/>
      <c r="E150" s="328"/>
      <c r="F150" s="328"/>
      <c r="G150" s="328"/>
      <c r="H150" s="328"/>
      <c r="I150" s="20"/>
      <c r="J150" s="20"/>
      <c r="K150" s="20"/>
      <c r="L150" s="20"/>
      <c r="M150" s="20"/>
      <c r="N150" s="20"/>
      <c r="O150" s="20"/>
      <c r="P150" s="20"/>
    </row>
    <row r="151" spans="1:16" x14ac:dyDescent="0.2">
      <c r="A151" s="20"/>
      <c r="B151" s="20"/>
      <c r="C151" s="250" t="s">
        <v>15</v>
      </c>
      <c r="D151" s="250"/>
      <c r="E151" s="250"/>
      <c r="F151" s="250"/>
      <c r="G151" s="250"/>
      <c r="H151" s="250"/>
      <c r="I151" s="20"/>
      <c r="J151" s="20"/>
      <c r="K151" s="20"/>
      <c r="L151" s="20"/>
      <c r="M151" s="20"/>
      <c r="N151" s="20"/>
      <c r="O151" s="20"/>
      <c r="P151" s="20"/>
    </row>
    <row r="152" spans="1:16" x14ac:dyDescent="0.2">
      <c r="A152" s="20"/>
      <c r="B152" s="20"/>
      <c r="C152" s="20"/>
      <c r="D152" s="20"/>
      <c r="E152" s="20"/>
      <c r="F152" s="20"/>
      <c r="G152" s="20"/>
      <c r="H152" s="20"/>
      <c r="I152" s="20"/>
      <c r="J152" s="20"/>
      <c r="K152" s="20"/>
      <c r="L152" s="20"/>
      <c r="M152" s="20"/>
      <c r="N152" s="20"/>
      <c r="O152" s="20"/>
      <c r="P152" s="20"/>
    </row>
    <row r="153" spans="1:16" x14ac:dyDescent="0.2">
      <c r="A153" s="103" t="s">
        <v>16</v>
      </c>
      <c r="B153" s="52"/>
      <c r="C153" s="115">
        <f>'Kops c'!C44</f>
        <v>0</v>
      </c>
      <c r="D153" s="52"/>
      <c r="E153" s="20"/>
      <c r="F153" s="20"/>
      <c r="G153" s="20"/>
      <c r="H153" s="20"/>
      <c r="I153" s="20"/>
      <c r="J153" s="20"/>
      <c r="K153" s="20"/>
      <c r="L153" s="20"/>
      <c r="M153" s="20"/>
      <c r="N153" s="20"/>
      <c r="O153" s="20"/>
      <c r="P153" s="20"/>
    </row>
    <row r="154" spans="1:16" x14ac:dyDescent="0.2">
      <c r="A154" s="20"/>
      <c r="B154" s="20"/>
      <c r="C154" s="20"/>
      <c r="D154" s="20"/>
      <c r="E154" s="20"/>
      <c r="F154" s="20"/>
      <c r="G154" s="20"/>
      <c r="H154" s="20"/>
      <c r="I154" s="20"/>
      <c r="J154" s="20"/>
      <c r="K154" s="20"/>
      <c r="L154" s="20"/>
      <c r="M154" s="20"/>
      <c r="N154" s="20"/>
      <c r="O154" s="20"/>
      <c r="P154" s="20"/>
    </row>
  </sheetData>
  <mergeCells count="23">
    <mergeCell ref="C151:H151"/>
    <mergeCell ref="L12:P12"/>
    <mergeCell ref="A142:K142"/>
    <mergeCell ref="C145:H145"/>
    <mergeCell ref="C146:H146"/>
    <mergeCell ref="A148:D148"/>
    <mergeCell ref="C150:H150"/>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42:K142">
    <cfRule type="containsText" dxfId="262" priority="3" operator="containsText" text="Tiešās izmaksas kopā, t. sk. darba devēja sociālais nodoklis __.__% ">
      <formula>NOT(ISERROR(SEARCH("Tiešās izmaksas kopā, t. sk. darba devēja sociālais nodoklis __.__% ",A142)))</formula>
    </cfRule>
  </conditionalFormatting>
  <conditionalFormatting sqref="A14:P141">
    <cfRule type="cellIs" dxfId="261" priority="1" operator="equal">
      <formula>0</formula>
    </cfRule>
  </conditionalFormatting>
  <conditionalFormatting sqref="C2:I2 D5:L8 N9:O9 L142:P142 C145:H145 C150:H150 C153">
    <cfRule type="cellIs" dxfId="260"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1BE-B09E-4F5D-8866-11932C7D3B15}">
  <sheetPr codeName="Sheet15">
    <tabColor rgb="FFFFFF00"/>
  </sheetPr>
  <dimension ref="A1:P154"/>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'3a+c+n'!D1</f>
        <v>3</v>
      </c>
      <c r="E1" s="26"/>
      <c r="F1" s="26"/>
      <c r="G1" s="26"/>
      <c r="H1" s="26"/>
      <c r="I1" s="26"/>
      <c r="J1" s="26"/>
      <c r="N1" s="30"/>
      <c r="O1" s="31"/>
      <c r="P1" s="32"/>
    </row>
    <row r="2" spans="1:16" x14ac:dyDescent="0.2">
      <c r="A2" s="33"/>
      <c r="B2" s="33"/>
      <c r="C2" s="316" t="str">
        <f>'3a+c+n'!C2:I2</f>
        <v>Fasādes</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P142</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izmaksas",IF('3a+c+n'!$Q14="N",'3a+c+n'!B14,0))</f>
        <v>0</v>
      </c>
      <c r="C14" s="27">
        <f>IF($C$4="Neattiecināmās izmaksas",IF('3a+c+n'!$Q14="N",'3a+c+n'!C14,0))</f>
        <v>0</v>
      </c>
      <c r="D14" s="27">
        <f>IF($C$4="Neattiecināmās izmaksas",IF('3a+c+n'!$Q14="N",'3a+c+n'!D14,0))</f>
        <v>0</v>
      </c>
      <c r="E14" s="57"/>
      <c r="F14" s="79"/>
      <c r="G14" s="27">
        <f>IF($C$4="Neattiecināmās izmaksas",IF('3a+c+n'!$Q14="N",'3a+c+n'!G14,0))</f>
        <v>0</v>
      </c>
      <c r="H14" s="27">
        <f>IF($C$4="Neattiecināmās izmaksas",IF('3a+c+n'!$Q14="N",'3a+c+n'!H14,0))</f>
        <v>0</v>
      </c>
      <c r="I14" s="27"/>
      <c r="J14" s="27"/>
      <c r="K14" s="57">
        <f>IF($C$4="Neattiecināmās izmaksas",IF('3a+c+n'!$Q14="N",'3a+c+n'!K14,0))</f>
        <v>0</v>
      </c>
      <c r="L14" s="108">
        <f>IF($C$4="Neattiecināmās izmaksas",IF('3a+c+n'!$Q14="N",'3a+c+n'!L14,0))</f>
        <v>0</v>
      </c>
      <c r="M14" s="27">
        <f>IF($C$4="Neattiecināmās izmaksas",IF('3a+c+n'!$Q14="N",'3a+c+n'!M14,0))</f>
        <v>0</v>
      </c>
      <c r="N14" s="27">
        <f>IF($C$4="Neattiecināmās izmaksas",IF('3a+c+n'!$Q14="N",'3a+c+n'!N14,0))</f>
        <v>0</v>
      </c>
      <c r="O14" s="27">
        <f>IF($C$4="Neattiecināmās izmaksas",IF('3a+c+n'!$Q14="N",'3a+c+n'!O14,0))</f>
        <v>0</v>
      </c>
      <c r="P14" s="57">
        <f>IF($C$4="Neattiecināmās izmaksas",IF('3a+c+n'!$Q14="N",'3a+c+n'!P14,0))</f>
        <v>0</v>
      </c>
    </row>
    <row r="15" spans="1:16" x14ac:dyDescent="0.2">
      <c r="A15" s="64">
        <f>IF(P15=0,0,IF(COUNTBLANK(P15)=1,0,COUNTA($P$14:P15)))</f>
        <v>0</v>
      </c>
      <c r="B15" s="28">
        <f>IF($C$4="Neattiecināmās izmaksas",IF('3a+c+n'!$Q15="N",'3a+c+n'!B15,0))</f>
        <v>0</v>
      </c>
      <c r="C15" s="28">
        <f>IF($C$4="Neattiecināmās izmaksas",IF('3a+c+n'!$Q15="N",'3a+c+n'!C15,0))</f>
        <v>0</v>
      </c>
      <c r="D15" s="28">
        <f>IF($C$4="Neattiecināmās izmaksas",IF('3a+c+n'!$Q15="N",'3a+c+n'!D15,0))</f>
        <v>0</v>
      </c>
      <c r="E15" s="59"/>
      <c r="F15" s="81"/>
      <c r="G15" s="28"/>
      <c r="H15" s="28">
        <f>IF($C$4="Neattiecināmās izmaksas",IF('3a+c+n'!$Q15="N",'3a+c+n'!H15,0))</f>
        <v>0</v>
      </c>
      <c r="I15" s="28"/>
      <c r="J15" s="28"/>
      <c r="K15" s="59">
        <f>IF($C$4="Neattiecināmās izmaksas",IF('3a+c+n'!$Q15="N",'3a+c+n'!K15,0))</f>
        <v>0</v>
      </c>
      <c r="L15" s="109">
        <f>IF($C$4="Neattiecināmās izmaksas",IF('3a+c+n'!$Q15="N",'3a+c+n'!L15,0))</f>
        <v>0</v>
      </c>
      <c r="M15" s="28">
        <f>IF($C$4="Neattiecināmās izmaksas",IF('3a+c+n'!$Q15="N",'3a+c+n'!M15,0))</f>
        <v>0</v>
      </c>
      <c r="N15" s="28">
        <f>IF($C$4="Neattiecināmās izmaksas",IF('3a+c+n'!$Q15="N",'3a+c+n'!N15,0))</f>
        <v>0</v>
      </c>
      <c r="O15" s="28">
        <f>IF($C$4="Neattiecināmās izmaksas",IF('3a+c+n'!$Q15="N",'3a+c+n'!O15,0))</f>
        <v>0</v>
      </c>
      <c r="P15" s="59">
        <f>IF($C$4="Neattiecināmās izmaksas",IF('3a+c+n'!$Q15="N",'3a+c+n'!P15,0))</f>
        <v>0</v>
      </c>
    </row>
    <row r="16" spans="1:16" x14ac:dyDescent="0.2">
      <c r="A16" s="64">
        <f>IF(P16=0,0,IF(COUNTBLANK(P16)=1,0,COUNTA($P$14:P16)))</f>
        <v>0</v>
      </c>
      <c r="B16" s="28">
        <f>IF($C$4="Neattiecināmās izmaksas",IF('3a+c+n'!$Q16="N",'3a+c+n'!B16,0))</f>
        <v>0</v>
      </c>
      <c r="C16" s="28">
        <f>IF($C$4="Neattiecināmās izmaksas",IF('3a+c+n'!$Q16="N",'3a+c+n'!C16,0))</f>
        <v>0</v>
      </c>
      <c r="D16" s="28">
        <f>IF($C$4="Neattiecināmās izmaksas",IF('3a+c+n'!$Q16="N",'3a+c+n'!D16,0))</f>
        <v>0</v>
      </c>
      <c r="E16" s="59"/>
      <c r="F16" s="81"/>
      <c r="G16" s="28"/>
      <c r="H16" s="28">
        <f>IF($C$4="Neattiecināmās izmaksas",IF('3a+c+n'!$Q16="N",'3a+c+n'!H16,0))</f>
        <v>0</v>
      </c>
      <c r="I16" s="28"/>
      <c r="J16" s="28"/>
      <c r="K16" s="59">
        <f>IF($C$4="Neattiecināmās izmaksas",IF('3a+c+n'!$Q16="N",'3a+c+n'!K16,0))</f>
        <v>0</v>
      </c>
      <c r="L16" s="109">
        <f>IF($C$4="Neattiecināmās izmaksas",IF('3a+c+n'!$Q16="N",'3a+c+n'!L16,0))</f>
        <v>0</v>
      </c>
      <c r="M16" s="28">
        <f>IF($C$4="Neattiecināmās izmaksas",IF('3a+c+n'!$Q16="N",'3a+c+n'!M16,0))</f>
        <v>0</v>
      </c>
      <c r="N16" s="28">
        <f>IF($C$4="Neattiecināmās izmaksas",IF('3a+c+n'!$Q16="N",'3a+c+n'!N16,0))</f>
        <v>0</v>
      </c>
      <c r="O16" s="28">
        <f>IF($C$4="Neattiecināmās izmaksas",IF('3a+c+n'!$Q16="N",'3a+c+n'!O16,0))</f>
        <v>0</v>
      </c>
      <c r="P16" s="59">
        <f>IF($C$4="Neattiecināmās izmaksas",IF('3a+c+n'!$Q16="N",'3a+c+n'!P16,0))</f>
        <v>0</v>
      </c>
    </row>
    <row r="17" spans="1:16" x14ac:dyDescent="0.2">
      <c r="A17" s="64">
        <f>IF(P17=0,0,IF(COUNTBLANK(P17)=1,0,COUNTA($P$14:P17)))</f>
        <v>0</v>
      </c>
      <c r="B17" s="28">
        <f>IF($C$4="Neattiecināmās izmaksas",IF('3a+c+n'!$Q17="N",'3a+c+n'!B17,0))</f>
        <v>0</v>
      </c>
      <c r="C17" s="28">
        <f>IF($C$4="Neattiecināmās izmaksas",IF('3a+c+n'!$Q17="N",'3a+c+n'!C17,0))</f>
        <v>0</v>
      </c>
      <c r="D17" s="28">
        <f>IF($C$4="Neattiecināmās izmaksas",IF('3a+c+n'!$Q17="N",'3a+c+n'!D17,0))</f>
        <v>0</v>
      </c>
      <c r="E17" s="59"/>
      <c r="F17" s="81"/>
      <c r="G17" s="28"/>
      <c r="H17" s="28">
        <f>IF($C$4="Neattiecināmās izmaksas",IF('3a+c+n'!$Q17="N",'3a+c+n'!H17,0))</f>
        <v>0</v>
      </c>
      <c r="I17" s="28"/>
      <c r="J17" s="28"/>
      <c r="K17" s="59">
        <f>IF($C$4="Neattiecināmās izmaksas",IF('3a+c+n'!$Q17="N",'3a+c+n'!K17,0))</f>
        <v>0</v>
      </c>
      <c r="L17" s="109">
        <f>IF($C$4="Neattiecināmās izmaksas",IF('3a+c+n'!$Q17="N",'3a+c+n'!L17,0))</f>
        <v>0</v>
      </c>
      <c r="M17" s="28">
        <f>IF($C$4="Neattiecināmās izmaksas",IF('3a+c+n'!$Q17="N",'3a+c+n'!M17,0))</f>
        <v>0</v>
      </c>
      <c r="N17" s="28">
        <f>IF($C$4="Neattiecināmās izmaksas",IF('3a+c+n'!$Q17="N",'3a+c+n'!N17,0))</f>
        <v>0</v>
      </c>
      <c r="O17" s="28">
        <f>IF($C$4="Neattiecināmās izmaksas",IF('3a+c+n'!$Q17="N",'3a+c+n'!O17,0))</f>
        <v>0</v>
      </c>
      <c r="P17" s="59">
        <f>IF($C$4="Neattiecināmās izmaksas",IF('3a+c+n'!$Q17="N",'3a+c+n'!P17,0))</f>
        <v>0</v>
      </c>
    </row>
    <row r="18" spans="1:16" x14ac:dyDescent="0.2">
      <c r="A18" s="64">
        <f>IF(P18=0,0,IF(COUNTBLANK(P18)=1,0,COUNTA($P$14:P18)))</f>
        <v>0</v>
      </c>
      <c r="B18" s="28">
        <f>IF($C$4="Neattiecināmās izmaksas",IF('3a+c+n'!$Q18="N",'3a+c+n'!B18,0))</f>
        <v>0</v>
      </c>
      <c r="C18" s="28">
        <f>IF($C$4="Neattiecināmās izmaksas",IF('3a+c+n'!$Q18="N",'3a+c+n'!C18,0))</f>
        <v>0</v>
      </c>
      <c r="D18" s="28">
        <f>IF($C$4="Neattiecināmās izmaksas",IF('3a+c+n'!$Q18="N",'3a+c+n'!D18,0))</f>
        <v>0</v>
      </c>
      <c r="E18" s="59"/>
      <c r="F18" s="81"/>
      <c r="G18" s="28"/>
      <c r="H18" s="28">
        <f>IF($C$4="Neattiecināmās izmaksas",IF('3a+c+n'!$Q18="N",'3a+c+n'!H18,0))</f>
        <v>0</v>
      </c>
      <c r="I18" s="28"/>
      <c r="J18" s="28"/>
      <c r="K18" s="59">
        <f>IF($C$4="Neattiecināmās izmaksas",IF('3a+c+n'!$Q18="N",'3a+c+n'!K18,0))</f>
        <v>0</v>
      </c>
      <c r="L18" s="109">
        <f>IF($C$4="Neattiecināmās izmaksas",IF('3a+c+n'!$Q18="N",'3a+c+n'!L18,0))</f>
        <v>0</v>
      </c>
      <c r="M18" s="28">
        <f>IF($C$4="Neattiecināmās izmaksas",IF('3a+c+n'!$Q18="N",'3a+c+n'!M18,0))</f>
        <v>0</v>
      </c>
      <c r="N18" s="28">
        <f>IF($C$4="Neattiecināmās izmaksas",IF('3a+c+n'!$Q18="N",'3a+c+n'!N18,0))</f>
        <v>0</v>
      </c>
      <c r="O18" s="28">
        <f>IF($C$4="Neattiecināmās izmaksas",IF('3a+c+n'!$Q18="N",'3a+c+n'!O18,0))</f>
        <v>0</v>
      </c>
      <c r="P18" s="59">
        <f>IF($C$4="Neattiecināmās izmaksas",IF('3a+c+n'!$Q18="N",'3a+c+n'!P18,0))</f>
        <v>0</v>
      </c>
    </row>
    <row r="19" spans="1:16" x14ac:dyDescent="0.2">
      <c r="A19" s="64">
        <f>IF(P19=0,0,IF(COUNTBLANK(P19)=1,0,COUNTA($P$14:P19)))</f>
        <v>0</v>
      </c>
      <c r="B19" s="28">
        <f>IF($C$4="Neattiecināmās izmaksas",IF('3a+c+n'!$Q19="N",'3a+c+n'!B19,0))</f>
        <v>0</v>
      </c>
      <c r="C19" s="28">
        <f>IF($C$4="Neattiecināmās izmaksas",IF('3a+c+n'!$Q19="N",'3a+c+n'!C19,0))</f>
        <v>0</v>
      </c>
      <c r="D19" s="28">
        <f>IF($C$4="Neattiecināmās izmaksas",IF('3a+c+n'!$Q19="N",'3a+c+n'!D19,0))</f>
        <v>0</v>
      </c>
      <c r="E19" s="59"/>
      <c r="F19" s="81"/>
      <c r="G19" s="28"/>
      <c r="H19" s="28">
        <f>IF($C$4="Neattiecināmās izmaksas",IF('3a+c+n'!$Q19="N",'3a+c+n'!H19,0))</f>
        <v>0</v>
      </c>
      <c r="I19" s="28"/>
      <c r="J19" s="28"/>
      <c r="K19" s="59">
        <f>IF($C$4="Neattiecināmās izmaksas",IF('3a+c+n'!$Q19="N",'3a+c+n'!K19,0))</f>
        <v>0</v>
      </c>
      <c r="L19" s="109">
        <f>IF($C$4="Neattiecināmās izmaksas",IF('3a+c+n'!$Q19="N",'3a+c+n'!L19,0))</f>
        <v>0</v>
      </c>
      <c r="M19" s="28">
        <f>IF($C$4="Neattiecināmās izmaksas",IF('3a+c+n'!$Q19="N",'3a+c+n'!M19,0))</f>
        <v>0</v>
      </c>
      <c r="N19" s="28">
        <f>IF($C$4="Neattiecināmās izmaksas",IF('3a+c+n'!$Q19="N",'3a+c+n'!N19,0))</f>
        <v>0</v>
      </c>
      <c r="O19" s="28">
        <f>IF($C$4="Neattiecināmās izmaksas",IF('3a+c+n'!$Q19="N",'3a+c+n'!O19,0))</f>
        <v>0</v>
      </c>
      <c r="P19" s="59">
        <f>IF($C$4="Neattiecināmās izmaksas",IF('3a+c+n'!$Q19="N",'3a+c+n'!P19,0))</f>
        <v>0</v>
      </c>
    </row>
    <row r="20" spans="1:16" x14ac:dyDescent="0.2">
      <c r="A20" s="64">
        <f>IF(P20=0,0,IF(COUNTBLANK(P20)=1,0,COUNTA($P$14:P20)))</f>
        <v>0</v>
      </c>
      <c r="B20" s="28">
        <f>IF($C$4="Neattiecināmās izmaksas",IF('3a+c+n'!$Q20="N",'3a+c+n'!B20,0))</f>
        <v>0</v>
      </c>
      <c r="C20" s="28">
        <f>IF($C$4="Neattiecināmās izmaksas",IF('3a+c+n'!$Q20="N",'3a+c+n'!C20,0))</f>
        <v>0</v>
      </c>
      <c r="D20" s="28">
        <f>IF($C$4="Neattiecināmās izmaksas",IF('3a+c+n'!$Q20="N",'3a+c+n'!D20,0))</f>
        <v>0</v>
      </c>
      <c r="E20" s="59"/>
      <c r="F20" s="81"/>
      <c r="G20" s="28"/>
      <c r="H20" s="28">
        <f>IF($C$4="Neattiecināmās izmaksas",IF('3a+c+n'!$Q20="N",'3a+c+n'!H20,0))</f>
        <v>0</v>
      </c>
      <c r="I20" s="28"/>
      <c r="J20" s="28"/>
      <c r="K20" s="59">
        <f>IF($C$4="Neattiecināmās izmaksas",IF('3a+c+n'!$Q20="N",'3a+c+n'!K20,0))</f>
        <v>0</v>
      </c>
      <c r="L20" s="109">
        <f>IF($C$4="Neattiecināmās izmaksas",IF('3a+c+n'!$Q20="N",'3a+c+n'!L20,0))</f>
        <v>0</v>
      </c>
      <c r="M20" s="28">
        <f>IF($C$4="Neattiecināmās izmaksas",IF('3a+c+n'!$Q20="N",'3a+c+n'!M20,0))</f>
        <v>0</v>
      </c>
      <c r="N20" s="28">
        <f>IF($C$4="Neattiecināmās izmaksas",IF('3a+c+n'!$Q20="N",'3a+c+n'!N20,0))</f>
        <v>0</v>
      </c>
      <c r="O20" s="28">
        <f>IF($C$4="Neattiecināmās izmaksas",IF('3a+c+n'!$Q20="N",'3a+c+n'!O20,0))</f>
        <v>0</v>
      </c>
      <c r="P20" s="59">
        <f>IF($C$4="Neattiecināmās izmaksas",IF('3a+c+n'!$Q20="N",'3a+c+n'!P20,0))</f>
        <v>0</v>
      </c>
    </row>
    <row r="21" spans="1:16" x14ac:dyDescent="0.2">
      <c r="A21" s="64">
        <f>IF(P21=0,0,IF(COUNTBLANK(P21)=1,0,COUNTA($P$14:P21)))</f>
        <v>0</v>
      </c>
      <c r="B21" s="28">
        <f>IF($C$4="Neattiecināmās izmaksas",IF('3a+c+n'!$Q21="N",'3a+c+n'!B21,0))</f>
        <v>0</v>
      </c>
      <c r="C21" s="28">
        <f>IF($C$4="Neattiecināmās izmaksas",IF('3a+c+n'!$Q21="N",'3a+c+n'!C21,0))</f>
        <v>0</v>
      </c>
      <c r="D21" s="28">
        <f>IF($C$4="Neattiecināmās izmaksas",IF('3a+c+n'!$Q21="N",'3a+c+n'!D21,0))</f>
        <v>0</v>
      </c>
      <c r="E21" s="59"/>
      <c r="F21" s="81"/>
      <c r="G21" s="28"/>
      <c r="H21" s="28">
        <f>IF($C$4="Neattiecināmās izmaksas",IF('3a+c+n'!$Q21="N",'3a+c+n'!H21,0))</f>
        <v>0</v>
      </c>
      <c r="I21" s="28"/>
      <c r="J21" s="28"/>
      <c r="K21" s="59">
        <f>IF($C$4="Neattiecināmās izmaksas",IF('3a+c+n'!$Q21="N",'3a+c+n'!K21,0))</f>
        <v>0</v>
      </c>
      <c r="L21" s="109">
        <f>IF($C$4="Neattiecināmās izmaksas",IF('3a+c+n'!$Q21="N",'3a+c+n'!L21,0))</f>
        <v>0</v>
      </c>
      <c r="M21" s="28">
        <f>IF($C$4="Neattiecināmās izmaksas",IF('3a+c+n'!$Q21="N",'3a+c+n'!M21,0))</f>
        <v>0</v>
      </c>
      <c r="N21" s="28">
        <f>IF($C$4="Neattiecināmās izmaksas",IF('3a+c+n'!$Q21="N",'3a+c+n'!N21,0))</f>
        <v>0</v>
      </c>
      <c r="O21" s="28">
        <f>IF($C$4="Neattiecināmās izmaksas",IF('3a+c+n'!$Q21="N",'3a+c+n'!O21,0))</f>
        <v>0</v>
      </c>
      <c r="P21" s="59">
        <f>IF($C$4="Neattiecināmās izmaksas",IF('3a+c+n'!$Q21="N",'3a+c+n'!P21,0))</f>
        <v>0</v>
      </c>
    </row>
    <row r="22" spans="1:16" x14ac:dyDescent="0.2">
      <c r="A22" s="64">
        <f>IF(P22=0,0,IF(COUNTBLANK(P22)=1,0,COUNTA($P$14:P22)))</f>
        <v>0</v>
      </c>
      <c r="B22" s="28">
        <f>IF($C$4="Neattiecināmās izmaksas",IF('3a+c+n'!$Q22="N",'3a+c+n'!B22,0))</f>
        <v>0</v>
      </c>
      <c r="C22" s="28">
        <f>IF($C$4="Neattiecināmās izmaksas",IF('3a+c+n'!$Q22="N",'3a+c+n'!C22,0))</f>
        <v>0</v>
      </c>
      <c r="D22" s="28">
        <f>IF($C$4="Neattiecināmās izmaksas",IF('3a+c+n'!$Q22="N",'3a+c+n'!D22,0))</f>
        <v>0</v>
      </c>
      <c r="E22" s="59"/>
      <c r="F22" s="81"/>
      <c r="G22" s="28"/>
      <c r="H22" s="28">
        <f>IF($C$4="Neattiecināmās izmaksas",IF('3a+c+n'!$Q22="N",'3a+c+n'!H22,0))</f>
        <v>0</v>
      </c>
      <c r="I22" s="28"/>
      <c r="J22" s="28"/>
      <c r="K22" s="59">
        <f>IF($C$4="Neattiecināmās izmaksas",IF('3a+c+n'!$Q22="N",'3a+c+n'!K22,0))</f>
        <v>0</v>
      </c>
      <c r="L22" s="109">
        <f>IF($C$4="Neattiecināmās izmaksas",IF('3a+c+n'!$Q22="N",'3a+c+n'!L22,0))</f>
        <v>0</v>
      </c>
      <c r="M22" s="28">
        <f>IF($C$4="Neattiecināmās izmaksas",IF('3a+c+n'!$Q22="N",'3a+c+n'!M22,0))</f>
        <v>0</v>
      </c>
      <c r="N22" s="28">
        <f>IF($C$4="Neattiecināmās izmaksas",IF('3a+c+n'!$Q22="N",'3a+c+n'!N22,0))</f>
        <v>0</v>
      </c>
      <c r="O22" s="28">
        <f>IF($C$4="Neattiecināmās izmaksas",IF('3a+c+n'!$Q22="N",'3a+c+n'!O22,0))</f>
        <v>0</v>
      </c>
      <c r="P22" s="59">
        <f>IF($C$4="Neattiecināmās izmaksas",IF('3a+c+n'!$Q22="N",'3a+c+n'!P22,0))</f>
        <v>0</v>
      </c>
    </row>
    <row r="23" spans="1:16" x14ac:dyDescent="0.2">
      <c r="A23" s="64">
        <f>IF(P23=0,0,IF(COUNTBLANK(P23)=1,0,COUNTA($P$14:P23)))</f>
        <v>0</v>
      </c>
      <c r="B23" s="28">
        <f>IF($C$4="Neattiecināmās izmaksas",IF('3a+c+n'!$Q23="N",'3a+c+n'!B23,0))</f>
        <v>0</v>
      </c>
      <c r="C23" s="28">
        <f>IF($C$4="Neattiecināmās izmaksas",IF('3a+c+n'!$Q23="N",'3a+c+n'!C23,0))</f>
        <v>0</v>
      </c>
      <c r="D23" s="28">
        <f>IF($C$4="Neattiecināmās izmaksas",IF('3a+c+n'!$Q23="N",'3a+c+n'!D23,0))</f>
        <v>0</v>
      </c>
      <c r="E23" s="59"/>
      <c r="F23" s="81"/>
      <c r="G23" s="28"/>
      <c r="H23" s="28">
        <f>IF($C$4="Neattiecināmās izmaksas",IF('3a+c+n'!$Q23="N",'3a+c+n'!H23,0))</f>
        <v>0</v>
      </c>
      <c r="I23" s="28"/>
      <c r="J23" s="28"/>
      <c r="K23" s="59">
        <f>IF($C$4="Neattiecināmās izmaksas",IF('3a+c+n'!$Q23="N",'3a+c+n'!K23,0))</f>
        <v>0</v>
      </c>
      <c r="L23" s="109">
        <f>IF($C$4="Neattiecināmās izmaksas",IF('3a+c+n'!$Q23="N",'3a+c+n'!L23,0))</f>
        <v>0</v>
      </c>
      <c r="M23" s="28">
        <f>IF($C$4="Neattiecināmās izmaksas",IF('3a+c+n'!$Q23="N",'3a+c+n'!M23,0))</f>
        <v>0</v>
      </c>
      <c r="N23" s="28">
        <f>IF($C$4="Neattiecināmās izmaksas",IF('3a+c+n'!$Q23="N",'3a+c+n'!N23,0))</f>
        <v>0</v>
      </c>
      <c r="O23" s="28">
        <f>IF($C$4="Neattiecināmās izmaksas",IF('3a+c+n'!$Q23="N",'3a+c+n'!O23,0))</f>
        <v>0</v>
      </c>
      <c r="P23" s="59">
        <f>IF($C$4="Neattiecināmās izmaksas",IF('3a+c+n'!$Q23="N",'3a+c+n'!P23,0))</f>
        <v>0</v>
      </c>
    </row>
    <row r="24" spans="1:16" x14ac:dyDescent="0.2">
      <c r="A24" s="64">
        <f>IF(P24=0,0,IF(COUNTBLANK(P24)=1,0,COUNTA($P$14:P24)))</f>
        <v>0</v>
      </c>
      <c r="B24" s="28">
        <f>IF($C$4="Neattiecināmās izmaksas",IF('3a+c+n'!$Q24="N",'3a+c+n'!B24,0))</f>
        <v>0</v>
      </c>
      <c r="C24" s="28">
        <f>IF($C$4="Neattiecināmās izmaksas",IF('3a+c+n'!$Q24="N",'3a+c+n'!C24,0))</f>
        <v>0</v>
      </c>
      <c r="D24" s="28">
        <f>IF($C$4="Neattiecināmās izmaksas",IF('3a+c+n'!$Q24="N",'3a+c+n'!D24,0))</f>
        <v>0</v>
      </c>
      <c r="E24" s="59"/>
      <c r="F24" s="81"/>
      <c r="G24" s="28"/>
      <c r="H24" s="28">
        <f>IF($C$4="Neattiecināmās izmaksas",IF('3a+c+n'!$Q24="N",'3a+c+n'!H24,0))</f>
        <v>0</v>
      </c>
      <c r="I24" s="28"/>
      <c r="J24" s="28"/>
      <c r="K24" s="59">
        <f>IF($C$4="Neattiecināmās izmaksas",IF('3a+c+n'!$Q24="N",'3a+c+n'!K24,0))</f>
        <v>0</v>
      </c>
      <c r="L24" s="109">
        <f>IF($C$4="Neattiecināmās izmaksas",IF('3a+c+n'!$Q24="N",'3a+c+n'!L24,0))</f>
        <v>0</v>
      </c>
      <c r="M24" s="28">
        <f>IF($C$4="Neattiecināmās izmaksas",IF('3a+c+n'!$Q24="N",'3a+c+n'!M24,0))</f>
        <v>0</v>
      </c>
      <c r="N24" s="28">
        <f>IF($C$4="Neattiecināmās izmaksas",IF('3a+c+n'!$Q24="N",'3a+c+n'!N24,0))</f>
        <v>0</v>
      </c>
      <c r="O24" s="28">
        <f>IF($C$4="Neattiecināmās izmaksas",IF('3a+c+n'!$Q24="N",'3a+c+n'!O24,0))</f>
        <v>0</v>
      </c>
      <c r="P24" s="59">
        <f>IF($C$4="Neattiecināmās izmaksas",IF('3a+c+n'!$Q24="N",'3a+c+n'!P24,0))</f>
        <v>0</v>
      </c>
    </row>
    <row r="25" spans="1:16" x14ac:dyDescent="0.2">
      <c r="A25" s="64">
        <f>IF(P25=0,0,IF(COUNTBLANK(P25)=1,0,COUNTA($P$14:P25)))</f>
        <v>0</v>
      </c>
      <c r="B25" s="28">
        <f>IF($C$4="Neattiecināmās izmaksas",IF('3a+c+n'!$Q25="N",'3a+c+n'!B25,0))</f>
        <v>0</v>
      </c>
      <c r="C25" s="28">
        <f>IF($C$4="Neattiecināmās izmaksas",IF('3a+c+n'!$Q25="N",'3a+c+n'!C25,0))</f>
        <v>0</v>
      </c>
      <c r="D25" s="28">
        <f>IF($C$4="Neattiecināmās izmaksas",IF('3a+c+n'!$Q25="N",'3a+c+n'!D25,0))</f>
        <v>0</v>
      </c>
      <c r="E25" s="59"/>
      <c r="F25" s="81"/>
      <c r="G25" s="28"/>
      <c r="H25" s="28">
        <f>IF($C$4="Neattiecināmās izmaksas",IF('3a+c+n'!$Q25="N",'3a+c+n'!H25,0))</f>
        <v>0</v>
      </c>
      <c r="I25" s="28"/>
      <c r="J25" s="28"/>
      <c r="K25" s="59">
        <f>IF($C$4="Neattiecināmās izmaksas",IF('3a+c+n'!$Q25="N",'3a+c+n'!K25,0))</f>
        <v>0</v>
      </c>
      <c r="L25" s="109">
        <f>IF($C$4="Neattiecināmās izmaksas",IF('3a+c+n'!$Q25="N",'3a+c+n'!L25,0))</f>
        <v>0</v>
      </c>
      <c r="M25" s="28">
        <f>IF($C$4="Neattiecināmās izmaksas",IF('3a+c+n'!$Q25="N",'3a+c+n'!M25,0))</f>
        <v>0</v>
      </c>
      <c r="N25" s="28">
        <f>IF($C$4="Neattiecināmās izmaksas",IF('3a+c+n'!$Q25="N",'3a+c+n'!N25,0))</f>
        <v>0</v>
      </c>
      <c r="O25" s="28">
        <f>IF($C$4="Neattiecināmās izmaksas",IF('3a+c+n'!$Q25="N",'3a+c+n'!O25,0))</f>
        <v>0</v>
      </c>
      <c r="P25" s="59">
        <f>IF($C$4="Neattiecināmās izmaksas",IF('3a+c+n'!$Q25="N",'3a+c+n'!P25,0))</f>
        <v>0</v>
      </c>
    </row>
    <row r="26" spans="1:16" x14ac:dyDescent="0.2">
      <c r="A26" s="64">
        <f>IF(P26=0,0,IF(COUNTBLANK(P26)=1,0,COUNTA($P$14:P26)))</f>
        <v>0</v>
      </c>
      <c r="B26" s="28">
        <f>IF($C$4="Neattiecināmās izmaksas",IF('3a+c+n'!$Q26="N",'3a+c+n'!B26,0))</f>
        <v>0</v>
      </c>
      <c r="C26" s="28">
        <f>IF($C$4="Neattiecināmās izmaksas",IF('3a+c+n'!$Q26="N",'3a+c+n'!C26,0))</f>
        <v>0</v>
      </c>
      <c r="D26" s="28">
        <f>IF($C$4="Neattiecināmās izmaksas",IF('3a+c+n'!$Q26="N",'3a+c+n'!D26,0))</f>
        <v>0</v>
      </c>
      <c r="E26" s="59"/>
      <c r="F26" s="81"/>
      <c r="G26" s="28"/>
      <c r="H26" s="28">
        <f>IF($C$4="Neattiecināmās izmaksas",IF('3a+c+n'!$Q26="N",'3a+c+n'!H26,0))</f>
        <v>0</v>
      </c>
      <c r="I26" s="28"/>
      <c r="J26" s="28"/>
      <c r="K26" s="59">
        <f>IF($C$4="Neattiecināmās izmaksas",IF('3a+c+n'!$Q26="N",'3a+c+n'!K26,0))</f>
        <v>0</v>
      </c>
      <c r="L26" s="109">
        <f>IF($C$4="Neattiecināmās izmaksas",IF('3a+c+n'!$Q26="N",'3a+c+n'!L26,0))</f>
        <v>0</v>
      </c>
      <c r="M26" s="28">
        <f>IF($C$4="Neattiecināmās izmaksas",IF('3a+c+n'!$Q26="N",'3a+c+n'!M26,0))</f>
        <v>0</v>
      </c>
      <c r="N26" s="28">
        <f>IF($C$4="Neattiecināmās izmaksas",IF('3a+c+n'!$Q26="N",'3a+c+n'!N26,0))</f>
        <v>0</v>
      </c>
      <c r="O26" s="28">
        <f>IF($C$4="Neattiecināmās izmaksas",IF('3a+c+n'!$Q26="N",'3a+c+n'!O26,0))</f>
        <v>0</v>
      </c>
      <c r="P26" s="59">
        <f>IF($C$4="Neattiecināmās izmaksas",IF('3a+c+n'!$Q26="N",'3a+c+n'!P26,0))</f>
        <v>0</v>
      </c>
    </row>
    <row r="27" spans="1:16" x14ac:dyDescent="0.2">
      <c r="A27" s="64">
        <f>IF(P27=0,0,IF(COUNTBLANK(P27)=1,0,COUNTA($P$14:P27)))</f>
        <v>0</v>
      </c>
      <c r="B27" s="28">
        <f>IF($C$4="Neattiecināmās izmaksas",IF('3a+c+n'!$Q27="N",'3a+c+n'!B27,0))</f>
        <v>0</v>
      </c>
      <c r="C27" s="28">
        <f>IF($C$4="Neattiecināmās izmaksas",IF('3a+c+n'!$Q27="N",'3a+c+n'!C27,0))</f>
        <v>0</v>
      </c>
      <c r="D27" s="28">
        <f>IF($C$4="Neattiecināmās izmaksas",IF('3a+c+n'!$Q27="N",'3a+c+n'!D27,0))</f>
        <v>0</v>
      </c>
      <c r="E27" s="59"/>
      <c r="F27" s="81"/>
      <c r="G27" s="28"/>
      <c r="H27" s="28">
        <f>IF($C$4="Neattiecināmās izmaksas",IF('3a+c+n'!$Q27="N",'3a+c+n'!H27,0))</f>
        <v>0</v>
      </c>
      <c r="I27" s="28"/>
      <c r="J27" s="28"/>
      <c r="K27" s="59">
        <f>IF($C$4="Neattiecināmās izmaksas",IF('3a+c+n'!$Q27="N",'3a+c+n'!K27,0))</f>
        <v>0</v>
      </c>
      <c r="L27" s="109">
        <f>IF($C$4="Neattiecināmās izmaksas",IF('3a+c+n'!$Q27="N",'3a+c+n'!L27,0))</f>
        <v>0</v>
      </c>
      <c r="M27" s="28">
        <f>IF($C$4="Neattiecināmās izmaksas",IF('3a+c+n'!$Q27="N",'3a+c+n'!M27,0))</f>
        <v>0</v>
      </c>
      <c r="N27" s="28">
        <f>IF($C$4="Neattiecināmās izmaksas",IF('3a+c+n'!$Q27="N",'3a+c+n'!N27,0))</f>
        <v>0</v>
      </c>
      <c r="O27" s="28">
        <f>IF($C$4="Neattiecināmās izmaksas",IF('3a+c+n'!$Q27="N",'3a+c+n'!O27,0))</f>
        <v>0</v>
      </c>
      <c r="P27" s="59">
        <f>IF($C$4="Neattiecināmās izmaksas",IF('3a+c+n'!$Q27="N",'3a+c+n'!P27,0))</f>
        <v>0</v>
      </c>
    </row>
    <row r="28" spans="1:16" x14ac:dyDescent="0.2">
      <c r="A28" s="64">
        <f>IF(P28=0,0,IF(COUNTBLANK(P28)=1,0,COUNTA($P$14:P28)))</f>
        <v>0</v>
      </c>
      <c r="B28" s="28">
        <f>IF($C$4="Neattiecināmās izmaksas",IF('3a+c+n'!$Q28="N",'3a+c+n'!B28,0))</f>
        <v>0</v>
      </c>
      <c r="C28" s="28">
        <f>IF($C$4="Neattiecināmās izmaksas",IF('3a+c+n'!$Q28="N",'3a+c+n'!C28,0))</f>
        <v>0</v>
      </c>
      <c r="D28" s="28">
        <f>IF($C$4="Neattiecināmās izmaksas",IF('3a+c+n'!$Q28="N",'3a+c+n'!D28,0))</f>
        <v>0</v>
      </c>
      <c r="E28" s="59"/>
      <c r="F28" s="81"/>
      <c r="G28" s="28"/>
      <c r="H28" s="28">
        <f>IF($C$4="Neattiecināmās izmaksas",IF('3a+c+n'!$Q28="N",'3a+c+n'!H28,0))</f>
        <v>0</v>
      </c>
      <c r="I28" s="28"/>
      <c r="J28" s="28"/>
      <c r="K28" s="59">
        <f>IF($C$4="Neattiecināmās izmaksas",IF('3a+c+n'!$Q28="N",'3a+c+n'!K28,0))</f>
        <v>0</v>
      </c>
      <c r="L28" s="109">
        <f>IF($C$4="Neattiecināmās izmaksas",IF('3a+c+n'!$Q28="N",'3a+c+n'!L28,0))</f>
        <v>0</v>
      </c>
      <c r="M28" s="28">
        <f>IF($C$4="Neattiecināmās izmaksas",IF('3a+c+n'!$Q28="N",'3a+c+n'!M28,0))</f>
        <v>0</v>
      </c>
      <c r="N28" s="28">
        <f>IF($C$4="Neattiecināmās izmaksas",IF('3a+c+n'!$Q28="N",'3a+c+n'!N28,0))</f>
        <v>0</v>
      </c>
      <c r="O28" s="28">
        <f>IF($C$4="Neattiecināmās izmaksas",IF('3a+c+n'!$Q28="N",'3a+c+n'!O28,0))</f>
        <v>0</v>
      </c>
      <c r="P28" s="59">
        <f>IF($C$4="Neattiecināmās izmaksas",IF('3a+c+n'!$Q28="N",'3a+c+n'!P28,0))</f>
        <v>0</v>
      </c>
    </row>
    <row r="29" spans="1:16" x14ac:dyDescent="0.2">
      <c r="A29" s="64">
        <f>IF(P29=0,0,IF(COUNTBLANK(P29)=1,0,COUNTA($P$14:P29)))</f>
        <v>0</v>
      </c>
      <c r="B29" s="28">
        <f>IF($C$4="Neattiecināmās izmaksas",IF('3a+c+n'!$Q29="N",'3a+c+n'!B29,0))</f>
        <v>0</v>
      </c>
      <c r="C29" s="28">
        <f>IF($C$4="Neattiecināmās izmaksas",IF('3a+c+n'!$Q29="N",'3a+c+n'!C29,0))</f>
        <v>0</v>
      </c>
      <c r="D29" s="28">
        <f>IF($C$4="Neattiecināmās izmaksas",IF('3a+c+n'!$Q29="N",'3a+c+n'!D29,0))</f>
        <v>0</v>
      </c>
      <c r="E29" s="59"/>
      <c r="F29" s="81"/>
      <c r="G29" s="28"/>
      <c r="H29" s="28">
        <f>IF($C$4="Neattiecināmās izmaksas",IF('3a+c+n'!$Q29="N",'3a+c+n'!H29,0))</f>
        <v>0</v>
      </c>
      <c r="I29" s="28"/>
      <c r="J29" s="28"/>
      <c r="K29" s="59">
        <f>IF($C$4="Neattiecināmās izmaksas",IF('3a+c+n'!$Q29="N",'3a+c+n'!K29,0))</f>
        <v>0</v>
      </c>
      <c r="L29" s="109">
        <f>IF($C$4="Neattiecināmās izmaksas",IF('3a+c+n'!$Q29="N",'3a+c+n'!L29,0))</f>
        <v>0</v>
      </c>
      <c r="M29" s="28">
        <f>IF($C$4="Neattiecināmās izmaksas",IF('3a+c+n'!$Q29="N",'3a+c+n'!M29,0))</f>
        <v>0</v>
      </c>
      <c r="N29" s="28">
        <f>IF($C$4="Neattiecināmās izmaksas",IF('3a+c+n'!$Q29="N",'3a+c+n'!N29,0))</f>
        <v>0</v>
      </c>
      <c r="O29" s="28">
        <f>IF($C$4="Neattiecināmās izmaksas",IF('3a+c+n'!$Q29="N",'3a+c+n'!O29,0))</f>
        <v>0</v>
      </c>
      <c r="P29" s="59">
        <f>IF($C$4="Neattiecināmās izmaksas",IF('3a+c+n'!$Q29="N",'3a+c+n'!P29,0))</f>
        <v>0</v>
      </c>
    </row>
    <row r="30" spans="1:16" x14ac:dyDescent="0.2">
      <c r="A30" s="64">
        <f>IF(P30=0,0,IF(COUNTBLANK(P30)=1,0,COUNTA($P$14:P30)))</f>
        <v>0</v>
      </c>
      <c r="B30" s="28">
        <f>IF($C$4="Neattiecināmās izmaksas",IF('3a+c+n'!$Q30="N",'3a+c+n'!B30,0))</f>
        <v>0</v>
      </c>
      <c r="C30" s="28">
        <f>IF($C$4="Neattiecināmās izmaksas",IF('3a+c+n'!$Q30="N",'3a+c+n'!C30,0))</f>
        <v>0</v>
      </c>
      <c r="D30" s="28">
        <f>IF($C$4="Neattiecināmās izmaksas",IF('3a+c+n'!$Q30="N",'3a+c+n'!D30,0))</f>
        <v>0</v>
      </c>
      <c r="E30" s="59"/>
      <c r="F30" s="81"/>
      <c r="G30" s="28"/>
      <c r="H30" s="28">
        <f>IF($C$4="Neattiecināmās izmaksas",IF('3a+c+n'!$Q30="N",'3a+c+n'!H30,0))</f>
        <v>0</v>
      </c>
      <c r="I30" s="28"/>
      <c r="J30" s="28"/>
      <c r="K30" s="59">
        <f>IF($C$4="Neattiecināmās izmaksas",IF('3a+c+n'!$Q30="N",'3a+c+n'!K30,0))</f>
        <v>0</v>
      </c>
      <c r="L30" s="109">
        <f>IF($C$4="Neattiecināmās izmaksas",IF('3a+c+n'!$Q30="N",'3a+c+n'!L30,0))</f>
        <v>0</v>
      </c>
      <c r="M30" s="28">
        <f>IF($C$4="Neattiecināmās izmaksas",IF('3a+c+n'!$Q30="N",'3a+c+n'!M30,0))</f>
        <v>0</v>
      </c>
      <c r="N30" s="28">
        <f>IF($C$4="Neattiecināmās izmaksas",IF('3a+c+n'!$Q30="N",'3a+c+n'!N30,0))</f>
        <v>0</v>
      </c>
      <c r="O30" s="28">
        <f>IF($C$4="Neattiecināmās izmaksas",IF('3a+c+n'!$Q30="N",'3a+c+n'!O30,0))</f>
        <v>0</v>
      </c>
      <c r="P30" s="59">
        <f>IF($C$4="Neattiecināmās izmaksas",IF('3a+c+n'!$Q30="N",'3a+c+n'!P30,0))</f>
        <v>0</v>
      </c>
    </row>
    <row r="31" spans="1:16" x14ac:dyDescent="0.2">
      <c r="A31" s="64">
        <f>IF(P31=0,0,IF(COUNTBLANK(P31)=1,0,COUNTA($P$14:P31)))</f>
        <v>0</v>
      </c>
      <c r="B31" s="28">
        <f>IF($C$4="Neattiecināmās izmaksas",IF('3a+c+n'!$Q31="N",'3a+c+n'!B31,0))</f>
        <v>0</v>
      </c>
      <c r="C31" s="28">
        <f>IF($C$4="Neattiecināmās izmaksas",IF('3a+c+n'!$Q31="N",'3a+c+n'!C31,0))</f>
        <v>0</v>
      </c>
      <c r="D31" s="28">
        <f>IF($C$4="Neattiecināmās izmaksas",IF('3a+c+n'!$Q31="N",'3a+c+n'!D31,0))</f>
        <v>0</v>
      </c>
      <c r="E31" s="59"/>
      <c r="F31" s="81"/>
      <c r="G31" s="28"/>
      <c r="H31" s="28">
        <f>IF($C$4="Neattiecināmās izmaksas",IF('3a+c+n'!$Q31="N",'3a+c+n'!H31,0))</f>
        <v>0</v>
      </c>
      <c r="I31" s="28"/>
      <c r="J31" s="28"/>
      <c r="K31" s="59">
        <f>IF($C$4="Neattiecināmās izmaksas",IF('3a+c+n'!$Q31="N",'3a+c+n'!K31,0))</f>
        <v>0</v>
      </c>
      <c r="L31" s="109">
        <f>IF($C$4="Neattiecināmās izmaksas",IF('3a+c+n'!$Q31="N",'3a+c+n'!L31,0))</f>
        <v>0</v>
      </c>
      <c r="M31" s="28">
        <f>IF($C$4="Neattiecināmās izmaksas",IF('3a+c+n'!$Q31="N",'3a+c+n'!M31,0))</f>
        <v>0</v>
      </c>
      <c r="N31" s="28">
        <f>IF($C$4="Neattiecināmās izmaksas",IF('3a+c+n'!$Q31="N",'3a+c+n'!N31,0))</f>
        <v>0</v>
      </c>
      <c r="O31" s="28">
        <f>IF($C$4="Neattiecināmās izmaksas",IF('3a+c+n'!$Q31="N",'3a+c+n'!O31,0))</f>
        <v>0</v>
      </c>
      <c r="P31" s="59">
        <f>IF($C$4="Neattiecināmās izmaksas",IF('3a+c+n'!$Q31="N",'3a+c+n'!P31,0))</f>
        <v>0</v>
      </c>
    </row>
    <row r="32" spans="1:16" x14ac:dyDescent="0.2">
      <c r="A32" s="64">
        <f>IF(P32=0,0,IF(COUNTBLANK(P32)=1,0,COUNTA($P$14:P32)))</f>
        <v>0</v>
      </c>
      <c r="B32" s="28">
        <f>IF($C$4="Neattiecināmās izmaksas",IF('3a+c+n'!$Q32="N",'3a+c+n'!B32,0))</f>
        <v>0</v>
      </c>
      <c r="C32" s="28">
        <f>IF($C$4="Neattiecināmās izmaksas",IF('3a+c+n'!$Q32="N",'3a+c+n'!C32,0))</f>
        <v>0</v>
      </c>
      <c r="D32" s="28">
        <f>IF($C$4="Neattiecināmās izmaksas",IF('3a+c+n'!$Q32="N",'3a+c+n'!D32,0))</f>
        <v>0</v>
      </c>
      <c r="E32" s="59"/>
      <c r="F32" s="81"/>
      <c r="G32" s="28"/>
      <c r="H32" s="28">
        <f>IF($C$4="Neattiecināmās izmaksas",IF('3a+c+n'!$Q32="N",'3a+c+n'!H32,0))</f>
        <v>0</v>
      </c>
      <c r="I32" s="28"/>
      <c r="J32" s="28"/>
      <c r="K32" s="59">
        <f>IF($C$4="Neattiecināmās izmaksas",IF('3a+c+n'!$Q32="N",'3a+c+n'!K32,0))</f>
        <v>0</v>
      </c>
      <c r="L32" s="109">
        <f>IF($C$4="Neattiecināmās izmaksas",IF('3a+c+n'!$Q32="N",'3a+c+n'!L32,0))</f>
        <v>0</v>
      </c>
      <c r="M32" s="28">
        <f>IF($C$4="Neattiecināmās izmaksas",IF('3a+c+n'!$Q32="N",'3a+c+n'!M32,0))</f>
        <v>0</v>
      </c>
      <c r="N32" s="28">
        <f>IF($C$4="Neattiecināmās izmaksas",IF('3a+c+n'!$Q32="N",'3a+c+n'!N32,0))</f>
        <v>0</v>
      </c>
      <c r="O32" s="28">
        <f>IF($C$4="Neattiecināmās izmaksas",IF('3a+c+n'!$Q32="N",'3a+c+n'!O32,0))</f>
        <v>0</v>
      </c>
      <c r="P32" s="59">
        <f>IF($C$4="Neattiecināmās izmaksas",IF('3a+c+n'!$Q32="N",'3a+c+n'!P32,0))</f>
        <v>0</v>
      </c>
    </row>
    <row r="33" spans="1:16" x14ac:dyDescent="0.2">
      <c r="A33" s="64">
        <f>IF(P33=0,0,IF(COUNTBLANK(P33)=1,0,COUNTA($P$14:P33)))</f>
        <v>0</v>
      </c>
      <c r="B33" s="28">
        <f>IF($C$4="Neattiecināmās izmaksas",IF('3a+c+n'!$Q33="N",'3a+c+n'!B33,0))</f>
        <v>0</v>
      </c>
      <c r="C33" s="28">
        <f>IF($C$4="Neattiecināmās izmaksas",IF('3a+c+n'!$Q33="N",'3a+c+n'!C33,0))</f>
        <v>0</v>
      </c>
      <c r="D33" s="28">
        <f>IF($C$4="Neattiecināmās izmaksas",IF('3a+c+n'!$Q33="N",'3a+c+n'!D33,0))</f>
        <v>0</v>
      </c>
      <c r="E33" s="59"/>
      <c r="F33" s="81"/>
      <c r="G33" s="28"/>
      <c r="H33" s="28">
        <f>IF($C$4="Neattiecināmās izmaksas",IF('3a+c+n'!$Q33="N",'3a+c+n'!H33,0))</f>
        <v>0</v>
      </c>
      <c r="I33" s="28"/>
      <c r="J33" s="28"/>
      <c r="K33" s="59">
        <f>IF($C$4="Neattiecināmās izmaksas",IF('3a+c+n'!$Q33="N",'3a+c+n'!K33,0))</f>
        <v>0</v>
      </c>
      <c r="L33" s="109">
        <f>IF($C$4="Neattiecināmās izmaksas",IF('3a+c+n'!$Q33="N",'3a+c+n'!L33,0))</f>
        <v>0</v>
      </c>
      <c r="M33" s="28">
        <f>IF($C$4="Neattiecināmās izmaksas",IF('3a+c+n'!$Q33="N",'3a+c+n'!M33,0))</f>
        <v>0</v>
      </c>
      <c r="N33" s="28">
        <f>IF($C$4="Neattiecināmās izmaksas",IF('3a+c+n'!$Q33="N",'3a+c+n'!N33,0))</f>
        <v>0</v>
      </c>
      <c r="O33" s="28">
        <f>IF($C$4="Neattiecināmās izmaksas",IF('3a+c+n'!$Q33="N",'3a+c+n'!O33,0))</f>
        <v>0</v>
      </c>
      <c r="P33" s="59">
        <f>IF($C$4="Neattiecināmās izmaksas",IF('3a+c+n'!$Q33="N",'3a+c+n'!P33,0))</f>
        <v>0</v>
      </c>
    </row>
    <row r="34" spans="1:16" x14ac:dyDescent="0.2">
      <c r="A34" s="64">
        <f>IF(P34=0,0,IF(COUNTBLANK(P34)=1,0,COUNTA($P$14:P34)))</f>
        <v>0</v>
      </c>
      <c r="B34" s="28">
        <f>IF($C$4="Neattiecināmās izmaksas",IF('3a+c+n'!$Q34="N",'3a+c+n'!B34,0))</f>
        <v>0</v>
      </c>
      <c r="C34" s="28">
        <f>IF($C$4="Neattiecināmās izmaksas",IF('3a+c+n'!$Q34="N",'3a+c+n'!C34,0))</f>
        <v>0</v>
      </c>
      <c r="D34" s="28">
        <f>IF($C$4="Neattiecināmās izmaksas",IF('3a+c+n'!$Q34="N",'3a+c+n'!D34,0))</f>
        <v>0</v>
      </c>
      <c r="E34" s="59"/>
      <c r="F34" s="81"/>
      <c r="G34" s="28"/>
      <c r="H34" s="28">
        <f>IF($C$4="Neattiecināmās izmaksas",IF('3a+c+n'!$Q34="N",'3a+c+n'!H34,0))</f>
        <v>0</v>
      </c>
      <c r="I34" s="28"/>
      <c r="J34" s="28"/>
      <c r="K34" s="59">
        <f>IF($C$4="Neattiecināmās izmaksas",IF('3a+c+n'!$Q34="N",'3a+c+n'!K34,0))</f>
        <v>0</v>
      </c>
      <c r="L34" s="109">
        <f>IF($C$4="Neattiecināmās izmaksas",IF('3a+c+n'!$Q34="N",'3a+c+n'!L34,0))</f>
        <v>0</v>
      </c>
      <c r="M34" s="28">
        <f>IF($C$4="Neattiecināmās izmaksas",IF('3a+c+n'!$Q34="N",'3a+c+n'!M34,0))</f>
        <v>0</v>
      </c>
      <c r="N34" s="28">
        <f>IF($C$4="Neattiecināmās izmaksas",IF('3a+c+n'!$Q34="N",'3a+c+n'!N34,0))</f>
        <v>0</v>
      </c>
      <c r="O34" s="28">
        <f>IF($C$4="Neattiecināmās izmaksas",IF('3a+c+n'!$Q34="N",'3a+c+n'!O34,0))</f>
        <v>0</v>
      </c>
      <c r="P34" s="59">
        <f>IF($C$4="Neattiecināmās izmaksas",IF('3a+c+n'!$Q34="N",'3a+c+n'!P34,0))</f>
        <v>0</v>
      </c>
    </row>
    <row r="35" spans="1:16" x14ac:dyDescent="0.2">
      <c r="A35" s="64">
        <f>IF(P35=0,0,IF(COUNTBLANK(P35)=1,0,COUNTA($P$14:P35)))</f>
        <v>0</v>
      </c>
      <c r="B35" s="28">
        <f>IF($C$4="Neattiecināmās izmaksas",IF('3a+c+n'!$Q35="N",'3a+c+n'!B35,0))</f>
        <v>0</v>
      </c>
      <c r="C35" s="28">
        <f>IF($C$4="Neattiecināmās izmaksas",IF('3a+c+n'!$Q35="N",'3a+c+n'!C35,0))</f>
        <v>0</v>
      </c>
      <c r="D35" s="28">
        <f>IF($C$4="Neattiecināmās izmaksas",IF('3a+c+n'!$Q35="N",'3a+c+n'!D35,0))</f>
        <v>0</v>
      </c>
      <c r="E35" s="59"/>
      <c r="F35" s="81"/>
      <c r="G35" s="28"/>
      <c r="H35" s="28">
        <f>IF($C$4="Neattiecināmās izmaksas",IF('3a+c+n'!$Q35="N",'3a+c+n'!H35,0))</f>
        <v>0</v>
      </c>
      <c r="I35" s="28"/>
      <c r="J35" s="28"/>
      <c r="K35" s="59">
        <f>IF($C$4="Neattiecināmās izmaksas",IF('3a+c+n'!$Q35="N",'3a+c+n'!K35,0))</f>
        <v>0</v>
      </c>
      <c r="L35" s="109">
        <f>IF($C$4="Neattiecināmās izmaksas",IF('3a+c+n'!$Q35="N",'3a+c+n'!L35,0))</f>
        <v>0</v>
      </c>
      <c r="M35" s="28">
        <f>IF($C$4="Neattiecināmās izmaksas",IF('3a+c+n'!$Q35="N",'3a+c+n'!M35,0))</f>
        <v>0</v>
      </c>
      <c r="N35" s="28">
        <f>IF($C$4="Neattiecināmās izmaksas",IF('3a+c+n'!$Q35="N",'3a+c+n'!N35,0))</f>
        <v>0</v>
      </c>
      <c r="O35" s="28">
        <f>IF($C$4="Neattiecināmās izmaksas",IF('3a+c+n'!$Q35="N",'3a+c+n'!O35,0))</f>
        <v>0</v>
      </c>
      <c r="P35" s="59">
        <f>IF($C$4="Neattiecināmās izmaksas",IF('3a+c+n'!$Q35="N",'3a+c+n'!P35,0))</f>
        <v>0</v>
      </c>
    </row>
    <row r="36" spans="1:16" x14ac:dyDescent="0.2">
      <c r="A36" s="64">
        <f>IF(P36=0,0,IF(COUNTBLANK(P36)=1,0,COUNTA($P$14:P36)))</f>
        <v>0</v>
      </c>
      <c r="B36" s="28">
        <f>IF($C$4="Neattiecināmās izmaksas",IF('3a+c+n'!$Q36="N",'3a+c+n'!B36,0))</f>
        <v>0</v>
      </c>
      <c r="C36" s="28">
        <f>IF($C$4="Neattiecināmās izmaksas",IF('3a+c+n'!$Q36="N",'3a+c+n'!C36,0))</f>
        <v>0</v>
      </c>
      <c r="D36" s="28">
        <f>IF($C$4="Neattiecināmās izmaksas",IF('3a+c+n'!$Q36="N",'3a+c+n'!D36,0))</f>
        <v>0</v>
      </c>
      <c r="E36" s="59"/>
      <c r="F36" s="81"/>
      <c r="G36" s="28"/>
      <c r="H36" s="28">
        <f>IF($C$4="Neattiecināmās izmaksas",IF('3a+c+n'!$Q36="N",'3a+c+n'!H36,0))</f>
        <v>0</v>
      </c>
      <c r="I36" s="28"/>
      <c r="J36" s="28"/>
      <c r="K36" s="59">
        <f>IF($C$4="Neattiecināmās izmaksas",IF('3a+c+n'!$Q36="N",'3a+c+n'!K36,0))</f>
        <v>0</v>
      </c>
      <c r="L36" s="109">
        <f>IF($C$4="Neattiecināmās izmaksas",IF('3a+c+n'!$Q36="N",'3a+c+n'!L36,0))</f>
        <v>0</v>
      </c>
      <c r="M36" s="28">
        <f>IF($C$4="Neattiecināmās izmaksas",IF('3a+c+n'!$Q36="N",'3a+c+n'!M36,0))</f>
        <v>0</v>
      </c>
      <c r="N36" s="28">
        <f>IF($C$4="Neattiecināmās izmaksas",IF('3a+c+n'!$Q36="N",'3a+c+n'!N36,0))</f>
        <v>0</v>
      </c>
      <c r="O36" s="28">
        <f>IF($C$4="Neattiecināmās izmaksas",IF('3a+c+n'!$Q36="N",'3a+c+n'!O36,0))</f>
        <v>0</v>
      </c>
      <c r="P36" s="59">
        <f>IF($C$4="Neattiecināmās izmaksas",IF('3a+c+n'!$Q36="N",'3a+c+n'!P36,0))</f>
        <v>0</v>
      </c>
    </row>
    <row r="37" spans="1:16" x14ac:dyDescent="0.2">
      <c r="A37" s="64">
        <f>IF(P37=0,0,IF(COUNTBLANK(P37)=1,0,COUNTA($P$14:P37)))</f>
        <v>0</v>
      </c>
      <c r="B37" s="28">
        <f>IF($C$4="Neattiecināmās izmaksas",IF('3a+c+n'!$Q37="N",'3a+c+n'!B37,0))</f>
        <v>0</v>
      </c>
      <c r="C37" s="28">
        <f>IF($C$4="Neattiecināmās izmaksas",IF('3a+c+n'!$Q37="N",'3a+c+n'!C37,0))</f>
        <v>0</v>
      </c>
      <c r="D37" s="28">
        <f>IF($C$4="Neattiecināmās izmaksas",IF('3a+c+n'!$Q37="N",'3a+c+n'!D37,0))</f>
        <v>0</v>
      </c>
      <c r="E37" s="59"/>
      <c r="F37" s="81"/>
      <c r="G37" s="28"/>
      <c r="H37" s="28">
        <f>IF($C$4="Neattiecināmās izmaksas",IF('3a+c+n'!$Q37="N",'3a+c+n'!H37,0))</f>
        <v>0</v>
      </c>
      <c r="I37" s="28"/>
      <c r="J37" s="28"/>
      <c r="K37" s="59">
        <f>IF($C$4="Neattiecināmās izmaksas",IF('3a+c+n'!$Q37="N",'3a+c+n'!K37,0))</f>
        <v>0</v>
      </c>
      <c r="L37" s="109">
        <f>IF($C$4="Neattiecināmās izmaksas",IF('3a+c+n'!$Q37="N",'3a+c+n'!L37,0))</f>
        <v>0</v>
      </c>
      <c r="M37" s="28">
        <f>IF($C$4="Neattiecināmās izmaksas",IF('3a+c+n'!$Q37="N",'3a+c+n'!M37,0))</f>
        <v>0</v>
      </c>
      <c r="N37" s="28">
        <f>IF($C$4="Neattiecināmās izmaksas",IF('3a+c+n'!$Q37="N",'3a+c+n'!N37,0))</f>
        <v>0</v>
      </c>
      <c r="O37" s="28">
        <f>IF($C$4="Neattiecināmās izmaksas",IF('3a+c+n'!$Q37="N",'3a+c+n'!O37,0))</f>
        <v>0</v>
      </c>
      <c r="P37" s="59">
        <f>IF($C$4="Neattiecināmās izmaksas",IF('3a+c+n'!$Q37="N",'3a+c+n'!P37,0))</f>
        <v>0</v>
      </c>
    </row>
    <row r="38" spans="1:16" x14ac:dyDescent="0.2">
      <c r="A38" s="64">
        <f>IF(P38=0,0,IF(COUNTBLANK(P38)=1,0,COUNTA($P$14:P38)))</f>
        <v>0</v>
      </c>
      <c r="B38" s="28">
        <f>IF($C$4="Neattiecināmās izmaksas",IF('3a+c+n'!$Q38="N",'3a+c+n'!B38,0))</f>
        <v>0</v>
      </c>
      <c r="C38" s="28">
        <f>IF($C$4="Neattiecināmās izmaksas",IF('3a+c+n'!$Q38="N",'3a+c+n'!C38,0))</f>
        <v>0</v>
      </c>
      <c r="D38" s="28">
        <f>IF($C$4="Neattiecināmās izmaksas",IF('3a+c+n'!$Q38="N",'3a+c+n'!D38,0))</f>
        <v>0</v>
      </c>
      <c r="E38" s="59"/>
      <c r="F38" s="81"/>
      <c r="G38" s="28"/>
      <c r="H38" s="28">
        <f>IF($C$4="Neattiecināmās izmaksas",IF('3a+c+n'!$Q38="N",'3a+c+n'!H38,0))</f>
        <v>0</v>
      </c>
      <c r="I38" s="28"/>
      <c r="J38" s="28"/>
      <c r="K38" s="59">
        <f>IF($C$4="Neattiecināmās izmaksas",IF('3a+c+n'!$Q38="N",'3a+c+n'!K38,0))</f>
        <v>0</v>
      </c>
      <c r="L38" s="109">
        <f>IF($C$4="Neattiecināmās izmaksas",IF('3a+c+n'!$Q38="N",'3a+c+n'!L38,0))</f>
        <v>0</v>
      </c>
      <c r="M38" s="28">
        <f>IF($C$4="Neattiecināmās izmaksas",IF('3a+c+n'!$Q38="N",'3a+c+n'!M38,0))</f>
        <v>0</v>
      </c>
      <c r="N38" s="28">
        <f>IF($C$4="Neattiecināmās izmaksas",IF('3a+c+n'!$Q38="N",'3a+c+n'!N38,0))</f>
        <v>0</v>
      </c>
      <c r="O38" s="28">
        <f>IF($C$4="Neattiecināmās izmaksas",IF('3a+c+n'!$Q38="N",'3a+c+n'!O38,0))</f>
        <v>0</v>
      </c>
      <c r="P38" s="59">
        <f>IF($C$4="Neattiecināmās izmaksas",IF('3a+c+n'!$Q38="N",'3a+c+n'!P38,0))</f>
        <v>0</v>
      </c>
    </row>
    <row r="39" spans="1:16" x14ac:dyDescent="0.2">
      <c r="A39" s="64">
        <f>IF(P39=0,0,IF(COUNTBLANK(P39)=1,0,COUNTA($P$14:P39)))</f>
        <v>0</v>
      </c>
      <c r="B39" s="28">
        <f>IF($C$4="Neattiecināmās izmaksas",IF('3a+c+n'!$Q39="N",'3a+c+n'!B39,0))</f>
        <v>0</v>
      </c>
      <c r="C39" s="28">
        <f>IF($C$4="Neattiecināmās izmaksas",IF('3a+c+n'!$Q39="N",'3a+c+n'!C39,0))</f>
        <v>0</v>
      </c>
      <c r="D39" s="28">
        <f>IF($C$4="Neattiecināmās izmaksas",IF('3a+c+n'!$Q39="N",'3a+c+n'!D39,0))</f>
        <v>0</v>
      </c>
      <c r="E39" s="59"/>
      <c r="F39" s="81"/>
      <c r="G39" s="28"/>
      <c r="H39" s="28">
        <f>IF($C$4="Neattiecināmās izmaksas",IF('3a+c+n'!$Q39="N",'3a+c+n'!H39,0))</f>
        <v>0</v>
      </c>
      <c r="I39" s="28"/>
      <c r="J39" s="28"/>
      <c r="K39" s="59">
        <f>IF($C$4="Neattiecināmās izmaksas",IF('3a+c+n'!$Q39="N",'3a+c+n'!K39,0))</f>
        <v>0</v>
      </c>
      <c r="L39" s="109">
        <f>IF($C$4="Neattiecināmās izmaksas",IF('3a+c+n'!$Q39="N",'3a+c+n'!L39,0))</f>
        <v>0</v>
      </c>
      <c r="M39" s="28">
        <f>IF($C$4="Neattiecināmās izmaksas",IF('3a+c+n'!$Q39="N",'3a+c+n'!M39,0))</f>
        <v>0</v>
      </c>
      <c r="N39" s="28">
        <f>IF($C$4="Neattiecināmās izmaksas",IF('3a+c+n'!$Q39="N",'3a+c+n'!N39,0))</f>
        <v>0</v>
      </c>
      <c r="O39" s="28">
        <f>IF($C$4="Neattiecināmās izmaksas",IF('3a+c+n'!$Q39="N",'3a+c+n'!O39,0))</f>
        <v>0</v>
      </c>
      <c r="P39" s="59">
        <f>IF($C$4="Neattiecināmās izmaksas",IF('3a+c+n'!$Q39="N",'3a+c+n'!P39,0))</f>
        <v>0</v>
      </c>
    </row>
    <row r="40" spans="1:16" x14ac:dyDescent="0.2">
      <c r="A40" s="64">
        <f>IF(P40=0,0,IF(COUNTBLANK(P40)=1,0,COUNTA($P$14:P40)))</f>
        <v>0</v>
      </c>
      <c r="B40" s="28">
        <f>IF($C$4="Neattiecināmās izmaksas",IF('3a+c+n'!$Q40="N",'3a+c+n'!B40,0))</f>
        <v>0</v>
      </c>
      <c r="C40" s="28">
        <f>IF($C$4="Neattiecināmās izmaksas",IF('3a+c+n'!$Q40="N",'3a+c+n'!C40,0))</f>
        <v>0</v>
      </c>
      <c r="D40" s="28">
        <f>IF($C$4="Neattiecināmās izmaksas",IF('3a+c+n'!$Q40="N",'3a+c+n'!D40,0))</f>
        <v>0</v>
      </c>
      <c r="E40" s="59"/>
      <c r="F40" s="81"/>
      <c r="G40" s="28"/>
      <c r="H40" s="28">
        <f>IF($C$4="Neattiecināmās izmaksas",IF('3a+c+n'!$Q40="N",'3a+c+n'!H40,0))</f>
        <v>0</v>
      </c>
      <c r="I40" s="28"/>
      <c r="J40" s="28"/>
      <c r="K40" s="59">
        <f>IF($C$4="Neattiecināmās izmaksas",IF('3a+c+n'!$Q40="N",'3a+c+n'!K40,0))</f>
        <v>0</v>
      </c>
      <c r="L40" s="109">
        <f>IF($C$4="Neattiecināmās izmaksas",IF('3a+c+n'!$Q40="N",'3a+c+n'!L40,0))</f>
        <v>0</v>
      </c>
      <c r="M40" s="28">
        <f>IF($C$4="Neattiecināmās izmaksas",IF('3a+c+n'!$Q40="N",'3a+c+n'!M40,0))</f>
        <v>0</v>
      </c>
      <c r="N40" s="28">
        <f>IF($C$4="Neattiecināmās izmaksas",IF('3a+c+n'!$Q40="N",'3a+c+n'!N40,0))</f>
        <v>0</v>
      </c>
      <c r="O40" s="28">
        <f>IF($C$4="Neattiecināmās izmaksas",IF('3a+c+n'!$Q40="N",'3a+c+n'!O40,0))</f>
        <v>0</v>
      </c>
      <c r="P40" s="59">
        <f>IF($C$4="Neattiecināmās izmaksas",IF('3a+c+n'!$Q40="N",'3a+c+n'!P40,0))</f>
        <v>0</v>
      </c>
    </row>
    <row r="41" spans="1:16" x14ac:dyDescent="0.2">
      <c r="A41" s="64">
        <f>IF(P41=0,0,IF(COUNTBLANK(P41)=1,0,COUNTA($P$14:P41)))</f>
        <v>0</v>
      </c>
      <c r="B41" s="28">
        <f>IF($C$4="Neattiecināmās izmaksas",IF('3a+c+n'!$Q41="N",'3a+c+n'!B41,0))</f>
        <v>0</v>
      </c>
      <c r="C41" s="28">
        <f>IF($C$4="Neattiecināmās izmaksas",IF('3a+c+n'!$Q41="N",'3a+c+n'!C41,0))</f>
        <v>0</v>
      </c>
      <c r="D41" s="28">
        <f>IF($C$4="Neattiecināmās izmaksas",IF('3a+c+n'!$Q41="N",'3a+c+n'!D41,0))</f>
        <v>0</v>
      </c>
      <c r="E41" s="59"/>
      <c r="F41" s="81"/>
      <c r="G41" s="28"/>
      <c r="H41" s="28">
        <f>IF($C$4="Neattiecināmās izmaksas",IF('3a+c+n'!$Q41="N",'3a+c+n'!H41,0))</f>
        <v>0</v>
      </c>
      <c r="I41" s="28"/>
      <c r="J41" s="28"/>
      <c r="K41" s="59">
        <f>IF($C$4="Neattiecināmās izmaksas",IF('3a+c+n'!$Q41="N",'3a+c+n'!K41,0))</f>
        <v>0</v>
      </c>
      <c r="L41" s="109">
        <f>IF($C$4="Neattiecināmās izmaksas",IF('3a+c+n'!$Q41="N",'3a+c+n'!L41,0))</f>
        <v>0</v>
      </c>
      <c r="M41" s="28">
        <f>IF($C$4="Neattiecināmās izmaksas",IF('3a+c+n'!$Q41="N",'3a+c+n'!M41,0))</f>
        <v>0</v>
      </c>
      <c r="N41" s="28">
        <f>IF($C$4="Neattiecināmās izmaksas",IF('3a+c+n'!$Q41="N",'3a+c+n'!N41,0))</f>
        <v>0</v>
      </c>
      <c r="O41" s="28">
        <f>IF($C$4="Neattiecināmās izmaksas",IF('3a+c+n'!$Q41="N",'3a+c+n'!O41,0))</f>
        <v>0</v>
      </c>
      <c r="P41" s="59">
        <f>IF($C$4="Neattiecināmās izmaksas",IF('3a+c+n'!$Q41="N",'3a+c+n'!P41,0))</f>
        <v>0</v>
      </c>
    </row>
    <row r="42" spans="1:16" x14ac:dyDescent="0.2">
      <c r="A42" s="64">
        <f>IF(P42=0,0,IF(COUNTBLANK(P42)=1,0,COUNTA($P$14:P42)))</f>
        <v>0</v>
      </c>
      <c r="B42" s="28">
        <f>IF($C$4="Neattiecināmās izmaksas",IF('3a+c+n'!$Q42="N",'3a+c+n'!B42,0))</f>
        <v>0</v>
      </c>
      <c r="C42" s="28">
        <f>IF($C$4="Neattiecināmās izmaksas",IF('3a+c+n'!$Q42="N",'3a+c+n'!C42,0))</f>
        <v>0</v>
      </c>
      <c r="D42" s="28">
        <f>IF($C$4="Neattiecināmās izmaksas",IF('3a+c+n'!$Q42="N",'3a+c+n'!D42,0))</f>
        <v>0</v>
      </c>
      <c r="E42" s="59"/>
      <c r="F42" s="81"/>
      <c r="G42" s="28"/>
      <c r="H42" s="28">
        <f>IF($C$4="Neattiecināmās izmaksas",IF('3a+c+n'!$Q42="N",'3a+c+n'!H42,0))</f>
        <v>0</v>
      </c>
      <c r="I42" s="28"/>
      <c r="J42" s="28"/>
      <c r="K42" s="59">
        <f>IF($C$4="Neattiecināmās izmaksas",IF('3a+c+n'!$Q42="N",'3a+c+n'!K42,0))</f>
        <v>0</v>
      </c>
      <c r="L42" s="109">
        <f>IF($C$4="Neattiecināmās izmaksas",IF('3a+c+n'!$Q42="N",'3a+c+n'!L42,0))</f>
        <v>0</v>
      </c>
      <c r="M42" s="28">
        <f>IF($C$4="Neattiecināmās izmaksas",IF('3a+c+n'!$Q42="N",'3a+c+n'!M42,0))</f>
        <v>0</v>
      </c>
      <c r="N42" s="28">
        <f>IF($C$4="Neattiecināmās izmaksas",IF('3a+c+n'!$Q42="N",'3a+c+n'!N42,0))</f>
        <v>0</v>
      </c>
      <c r="O42" s="28">
        <f>IF($C$4="Neattiecināmās izmaksas",IF('3a+c+n'!$Q42="N",'3a+c+n'!O42,0))</f>
        <v>0</v>
      </c>
      <c r="P42" s="59">
        <f>IF($C$4="Neattiecināmās izmaksas",IF('3a+c+n'!$Q42="N",'3a+c+n'!P42,0))</f>
        <v>0</v>
      </c>
    </row>
    <row r="43" spans="1:16" x14ac:dyDescent="0.2">
      <c r="A43" s="64">
        <f>IF(P43=0,0,IF(COUNTBLANK(P43)=1,0,COUNTA($P$14:P43)))</f>
        <v>0</v>
      </c>
      <c r="B43" s="28">
        <f>IF($C$4="Neattiecināmās izmaksas",IF('3a+c+n'!$Q43="N",'3a+c+n'!B43,0))</f>
        <v>0</v>
      </c>
      <c r="C43" s="28">
        <f>IF($C$4="Neattiecināmās izmaksas",IF('3a+c+n'!$Q43="N",'3a+c+n'!C43,0))</f>
        <v>0</v>
      </c>
      <c r="D43" s="28">
        <f>IF($C$4="Neattiecināmās izmaksas",IF('3a+c+n'!$Q43="N",'3a+c+n'!D43,0))</f>
        <v>0</v>
      </c>
      <c r="E43" s="59"/>
      <c r="F43" s="81"/>
      <c r="G43" s="28"/>
      <c r="H43" s="28">
        <f>IF($C$4="Neattiecināmās izmaksas",IF('3a+c+n'!$Q43="N",'3a+c+n'!H43,0))</f>
        <v>0</v>
      </c>
      <c r="I43" s="28"/>
      <c r="J43" s="28"/>
      <c r="K43" s="59">
        <f>IF($C$4="Neattiecināmās izmaksas",IF('3a+c+n'!$Q43="N",'3a+c+n'!K43,0))</f>
        <v>0</v>
      </c>
      <c r="L43" s="109">
        <f>IF($C$4="Neattiecināmās izmaksas",IF('3a+c+n'!$Q43="N",'3a+c+n'!L43,0))</f>
        <v>0</v>
      </c>
      <c r="M43" s="28">
        <f>IF($C$4="Neattiecināmās izmaksas",IF('3a+c+n'!$Q43="N",'3a+c+n'!M43,0))</f>
        <v>0</v>
      </c>
      <c r="N43" s="28">
        <f>IF($C$4="Neattiecināmās izmaksas",IF('3a+c+n'!$Q43="N",'3a+c+n'!N43,0))</f>
        <v>0</v>
      </c>
      <c r="O43" s="28">
        <f>IF($C$4="Neattiecināmās izmaksas",IF('3a+c+n'!$Q43="N",'3a+c+n'!O43,0))</f>
        <v>0</v>
      </c>
      <c r="P43" s="59">
        <f>IF($C$4="Neattiecināmās izmaksas",IF('3a+c+n'!$Q43="N",'3a+c+n'!P43,0))</f>
        <v>0</v>
      </c>
    </row>
    <row r="44" spans="1:16" x14ac:dyDescent="0.2">
      <c r="A44" s="64">
        <f>IF(P44=0,0,IF(COUNTBLANK(P44)=1,0,COUNTA($P$14:P44)))</f>
        <v>0</v>
      </c>
      <c r="B44" s="28">
        <f>IF($C$4="Neattiecināmās izmaksas",IF('3a+c+n'!$Q44="N",'3a+c+n'!B44,0))</f>
        <v>0</v>
      </c>
      <c r="C44" s="28">
        <f>IF($C$4="Neattiecināmās izmaksas",IF('3a+c+n'!$Q44="N",'3a+c+n'!C44,0))</f>
        <v>0</v>
      </c>
      <c r="D44" s="28">
        <f>IF($C$4="Neattiecināmās izmaksas",IF('3a+c+n'!$Q44="N",'3a+c+n'!D44,0))</f>
        <v>0</v>
      </c>
      <c r="E44" s="59"/>
      <c r="F44" s="81"/>
      <c r="G44" s="28"/>
      <c r="H44" s="28">
        <f>IF($C$4="Neattiecināmās izmaksas",IF('3a+c+n'!$Q44="N",'3a+c+n'!H44,0))</f>
        <v>0</v>
      </c>
      <c r="I44" s="28"/>
      <c r="J44" s="28"/>
      <c r="K44" s="59">
        <f>IF($C$4="Neattiecināmās izmaksas",IF('3a+c+n'!$Q44="N",'3a+c+n'!K44,0))</f>
        <v>0</v>
      </c>
      <c r="L44" s="109">
        <f>IF($C$4="Neattiecināmās izmaksas",IF('3a+c+n'!$Q44="N",'3a+c+n'!L44,0))</f>
        <v>0</v>
      </c>
      <c r="M44" s="28">
        <f>IF($C$4="Neattiecināmās izmaksas",IF('3a+c+n'!$Q44="N",'3a+c+n'!M44,0))</f>
        <v>0</v>
      </c>
      <c r="N44" s="28">
        <f>IF($C$4="Neattiecināmās izmaksas",IF('3a+c+n'!$Q44="N",'3a+c+n'!N44,0))</f>
        <v>0</v>
      </c>
      <c r="O44" s="28">
        <f>IF($C$4="Neattiecināmās izmaksas",IF('3a+c+n'!$Q44="N",'3a+c+n'!O44,0))</f>
        <v>0</v>
      </c>
      <c r="P44" s="59">
        <f>IF($C$4="Neattiecināmās izmaksas",IF('3a+c+n'!$Q44="N",'3a+c+n'!P44,0))</f>
        <v>0</v>
      </c>
    </row>
    <row r="45" spans="1:16" x14ac:dyDescent="0.2">
      <c r="A45" s="64">
        <f>IF(P45=0,0,IF(COUNTBLANK(P45)=1,0,COUNTA($P$14:P45)))</f>
        <v>0</v>
      </c>
      <c r="B45" s="28">
        <f>IF($C$4="Neattiecināmās izmaksas",IF('3a+c+n'!$Q45="N",'3a+c+n'!B45,0))</f>
        <v>0</v>
      </c>
      <c r="C45" s="28">
        <f>IF($C$4="Neattiecināmās izmaksas",IF('3a+c+n'!$Q45="N",'3a+c+n'!C45,0))</f>
        <v>0</v>
      </c>
      <c r="D45" s="28">
        <f>IF($C$4="Neattiecināmās izmaksas",IF('3a+c+n'!$Q45="N",'3a+c+n'!D45,0))</f>
        <v>0</v>
      </c>
      <c r="E45" s="59"/>
      <c r="F45" s="81"/>
      <c r="G45" s="28"/>
      <c r="H45" s="28">
        <f>IF($C$4="Neattiecināmās izmaksas",IF('3a+c+n'!$Q45="N",'3a+c+n'!H45,0))</f>
        <v>0</v>
      </c>
      <c r="I45" s="28"/>
      <c r="J45" s="28"/>
      <c r="K45" s="59">
        <f>IF($C$4="Neattiecināmās izmaksas",IF('3a+c+n'!$Q45="N",'3a+c+n'!K45,0))</f>
        <v>0</v>
      </c>
      <c r="L45" s="109">
        <f>IF($C$4="Neattiecināmās izmaksas",IF('3a+c+n'!$Q45="N",'3a+c+n'!L45,0))</f>
        <v>0</v>
      </c>
      <c r="M45" s="28">
        <f>IF($C$4="Neattiecināmās izmaksas",IF('3a+c+n'!$Q45="N",'3a+c+n'!M45,0))</f>
        <v>0</v>
      </c>
      <c r="N45" s="28">
        <f>IF($C$4="Neattiecināmās izmaksas",IF('3a+c+n'!$Q45="N",'3a+c+n'!N45,0))</f>
        <v>0</v>
      </c>
      <c r="O45" s="28">
        <f>IF($C$4="Neattiecināmās izmaksas",IF('3a+c+n'!$Q45="N",'3a+c+n'!O45,0))</f>
        <v>0</v>
      </c>
      <c r="P45" s="59">
        <f>IF($C$4="Neattiecināmās izmaksas",IF('3a+c+n'!$Q45="N",'3a+c+n'!P45,0))</f>
        <v>0</v>
      </c>
    </row>
    <row r="46" spans="1:16" x14ac:dyDescent="0.2">
      <c r="A46" s="64">
        <f>IF(P46=0,0,IF(COUNTBLANK(P46)=1,0,COUNTA($P$14:P46)))</f>
        <v>0</v>
      </c>
      <c r="B46" s="28">
        <f>IF($C$4="Neattiecināmās izmaksas",IF('3a+c+n'!$Q46="N",'3a+c+n'!B46,0))</f>
        <v>0</v>
      </c>
      <c r="C46" s="28">
        <f>IF($C$4="Neattiecināmās izmaksas",IF('3a+c+n'!$Q46="N",'3a+c+n'!C46,0))</f>
        <v>0</v>
      </c>
      <c r="D46" s="28">
        <f>IF($C$4="Neattiecināmās izmaksas",IF('3a+c+n'!$Q46="N",'3a+c+n'!D46,0))</f>
        <v>0</v>
      </c>
      <c r="E46" s="59"/>
      <c r="F46" s="81"/>
      <c r="G46" s="28"/>
      <c r="H46" s="28">
        <f>IF($C$4="Neattiecināmās izmaksas",IF('3a+c+n'!$Q46="N",'3a+c+n'!H46,0))</f>
        <v>0</v>
      </c>
      <c r="I46" s="28"/>
      <c r="J46" s="28"/>
      <c r="K46" s="59">
        <f>IF($C$4="Neattiecināmās izmaksas",IF('3a+c+n'!$Q46="N",'3a+c+n'!K46,0))</f>
        <v>0</v>
      </c>
      <c r="L46" s="109">
        <f>IF($C$4="Neattiecināmās izmaksas",IF('3a+c+n'!$Q46="N",'3a+c+n'!L46,0))</f>
        <v>0</v>
      </c>
      <c r="M46" s="28">
        <f>IF($C$4="Neattiecināmās izmaksas",IF('3a+c+n'!$Q46="N",'3a+c+n'!M46,0))</f>
        <v>0</v>
      </c>
      <c r="N46" s="28">
        <f>IF($C$4="Neattiecināmās izmaksas",IF('3a+c+n'!$Q46="N",'3a+c+n'!N46,0))</f>
        <v>0</v>
      </c>
      <c r="O46" s="28">
        <f>IF($C$4="Neattiecināmās izmaksas",IF('3a+c+n'!$Q46="N",'3a+c+n'!O46,0))</f>
        <v>0</v>
      </c>
      <c r="P46" s="59">
        <f>IF($C$4="Neattiecināmās izmaksas",IF('3a+c+n'!$Q46="N",'3a+c+n'!P46,0))</f>
        <v>0</v>
      </c>
    </row>
    <row r="47" spans="1:16" x14ac:dyDescent="0.2">
      <c r="A47" s="64">
        <f>IF(P47=0,0,IF(COUNTBLANK(P47)=1,0,COUNTA($P$14:P47)))</f>
        <v>0</v>
      </c>
      <c r="B47" s="28">
        <f>IF($C$4="Neattiecināmās izmaksas",IF('3a+c+n'!$Q47="N",'3a+c+n'!B47,0))</f>
        <v>0</v>
      </c>
      <c r="C47" s="28">
        <f>IF($C$4="Neattiecināmās izmaksas",IF('3a+c+n'!$Q47="N",'3a+c+n'!C47,0))</f>
        <v>0</v>
      </c>
      <c r="D47" s="28">
        <f>IF($C$4="Neattiecināmās izmaksas",IF('3a+c+n'!$Q47="N",'3a+c+n'!D47,0))</f>
        <v>0</v>
      </c>
      <c r="E47" s="59"/>
      <c r="F47" s="81"/>
      <c r="G47" s="28"/>
      <c r="H47" s="28">
        <f>IF($C$4="Neattiecināmās izmaksas",IF('3a+c+n'!$Q47="N",'3a+c+n'!H47,0))</f>
        <v>0</v>
      </c>
      <c r="I47" s="28"/>
      <c r="J47" s="28"/>
      <c r="K47" s="59">
        <f>IF($C$4="Neattiecināmās izmaksas",IF('3a+c+n'!$Q47="N",'3a+c+n'!K47,0))</f>
        <v>0</v>
      </c>
      <c r="L47" s="109">
        <f>IF($C$4="Neattiecināmās izmaksas",IF('3a+c+n'!$Q47="N",'3a+c+n'!L47,0))</f>
        <v>0</v>
      </c>
      <c r="M47" s="28">
        <f>IF($C$4="Neattiecināmās izmaksas",IF('3a+c+n'!$Q47="N",'3a+c+n'!M47,0))</f>
        <v>0</v>
      </c>
      <c r="N47" s="28">
        <f>IF($C$4="Neattiecināmās izmaksas",IF('3a+c+n'!$Q47="N",'3a+c+n'!N47,0))</f>
        <v>0</v>
      </c>
      <c r="O47" s="28">
        <f>IF($C$4="Neattiecināmās izmaksas",IF('3a+c+n'!$Q47="N",'3a+c+n'!O47,0))</f>
        <v>0</v>
      </c>
      <c r="P47" s="59">
        <f>IF($C$4="Neattiecināmās izmaksas",IF('3a+c+n'!$Q47="N",'3a+c+n'!P47,0))</f>
        <v>0</v>
      </c>
    </row>
    <row r="48" spans="1:16" x14ac:dyDescent="0.2">
      <c r="A48" s="64">
        <f>IF(P48=0,0,IF(COUNTBLANK(P48)=1,0,COUNTA($P$14:P48)))</f>
        <v>0</v>
      </c>
      <c r="B48" s="28">
        <f>IF($C$4="Neattiecināmās izmaksas",IF('3a+c+n'!$Q48="N",'3a+c+n'!B48,0))</f>
        <v>0</v>
      </c>
      <c r="C48" s="28">
        <f>IF($C$4="Neattiecināmās izmaksas",IF('3a+c+n'!$Q48="N",'3a+c+n'!C48,0))</f>
        <v>0</v>
      </c>
      <c r="D48" s="28">
        <f>IF($C$4="Neattiecināmās izmaksas",IF('3a+c+n'!$Q48="N",'3a+c+n'!D48,0))</f>
        <v>0</v>
      </c>
      <c r="E48" s="59"/>
      <c r="F48" s="81"/>
      <c r="G48" s="28"/>
      <c r="H48" s="28">
        <f>IF($C$4="Neattiecināmās izmaksas",IF('3a+c+n'!$Q48="N",'3a+c+n'!H48,0))</f>
        <v>0</v>
      </c>
      <c r="I48" s="28"/>
      <c r="J48" s="28"/>
      <c r="K48" s="59">
        <f>IF($C$4="Neattiecināmās izmaksas",IF('3a+c+n'!$Q48="N",'3a+c+n'!K48,0))</f>
        <v>0</v>
      </c>
      <c r="L48" s="109">
        <f>IF($C$4="Neattiecināmās izmaksas",IF('3a+c+n'!$Q48="N",'3a+c+n'!L48,0))</f>
        <v>0</v>
      </c>
      <c r="M48" s="28">
        <f>IF($C$4="Neattiecināmās izmaksas",IF('3a+c+n'!$Q48="N",'3a+c+n'!M48,0))</f>
        <v>0</v>
      </c>
      <c r="N48" s="28">
        <f>IF($C$4="Neattiecināmās izmaksas",IF('3a+c+n'!$Q48="N",'3a+c+n'!N48,0))</f>
        <v>0</v>
      </c>
      <c r="O48" s="28">
        <f>IF($C$4="Neattiecināmās izmaksas",IF('3a+c+n'!$Q48="N",'3a+c+n'!O48,0))</f>
        <v>0</v>
      </c>
      <c r="P48" s="59">
        <f>IF($C$4="Neattiecināmās izmaksas",IF('3a+c+n'!$Q48="N",'3a+c+n'!P48,0))</f>
        <v>0</v>
      </c>
    </row>
    <row r="49" spans="1:16" x14ac:dyDescent="0.2">
      <c r="A49" s="64">
        <f>IF(P49=0,0,IF(COUNTBLANK(P49)=1,0,COUNTA($P$14:P49)))</f>
        <v>0</v>
      </c>
      <c r="B49" s="28">
        <f>IF($C$4="Neattiecināmās izmaksas",IF('3a+c+n'!$Q49="N",'3a+c+n'!B49,0))</f>
        <v>0</v>
      </c>
      <c r="C49" s="28">
        <f>IF($C$4="Neattiecināmās izmaksas",IF('3a+c+n'!$Q49="N",'3a+c+n'!C49,0))</f>
        <v>0</v>
      </c>
      <c r="D49" s="28">
        <f>IF($C$4="Neattiecināmās izmaksas",IF('3a+c+n'!$Q49="N",'3a+c+n'!D49,0))</f>
        <v>0</v>
      </c>
      <c r="E49" s="59"/>
      <c r="F49" s="81"/>
      <c r="G49" s="28"/>
      <c r="H49" s="28">
        <f>IF($C$4="Neattiecināmās izmaksas",IF('3a+c+n'!$Q49="N",'3a+c+n'!H49,0))</f>
        <v>0</v>
      </c>
      <c r="I49" s="28"/>
      <c r="J49" s="28"/>
      <c r="K49" s="59">
        <f>IF($C$4="Neattiecināmās izmaksas",IF('3a+c+n'!$Q49="N",'3a+c+n'!K49,0))</f>
        <v>0</v>
      </c>
      <c r="L49" s="109">
        <f>IF($C$4="Neattiecināmās izmaksas",IF('3a+c+n'!$Q49="N",'3a+c+n'!L49,0))</f>
        <v>0</v>
      </c>
      <c r="M49" s="28">
        <f>IF($C$4="Neattiecināmās izmaksas",IF('3a+c+n'!$Q49="N",'3a+c+n'!M49,0))</f>
        <v>0</v>
      </c>
      <c r="N49" s="28">
        <f>IF($C$4="Neattiecināmās izmaksas",IF('3a+c+n'!$Q49="N",'3a+c+n'!N49,0))</f>
        <v>0</v>
      </c>
      <c r="O49" s="28">
        <f>IF($C$4="Neattiecināmās izmaksas",IF('3a+c+n'!$Q49="N",'3a+c+n'!O49,0))</f>
        <v>0</v>
      </c>
      <c r="P49" s="59">
        <f>IF($C$4="Neattiecināmās izmaksas",IF('3a+c+n'!$Q49="N",'3a+c+n'!P49,0))</f>
        <v>0</v>
      </c>
    </row>
    <row r="50" spans="1:16" x14ac:dyDescent="0.2">
      <c r="A50" s="64">
        <f>IF(P50=0,0,IF(COUNTBLANK(P50)=1,0,COUNTA($P$14:P50)))</f>
        <v>0</v>
      </c>
      <c r="B50" s="28">
        <f>IF($C$4="Neattiecināmās izmaksas",IF('3a+c+n'!$Q50="N",'3a+c+n'!B50,0))</f>
        <v>0</v>
      </c>
      <c r="C50" s="28">
        <f>IF($C$4="Neattiecināmās izmaksas",IF('3a+c+n'!$Q50="N",'3a+c+n'!C50,0))</f>
        <v>0</v>
      </c>
      <c r="D50" s="28">
        <f>IF($C$4="Neattiecināmās izmaksas",IF('3a+c+n'!$Q50="N",'3a+c+n'!D50,0))</f>
        <v>0</v>
      </c>
      <c r="E50" s="59"/>
      <c r="F50" s="81"/>
      <c r="G50" s="28"/>
      <c r="H50" s="28">
        <f>IF($C$4="Neattiecināmās izmaksas",IF('3a+c+n'!$Q50="N",'3a+c+n'!H50,0))</f>
        <v>0</v>
      </c>
      <c r="I50" s="28"/>
      <c r="J50" s="28"/>
      <c r="K50" s="59">
        <f>IF($C$4="Neattiecināmās izmaksas",IF('3a+c+n'!$Q50="N",'3a+c+n'!K50,0))</f>
        <v>0</v>
      </c>
      <c r="L50" s="109">
        <f>IF($C$4="Neattiecināmās izmaksas",IF('3a+c+n'!$Q50="N",'3a+c+n'!L50,0))</f>
        <v>0</v>
      </c>
      <c r="M50" s="28">
        <f>IF($C$4="Neattiecināmās izmaksas",IF('3a+c+n'!$Q50="N",'3a+c+n'!M50,0))</f>
        <v>0</v>
      </c>
      <c r="N50" s="28">
        <f>IF($C$4="Neattiecināmās izmaksas",IF('3a+c+n'!$Q50="N",'3a+c+n'!N50,0))</f>
        <v>0</v>
      </c>
      <c r="O50" s="28">
        <f>IF($C$4="Neattiecināmās izmaksas",IF('3a+c+n'!$Q50="N",'3a+c+n'!O50,0))</f>
        <v>0</v>
      </c>
      <c r="P50" s="59">
        <f>IF($C$4="Neattiecināmās izmaksas",IF('3a+c+n'!$Q50="N",'3a+c+n'!P50,0))</f>
        <v>0</v>
      </c>
    </row>
    <row r="51" spans="1:16" x14ac:dyDescent="0.2">
      <c r="A51" s="64">
        <f>IF(P51=0,0,IF(COUNTBLANK(P51)=1,0,COUNTA($P$14:P51)))</f>
        <v>0</v>
      </c>
      <c r="B51" s="28">
        <f>IF($C$4="Neattiecināmās izmaksas",IF('3a+c+n'!$Q51="N",'3a+c+n'!B51,0))</f>
        <v>0</v>
      </c>
      <c r="C51" s="28">
        <f>IF($C$4="Neattiecināmās izmaksas",IF('3a+c+n'!$Q51="N",'3a+c+n'!C51,0))</f>
        <v>0</v>
      </c>
      <c r="D51" s="28">
        <f>IF($C$4="Neattiecināmās izmaksas",IF('3a+c+n'!$Q51="N",'3a+c+n'!D51,0))</f>
        <v>0</v>
      </c>
      <c r="E51" s="59"/>
      <c r="F51" s="81"/>
      <c r="G51" s="28"/>
      <c r="H51" s="28">
        <f>IF($C$4="Neattiecināmās izmaksas",IF('3a+c+n'!$Q51="N",'3a+c+n'!H51,0))</f>
        <v>0</v>
      </c>
      <c r="I51" s="28"/>
      <c r="J51" s="28"/>
      <c r="K51" s="59">
        <f>IF($C$4="Neattiecināmās izmaksas",IF('3a+c+n'!$Q51="N",'3a+c+n'!K51,0))</f>
        <v>0</v>
      </c>
      <c r="L51" s="109">
        <f>IF($C$4="Neattiecināmās izmaksas",IF('3a+c+n'!$Q51="N",'3a+c+n'!L51,0))</f>
        <v>0</v>
      </c>
      <c r="M51" s="28">
        <f>IF($C$4="Neattiecināmās izmaksas",IF('3a+c+n'!$Q51="N",'3a+c+n'!M51,0))</f>
        <v>0</v>
      </c>
      <c r="N51" s="28">
        <f>IF($C$4="Neattiecināmās izmaksas",IF('3a+c+n'!$Q51="N",'3a+c+n'!N51,0))</f>
        <v>0</v>
      </c>
      <c r="O51" s="28">
        <f>IF($C$4="Neattiecināmās izmaksas",IF('3a+c+n'!$Q51="N",'3a+c+n'!O51,0))</f>
        <v>0</v>
      </c>
      <c r="P51" s="59">
        <f>IF($C$4="Neattiecināmās izmaksas",IF('3a+c+n'!$Q51="N",'3a+c+n'!P51,0))</f>
        <v>0</v>
      </c>
    </row>
    <row r="52" spans="1:16" x14ac:dyDescent="0.2">
      <c r="A52" s="64">
        <f>IF(P52=0,0,IF(COUNTBLANK(P52)=1,0,COUNTA($P$14:P52)))</f>
        <v>0</v>
      </c>
      <c r="B52" s="28">
        <f>IF($C$4="Neattiecināmās izmaksas",IF('3a+c+n'!$Q52="N",'3a+c+n'!B52,0))</f>
        <v>0</v>
      </c>
      <c r="C52" s="28">
        <f>IF($C$4="Neattiecināmās izmaksas",IF('3a+c+n'!$Q52="N",'3a+c+n'!C52,0))</f>
        <v>0</v>
      </c>
      <c r="D52" s="28">
        <f>IF($C$4="Neattiecināmās izmaksas",IF('3a+c+n'!$Q52="N",'3a+c+n'!D52,0))</f>
        <v>0</v>
      </c>
      <c r="E52" s="59"/>
      <c r="F52" s="81"/>
      <c r="G52" s="28"/>
      <c r="H52" s="28">
        <f>IF($C$4="Neattiecināmās izmaksas",IF('3a+c+n'!$Q52="N",'3a+c+n'!H52,0))</f>
        <v>0</v>
      </c>
      <c r="I52" s="28"/>
      <c r="J52" s="28"/>
      <c r="K52" s="59">
        <f>IF($C$4="Neattiecināmās izmaksas",IF('3a+c+n'!$Q52="N",'3a+c+n'!K52,0))</f>
        <v>0</v>
      </c>
      <c r="L52" s="109">
        <f>IF($C$4="Neattiecināmās izmaksas",IF('3a+c+n'!$Q52="N",'3a+c+n'!L52,0))</f>
        <v>0</v>
      </c>
      <c r="M52" s="28">
        <f>IF($C$4="Neattiecināmās izmaksas",IF('3a+c+n'!$Q52="N",'3a+c+n'!M52,0))</f>
        <v>0</v>
      </c>
      <c r="N52" s="28">
        <f>IF($C$4="Neattiecināmās izmaksas",IF('3a+c+n'!$Q52="N",'3a+c+n'!N52,0))</f>
        <v>0</v>
      </c>
      <c r="O52" s="28">
        <f>IF($C$4="Neattiecināmās izmaksas",IF('3a+c+n'!$Q52="N",'3a+c+n'!O52,0))</f>
        <v>0</v>
      </c>
      <c r="P52" s="59">
        <f>IF($C$4="Neattiecināmās izmaksas",IF('3a+c+n'!$Q52="N",'3a+c+n'!P52,0))</f>
        <v>0</v>
      </c>
    </row>
    <row r="53" spans="1:16" x14ac:dyDescent="0.2">
      <c r="A53" s="64">
        <f>IF(P53=0,0,IF(COUNTBLANK(P53)=1,0,COUNTA($P$14:P53)))</f>
        <v>0</v>
      </c>
      <c r="B53" s="28">
        <f>IF($C$4="Neattiecināmās izmaksas",IF('3a+c+n'!$Q53="N",'3a+c+n'!B53,0))</f>
        <v>0</v>
      </c>
      <c r="C53" s="28">
        <f>IF($C$4="Neattiecināmās izmaksas",IF('3a+c+n'!$Q53="N",'3a+c+n'!C53,0))</f>
        <v>0</v>
      </c>
      <c r="D53" s="28">
        <f>IF($C$4="Neattiecināmās izmaksas",IF('3a+c+n'!$Q53="N",'3a+c+n'!D53,0))</f>
        <v>0</v>
      </c>
      <c r="E53" s="59"/>
      <c r="F53" s="81"/>
      <c r="G53" s="28"/>
      <c r="H53" s="28">
        <f>IF($C$4="Neattiecināmās izmaksas",IF('3a+c+n'!$Q53="N",'3a+c+n'!H53,0))</f>
        <v>0</v>
      </c>
      <c r="I53" s="28"/>
      <c r="J53" s="28"/>
      <c r="K53" s="59">
        <f>IF($C$4="Neattiecināmās izmaksas",IF('3a+c+n'!$Q53="N",'3a+c+n'!K53,0))</f>
        <v>0</v>
      </c>
      <c r="L53" s="109">
        <f>IF($C$4="Neattiecināmās izmaksas",IF('3a+c+n'!$Q53="N",'3a+c+n'!L53,0))</f>
        <v>0</v>
      </c>
      <c r="M53" s="28">
        <f>IF($C$4="Neattiecināmās izmaksas",IF('3a+c+n'!$Q53="N",'3a+c+n'!M53,0))</f>
        <v>0</v>
      </c>
      <c r="N53" s="28">
        <f>IF($C$4="Neattiecināmās izmaksas",IF('3a+c+n'!$Q53="N",'3a+c+n'!N53,0))</f>
        <v>0</v>
      </c>
      <c r="O53" s="28">
        <f>IF($C$4="Neattiecināmās izmaksas",IF('3a+c+n'!$Q53="N",'3a+c+n'!O53,0))</f>
        <v>0</v>
      </c>
      <c r="P53" s="59">
        <f>IF($C$4="Neattiecināmās izmaksas",IF('3a+c+n'!$Q53="N",'3a+c+n'!P53,0))</f>
        <v>0</v>
      </c>
    </row>
    <row r="54" spans="1:16" x14ac:dyDescent="0.2">
      <c r="A54" s="64">
        <f>IF(P54=0,0,IF(COUNTBLANK(P54)=1,0,COUNTA($P$14:P54)))</f>
        <v>0</v>
      </c>
      <c r="B54" s="28">
        <f>IF($C$4="Neattiecināmās izmaksas",IF('3a+c+n'!$Q54="N",'3a+c+n'!B54,0))</f>
        <v>0</v>
      </c>
      <c r="C54" s="28">
        <f>IF($C$4="Neattiecināmās izmaksas",IF('3a+c+n'!$Q54="N",'3a+c+n'!C54,0))</f>
        <v>0</v>
      </c>
      <c r="D54" s="28">
        <f>IF($C$4="Neattiecināmās izmaksas",IF('3a+c+n'!$Q54="N",'3a+c+n'!D54,0))</f>
        <v>0</v>
      </c>
      <c r="E54" s="59"/>
      <c r="F54" s="81"/>
      <c r="G54" s="28"/>
      <c r="H54" s="28">
        <f>IF($C$4="Neattiecināmās izmaksas",IF('3a+c+n'!$Q54="N",'3a+c+n'!H54,0))</f>
        <v>0</v>
      </c>
      <c r="I54" s="28"/>
      <c r="J54" s="28"/>
      <c r="K54" s="59">
        <f>IF($C$4="Neattiecināmās izmaksas",IF('3a+c+n'!$Q54="N",'3a+c+n'!K54,0))</f>
        <v>0</v>
      </c>
      <c r="L54" s="109">
        <f>IF($C$4="Neattiecināmās izmaksas",IF('3a+c+n'!$Q54="N",'3a+c+n'!L54,0))</f>
        <v>0</v>
      </c>
      <c r="M54" s="28">
        <f>IF($C$4="Neattiecināmās izmaksas",IF('3a+c+n'!$Q54="N",'3a+c+n'!M54,0))</f>
        <v>0</v>
      </c>
      <c r="N54" s="28">
        <f>IF($C$4="Neattiecināmās izmaksas",IF('3a+c+n'!$Q54="N",'3a+c+n'!N54,0))</f>
        <v>0</v>
      </c>
      <c r="O54" s="28">
        <f>IF($C$4="Neattiecināmās izmaksas",IF('3a+c+n'!$Q54="N",'3a+c+n'!O54,0))</f>
        <v>0</v>
      </c>
      <c r="P54" s="59">
        <f>IF($C$4="Neattiecināmās izmaksas",IF('3a+c+n'!$Q54="N",'3a+c+n'!P54,0))</f>
        <v>0</v>
      </c>
    </row>
    <row r="55" spans="1:16" x14ac:dyDescent="0.2">
      <c r="A55" s="64">
        <f>IF(P55=0,0,IF(COUNTBLANK(P55)=1,0,COUNTA($P$14:P55)))</f>
        <v>0</v>
      </c>
      <c r="B55" s="28">
        <f>IF($C$4="Neattiecināmās izmaksas",IF('3a+c+n'!$Q55="N",'3a+c+n'!B55,0))</f>
        <v>0</v>
      </c>
      <c r="C55" s="28">
        <f>IF($C$4="Neattiecināmās izmaksas",IF('3a+c+n'!$Q55="N",'3a+c+n'!C55,0))</f>
        <v>0</v>
      </c>
      <c r="D55" s="28">
        <f>IF($C$4="Neattiecināmās izmaksas",IF('3a+c+n'!$Q55="N",'3a+c+n'!D55,0))</f>
        <v>0</v>
      </c>
      <c r="E55" s="59"/>
      <c r="F55" s="81"/>
      <c r="G55" s="28"/>
      <c r="H55" s="28">
        <f>IF($C$4="Neattiecināmās izmaksas",IF('3a+c+n'!$Q55="N",'3a+c+n'!H55,0))</f>
        <v>0</v>
      </c>
      <c r="I55" s="28"/>
      <c r="J55" s="28"/>
      <c r="K55" s="59">
        <f>IF($C$4="Neattiecināmās izmaksas",IF('3a+c+n'!$Q55="N",'3a+c+n'!K55,0))</f>
        <v>0</v>
      </c>
      <c r="L55" s="109">
        <f>IF($C$4="Neattiecināmās izmaksas",IF('3a+c+n'!$Q55="N",'3a+c+n'!L55,0))</f>
        <v>0</v>
      </c>
      <c r="M55" s="28">
        <f>IF($C$4="Neattiecināmās izmaksas",IF('3a+c+n'!$Q55="N",'3a+c+n'!M55,0))</f>
        <v>0</v>
      </c>
      <c r="N55" s="28">
        <f>IF($C$4="Neattiecināmās izmaksas",IF('3a+c+n'!$Q55="N",'3a+c+n'!N55,0))</f>
        <v>0</v>
      </c>
      <c r="O55" s="28">
        <f>IF($C$4="Neattiecināmās izmaksas",IF('3a+c+n'!$Q55="N",'3a+c+n'!O55,0))</f>
        <v>0</v>
      </c>
      <c r="P55" s="59">
        <f>IF($C$4="Neattiecināmās izmaksas",IF('3a+c+n'!$Q55="N",'3a+c+n'!P55,0))</f>
        <v>0</v>
      </c>
    </row>
    <row r="56" spans="1:16" x14ac:dyDescent="0.2">
      <c r="A56" s="64">
        <f>IF(P56=0,0,IF(COUNTBLANK(P56)=1,0,COUNTA($P$14:P56)))</f>
        <v>0</v>
      </c>
      <c r="B56" s="28">
        <f>IF($C$4="Neattiecināmās izmaksas",IF('3a+c+n'!$Q56="N",'3a+c+n'!B56,0))</f>
        <v>0</v>
      </c>
      <c r="C56" s="28">
        <f>IF($C$4="Neattiecināmās izmaksas",IF('3a+c+n'!$Q56="N",'3a+c+n'!C56,0))</f>
        <v>0</v>
      </c>
      <c r="D56" s="28">
        <f>IF($C$4="Neattiecināmās izmaksas",IF('3a+c+n'!$Q56="N",'3a+c+n'!D56,0))</f>
        <v>0</v>
      </c>
      <c r="E56" s="59"/>
      <c r="F56" s="81"/>
      <c r="G56" s="28"/>
      <c r="H56" s="28">
        <f>IF($C$4="Neattiecināmās izmaksas",IF('3a+c+n'!$Q56="N",'3a+c+n'!H56,0))</f>
        <v>0</v>
      </c>
      <c r="I56" s="28"/>
      <c r="J56" s="28"/>
      <c r="K56" s="59">
        <f>IF($C$4="Neattiecināmās izmaksas",IF('3a+c+n'!$Q56="N",'3a+c+n'!K56,0))</f>
        <v>0</v>
      </c>
      <c r="L56" s="109">
        <f>IF($C$4="Neattiecināmās izmaksas",IF('3a+c+n'!$Q56="N",'3a+c+n'!L56,0))</f>
        <v>0</v>
      </c>
      <c r="M56" s="28">
        <f>IF($C$4="Neattiecināmās izmaksas",IF('3a+c+n'!$Q56="N",'3a+c+n'!M56,0))</f>
        <v>0</v>
      </c>
      <c r="N56" s="28">
        <f>IF($C$4="Neattiecināmās izmaksas",IF('3a+c+n'!$Q56="N",'3a+c+n'!N56,0))</f>
        <v>0</v>
      </c>
      <c r="O56" s="28">
        <f>IF($C$4="Neattiecināmās izmaksas",IF('3a+c+n'!$Q56="N",'3a+c+n'!O56,0))</f>
        <v>0</v>
      </c>
      <c r="P56" s="59">
        <f>IF($C$4="Neattiecināmās izmaksas",IF('3a+c+n'!$Q56="N",'3a+c+n'!P56,0))</f>
        <v>0</v>
      </c>
    </row>
    <row r="57" spans="1:16" x14ac:dyDescent="0.2">
      <c r="A57" s="64">
        <f>IF(P57=0,0,IF(COUNTBLANK(P57)=1,0,COUNTA($P$14:P57)))</f>
        <v>0</v>
      </c>
      <c r="B57" s="28">
        <f>IF($C$4="Neattiecināmās izmaksas",IF('3a+c+n'!$Q57="N",'3a+c+n'!B57,0))</f>
        <v>0</v>
      </c>
      <c r="C57" s="28">
        <f>IF($C$4="Neattiecināmās izmaksas",IF('3a+c+n'!$Q57="N",'3a+c+n'!C57,0))</f>
        <v>0</v>
      </c>
      <c r="D57" s="28">
        <f>IF($C$4="Neattiecināmās izmaksas",IF('3a+c+n'!$Q57="N",'3a+c+n'!D57,0))</f>
        <v>0</v>
      </c>
      <c r="E57" s="59"/>
      <c r="F57" s="81"/>
      <c r="G57" s="28"/>
      <c r="H57" s="28">
        <f>IF($C$4="Neattiecināmās izmaksas",IF('3a+c+n'!$Q57="N",'3a+c+n'!H57,0))</f>
        <v>0</v>
      </c>
      <c r="I57" s="28"/>
      <c r="J57" s="28"/>
      <c r="K57" s="59">
        <f>IF($C$4="Neattiecināmās izmaksas",IF('3a+c+n'!$Q57="N",'3a+c+n'!K57,0))</f>
        <v>0</v>
      </c>
      <c r="L57" s="109">
        <f>IF($C$4="Neattiecināmās izmaksas",IF('3a+c+n'!$Q57="N",'3a+c+n'!L57,0))</f>
        <v>0</v>
      </c>
      <c r="M57" s="28">
        <f>IF($C$4="Neattiecināmās izmaksas",IF('3a+c+n'!$Q57="N",'3a+c+n'!M57,0))</f>
        <v>0</v>
      </c>
      <c r="N57" s="28">
        <f>IF($C$4="Neattiecināmās izmaksas",IF('3a+c+n'!$Q57="N",'3a+c+n'!N57,0))</f>
        <v>0</v>
      </c>
      <c r="O57" s="28">
        <f>IF($C$4="Neattiecināmās izmaksas",IF('3a+c+n'!$Q57="N",'3a+c+n'!O57,0))</f>
        <v>0</v>
      </c>
      <c r="P57" s="59">
        <f>IF($C$4="Neattiecināmās izmaksas",IF('3a+c+n'!$Q57="N",'3a+c+n'!P57,0))</f>
        <v>0</v>
      </c>
    </row>
    <row r="58" spans="1:16" x14ac:dyDescent="0.2">
      <c r="A58" s="64">
        <f>IF(P58=0,0,IF(COUNTBLANK(P58)=1,0,COUNTA($P$14:P58)))</f>
        <v>0</v>
      </c>
      <c r="B58" s="28">
        <f>IF($C$4="Neattiecināmās izmaksas",IF('3a+c+n'!$Q58="N",'3a+c+n'!B58,0))</f>
        <v>0</v>
      </c>
      <c r="C58" s="28">
        <f>IF($C$4="Neattiecināmās izmaksas",IF('3a+c+n'!$Q58="N",'3a+c+n'!C58,0))</f>
        <v>0</v>
      </c>
      <c r="D58" s="28">
        <f>IF($C$4="Neattiecināmās izmaksas",IF('3a+c+n'!$Q58="N",'3a+c+n'!D58,0))</f>
        <v>0</v>
      </c>
      <c r="E58" s="59"/>
      <c r="F58" s="81"/>
      <c r="G58" s="28"/>
      <c r="H58" s="28">
        <f>IF($C$4="Neattiecināmās izmaksas",IF('3a+c+n'!$Q58="N",'3a+c+n'!H58,0))</f>
        <v>0</v>
      </c>
      <c r="I58" s="28"/>
      <c r="J58" s="28"/>
      <c r="K58" s="59">
        <f>IF($C$4="Neattiecināmās izmaksas",IF('3a+c+n'!$Q58="N",'3a+c+n'!K58,0))</f>
        <v>0</v>
      </c>
      <c r="L58" s="109">
        <f>IF($C$4="Neattiecināmās izmaksas",IF('3a+c+n'!$Q58="N",'3a+c+n'!L58,0))</f>
        <v>0</v>
      </c>
      <c r="M58" s="28">
        <f>IF($C$4="Neattiecināmās izmaksas",IF('3a+c+n'!$Q58="N",'3a+c+n'!M58,0))</f>
        <v>0</v>
      </c>
      <c r="N58" s="28">
        <f>IF($C$4="Neattiecināmās izmaksas",IF('3a+c+n'!$Q58="N",'3a+c+n'!N58,0))</f>
        <v>0</v>
      </c>
      <c r="O58" s="28">
        <f>IF($C$4="Neattiecināmās izmaksas",IF('3a+c+n'!$Q58="N",'3a+c+n'!O58,0))</f>
        <v>0</v>
      </c>
      <c r="P58" s="59">
        <f>IF($C$4="Neattiecināmās izmaksas",IF('3a+c+n'!$Q58="N",'3a+c+n'!P58,0))</f>
        <v>0</v>
      </c>
    </row>
    <row r="59" spans="1:16" x14ac:dyDescent="0.2">
      <c r="A59" s="64">
        <f>IF(P59=0,0,IF(COUNTBLANK(P59)=1,0,COUNTA($P$14:P59)))</f>
        <v>0</v>
      </c>
      <c r="B59" s="28">
        <f>IF($C$4="Neattiecināmās izmaksas",IF('3a+c+n'!$Q59="N",'3a+c+n'!B59,0))</f>
        <v>0</v>
      </c>
      <c r="C59" s="28">
        <f>IF($C$4="Neattiecināmās izmaksas",IF('3a+c+n'!$Q59="N",'3a+c+n'!C59,0))</f>
        <v>0</v>
      </c>
      <c r="D59" s="28">
        <f>IF($C$4="Neattiecināmās izmaksas",IF('3a+c+n'!$Q59="N",'3a+c+n'!D59,0))</f>
        <v>0</v>
      </c>
      <c r="E59" s="59"/>
      <c r="F59" s="81"/>
      <c r="G59" s="28"/>
      <c r="H59" s="28">
        <f>IF($C$4="Neattiecināmās izmaksas",IF('3a+c+n'!$Q59="N",'3a+c+n'!H59,0))</f>
        <v>0</v>
      </c>
      <c r="I59" s="28"/>
      <c r="J59" s="28"/>
      <c r="K59" s="59">
        <f>IF($C$4="Neattiecināmās izmaksas",IF('3a+c+n'!$Q59="N",'3a+c+n'!K59,0))</f>
        <v>0</v>
      </c>
      <c r="L59" s="109">
        <f>IF($C$4="Neattiecināmās izmaksas",IF('3a+c+n'!$Q59="N",'3a+c+n'!L59,0))</f>
        <v>0</v>
      </c>
      <c r="M59" s="28">
        <f>IF($C$4="Neattiecināmās izmaksas",IF('3a+c+n'!$Q59="N",'3a+c+n'!M59,0))</f>
        <v>0</v>
      </c>
      <c r="N59" s="28">
        <f>IF($C$4="Neattiecināmās izmaksas",IF('3a+c+n'!$Q59="N",'3a+c+n'!N59,0))</f>
        <v>0</v>
      </c>
      <c r="O59" s="28">
        <f>IF($C$4="Neattiecināmās izmaksas",IF('3a+c+n'!$Q59="N",'3a+c+n'!O59,0))</f>
        <v>0</v>
      </c>
      <c r="P59" s="59">
        <f>IF($C$4="Neattiecināmās izmaksas",IF('3a+c+n'!$Q59="N",'3a+c+n'!P59,0))</f>
        <v>0</v>
      </c>
    </row>
    <row r="60" spans="1:16" x14ac:dyDescent="0.2">
      <c r="A60" s="64">
        <f>IF(P60=0,0,IF(COUNTBLANK(P60)=1,0,COUNTA($P$14:P60)))</f>
        <v>0</v>
      </c>
      <c r="B60" s="28">
        <f>IF($C$4="Neattiecināmās izmaksas",IF('3a+c+n'!$Q60="N",'3a+c+n'!B60,0))</f>
        <v>0</v>
      </c>
      <c r="C60" s="28">
        <f>IF($C$4="Neattiecināmās izmaksas",IF('3a+c+n'!$Q60="N",'3a+c+n'!C60,0))</f>
        <v>0</v>
      </c>
      <c r="D60" s="28">
        <f>IF($C$4="Neattiecināmās izmaksas",IF('3a+c+n'!$Q60="N",'3a+c+n'!D60,0))</f>
        <v>0</v>
      </c>
      <c r="E60" s="59"/>
      <c r="F60" s="81"/>
      <c r="G60" s="28"/>
      <c r="H60" s="28">
        <f>IF($C$4="Neattiecināmās izmaksas",IF('3a+c+n'!$Q60="N",'3a+c+n'!H60,0))</f>
        <v>0</v>
      </c>
      <c r="I60" s="28"/>
      <c r="J60" s="28"/>
      <c r="K60" s="59">
        <f>IF($C$4="Neattiecināmās izmaksas",IF('3a+c+n'!$Q60="N",'3a+c+n'!K60,0))</f>
        <v>0</v>
      </c>
      <c r="L60" s="109">
        <f>IF($C$4="Neattiecināmās izmaksas",IF('3a+c+n'!$Q60="N",'3a+c+n'!L60,0))</f>
        <v>0</v>
      </c>
      <c r="M60" s="28">
        <f>IF($C$4="Neattiecināmās izmaksas",IF('3a+c+n'!$Q60="N",'3a+c+n'!M60,0))</f>
        <v>0</v>
      </c>
      <c r="N60" s="28">
        <f>IF($C$4="Neattiecināmās izmaksas",IF('3a+c+n'!$Q60="N",'3a+c+n'!N60,0))</f>
        <v>0</v>
      </c>
      <c r="O60" s="28">
        <f>IF($C$4="Neattiecināmās izmaksas",IF('3a+c+n'!$Q60="N",'3a+c+n'!O60,0))</f>
        <v>0</v>
      </c>
      <c r="P60" s="59">
        <f>IF($C$4="Neattiecināmās izmaksas",IF('3a+c+n'!$Q60="N",'3a+c+n'!P60,0))</f>
        <v>0</v>
      </c>
    </row>
    <row r="61" spans="1:16" x14ac:dyDescent="0.2">
      <c r="A61" s="64">
        <f>IF(P61=0,0,IF(COUNTBLANK(P61)=1,0,COUNTA($P$14:P61)))</f>
        <v>0</v>
      </c>
      <c r="B61" s="28">
        <f>IF($C$4="Neattiecināmās izmaksas",IF('3a+c+n'!$Q61="N",'3a+c+n'!B61,0))</f>
        <v>0</v>
      </c>
      <c r="C61" s="28">
        <f>IF($C$4="Neattiecināmās izmaksas",IF('3a+c+n'!$Q61="N",'3a+c+n'!C61,0))</f>
        <v>0</v>
      </c>
      <c r="D61" s="28">
        <f>IF($C$4="Neattiecināmās izmaksas",IF('3a+c+n'!$Q61="N",'3a+c+n'!D61,0))</f>
        <v>0</v>
      </c>
      <c r="E61" s="59"/>
      <c r="F61" s="81"/>
      <c r="G61" s="28"/>
      <c r="H61" s="28">
        <f>IF($C$4="Neattiecināmās izmaksas",IF('3a+c+n'!$Q61="N",'3a+c+n'!H61,0))</f>
        <v>0</v>
      </c>
      <c r="I61" s="28"/>
      <c r="J61" s="28"/>
      <c r="K61" s="59">
        <f>IF($C$4="Neattiecināmās izmaksas",IF('3a+c+n'!$Q61="N",'3a+c+n'!K61,0))</f>
        <v>0</v>
      </c>
      <c r="L61" s="109">
        <f>IF($C$4="Neattiecināmās izmaksas",IF('3a+c+n'!$Q61="N",'3a+c+n'!L61,0))</f>
        <v>0</v>
      </c>
      <c r="M61" s="28">
        <f>IF($C$4="Neattiecināmās izmaksas",IF('3a+c+n'!$Q61="N",'3a+c+n'!M61,0))</f>
        <v>0</v>
      </c>
      <c r="N61" s="28">
        <f>IF($C$4="Neattiecināmās izmaksas",IF('3a+c+n'!$Q61="N",'3a+c+n'!N61,0))</f>
        <v>0</v>
      </c>
      <c r="O61" s="28">
        <f>IF($C$4="Neattiecināmās izmaksas",IF('3a+c+n'!$Q61="N",'3a+c+n'!O61,0))</f>
        <v>0</v>
      </c>
      <c r="P61" s="59">
        <f>IF($C$4="Neattiecināmās izmaksas",IF('3a+c+n'!$Q61="N",'3a+c+n'!P61,0))</f>
        <v>0</v>
      </c>
    </row>
    <row r="62" spans="1:16" x14ac:dyDescent="0.2">
      <c r="A62" s="64">
        <f>IF(P62=0,0,IF(COUNTBLANK(P62)=1,0,COUNTA($P$14:P62)))</f>
        <v>0</v>
      </c>
      <c r="B62" s="28">
        <f>IF($C$4="Neattiecināmās izmaksas",IF('3a+c+n'!$Q62="N",'3a+c+n'!B62,0))</f>
        <v>0</v>
      </c>
      <c r="C62" s="28">
        <f>IF($C$4="Neattiecināmās izmaksas",IF('3a+c+n'!$Q62="N",'3a+c+n'!C62,0))</f>
        <v>0</v>
      </c>
      <c r="D62" s="28">
        <f>IF($C$4="Neattiecināmās izmaksas",IF('3a+c+n'!$Q62="N",'3a+c+n'!D62,0))</f>
        <v>0</v>
      </c>
      <c r="E62" s="59"/>
      <c r="F62" s="81"/>
      <c r="G62" s="28"/>
      <c r="H62" s="28">
        <f>IF($C$4="Neattiecināmās izmaksas",IF('3a+c+n'!$Q62="N",'3a+c+n'!H62,0))</f>
        <v>0</v>
      </c>
      <c r="I62" s="28"/>
      <c r="J62" s="28"/>
      <c r="K62" s="59">
        <f>IF($C$4="Neattiecināmās izmaksas",IF('3a+c+n'!$Q62="N",'3a+c+n'!K62,0))</f>
        <v>0</v>
      </c>
      <c r="L62" s="109">
        <f>IF($C$4="Neattiecināmās izmaksas",IF('3a+c+n'!$Q62="N",'3a+c+n'!L62,0))</f>
        <v>0</v>
      </c>
      <c r="M62" s="28">
        <f>IF($C$4="Neattiecināmās izmaksas",IF('3a+c+n'!$Q62="N",'3a+c+n'!M62,0))</f>
        <v>0</v>
      </c>
      <c r="N62" s="28">
        <f>IF($C$4="Neattiecināmās izmaksas",IF('3a+c+n'!$Q62="N",'3a+c+n'!N62,0))</f>
        <v>0</v>
      </c>
      <c r="O62" s="28">
        <f>IF($C$4="Neattiecināmās izmaksas",IF('3a+c+n'!$Q62="N",'3a+c+n'!O62,0))</f>
        <v>0</v>
      </c>
      <c r="P62" s="59">
        <f>IF($C$4="Neattiecināmās izmaksas",IF('3a+c+n'!$Q62="N",'3a+c+n'!P62,0))</f>
        <v>0</v>
      </c>
    </row>
    <row r="63" spans="1:16" x14ac:dyDescent="0.2">
      <c r="A63" s="64">
        <f>IF(P63=0,0,IF(COUNTBLANK(P63)=1,0,COUNTA($P$14:P63)))</f>
        <v>0</v>
      </c>
      <c r="B63" s="28">
        <f>IF($C$4="Neattiecināmās izmaksas",IF('3a+c+n'!$Q63="N",'3a+c+n'!B63,0))</f>
        <v>0</v>
      </c>
      <c r="C63" s="28">
        <f>IF($C$4="Neattiecināmās izmaksas",IF('3a+c+n'!$Q63="N",'3a+c+n'!C63,0))</f>
        <v>0</v>
      </c>
      <c r="D63" s="28">
        <f>IF($C$4="Neattiecināmās izmaksas",IF('3a+c+n'!$Q63="N",'3a+c+n'!D63,0))</f>
        <v>0</v>
      </c>
      <c r="E63" s="59"/>
      <c r="F63" s="81"/>
      <c r="G63" s="28"/>
      <c r="H63" s="28">
        <f>IF($C$4="Neattiecināmās izmaksas",IF('3a+c+n'!$Q63="N",'3a+c+n'!H63,0))</f>
        <v>0</v>
      </c>
      <c r="I63" s="28"/>
      <c r="J63" s="28"/>
      <c r="K63" s="59">
        <f>IF($C$4="Neattiecināmās izmaksas",IF('3a+c+n'!$Q63="N",'3a+c+n'!K63,0))</f>
        <v>0</v>
      </c>
      <c r="L63" s="109">
        <f>IF($C$4="Neattiecināmās izmaksas",IF('3a+c+n'!$Q63="N",'3a+c+n'!L63,0))</f>
        <v>0</v>
      </c>
      <c r="M63" s="28">
        <f>IF($C$4="Neattiecināmās izmaksas",IF('3a+c+n'!$Q63="N",'3a+c+n'!M63,0))</f>
        <v>0</v>
      </c>
      <c r="N63" s="28">
        <f>IF($C$4="Neattiecināmās izmaksas",IF('3a+c+n'!$Q63="N",'3a+c+n'!N63,0))</f>
        <v>0</v>
      </c>
      <c r="O63" s="28">
        <f>IF($C$4="Neattiecināmās izmaksas",IF('3a+c+n'!$Q63="N",'3a+c+n'!O63,0))</f>
        <v>0</v>
      </c>
      <c r="P63" s="59">
        <f>IF($C$4="Neattiecināmās izmaksas",IF('3a+c+n'!$Q63="N",'3a+c+n'!P63,0))</f>
        <v>0</v>
      </c>
    </row>
    <row r="64" spans="1:16" x14ac:dyDescent="0.2">
      <c r="A64" s="64">
        <f>IF(P64=0,0,IF(COUNTBLANK(P64)=1,0,COUNTA($P$14:P64)))</f>
        <v>0</v>
      </c>
      <c r="B64" s="28">
        <f>IF($C$4="Neattiecināmās izmaksas",IF('3a+c+n'!$Q64="N",'3a+c+n'!B64,0))</f>
        <v>0</v>
      </c>
      <c r="C64" s="28">
        <f>IF($C$4="Neattiecināmās izmaksas",IF('3a+c+n'!$Q64="N",'3a+c+n'!C64,0))</f>
        <v>0</v>
      </c>
      <c r="D64" s="28">
        <f>IF($C$4="Neattiecināmās izmaksas",IF('3a+c+n'!$Q64="N",'3a+c+n'!D64,0))</f>
        <v>0</v>
      </c>
      <c r="E64" s="59"/>
      <c r="F64" s="81"/>
      <c r="G64" s="28"/>
      <c r="H64" s="28">
        <f>IF($C$4="Neattiecināmās izmaksas",IF('3a+c+n'!$Q64="N",'3a+c+n'!H64,0))</f>
        <v>0</v>
      </c>
      <c r="I64" s="28"/>
      <c r="J64" s="28"/>
      <c r="K64" s="59">
        <f>IF($C$4="Neattiecināmās izmaksas",IF('3a+c+n'!$Q64="N",'3a+c+n'!K64,0))</f>
        <v>0</v>
      </c>
      <c r="L64" s="109">
        <f>IF($C$4="Neattiecināmās izmaksas",IF('3a+c+n'!$Q64="N",'3a+c+n'!L64,0))</f>
        <v>0</v>
      </c>
      <c r="M64" s="28">
        <f>IF($C$4="Neattiecināmās izmaksas",IF('3a+c+n'!$Q64="N",'3a+c+n'!M64,0))</f>
        <v>0</v>
      </c>
      <c r="N64" s="28">
        <f>IF($C$4="Neattiecināmās izmaksas",IF('3a+c+n'!$Q64="N",'3a+c+n'!N64,0))</f>
        <v>0</v>
      </c>
      <c r="O64" s="28">
        <f>IF($C$4="Neattiecināmās izmaksas",IF('3a+c+n'!$Q64="N",'3a+c+n'!O64,0))</f>
        <v>0</v>
      </c>
      <c r="P64" s="59">
        <f>IF($C$4="Neattiecināmās izmaksas",IF('3a+c+n'!$Q64="N",'3a+c+n'!P64,0))</f>
        <v>0</v>
      </c>
    </row>
    <row r="65" spans="1:16" x14ac:dyDescent="0.2">
      <c r="A65" s="64">
        <f>IF(P65=0,0,IF(COUNTBLANK(P65)=1,0,COUNTA($P$14:P65)))</f>
        <v>0</v>
      </c>
      <c r="B65" s="28">
        <f>IF($C$4="Neattiecināmās izmaksas",IF('3a+c+n'!$Q65="N",'3a+c+n'!B65,0))</f>
        <v>0</v>
      </c>
      <c r="C65" s="28">
        <f>IF($C$4="Neattiecināmās izmaksas",IF('3a+c+n'!$Q65="N",'3a+c+n'!C65,0))</f>
        <v>0</v>
      </c>
      <c r="D65" s="28">
        <f>IF($C$4="Neattiecināmās izmaksas",IF('3a+c+n'!$Q65="N",'3a+c+n'!D65,0))</f>
        <v>0</v>
      </c>
      <c r="E65" s="59"/>
      <c r="F65" s="81"/>
      <c r="G65" s="28"/>
      <c r="H65" s="28">
        <f>IF($C$4="Neattiecināmās izmaksas",IF('3a+c+n'!$Q65="N",'3a+c+n'!H65,0))</f>
        <v>0</v>
      </c>
      <c r="I65" s="28"/>
      <c r="J65" s="28"/>
      <c r="K65" s="59">
        <f>IF($C$4="Neattiecināmās izmaksas",IF('3a+c+n'!$Q65="N",'3a+c+n'!K65,0))</f>
        <v>0</v>
      </c>
      <c r="L65" s="109">
        <f>IF($C$4="Neattiecināmās izmaksas",IF('3a+c+n'!$Q65="N",'3a+c+n'!L65,0))</f>
        <v>0</v>
      </c>
      <c r="M65" s="28">
        <f>IF($C$4="Neattiecināmās izmaksas",IF('3a+c+n'!$Q65="N",'3a+c+n'!M65,0))</f>
        <v>0</v>
      </c>
      <c r="N65" s="28">
        <f>IF($C$4="Neattiecināmās izmaksas",IF('3a+c+n'!$Q65="N",'3a+c+n'!N65,0))</f>
        <v>0</v>
      </c>
      <c r="O65" s="28">
        <f>IF($C$4="Neattiecināmās izmaksas",IF('3a+c+n'!$Q65="N",'3a+c+n'!O65,0))</f>
        <v>0</v>
      </c>
      <c r="P65" s="59">
        <f>IF($C$4="Neattiecināmās izmaksas",IF('3a+c+n'!$Q65="N",'3a+c+n'!P65,0))</f>
        <v>0</v>
      </c>
    </row>
    <row r="66" spans="1:16" x14ac:dyDescent="0.2">
      <c r="A66" s="64">
        <f>IF(P66=0,0,IF(COUNTBLANK(P66)=1,0,COUNTA($P$14:P66)))</f>
        <v>0</v>
      </c>
      <c r="B66" s="28">
        <f>IF($C$4="Neattiecināmās izmaksas",IF('3a+c+n'!$Q66="N",'3a+c+n'!B66,0))</f>
        <v>0</v>
      </c>
      <c r="C66" s="28">
        <f>IF($C$4="Neattiecināmās izmaksas",IF('3a+c+n'!$Q66="N",'3a+c+n'!C66,0))</f>
        <v>0</v>
      </c>
      <c r="D66" s="28">
        <f>IF($C$4="Neattiecināmās izmaksas",IF('3a+c+n'!$Q66="N",'3a+c+n'!D66,0))</f>
        <v>0</v>
      </c>
      <c r="E66" s="59"/>
      <c r="F66" s="81"/>
      <c r="G66" s="28"/>
      <c r="H66" s="28">
        <f>IF($C$4="Neattiecināmās izmaksas",IF('3a+c+n'!$Q66="N",'3a+c+n'!H66,0))</f>
        <v>0</v>
      </c>
      <c r="I66" s="28"/>
      <c r="J66" s="28"/>
      <c r="K66" s="59">
        <f>IF($C$4="Neattiecināmās izmaksas",IF('3a+c+n'!$Q66="N",'3a+c+n'!K66,0))</f>
        <v>0</v>
      </c>
      <c r="L66" s="109">
        <f>IF($C$4="Neattiecināmās izmaksas",IF('3a+c+n'!$Q66="N",'3a+c+n'!L66,0))</f>
        <v>0</v>
      </c>
      <c r="M66" s="28">
        <f>IF($C$4="Neattiecināmās izmaksas",IF('3a+c+n'!$Q66="N",'3a+c+n'!M66,0))</f>
        <v>0</v>
      </c>
      <c r="N66" s="28">
        <f>IF($C$4="Neattiecināmās izmaksas",IF('3a+c+n'!$Q66="N",'3a+c+n'!N66,0))</f>
        <v>0</v>
      </c>
      <c r="O66" s="28">
        <f>IF($C$4="Neattiecināmās izmaksas",IF('3a+c+n'!$Q66="N",'3a+c+n'!O66,0))</f>
        <v>0</v>
      </c>
      <c r="P66" s="59">
        <f>IF($C$4="Neattiecināmās izmaksas",IF('3a+c+n'!$Q66="N",'3a+c+n'!P66,0))</f>
        <v>0</v>
      </c>
    </row>
    <row r="67" spans="1:16" x14ac:dyDescent="0.2">
      <c r="A67" s="64">
        <f>IF(P67=0,0,IF(COUNTBLANK(P67)=1,0,COUNTA($P$14:P67)))</f>
        <v>0</v>
      </c>
      <c r="B67" s="28">
        <f>IF($C$4="Neattiecināmās izmaksas",IF('3a+c+n'!$Q67="N",'3a+c+n'!B67,0))</f>
        <v>0</v>
      </c>
      <c r="C67" s="28">
        <f>IF($C$4="Neattiecināmās izmaksas",IF('3a+c+n'!$Q67="N",'3a+c+n'!C67,0))</f>
        <v>0</v>
      </c>
      <c r="D67" s="28">
        <f>IF($C$4="Neattiecināmās izmaksas",IF('3a+c+n'!$Q67="N",'3a+c+n'!D67,0))</f>
        <v>0</v>
      </c>
      <c r="E67" s="59"/>
      <c r="F67" s="81"/>
      <c r="G67" s="28"/>
      <c r="H67" s="28">
        <f>IF($C$4="Neattiecināmās izmaksas",IF('3a+c+n'!$Q67="N",'3a+c+n'!H67,0))</f>
        <v>0</v>
      </c>
      <c r="I67" s="28"/>
      <c r="J67" s="28"/>
      <c r="K67" s="59">
        <f>IF($C$4="Neattiecināmās izmaksas",IF('3a+c+n'!$Q67="N",'3a+c+n'!K67,0))</f>
        <v>0</v>
      </c>
      <c r="L67" s="109">
        <f>IF($C$4="Neattiecināmās izmaksas",IF('3a+c+n'!$Q67="N",'3a+c+n'!L67,0))</f>
        <v>0</v>
      </c>
      <c r="M67" s="28">
        <f>IF($C$4="Neattiecināmās izmaksas",IF('3a+c+n'!$Q67="N",'3a+c+n'!M67,0))</f>
        <v>0</v>
      </c>
      <c r="N67" s="28">
        <f>IF($C$4="Neattiecināmās izmaksas",IF('3a+c+n'!$Q67="N",'3a+c+n'!N67,0))</f>
        <v>0</v>
      </c>
      <c r="O67" s="28">
        <f>IF($C$4="Neattiecināmās izmaksas",IF('3a+c+n'!$Q67="N",'3a+c+n'!O67,0))</f>
        <v>0</v>
      </c>
      <c r="P67" s="59">
        <f>IF($C$4="Neattiecināmās izmaksas",IF('3a+c+n'!$Q67="N",'3a+c+n'!P67,0))</f>
        <v>0</v>
      </c>
    </row>
    <row r="68" spans="1:16" x14ac:dyDescent="0.2">
      <c r="A68" s="64">
        <f>IF(P68=0,0,IF(COUNTBLANK(P68)=1,0,COUNTA($P$14:P68)))</f>
        <v>0</v>
      </c>
      <c r="B68" s="28">
        <f>IF($C$4="Neattiecināmās izmaksas",IF('3a+c+n'!$Q68="N",'3a+c+n'!B68,0))</f>
        <v>0</v>
      </c>
      <c r="C68" s="28">
        <f>IF($C$4="Neattiecināmās izmaksas",IF('3a+c+n'!$Q68="N",'3a+c+n'!C68,0))</f>
        <v>0</v>
      </c>
      <c r="D68" s="28">
        <f>IF($C$4="Neattiecināmās izmaksas",IF('3a+c+n'!$Q68="N",'3a+c+n'!D68,0))</f>
        <v>0</v>
      </c>
      <c r="E68" s="59"/>
      <c r="F68" s="81"/>
      <c r="G68" s="28"/>
      <c r="H68" s="28">
        <f>IF($C$4="Neattiecināmās izmaksas",IF('3a+c+n'!$Q68="N",'3a+c+n'!H68,0))</f>
        <v>0</v>
      </c>
      <c r="I68" s="28"/>
      <c r="J68" s="28"/>
      <c r="K68" s="59">
        <f>IF($C$4="Neattiecināmās izmaksas",IF('3a+c+n'!$Q68="N",'3a+c+n'!K68,0))</f>
        <v>0</v>
      </c>
      <c r="L68" s="109">
        <f>IF($C$4="Neattiecināmās izmaksas",IF('3a+c+n'!$Q68="N",'3a+c+n'!L68,0))</f>
        <v>0</v>
      </c>
      <c r="M68" s="28">
        <f>IF($C$4="Neattiecināmās izmaksas",IF('3a+c+n'!$Q68="N",'3a+c+n'!M68,0))</f>
        <v>0</v>
      </c>
      <c r="N68" s="28">
        <f>IF($C$4="Neattiecināmās izmaksas",IF('3a+c+n'!$Q68="N",'3a+c+n'!N68,0))</f>
        <v>0</v>
      </c>
      <c r="O68" s="28">
        <f>IF($C$4="Neattiecināmās izmaksas",IF('3a+c+n'!$Q68="N",'3a+c+n'!O68,0))</f>
        <v>0</v>
      </c>
      <c r="P68" s="59">
        <f>IF($C$4="Neattiecināmās izmaksas",IF('3a+c+n'!$Q68="N",'3a+c+n'!P68,0))</f>
        <v>0</v>
      </c>
    </row>
    <row r="69" spans="1:16" x14ac:dyDescent="0.2">
      <c r="A69" s="64">
        <f>IF(P69=0,0,IF(COUNTBLANK(P69)=1,0,COUNTA($P$14:P69)))</f>
        <v>0</v>
      </c>
      <c r="B69" s="28">
        <f>IF($C$4="Neattiecināmās izmaksas",IF('3a+c+n'!$Q69="N",'3a+c+n'!B69,0))</f>
        <v>0</v>
      </c>
      <c r="C69" s="28">
        <f>IF($C$4="Neattiecināmās izmaksas",IF('3a+c+n'!$Q69="N",'3a+c+n'!C69,0))</f>
        <v>0</v>
      </c>
      <c r="D69" s="28">
        <f>IF($C$4="Neattiecināmās izmaksas",IF('3a+c+n'!$Q69="N",'3a+c+n'!D69,0))</f>
        <v>0</v>
      </c>
      <c r="E69" s="59"/>
      <c r="F69" s="81"/>
      <c r="G69" s="28"/>
      <c r="H69" s="28">
        <f>IF($C$4="Neattiecināmās izmaksas",IF('3a+c+n'!$Q69="N",'3a+c+n'!H69,0))</f>
        <v>0</v>
      </c>
      <c r="I69" s="28"/>
      <c r="J69" s="28"/>
      <c r="K69" s="59">
        <f>IF($C$4="Neattiecināmās izmaksas",IF('3a+c+n'!$Q69="N",'3a+c+n'!K69,0))</f>
        <v>0</v>
      </c>
      <c r="L69" s="109">
        <f>IF($C$4="Neattiecināmās izmaksas",IF('3a+c+n'!$Q69="N",'3a+c+n'!L69,0))</f>
        <v>0</v>
      </c>
      <c r="M69" s="28">
        <f>IF($C$4="Neattiecināmās izmaksas",IF('3a+c+n'!$Q69="N",'3a+c+n'!M69,0))</f>
        <v>0</v>
      </c>
      <c r="N69" s="28">
        <f>IF($C$4="Neattiecināmās izmaksas",IF('3a+c+n'!$Q69="N",'3a+c+n'!N69,0))</f>
        <v>0</v>
      </c>
      <c r="O69" s="28">
        <f>IF($C$4="Neattiecināmās izmaksas",IF('3a+c+n'!$Q69="N",'3a+c+n'!O69,0))</f>
        <v>0</v>
      </c>
      <c r="P69" s="59">
        <f>IF($C$4="Neattiecināmās izmaksas",IF('3a+c+n'!$Q69="N",'3a+c+n'!P69,0))</f>
        <v>0</v>
      </c>
    </row>
    <row r="70" spans="1:16" x14ac:dyDescent="0.2">
      <c r="A70" s="64">
        <f>IF(P70=0,0,IF(COUNTBLANK(P70)=1,0,COUNTA($P$14:P70)))</f>
        <v>0</v>
      </c>
      <c r="B70" s="28">
        <f>IF($C$4="Neattiecināmās izmaksas",IF('3a+c+n'!$Q70="N",'3a+c+n'!B70,0))</f>
        <v>0</v>
      </c>
      <c r="C70" s="28">
        <f>IF($C$4="Neattiecināmās izmaksas",IF('3a+c+n'!$Q70="N",'3a+c+n'!C70,0))</f>
        <v>0</v>
      </c>
      <c r="D70" s="28">
        <f>IF($C$4="Neattiecināmās izmaksas",IF('3a+c+n'!$Q70="N",'3a+c+n'!D70,0))</f>
        <v>0</v>
      </c>
      <c r="E70" s="59"/>
      <c r="F70" s="81"/>
      <c r="G70" s="28"/>
      <c r="H70" s="28">
        <f>IF($C$4="Neattiecināmās izmaksas",IF('3a+c+n'!$Q70="N",'3a+c+n'!H70,0))</f>
        <v>0</v>
      </c>
      <c r="I70" s="28"/>
      <c r="J70" s="28"/>
      <c r="K70" s="59">
        <f>IF($C$4="Neattiecināmās izmaksas",IF('3a+c+n'!$Q70="N",'3a+c+n'!K70,0))</f>
        <v>0</v>
      </c>
      <c r="L70" s="109">
        <f>IF($C$4="Neattiecināmās izmaksas",IF('3a+c+n'!$Q70="N",'3a+c+n'!L70,0))</f>
        <v>0</v>
      </c>
      <c r="M70" s="28">
        <f>IF($C$4="Neattiecināmās izmaksas",IF('3a+c+n'!$Q70="N",'3a+c+n'!M70,0))</f>
        <v>0</v>
      </c>
      <c r="N70" s="28">
        <f>IF($C$4="Neattiecināmās izmaksas",IF('3a+c+n'!$Q70="N",'3a+c+n'!N70,0))</f>
        <v>0</v>
      </c>
      <c r="O70" s="28">
        <f>IF($C$4="Neattiecināmās izmaksas",IF('3a+c+n'!$Q70="N",'3a+c+n'!O70,0))</f>
        <v>0</v>
      </c>
      <c r="P70" s="59">
        <f>IF($C$4="Neattiecināmās izmaksas",IF('3a+c+n'!$Q70="N",'3a+c+n'!P70,0))</f>
        <v>0</v>
      </c>
    </row>
    <row r="71" spans="1:16" x14ac:dyDescent="0.2">
      <c r="A71" s="64">
        <f>IF(P71=0,0,IF(COUNTBLANK(P71)=1,0,COUNTA($P$14:P71)))</f>
        <v>0</v>
      </c>
      <c r="B71" s="28">
        <f>IF($C$4="Neattiecināmās izmaksas",IF('3a+c+n'!$Q71="N",'3a+c+n'!B71,0))</f>
        <v>0</v>
      </c>
      <c r="C71" s="28">
        <f>IF($C$4="Neattiecināmās izmaksas",IF('3a+c+n'!$Q71="N",'3a+c+n'!C71,0))</f>
        <v>0</v>
      </c>
      <c r="D71" s="28">
        <f>IF($C$4="Neattiecināmās izmaksas",IF('3a+c+n'!$Q71="N",'3a+c+n'!D71,0))</f>
        <v>0</v>
      </c>
      <c r="E71" s="59"/>
      <c r="F71" s="81"/>
      <c r="G71" s="28"/>
      <c r="H71" s="28">
        <f>IF($C$4="Neattiecināmās izmaksas",IF('3a+c+n'!$Q71="N",'3a+c+n'!H71,0))</f>
        <v>0</v>
      </c>
      <c r="I71" s="28"/>
      <c r="J71" s="28"/>
      <c r="K71" s="59">
        <f>IF($C$4="Neattiecināmās izmaksas",IF('3a+c+n'!$Q71="N",'3a+c+n'!K71,0))</f>
        <v>0</v>
      </c>
      <c r="L71" s="109">
        <f>IF($C$4="Neattiecināmās izmaksas",IF('3a+c+n'!$Q71="N",'3a+c+n'!L71,0))</f>
        <v>0</v>
      </c>
      <c r="M71" s="28">
        <f>IF($C$4="Neattiecināmās izmaksas",IF('3a+c+n'!$Q71="N",'3a+c+n'!M71,0))</f>
        <v>0</v>
      </c>
      <c r="N71" s="28">
        <f>IF($C$4="Neattiecināmās izmaksas",IF('3a+c+n'!$Q71="N",'3a+c+n'!N71,0))</f>
        <v>0</v>
      </c>
      <c r="O71" s="28">
        <f>IF($C$4="Neattiecināmās izmaksas",IF('3a+c+n'!$Q71="N",'3a+c+n'!O71,0))</f>
        <v>0</v>
      </c>
      <c r="P71" s="59">
        <f>IF($C$4="Neattiecināmās izmaksas",IF('3a+c+n'!$Q71="N",'3a+c+n'!P71,0))</f>
        <v>0</v>
      </c>
    </row>
    <row r="72" spans="1:16" x14ac:dyDescent="0.2">
      <c r="A72" s="64">
        <f>IF(P72=0,0,IF(COUNTBLANK(P72)=1,0,COUNTA($P$14:P72)))</f>
        <v>0</v>
      </c>
      <c r="B72" s="28">
        <f>IF($C$4="Neattiecināmās izmaksas",IF('3a+c+n'!$Q72="N",'3a+c+n'!B72,0))</f>
        <v>0</v>
      </c>
      <c r="C72" s="28">
        <f>IF($C$4="Neattiecināmās izmaksas",IF('3a+c+n'!$Q72="N",'3a+c+n'!C72,0))</f>
        <v>0</v>
      </c>
      <c r="D72" s="28">
        <f>IF($C$4="Neattiecināmās izmaksas",IF('3a+c+n'!$Q72="N",'3a+c+n'!D72,0))</f>
        <v>0</v>
      </c>
      <c r="E72" s="59"/>
      <c r="F72" s="81"/>
      <c r="G72" s="28"/>
      <c r="H72" s="28">
        <f>IF($C$4="Neattiecināmās izmaksas",IF('3a+c+n'!$Q72="N",'3a+c+n'!H72,0))</f>
        <v>0</v>
      </c>
      <c r="I72" s="28"/>
      <c r="J72" s="28"/>
      <c r="K72" s="59">
        <f>IF($C$4="Neattiecināmās izmaksas",IF('3a+c+n'!$Q72="N",'3a+c+n'!K72,0))</f>
        <v>0</v>
      </c>
      <c r="L72" s="109">
        <f>IF($C$4="Neattiecināmās izmaksas",IF('3a+c+n'!$Q72="N",'3a+c+n'!L72,0))</f>
        <v>0</v>
      </c>
      <c r="M72" s="28">
        <f>IF($C$4="Neattiecināmās izmaksas",IF('3a+c+n'!$Q72="N",'3a+c+n'!M72,0))</f>
        <v>0</v>
      </c>
      <c r="N72" s="28">
        <f>IF($C$4="Neattiecināmās izmaksas",IF('3a+c+n'!$Q72="N",'3a+c+n'!N72,0))</f>
        <v>0</v>
      </c>
      <c r="O72" s="28">
        <f>IF($C$4="Neattiecināmās izmaksas",IF('3a+c+n'!$Q72="N",'3a+c+n'!O72,0))</f>
        <v>0</v>
      </c>
      <c r="P72" s="59">
        <f>IF($C$4="Neattiecināmās izmaksas",IF('3a+c+n'!$Q72="N",'3a+c+n'!P72,0))</f>
        <v>0</v>
      </c>
    </row>
    <row r="73" spans="1:16" x14ac:dyDescent="0.2">
      <c r="A73" s="64">
        <f>IF(P73=0,0,IF(COUNTBLANK(P73)=1,0,COUNTA($P$14:P73)))</f>
        <v>0</v>
      </c>
      <c r="B73" s="28">
        <f>IF($C$4="Neattiecināmās izmaksas",IF('3a+c+n'!$Q73="N",'3a+c+n'!B73,0))</f>
        <v>0</v>
      </c>
      <c r="C73" s="28">
        <f>IF($C$4="Neattiecināmās izmaksas",IF('3a+c+n'!$Q73="N",'3a+c+n'!C73,0))</f>
        <v>0</v>
      </c>
      <c r="D73" s="28">
        <f>IF($C$4="Neattiecināmās izmaksas",IF('3a+c+n'!$Q73="N",'3a+c+n'!D73,0))</f>
        <v>0</v>
      </c>
      <c r="E73" s="59"/>
      <c r="F73" s="81"/>
      <c r="G73" s="28"/>
      <c r="H73" s="28">
        <f>IF($C$4="Neattiecināmās izmaksas",IF('3a+c+n'!$Q73="N",'3a+c+n'!H73,0))</f>
        <v>0</v>
      </c>
      <c r="I73" s="28"/>
      <c r="J73" s="28"/>
      <c r="K73" s="59">
        <f>IF($C$4="Neattiecināmās izmaksas",IF('3a+c+n'!$Q73="N",'3a+c+n'!K73,0))</f>
        <v>0</v>
      </c>
      <c r="L73" s="109">
        <f>IF($C$4="Neattiecināmās izmaksas",IF('3a+c+n'!$Q73="N",'3a+c+n'!L73,0))</f>
        <v>0</v>
      </c>
      <c r="M73" s="28">
        <f>IF($C$4="Neattiecināmās izmaksas",IF('3a+c+n'!$Q73="N",'3a+c+n'!M73,0))</f>
        <v>0</v>
      </c>
      <c r="N73" s="28">
        <f>IF($C$4="Neattiecināmās izmaksas",IF('3a+c+n'!$Q73="N",'3a+c+n'!N73,0))</f>
        <v>0</v>
      </c>
      <c r="O73" s="28">
        <f>IF($C$4="Neattiecināmās izmaksas",IF('3a+c+n'!$Q73="N",'3a+c+n'!O73,0))</f>
        <v>0</v>
      </c>
      <c r="P73" s="59">
        <f>IF($C$4="Neattiecināmās izmaksas",IF('3a+c+n'!$Q73="N",'3a+c+n'!P73,0))</f>
        <v>0</v>
      </c>
    </row>
    <row r="74" spans="1:16" x14ac:dyDescent="0.2">
      <c r="A74" s="64">
        <f>IF(P74=0,0,IF(COUNTBLANK(P74)=1,0,COUNTA($P$14:P74)))</f>
        <v>0</v>
      </c>
      <c r="B74" s="28">
        <f>IF($C$4="Neattiecināmās izmaksas",IF('3a+c+n'!$Q74="N",'3a+c+n'!B74,0))</f>
        <v>0</v>
      </c>
      <c r="C74" s="28">
        <f>IF($C$4="Neattiecināmās izmaksas",IF('3a+c+n'!$Q74="N",'3a+c+n'!C74,0))</f>
        <v>0</v>
      </c>
      <c r="D74" s="28">
        <f>IF($C$4="Neattiecināmās izmaksas",IF('3a+c+n'!$Q74="N",'3a+c+n'!D74,0))</f>
        <v>0</v>
      </c>
      <c r="E74" s="59"/>
      <c r="F74" s="81"/>
      <c r="G74" s="28"/>
      <c r="H74" s="28">
        <f>IF($C$4="Neattiecināmās izmaksas",IF('3a+c+n'!$Q74="N",'3a+c+n'!H74,0))</f>
        <v>0</v>
      </c>
      <c r="I74" s="28"/>
      <c r="J74" s="28"/>
      <c r="K74" s="59">
        <f>IF($C$4="Neattiecināmās izmaksas",IF('3a+c+n'!$Q74="N",'3a+c+n'!K74,0))</f>
        <v>0</v>
      </c>
      <c r="L74" s="109">
        <f>IF($C$4="Neattiecināmās izmaksas",IF('3a+c+n'!$Q74="N",'3a+c+n'!L74,0))</f>
        <v>0</v>
      </c>
      <c r="M74" s="28">
        <f>IF($C$4="Neattiecināmās izmaksas",IF('3a+c+n'!$Q74="N",'3a+c+n'!M74,0))</f>
        <v>0</v>
      </c>
      <c r="N74" s="28">
        <f>IF($C$4="Neattiecināmās izmaksas",IF('3a+c+n'!$Q74="N",'3a+c+n'!N74,0))</f>
        <v>0</v>
      </c>
      <c r="O74" s="28">
        <f>IF($C$4="Neattiecināmās izmaksas",IF('3a+c+n'!$Q74="N",'3a+c+n'!O74,0))</f>
        <v>0</v>
      </c>
      <c r="P74" s="59">
        <f>IF($C$4="Neattiecināmās izmaksas",IF('3a+c+n'!$Q74="N",'3a+c+n'!P74,0))</f>
        <v>0</v>
      </c>
    </row>
    <row r="75" spans="1:16" x14ac:dyDescent="0.2">
      <c r="A75" s="64">
        <f>IF(P75=0,0,IF(COUNTBLANK(P75)=1,0,COUNTA($P$14:P75)))</f>
        <v>0</v>
      </c>
      <c r="B75" s="28">
        <f>IF($C$4="Neattiecināmās izmaksas",IF('3a+c+n'!$Q75="N",'3a+c+n'!B75,0))</f>
        <v>0</v>
      </c>
      <c r="C75" s="28">
        <f>IF($C$4="Neattiecināmās izmaksas",IF('3a+c+n'!$Q75="N",'3a+c+n'!C75,0))</f>
        <v>0</v>
      </c>
      <c r="D75" s="28">
        <f>IF($C$4="Neattiecināmās izmaksas",IF('3a+c+n'!$Q75="N",'3a+c+n'!D75,0))</f>
        <v>0</v>
      </c>
      <c r="E75" s="59"/>
      <c r="F75" s="81"/>
      <c r="G75" s="28"/>
      <c r="H75" s="28">
        <f>IF($C$4="Neattiecināmās izmaksas",IF('3a+c+n'!$Q75="N",'3a+c+n'!H75,0))</f>
        <v>0</v>
      </c>
      <c r="I75" s="28"/>
      <c r="J75" s="28"/>
      <c r="K75" s="59">
        <f>IF($C$4="Neattiecināmās izmaksas",IF('3a+c+n'!$Q75="N",'3a+c+n'!K75,0))</f>
        <v>0</v>
      </c>
      <c r="L75" s="109">
        <f>IF($C$4="Neattiecināmās izmaksas",IF('3a+c+n'!$Q75="N",'3a+c+n'!L75,0))</f>
        <v>0</v>
      </c>
      <c r="M75" s="28">
        <f>IF($C$4="Neattiecināmās izmaksas",IF('3a+c+n'!$Q75="N",'3a+c+n'!M75,0))</f>
        <v>0</v>
      </c>
      <c r="N75" s="28">
        <f>IF($C$4="Neattiecināmās izmaksas",IF('3a+c+n'!$Q75="N",'3a+c+n'!N75,0))</f>
        <v>0</v>
      </c>
      <c r="O75" s="28">
        <f>IF($C$4="Neattiecināmās izmaksas",IF('3a+c+n'!$Q75="N",'3a+c+n'!O75,0))</f>
        <v>0</v>
      </c>
      <c r="P75" s="59">
        <f>IF($C$4="Neattiecināmās izmaksas",IF('3a+c+n'!$Q75="N",'3a+c+n'!P75,0))</f>
        <v>0</v>
      </c>
    </row>
    <row r="76" spans="1:16" x14ac:dyDescent="0.2">
      <c r="A76" s="64">
        <f>IF(P76=0,0,IF(COUNTBLANK(P76)=1,0,COUNTA($P$14:P76)))</f>
        <v>0</v>
      </c>
      <c r="B76" s="28">
        <f>IF($C$4="Neattiecināmās izmaksas",IF('3a+c+n'!$Q76="N",'3a+c+n'!B76,0))</f>
        <v>0</v>
      </c>
      <c r="C76" s="28">
        <f>IF($C$4="Neattiecināmās izmaksas",IF('3a+c+n'!$Q76="N",'3a+c+n'!C76,0))</f>
        <v>0</v>
      </c>
      <c r="D76" s="28">
        <f>IF($C$4="Neattiecināmās izmaksas",IF('3a+c+n'!$Q76="N",'3a+c+n'!D76,0))</f>
        <v>0</v>
      </c>
      <c r="E76" s="59"/>
      <c r="F76" s="81"/>
      <c r="G76" s="28"/>
      <c r="H76" s="28">
        <f>IF($C$4="Neattiecināmās izmaksas",IF('3a+c+n'!$Q76="N",'3a+c+n'!H76,0))</f>
        <v>0</v>
      </c>
      <c r="I76" s="28"/>
      <c r="J76" s="28"/>
      <c r="K76" s="59">
        <f>IF($C$4="Neattiecināmās izmaksas",IF('3a+c+n'!$Q76="N",'3a+c+n'!K76,0))</f>
        <v>0</v>
      </c>
      <c r="L76" s="109">
        <f>IF($C$4="Neattiecināmās izmaksas",IF('3a+c+n'!$Q76="N",'3a+c+n'!L76,0))</f>
        <v>0</v>
      </c>
      <c r="M76" s="28">
        <f>IF($C$4="Neattiecināmās izmaksas",IF('3a+c+n'!$Q76="N",'3a+c+n'!M76,0))</f>
        <v>0</v>
      </c>
      <c r="N76" s="28">
        <f>IF($C$4="Neattiecināmās izmaksas",IF('3a+c+n'!$Q76="N",'3a+c+n'!N76,0))</f>
        <v>0</v>
      </c>
      <c r="O76" s="28">
        <f>IF($C$4="Neattiecināmās izmaksas",IF('3a+c+n'!$Q76="N",'3a+c+n'!O76,0))</f>
        <v>0</v>
      </c>
      <c r="P76" s="59">
        <f>IF($C$4="Neattiecināmās izmaksas",IF('3a+c+n'!$Q76="N",'3a+c+n'!P76,0))</f>
        <v>0</v>
      </c>
    </row>
    <row r="77" spans="1:16" x14ac:dyDescent="0.2">
      <c r="A77" s="64">
        <f>IF(P77=0,0,IF(COUNTBLANK(P77)=1,0,COUNTA($P$14:P77)))</f>
        <v>0</v>
      </c>
      <c r="B77" s="28">
        <f>IF($C$4="Neattiecināmās izmaksas",IF('3a+c+n'!$Q77="N",'3a+c+n'!B77,0))</f>
        <v>0</v>
      </c>
      <c r="C77" s="28">
        <f>IF($C$4="Neattiecināmās izmaksas",IF('3a+c+n'!$Q77="N",'3a+c+n'!C77,0))</f>
        <v>0</v>
      </c>
      <c r="D77" s="28">
        <f>IF($C$4="Neattiecināmās izmaksas",IF('3a+c+n'!$Q77="N",'3a+c+n'!D77,0))</f>
        <v>0</v>
      </c>
      <c r="E77" s="59"/>
      <c r="F77" s="81"/>
      <c r="G77" s="28"/>
      <c r="H77" s="28">
        <f>IF($C$4="Neattiecināmās izmaksas",IF('3a+c+n'!$Q77="N",'3a+c+n'!H77,0))</f>
        <v>0</v>
      </c>
      <c r="I77" s="28"/>
      <c r="J77" s="28"/>
      <c r="K77" s="59">
        <f>IF($C$4="Neattiecināmās izmaksas",IF('3a+c+n'!$Q77="N",'3a+c+n'!K77,0))</f>
        <v>0</v>
      </c>
      <c r="L77" s="109">
        <f>IF($C$4="Neattiecināmās izmaksas",IF('3a+c+n'!$Q77="N",'3a+c+n'!L77,0))</f>
        <v>0</v>
      </c>
      <c r="M77" s="28">
        <f>IF($C$4="Neattiecināmās izmaksas",IF('3a+c+n'!$Q77="N",'3a+c+n'!M77,0))</f>
        <v>0</v>
      </c>
      <c r="N77" s="28">
        <f>IF($C$4="Neattiecināmās izmaksas",IF('3a+c+n'!$Q77="N",'3a+c+n'!N77,0))</f>
        <v>0</v>
      </c>
      <c r="O77" s="28">
        <f>IF($C$4="Neattiecināmās izmaksas",IF('3a+c+n'!$Q77="N",'3a+c+n'!O77,0))</f>
        <v>0</v>
      </c>
      <c r="P77" s="59">
        <f>IF($C$4="Neattiecināmās izmaksas",IF('3a+c+n'!$Q77="N",'3a+c+n'!P77,0))</f>
        <v>0</v>
      </c>
    </row>
    <row r="78" spans="1:16" x14ac:dyDescent="0.2">
      <c r="A78" s="64">
        <f>IF(P78=0,0,IF(COUNTBLANK(P78)=1,0,COUNTA($P$14:P78)))</f>
        <v>0</v>
      </c>
      <c r="B78" s="28">
        <f>IF($C$4="Neattiecināmās izmaksas",IF('3a+c+n'!$Q78="N",'3a+c+n'!B78,0))</f>
        <v>0</v>
      </c>
      <c r="C78" s="28">
        <f>IF($C$4="Neattiecināmās izmaksas",IF('3a+c+n'!$Q78="N",'3a+c+n'!C78,0))</f>
        <v>0</v>
      </c>
      <c r="D78" s="28">
        <f>IF($C$4="Neattiecināmās izmaksas",IF('3a+c+n'!$Q78="N",'3a+c+n'!D78,0))</f>
        <v>0</v>
      </c>
      <c r="E78" s="59"/>
      <c r="F78" s="81"/>
      <c r="G78" s="28"/>
      <c r="H78" s="28">
        <f>IF($C$4="Neattiecināmās izmaksas",IF('3a+c+n'!$Q78="N",'3a+c+n'!H78,0))</f>
        <v>0</v>
      </c>
      <c r="I78" s="28"/>
      <c r="J78" s="28"/>
      <c r="K78" s="59">
        <f>IF($C$4="Neattiecināmās izmaksas",IF('3a+c+n'!$Q78="N",'3a+c+n'!K78,0))</f>
        <v>0</v>
      </c>
      <c r="L78" s="109">
        <f>IF($C$4="Neattiecināmās izmaksas",IF('3a+c+n'!$Q78="N",'3a+c+n'!L78,0))</f>
        <v>0</v>
      </c>
      <c r="M78" s="28">
        <f>IF($C$4="Neattiecināmās izmaksas",IF('3a+c+n'!$Q78="N",'3a+c+n'!M78,0))</f>
        <v>0</v>
      </c>
      <c r="N78" s="28">
        <f>IF($C$4="Neattiecināmās izmaksas",IF('3a+c+n'!$Q78="N",'3a+c+n'!N78,0))</f>
        <v>0</v>
      </c>
      <c r="O78" s="28">
        <f>IF($C$4="Neattiecināmās izmaksas",IF('3a+c+n'!$Q78="N",'3a+c+n'!O78,0))</f>
        <v>0</v>
      </c>
      <c r="P78" s="59">
        <f>IF($C$4="Neattiecināmās izmaksas",IF('3a+c+n'!$Q78="N",'3a+c+n'!P78,0))</f>
        <v>0</v>
      </c>
    </row>
    <row r="79" spans="1:16" x14ac:dyDescent="0.2">
      <c r="A79" s="64">
        <f>IF(P79=0,0,IF(COUNTBLANK(P79)=1,0,COUNTA($P$14:P79)))</f>
        <v>0</v>
      </c>
      <c r="B79" s="28">
        <f>IF($C$4="Neattiecināmās izmaksas",IF('3a+c+n'!$Q79="N",'3a+c+n'!B79,0))</f>
        <v>0</v>
      </c>
      <c r="C79" s="28">
        <f>IF($C$4="Neattiecināmās izmaksas",IF('3a+c+n'!$Q79="N",'3a+c+n'!C79,0))</f>
        <v>0</v>
      </c>
      <c r="D79" s="28">
        <f>IF($C$4="Neattiecināmās izmaksas",IF('3a+c+n'!$Q79="N",'3a+c+n'!D79,0))</f>
        <v>0</v>
      </c>
      <c r="E79" s="59"/>
      <c r="F79" s="81"/>
      <c r="G79" s="28"/>
      <c r="H79" s="28">
        <f>IF($C$4="Neattiecināmās izmaksas",IF('3a+c+n'!$Q79="N",'3a+c+n'!H79,0))</f>
        <v>0</v>
      </c>
      <c r="I79" s="28"/>
      <c r="J79" s="28"/>
      <c r="K79" s="59">
        <f>IF($C$4="Neattiecināmās izmaksas",IF('3a+c+n'!$Q79="N",'3a+c+n'!K79,0))</f>
        <v>0</v>
      </c>
      <c r="L79" s="109">
        <f>IF($C$4="Neattiecināmās izmaksas",IF('3a+c+n'!$Q79="N",'3a+c+n'!L79,0))</f>
        <v>0</v>
      </c>
      <c r="M79" s="28">
        <f>IF($C$4="Neattiecināmās izmaksas",IF('3a+c+n'!$Q79="N",'3a+c+n'!M79,0))</f>
        <v>0</v>
      </c>
      <c r="N79" s="28">
        <f>IF($C$4="Neattiecināmās izmaksas",IF('3a+c+n'!$Q79="N",'3a+c+n'!N79,0))</f>
        <v>0</v>
      </c>
      <c r="O79" s="28">
        <f>IF($C$4="Neattiecināmās izmaksas",IF('3a+c+n'!$Q79="N",'3a+c+n'!O79,0))</f>
        <v>0</v>
      </c>
      <c r="P79" s="59">
        <f>IF($C$4="Neattiecināmās izmaksas",IF('3a+c+n'!$Q79="N",'3a+c+n'!P79,0))</f>
        <v>0</v>
      </c>
    </row>
    <row r="80" spans="1:16" x14ac:dyDescent="0.2">
      <c r="A80" s="64">
        <f>IF(P80=0,0,IF(COUNTBLANK(P80)=1,0,COUNTA($P$14:P80)))</f>
        <v>0</v>
      </c>
      <c r="B80" s="28">
        <f>IF($C$4="Neattiecināmās izmaksas",IF('3a+c+n'!$Q80="N",'3a+c+n'!B80,0))</f>
        <v>0</v>
      </c>
      <c r="C80" s="28">
        <f>IF($C$4="Neattiecināmās izmaksas",IF('3a+c+n'!$Q80="N",'3a+c+n'!C80,0))</f>
        <v>0</v>
      </c>
      <c r="D80" s="28">
        <f>IF($C$4="Neattiecināmās izmaksas",IF('3a+c+n'!$Q80="N",'3a+c+n'!D80,0))</f>
        <v>0</v>
      </c>
      <c r="E80" s="59"/>
      <c r="F80" s="81"/>
      <c r="G80" s="28"/>
      <c r="H80" s="28">
        <f>IF($C$4="Neattiecināmās izmaksas",IF('3a+c+n'!$Q80="N",'3a+c+n'!H80,0))</f>
        <v>0</v>
      </c>
      <c r="I80" s="28"/>
      <c r="J80" s="28"/>
      <c r="K80" s="59">
        <f>IF($C$4="Neattiecināmās izmaksas",IF('3a+c+n'!$Q80="N",'3a+c+n'!K80,0))</f>
        <v>0</v>
      </c>
      <c r="L80" s="109">
        <f>IF($C$4="Neattiecināmās izmaksas",IF('3a+c+n'!$Q80="N",'3a+c+n'!L80,0))</f>
        <v>0</v>
      </c>
      <c r="M80" s="28">
        <f>IF($C$4="Neattiecināmās izmaksas",IF('3a+c+n'!$Q80="N",'3a+c+n'!M80,0))</f>
        <v>0</v>
      </c>
      <c r="N80" s="28">
        <f>IF($C$4="Neattiecināmās izmaksas",IF('3a+c+n'!$Q80="N",'3a+c+n'!N80,0))</f>
        <v>0</v>
      </c>
      <c r="O80" s="28">
        <f>IF($C$4="Neattiecināmās izmaksas",IF('3a+c+n'!$Q80="N",'3a+c+n'!O80,0))</f>
        <v>0</v>
      </c>
      <c r="P80" s="59">
        <f>IF($C$4="Neattiecināmās izmaksas",IF('3a+c+n'!$Q80="N",'3a+c+n'!P80,0))</f>
        <v>0</v>
      </c>
    </row>
    <row r="81" spans="1:16" x14ac:dyDescent="0.2">
      <c r="A81" s="64">
        <f>IF(P81=0,0,IF(COUNTBLANK(P81)=1,0,COUNTA($P$14:P81)))</f>
        <v>0</v>
      </c>
      <c r="B81" s="28">
        <f>IF($C$4="Neattiecināmās izmaksas",IF('3a+c+n'!$Q81="N",'3a+c+n'!B81,0))</f>
        <v>0</v>
      </c>
      <c r="C81" s="28">
        <f>IF($C$4="Neattiecināmās izmaksas",IF('3a+c+n'!$Q81="N",'3a+c+n'!C81,0))</f>
        <v>0</v>
      </c>
      <c r="D81" s="28">
        <f>IF($C$4="Neattiecināmās izmaksas",IF('3a+c+n'!$Q81="N",'3a+c+n'!D81,0))</f>
        <v>0</v>
      </c>
      <c r="E81" s="59"/>
      <c r="F81" s="81"/>
      <c r="G81" s="28"/>
      <c r="H81" s="28">
        <f>IF($C$4="Neattiecināmās izmaksas",IF('3a+c+n'!$Q81="N",'3a+c+n'!H81,0))</f>
        <v>0</v>
      </c>
      <c r="I81" s="28"/>
      <c r="J81" s="28"/>
      <c r="K81" s="59">
        <f>IF($C$4="Neattiecināmās izmaksas",IF('3a+c+n'!$Q81="N",'3a+c+n'!K81,0))</f>
        <v>0</v>
      </c>
      <c r="L81" s="109">
        <f>IF($C$4="Neattiecināmās izmaksas",IF('3a+c+n'!$Q81="N",'3a+c+n'!L81,0))</f>
        <v>0</v>
      </c>
      <c r="M81" s="28">
        <f>IF($C$4="Neattiecināmās izmaksas",IF('3a+c+n'!$Q81="N",'3a+c+n'!M81,0))</f>
        <v>0</v>
      </c>
      <c r="N81" s="28">
        <f>IF($C$4="Neattiecināmās izmaksas",IF('3a+c+n'!$Q81="N",'3a+c+n'!N81,0))</f>
        <v>0</v>
      </c>
      <c r="O81" s="28">
        <f>IF($C$4="Neattiecināmās izmaksas",IF('3a+c+n'!$Q81="N",'3a+c+n'!O81,0))</f>
        <v>0</v>
      </c>
      <c r="P81" s="59">
        <f>IF($C$4="Neattiecināmās izmaksas",IF('3a+c+n'!$Q81="N",'3a+c+n'!P81,0))</f>
        <v>0</v>
      </c>
    </row>
    <row r="82" spans="1:16" x14ac:dyDescent="0.2">
      <c r="A82" s="64">
        <f>IF(P82=0,0,IF(COUNTBLANK(P82)=1,0,COUNTA($P$14:P82)))</f>
        <v>0</v>
      </c>
      <c r="B82" s="28">
        <f>IF($C$4="Neattiecināmās izmaksas",IF('3a+c+n'!$Q82="N",'3a+c+n'!B82,0))</f>
        <v>0</v>
      </c>
      <c r="C82" s="28">
        <f>IF($C$4="Neattiecināmās izmaksas",IF('3a+c+n'!$Q82="N",'3a+c+n'!C82,0))</f>
        <v>0</v>
      </c>
      <c r="D82" s="28">
        <f>IF($C$4="Neattiecināmās izmaksas",IF('3a+c+n'!$Q82="N",'3a+c+n'!D82,0))</f>
        <v>0</v>
      </c>
      <c r="E82" s="59"/>
      <c r="F82" s="81"/>
      <c r="G82" s="28"/>
      <c r="H82" s="28">
        <f>IF($C$4="Neattiecināmās izmaksas",IF('3a+c+n'!$Q82="N",'3a+c+n'!H82,0))</f>
        <v>0</v>
      </c>
      <c r="I82" s="28"/>
      <c r="J82" s="28"/>
      <c r="K82" s="59">
        <f>IF($C$4="Neattiecināmās izmaksas",IF('3a+c+n'!$Q82="N",'3a+c+n'!K82,0))</f>
        <v>0</v>
      </c>
      <c r="L82" s="109">
        <f>IF($C$4="Neattiecināmās izmaksas",IF('3a+c+n'!$Q82="N",'3a+c+n'!L82,0))</f>
        <v>0</v>
      </c>
      <c r="M82" s="28">
        <f>IF($C$4="Neattiecināmās izmaksas",IF('3a+c+n'!$Q82="N",'3a+c+n'!M82,0))</f>
        <v>0</v>
      </c>
      <c r="N82" s="28">
        <f>IF($C$4="Neattiecināmās izmaksas",IF('3a+c+n'!$Q82="N",'3a+c+n'!N82,0))</f>
        <v>0</v>
      </c>
      <c r="O82" s="28">
        <f>IF($C$4="Neattiecināmās izmaksas",IF('3a+c+n'!$Q82="N",'3a+c+n'!O82,0))</f>
        <v>0</v>
      </c>
      <c r="P82" s="59">
        <f>IF($C$4="Neattiecināmās izmaksas",IF('3a+c+n'!$Q82="N",'3a+c+n'!P82,0))</f>
        <v>0</v>
      </c>
    </row>
    <row r="83" spans="1:16" x14ac:dyDescent="0.2">
      <c r="A83" s="64">
        <f>IF(P83=0,0,IF(COUNTBLANK(P83)=1,0,COUNTA($P$14:P83)))</f>
        <v>0</v>
      </c>
      <c r="B83" s="28">
        <f>IF($C$4="Neattiecināmās izmaksas",IF('3a+c+n'!$Q83="N",'3a+c+n'!B83,0))</f>
        <v>0</v>
      </c>
      <c r="C83" s="28">
        <f>IF($C$4="Neattiecināmās izmaksas",IF('3a+c+n'!$Q83="N",'3a+c+n'!C83,0))</f>
        <v>0</v>
      </c>
      <c r="D83" s="28">
        <f>IF($C$4="Neattiecināmās izmaksas",IF('3a+c+n'!$Q83="N",'3a+c+n'!D83,0))</f>
        <v>0</v>
      </c>
      <c r="E83" s="59"/>
      <c r="F83" s="81"/>
      <c r="G83" s="28"/>
      <c r="H83" s="28">
        <f>IF($C$4="Neattiecināmās izmaksas",IF('3a+c+n'!$Q83="N",'3a+c+n'!H83,0))</f>
        <v>0</v>
      </c>
      <c r="I83" s="28"/>
      <c r="J83" s="28"/>
      <c r="K83" s="59">
        <f>IF($C$4="Neattiecināmās izmaksas",IF('3a+c+n'!$Q83="N",'3a+c+n'!K83,0))</f>
        <v>0</v>
      </c>
      <c r="L83" s="109">
        <f>IF($C$4="Neattiecināmās izmaksas",IF('3a+c+n'!$Q83="N",'3a+c+n'!L83,0))</f>
        <v>0</v>
      </c>
      <c r="M83" s="28">
        <f>IF($C$4="Neattiecināmās izmaksas",IF('3a+c+n'!$Q83="N",'3a+c+n'!M83,0))</f>
        <v>0</v>
      </c>
      <c r="N83" s="28">
        <f>IF($C$4="Neattiecināmās izmaksas",IF('3a+c+n'!$Q83="N",'3a+c+n'!N83,0))</f>
        <v>0</v>
      </c>
      <c r="O83" s="28">
        <f>IF($C$4="Neattiecināmās izmaksas",IF('3a+c+n'!$Q83="N",'3a+c+n'!O83,0))</f>
        <v>0</v>
      </c>
      <c r="P83" s="59">
        <f>IF($C$4="Neattiecināmās izmaksas",IF('3a+c+n'!$Q83="N",'3a+c+n'!P83,0))</f>
        <v>0</v>
      </c>
    </row>
    <row r="84" spans="1:16" x14ac:dyDescent="0.2">
      <c r="A84" s="64">
        <f>IF(P84=0,0,IF(COUNTBLANK(P84)=1,0,COUNTA($P$14:P84)))</f>
        <v>0</v>
      </c>
      <c r="B84" s="28">
        <f>IF($C$4="Neattiecināmās izmaksas",IF('3a+c+n'!$Q84="N",'3a+c+n'!B84,0))</f>
        <v>0</v>
      </c>
      <c r="C84" s="28">
        <f>IF($C$4="Neattiecināmās izmaksas",IF('3a+c+n'!$Q84="N",'3a+c+n'!C84,0))</f>
        <v>0</v>
      </c>
      <c r="D84" s="28">
        <f>IF($C$4="Neattiecināmās izmaksas",IF('3a+c+n'!$Q84="N",'3a+c+n'!D84,0))</f>
        <v>0</v>
      </c>
      <c r="E84" s="59"/>
      <c r="F84" s="81"/>
      <c r="G84" s="28"/>
      <c r="H84" s="28">
        <f>IF($C$4="Neattiecināmās izmaksas",IF('3a+c+n'!$Q84="N",'3a+c+n'!H84,0))</f>
        <v>0</v>
      </c>
      <c r="I84" s="28"/>
      <c r="J84" s="28"/>
      <c r="K84" s="59">
        <f>IF($C$4="Neattiecināmās izmaksas",IF('3a+c+n'!$Q84="N",'3a+c+n'!K84,0))</f>
        <v>0</v>
      </c>
      <c r="L84" s="109">
        <f>IF($C$4="Neattiecināmās izmaksas",IF('3a+c+n'!$Q84="N",'3a+c+n'!L84,0))</f>
        <v>0</v>
      </c>
      <c r="M84" s="28">
        <f>IF($C$4="Neattiecināmās izmaksas",IF('3a+c+n'!$Q84="N",'3a+c+n'!M84,0))</f>
        <v>0</v>
      </c>
      <c r="N84" s="28">
        <f>IF($C$4="Neattiecināmās izmaksas",IF('3a+c+n'!$Q84="N",'3a+c+n'!N84,0))</f>
        <v>0</v>
      </c>
      <c r="O84" s="28">
        <f>IF($C$4="Neattiecināmās izmaksas",IF('3a+c+n'!$Q84="N",'3a+c+n'!O84,0))</f>
        <v>0</v>
      </c>
      <c r="P84" s="59">
        <f>IF($C$4="Neattiecināmās izmaksas",IF('3a+c+n'!$Q84="N",'3a+c+n'!P84,0))</f>
        <v>0</v>
      </c>
    </row>
    <row r="85" spans="1:16" x14ac:dyDescent="0.2">
      <c r="A85" s="64">
        <f>IF(P85=0,0,IF(COUNTBLANK(P85)=1,0,COUNTA($P$14:P85)))</f>
        <v>0</v>
      </c>
      <c r="B85" s="28">
        <f>IF($C$4="Neattiecināmās izmaksas",IF('3a+c+n'!$Q85="N",'3a+c+n'!B85,0))</f>
        <v>0</v>
      </c>
      <c r="C85" s="28">
        <f>IF($C$4="Neattiecināmās izmaksas",IF('3a+c+n'!$Q85="N",'3a+c+n'!C85,0))</f>
        <v>0</v>
      </c>
      <c r="D85" s="28">
        <f>IF($C$4="Neattiecināmās izmaksas",IF('3a+c+n'!$Q85="N",'3a+c+n'!D85,0))</f>
        <v>0</v>
      </c>
      <c r="E85" s="59"/>
      <c r="F85" s="81"/>
      <c r="G85" s="28"/>
      <c r="H85" s="28">
        <f>IF($C$4="Neattiecināmās izmaksas",IF('3a+c+n'!$Q85="N",'3a+c+n'!H85,0))</f>
        <v>0</v>
      </c>
      <c r="I85" s="28"/>
      <c r="J85" s="28"/>
      <c r="K85" s="59">
        <f>IF($C$4="Neattiecināmās izmaksas",IF('3a+c+n'!$Q85="N",'3a+c+n'!K85,0))</f>
        <v>0</v>
      </c>
      <c r="L85" s="109">
        <f>IF($C$4="Neattiecināmās izmaksas",IF('3a+c+n'!$Q85="N",'3a+c+n'!L85,0))</f>
        <v>0</v>
      </c>
      <c r="M85" s="28">
        <f>IF($C$4="Neattiecināmās izmaksas",IF('3a+c+n'!$Q85="N",'3a+c+n'!M85,0))</f>
        <v>0</v>
      </c>
      <c r="N85" s="28">
        <f>IF($C$4="Neattiecināmās izmaksas",IF('3a+c+n'!$Q85="N",'3a+c+n'!N85,0))</f>
        <v>0</v>
      </c>
      <c r="O85" s="28">
        <f>IF($C$4="Neattiecināmās izmaksas",IF('3a+c+n'!$Q85="N",'3a+c+n'!O85,0))</f>
        <v>0</v>
      </c>
      <c r="P85" s="59">
        <f>IF($C$4="Neattiecināmās izmaksas",IF('3a+c+n'!$Q85="N",'3a+c+n'!P85,0))</f>
        <v>0</v>
      </c>
    </row>
    <row r="86" spans="1:16" x14ac:dyDescent="0.2">
      <c r="A86" s="64">
        <f>IF(P86=0,0,IF(COUNTBLANK(P86)=1,0,COUNTA($P$14:P86)))</f>
        <v>0</v>
      </c>
      <c r="B86" s="28">
        <f>IF($C$4="Neattiecināmās izmaksas",IF('3a+c+n'!$Q86="N",'3a+c+n'!B86,0))</f>
        <v>0</v>
      </c>
      <c r="C86" s="28">
        <f>IF($C$4="Neattiecināmās izmaksas",IF('3a+c+n'!$Q86="N",'3a+c+n'!C86,0))</f>
        <v>0</v>
      </c>
      <c r="D86" s="28">
        <f>IF($C$4="Neattiecināmās izmaksas",IF('3a+c+n'!$Q86="N",'3a+c+n'!D86,0))</f>
        <v>0</v>
      </c>
      <c r="E86" s="59"/>
      <c r="F86" s="81"/>
      <c r="G86" s="28"/>
      <c r="H86" s="28">
        <f>IF($C$4="Neattiecināmās izmaksas",IF('3a+c+n'!$Q86="N",'3a+c+n'!H86,0))</f>
        <v>0</v>
      </c>
      <c r="I86" s="28"/>
      <c r="J86" s="28"/>
      <c r="K86" s="59">
        <f>IF($C$4="Neattiecināmās izmaksas",IF('3a+c+n'!$Q86="N",'3a+c+n'!K86,0))</f>
        <v>0</v>
      </c>
      <c r="L86" s="109">
        <f>IF($C$4="Neattiecināmās izmaksas",IF('3a+c+n'!$Q86="N",'3a+c+n'!L86,0))</f>
        <v>0</v>
      </c>
      <c r="M86" s="28">
        <f>IF($C$4="Neattiecināmās izmaksas",IF('3a+c+n'!$Q86="N",'3a+c+n'!M86,0))</f>
        <v>0</v>
      </c>
      <c r="N86" s="28">
        <f>IF($C$4="Neattiecināmās izmaksas",IF('3a+c+n'!$Q86="N",'3a+c+n'!N86,0))</f>
        <v>0</v>
      </c>
      <c r="O86" s="28">
        <f>IF($C$4="Neattiecināmās izmaksas",IF('3a+c+n'!$Q86="N",'3a+c+n'!O86,0))</f>
        <v>0</v>
      </c>
      <c r="P86" s="59">
        <f>IF($C$4="Neattiecināmās izmaksas",IF('3a+c+n'!$Q86="N",'3a+c+n'!P86,0))</f>
        <v>0</v>
      </c>
    </row>
    <row r="87" spans="1:16" x14ac:dyDescent="0.2">
      <c r="A87" s="64">
        <f>IF(P87=0,0,IF(COUNTBLANK(P87)=1,0,COUNTA($P$14:P87)))</f>
        <v>0</v>
      </c>
      <c r="B87" s="28">
        <f>IF($C$4="Neattiecināmās izmaksas",IF('3a+c+n'!$Q87="N",'3a+c+n'!B87,0))</f>
        <v>0</v>
      </c>
      <c r="C87" s="28">
        <f>IF($C$4="Neattiecināmās izmaksas",IF('3a+c+n'!$Q87="N",'3a+c+n'!C87,0))</f>
        <v>0</v>
      </c>
      <c r="D87" s="28">
        <f>IF($C$4="Neattiecināmās izmaksas",IF('3a+c+n'!$Q87="N",'3a+c+n'!D87,0))</f>
        <v>0</v>
      </c>
      <c r="E87" s="59"/>
      <c r="F87" s="81"/>
      <c r="G87" s="28"/>
      <c r="H87" s="28">
        <f>IF($C$4="Neattiecināmās izmaksas",IF('3a+c+n'!$Q87="N",'3a+c+n'!H87,0))</f>
        <v>0</v>
      </c>
      <c r="I87" s="28"/>
      <c r="J87" s="28"/>
      <c r="K87" s="59">
        <f>IF($C$4="Neattiecināmās izmaksas",IF('3a+c+n'!$Q87="N",'3a+c+n'!K87,0))</f>
        <v>0</v>
      </c>
      <c r="L87" s="109">
        <f>IF($C$4="Neattiecināmās izmaksas",IF('3a+c+n'!$Q87="N",'3a+c+n'!L87,0))</f>
        <v>0</v>
      </c>
      <c r="M87" s="28">
        <f>IF($C$4="Neattiecināmās izmaksas",IF('3a+c+n'!$Q87="N",'3a+c+n'!M87,0))</f>
        <v>0</v>
      </c>
      <c r="N87" s="28">
        <f>IF($C$4="Neattiecināmās izmaksas",IF('3a+c+n'!$Q87="N",'3a+c+n'!N87,0))</f>
        <v>0</v>
      </c>
      <c r="O87" s="28">
        <f>IF($C$4="Neattiecināmās izmaksas",IF('3a+c+n'!$Q87="N",'3a+c+n'!O87,0))</f>
        <v>0</v>
      </c>
      <c r="P87" s="59">
        <f>IF($C$4="Neattiecināmās izmaksas",IF('3a+c+n'!$Q87="N",'3a+c+n'!P87,0))</f>
        <v>0</v>
      </c>
    </row>
    <row r="88" spans="1:16" x14ac:dyDescent="0.2">
      <c r="A88" s="64">
        <f>IF(P88=0,0,IF(COUNTBLANK(P88)=1,0,COUNTA($P$14:P88)))</f>
        <v>0</v>
      </c>
      <c r="B88" s="28">
        <f>IF($C$4="Neattiecināmās izmaksas",IF('3a+c+n'!$Q88="N",'3a+c+n'!B88,0))</f>
        <v>0</v>
      </c>
      <c r="C88" s="28">
        <f>IF($C$4="Neattiecināmās izmaksas",IF('3a+c+n'!$Q88="N",'3a+c+n'!C88,0))</f>
        <v>0</v>
      </c>
      <c r="D88" s="28">
        <f>IF($C$4="Neattiecināmās izmaksas",IF('3a+c+n'!$Q88="N",'3a+c+n'!D88,0))</f>
        <v>0</v>
      </c>
      <c r="E88" s="59"/>
      <c r="F88" s="81"/>
      <c r="G88" s="28"/>
      <c r="H88" s="28">
        <f>IF($C$4="Neattiecināmās izmaksas",IF('3a+c+n'!$Q88="N",'3a+c+n'!H88,0))</f>
        <v>0</v>
      </c>
      <c r="I88" s="28"/>
      <c r="J88" s="28"/>
      <c r="K88" s="59">
        <f>IF($C$4="Neattiecināmās izmaksas",IF('3a+c+n'!$Q88="N",'3a+c+n'!K88,0))</f>
        <v>0</v>
      </c>
      <c r="L88" s="109">
        <f>IF($C$4="Neattiecināmās izmaksas",IF('3a+c+n'!$Q88="N",'3a+c+n'!L88,0))</f>
        <v>0</v>
      </c>
      <c r="M88" s="28">
        <f>IF($C$4="Neattiecināmās izmaksas",IF('3a+c+n'!$Q88="N",'3a+c+n'!M88,0))</f>
        <v>0</v>
      </c>
      <c r="N88" s="28">
        <f>IF($C$4="Neattiecināmās izmaksas",IF('3a+c+n'!$Q88="N",'3a+c+n'!N88,0))</f>
        <v>0</v>
      </c>
      <c r="O88" s="28">
        <f>IF($C$4="Neattiecināmās izmaksas",IF('3a+c+n'!$Q88="N",'3a+c+n'!O88,0))</f>
        <v>0</v>
      </c>
      <c r="P88" s="59">
        <f>IF($C$4="Neattiecināmās izmaksas",IF('3a+c+n'!$Q88="N",'3a+c+n'!P88,0))</f>
        <v>0</v>
      </c>
    </row>
    <row r="89" spans="1:16" x14ac:dyDescent="0.2">
      <c r="A89" s="64">
        <f>IF(P89=0,0,IF(COUNTBLANK(P89)=1,0,COUNTA($P$14:P89)))</f>
        <v>0</v>
      </c>
      <c r="B89" s="28">
        <f>IF($C$4="Neattiecināmās izmaksas",IF('3a+c+n'!$Q89="N",'3a+c+n'!B89,0))</f>
        <v>0</v>
      </c>
      <c r="C89" s="28">
        <f>IF($C$4="Neattiecināmās izmaksas",IF('3a+c+n'!$Q89="N",'3a+c+n'!C89,0))</f>
        <v>0</v>
      </c>
      <c r="D89" s="28">
        <f>IF($C$4="Neattiecināmās izmaksas",IF('3a+c+n'!$Q89="N",'3a+c+n'!D89,0))</f>
        <v>0</v>
      </c>
      <c r="E89" s="59"/>
      <c r="F89" s="81"/>
      <c r="G89" s="28"/>
      <c r="H89" s="28">
        <f>IF($C$4="Neattiecināmās izmaksas",IF('3a+c+n'!$Q89="N",'3a+c+n'!H89,0))</f>
        <v>0</v>
      </c>
      <c r="I89" s="28"/>
      <c r="J89" s="28"/>
      <c r="K89" s="59">
        <f>IF($C$4="Neattiecināmās izmaksas",IF('3a+c+n'!$Q89="N",'3a+c+n'!K89,0))</f>
        <v>0</v>
      </c>
      <c r="L89" s="109">
        <f>IF($C$4="Neattiecināmās izmaksas",IF('3a+c+n'!$Q89="N",'3a+c+n'!L89,0))</f>
        <v>0</v>
      </c>
      <c r="M89" s="28">
        <f>IF($C$4="Neattiecināmās izmaksas",IF('3a+c+n'!$Q89="N",'3a+c+n'!M89,0))</f>
        <v>0</v>
      </c>
      <c r="N89" s="28">
        <f>IF($C$4="Neattiecināmās izmaksas",IF('3a+c+n'!$Q89="N",'3a+c+n'!N89,0))</f>
        <v>0</v>
      </c>
      <c r="O89" s="28">
        <f>IF($C$4="Neattiecināmās izmaksas",IF('3a+c+n'!$Q89="N",'3a+c+n'!O89,0))</f>
        <v>0</v>
      </c>
      <c r="P89" s="59">
        <f>IF($C$4="Neattiecināmās izmaksas",IF('3a+c+n'!$Q89="N",'3a+c+n'!P89,0))</f>
        <v>0</v>
      </c>
    </row>
    <row r="90" spans="1:16" x14ac:dyDescent="0.2">
      <c r="A90" s="64">
        <f>IF(P90=0,0,IF(COUNTBLANK(P90)=1,0,COUNTA($P$14:P90)))</f>
        <v>0</v>
      </c>
      <c r="B90" s="28">
        <f>IF($C$4="Neattiecināmās izmaksas",IF('3a+c+n'!$Q90="N",'3a+c+n'!B90,0))</f>
        <v>0</v>
      </c>
      <c r="C90" s="28">
        <f>IF($C$4="Neattiecināmās izmaksas",IF('3a+c+n'!$Q90="N",'3a+c+n'!C90,0))</f>
        <v>0</v>
      </c>
      <c r="D90" s="28">
        <f>IF($C$4="Neattiecināmās izmaksas",IF('3a+c+n'!$Q90="N",'3a+c+n'!D90,0))</f>
        <v>0</v>
      </c>
      <c r="E90" s="59"/>
      <c r="F90" s="81"/>
      <c r="G90" s="28"/>
      <c r="H90" s="28">
        <f>IF($C$4="Neattiecināmās izmaksas",IF('3a+c+n'!$Q90="N",'3a+c+n'!H90,0))</f>
        <v>0</v>
      </c>
      <c r="I90" s="28"/>
      <c r="J90" s="28"/>
      <c r="K90" s="59">
        <f>IF($C$4="Neattiecināmās izmaksas",IF('3a+c+n'!$Q90="N",'3a+c+n'!K90,0))</f>
        <v>0</v>
      </c>
      <c r="L90" s="109">
        <f>IF($C$4="Neattiecināmās izmaksas",IF('3a+c+n'!$Q90="N",'3a+c+n'!L90,0))</f>
        <v>0</v>
      </c>
      <c r="M90" s="28">
        <f>IF($C$4="Neattiecināmās izmaksas",IF('3a+c+n'!$Q90="N",'3a+c+n'!M90,0))</f>
        <v>0</v>
      </c>
      <c r="N90" s="28">
        <f>IF($C$4="Neattiecināmās izmaksas",IF('3a+c+n'!$Q90="N",'3a+c+n'!N90,0))</f>
        <v>0</v>
      </c>
      <c r="O90" s="28">
        <f>IF($C$4="Neattiecināmās izmaksas",IF('3a+c+n'!$Q90="N",'3a+c+n'!O90,0))</f>
        <v>0</v>
      </c>
      <c r="P90" s="59">
        <f>IF($C$4="Neattiecināmās izmaksas",IF('3a+c+n'!$Q90="N",'3a+c+n'!P90,0))</f>
        <v>0</v>
      </c>
    </row>
    <row r="91" spans="1:16" x14ac:dyDescent="0.2">
      <c r="A91" s="64">
        <f>IF(P91=0,0,IF(COUNTBLANK(P91)=1,0,COUNTA($P$14:P91)))</f>
        <v>0</v>
      </c>
      <c r="B91" s="28">
        <f>IF($C$4="Neattiecināmās izmaksas",IF('3a+c+n'!$Q91="N",'3a+c+n'!B91,0))</f>
        <v>0</v>
      </c>
      <c r="C91" s="28">
        <f>IF($C$4="Neattiecināmās izmaksas",IF('3a+c+n'!$Q91="N",'3a+c+n'!C91,0))</f>
        <v>0</v>
      </c>
      <c r="D91" s="28">
        <f>IF($C$4="Neattiecināmās izmaksas",IF('3a+c+n'!$Q91="N",'3a+c+n'!D91,0))</f>
        <v>0</v>
      </c>
      <c r="E91" s="59"/>
      <c r="F91" s="81"/>
      <c r="G91" s="28"/>
      <c r="H91" s="28">
        <f>IF($C$4="Neattiecināmās izmaksas",IF('3a+c+n'!$Q91="N",'3a+c+n'!H91,0))</f>
        <v>0</v>
      </c>
      <c r="I91" s="28"/>
      <c r="J91" s="28"/>
      <c r="K91" s="59">
        <f>IF($C$4="Neattiecināmās izmaksas",IF('3a+c+n'!$Q91="N",'3a+c+n'!K91,0))</f>
        <v>0</v>
      </c>
      <c r="L91" s="109">
        <f>IF($C$4="Neattiecināmās izmaksas",IF('3a+c+n'!$Q91="N",'3a+c+n'!L91,0))</f>
        <v>0</v>
      </c>
      <c r="M91" s="28">
        <f>IF($C$4="Neattiecināmās izmaksas",IF('3a+c+n'!$Q91="N",'3a+c+n'!M91,0))</f>
        <v>0</v>
      </c>
      <c r="N91" s="28">
        <f>IF($C$4="Neattiecināmās izmaksas",IF('3a+c+n'!$Q91="N",'3a+c+n'!N91,0))</f>
        <v>0</v>
      </c>
      <c r="O91" s="28">
        <f>IF($C$4="Neattiecināmās izmaksas",IF('3a+c+n'!$Q91="N",'3a+c+n'!O91,0))</f>
        <v>0</v>
      </c>
      <c r="P91" s="59">
        <f>IF($C$4="Neattiecināmās izmaksas",IF('3a+c+n'!$Q91="N",'3a+c+n'!P91,0))</f>
        <v>0</v>
      </c>
    </row>
    <row r="92" spans="1:16" x14ac:dyDescent="0.2">
      <c r="A92" s="64">
        <f>IF(P92=0,0,IF(COUNTBLANK(P92)=1,0,COUNTA($P$14:P92)))</f>
        <v>0</v>
      </c>
      <c r="B92" s="28">
        <f>IF($C$4="Neattiecināmās izmaksas",IF('3a+c+n'!$Q92="N",'3a+c+n'!B92,0))</f>
        <v>0</v>
      </c>
      <c r="C92" s="28">
        <f>IF($C$4="Neattiecināmās izmaksas",IF('3a+c+n'!$Q92="N",'3a+c+n'!C92,0))</f>
        <v>0</v>
      </c>
      <c r="D92" s="28">
        <f>IF($C$4="Neattiecināmās izmaksas",IF('3a+c+n'!$Q92="N",'3a+c+n'!D92,0))</f>
        <v>0</v>
      </c>
      <c r="E92" s="59"/>
      <c r="F92" s="81"/>
      <c r="G92" s="28"/>
      <c r="H92" s="28">
        <f>IF($C$4="Neattiecināmās izmaksas",IF('3a+c+n'!$Q92="N",'3a+c+n'!H92,0))</f>
        <v>0</v>
      </c>
      <c r="I92" s="28"/>
      <c r="J92" s="28"/>
      <c r="K92" s="59">
        <f>IF($C$4="Neattiecināmās izmaksas",IF('3a+c+n'!$Q92="N",'3a+c+n'!K92,0))</f>
        <v>0</v>
      </c>
      <c r="L92" s="109">
        <f>IF($C$4="Neattiecināmās izmaksas",IF('3a+c+n'!$Q92="N",'3a+c+n'!L92,0))</f>
        <v>0</v>
      </c>
      <c r="M92" s="28">
        <f>IF($C$4="Neattiecināmās izmaksas",IF('3a+c+n'!$Q92="N",'3a+c+n'!M92,0))</f>
        <v>0</v>
      </c>
      <c r="N92" s="28">
        <f>IF($C$4="Neattiecināmās izmaksas",IF('3a+c+n'!$Q92="N",'3a+c+n'!N92,0))</f>
        <v>0</v>
      </c>
      <c r="O92" s="28">
        <f>IF($C$4="Neattiecināmās izmaksas",IF('3a+c+n'!$Q92="N",'3a+c+n'!O92,0))</f>
        <v>0</v>
      </c>
      <c r="P92" s="59">
        <f>IF($C$4="Neattiecināmās izmaksas",IF('3a+c+n'!$Q92="N",'3a+c+n'!P92,0))</f>
        <v>0</v>
      </c>
    </row>
    <row r="93" spans="1:16" x14ac:dyDescent="0.2">
      <c r="A93" s="64">
        <f>IF(P93=0,0,IF(COUNTBLANK(P93)=1,0,COUNTA($P$14:P93)))</f>
        <v>0</v>
      </c>
      <c r="B93" s="28">
        <f>IF($C$4="Neattiecināmās izmaksas",IF('3a+c+n'!$Q93="N",'3a+c+n'!B93,0))</f>
        <v>0</v>
      </c>
      <c r="C93" s="28">
        <f>IF($C$4="Neattiecināmās izmaksas",IF('3a+c+n'!$Q93="N",'3a+c+n'!C93,0))</f>
        <v>0</v>
      </c>
      <c r="D93" s="28">
        <f>IF($C$4="Neattiecināmās izmaksas",IF('3a+c+n'!$Q93="N",'3a+c+n'!D93,0))</f>
        <v>0</v>
      </c>
      <c r="E93" s="59"/>
      <c r="F93" s="81"/>
      <c r="G93" s="28"/>
      <c r="H93" s="28">
        <f>IF($C$4="Neattiecināmās izmaksas",IF('3a+c+n'!$Q93="N",'3a+c+n'!H93,0))</f>
        <v>0</v>
      </c>
      <c r="I93" s="28"/>
      <c r="J93" s="28"/>
      <c r="K93" s="59">
        <f>IF($C$4="Neattiecināmās izmaksas",IF('3a+c+n'!$Q93="N",'3a+c+n'!K93,0))</f>
        <v>0</v>
      </c>
      <c r="L93" s="109">
        <f>IF($C$4="Neattiecināmās izmaksas",IF('3a+c+n'!$Q93="N",'3a+c+n'!L93,0))</f>
        <v>0</v>
      </c>
      <c r="M93" s="28">
        <f>IF($C$4="Neattiecināmās izmaksas",IF('3a+c+n'!$Q93="N",'3a+c+n'!M93,0))</f>
        <v>0</v>
      </c>
      <c r="N93" s="28">
        <f>IF($C$4="Neattiecināmās izmaksas",IF('3a+c+n'!$Q93="N",'3a+c+n'!N93,0))</f>
        <v>0</v>
      </c>
      <c r="O93" s="28">
        <f>IF($C$4="Neattiecināmās izmaksas",IF('3a+c+n'!$Q93="N",'3a+c+n'!O93,0))</f>
        <v>0</v>
      </c>
      <c r="P93" s="59">
        <f>IF($C$4="Neattiecināmās izmaksas",IF('3a+c+n'!$Q93="N",'3a+c+n'!P93,0))</f>
        <v>0</v>
      </c>
    </row>
    <row r="94" spans="1:16" x14ac:dyDescent="0.2">
      <c r="A94" s="64">
        <f>IF(P94=0,0,IF(COUNTBLANK(P94)=1,0,COUNTA($P$14:P94)))</f>
        <v>0</v>
      </c>
      <c r="B94" s="28">
        <f>IF($C$4="Neattiecināmās izmaksas",IF('3a+c+n'!$Q94="N",'3a+c+n'!B94,0))</f>
        <v>0</v>
      </c>
      <c r="C94" s="28">
        <f>IF($C$4="Neattiecināmās izmaksas",IF('3a+c+n'!$Q94="N",'3a+c+n'!C94,0))</f>
        <v>0</v>
      </c>
      <c r="D94" s="28">
        <f>IF($C$4="Neattiecināmās izmaksas",IF('3a+c+n'!$Q94="N",'3a+c+n'!D94,0))</f>
        <v>0</v>
      </c>
      <c r="E94" s="59"/>
      <c r="F94" s="81"/>
      <c r="G94" s="28"/>
      <c r="H94" s="28">
        <f>IF($C$4="Neattiecināmās izmaksas",IF('3a+c+n'!$Q94="N",'3a+c+n'!H94,0))</f>
        <v>0</v>
      </c>
      <c r="I94" s="28"/>
      <c r="J94" s="28"/>
      <c r="K94" s="59">
        <f>IF($C$4="Neattiecināmās izmaksas",IF('3a+c+n'!$Q94="N",'3a+c+n'!K94,0))</f>
        <v>0</v>
      </c>
      <c r="L94" s="109">
        <f>IF($C$4="Neattiecināmās izmaksas",IF('3a+c+n'!$Q94="N",'3a+c+n'!L94,0))</f>
        <v>0</v>
      </c>
      <c r="M94" s="28">
        <f>IF($C$4="Neattiecināmās izmaksas",IF('3a+c+n'!$Q94="N",'3a+c+n'!M94,0))</f>
        <v>0</v>
      </c>
      <c r="N94" s="28">
        <f>IF($C$4="Neattiecināmās izmaksas",IF('3a+c+n'!$Q94="N",'3a+c+n'!N94,0))</f>
        <v>0</v>
      </c>
      <c r="O94" s="28">
        <f>IF($C$4="Neattiecināmās izmaksas",IF('3a+c+n'!$Q94="N",'3a+c+n'!O94,0))</f>
        <v>0</v>
      </c>
      <c r="P94" s="59">
        <f>IF($C$4="Neattiecināmās izmaksas",IF('3a+c+n'!$Q94="N",'3a+c+n'!P94,0))</f>
        <v>0</v>
      </c>
    </row>
    <row r="95" spans="1:16" x14ac:dyDescent="0.2">
      <c r="A95" s="64">
        <f>IF(P95=0,0,IF(COUNTBLANK(P95)=1,0,COUNTA($P$14:P95)))</f>
        <v>0</v>
      </c>
      <c r="B95" s="28">
        <f>IF($C$4="Neattiecināmās izmaksas",IF('3a+c+n'!$Q95="N",'3a+c+n'!B95,0))</f>
        <v>0</v>
      </c>
      <c r="C95" s="28">
        <f>IF($C$4="Neattiecināmās izmaksas",IF('3a+c+n'!$Q95="N",'3a+c+n'!C95,0))</f>
        <v>0</v>
      </c>
      <c r="D95" s="28">
        <f>IF($C$4="Neattiecināmās izmaksas",IF('3a+c+n'!$Q95="N",'3a+c+n'!D95,0))</f>
        <v>0</v>
      </c>
      <c r="E95" s="59"/>
      <c r="F95" s="81"/>
      <c r="G95" s="28"/>
      <c r="H95" s="28">
        <f>IF($C$4="Neattiecināmās izmaksas",IF('3a+c+n'!$Q95="N",'3a+c+n'!H95,0))</f>
        <v>0</v>
      </c>
      <c r="I95" s="28"/>
      <c r="J95" s="28"/>
      <c r="K95" s="59">
        <f>IF($C$4="Neattiecināmās izmaksas",IF('3a+c+n'!$Q95="N",'3a+c+n'!K95,0))</f>
        <v>0</v>
      </c>
      <c r="L95" s="109">
        <f>IF($C$4="Neattiecināmās izmaksas",IF('3a+c+n'!$Q95="N",'3a+c+n'!L95,0))</f>
        <v>0</v>
      </c>
      <c r="M95" s="28">
        <f>IF($C$4="Neattiecināmās izmaksas",IF('3a+c+n'!$Q95="N",'3a+c+n'!M95,0))</f>
        <v>0</v>
      </c>
      <c r="N95" s="28">
        <f>IF($C$4="Neattiecināmās izmaksas",IF('3a+c+n'!$Q95="N",'3a+c+n'!N95,0))</f>
        <v>0</v>
      </c>
      <c r="O95" s="28">
        <f>IF($C$4="Neattiecināmās izmaksas",IF('3a+c+n'!$Q95="N",'3a+c+n'!O95,0))</f>
        <v>0</v>
      </c>
      <c r="P95" s="59">
        <f>IF($C$4="Neattiecināmās izmaksas",IF('3a+c+n'!$Q95="N",'3a+c+n'!P95,0))</f>
        <v>0</v>
      </c>
    </row>
    <row r="96" spans="1:16" x14ac:dyDescent="0.2">
      <c r="A96" s="64">
        <f>IF(P96=0,0,IF(COUNTBLANK(P96)=1,0,COUNTA($P$14:P96)))</f>
        <v>0</v>
      </c>
      <c r="B96" s="28">
        <f>IF($C$4="Neattiecināmās izmaksas",IF('3a+c+n'!$Q96="N",'3a+c+n'!B96,0))</f>
        <v>0</v>
      </c>
      <c r="C96" s="28">
        <f>IF($C$4="Neattiecināmās izmaksas",IF('3a+c+n'!$Q96="N",'3a+c+n'!C96,0))</f>
        <v>0</v>
      </c>
      <c r="D96" s="28">
        <f>IF($C$4="Neattiecināmās izmaksas",IF('3a+c+n'!$Q96="N",'3a+c+n'!D96,0))</f>
        <v>0</v>
      </c>
      <c r="E96" s="59"/>
      <c r="F96" s="81"/>
      <c r="G96" s="28"/>
      <c r="H96" s="28">
        <f>IF($C$4="Neattiecināmās izmaksas",IF('3a+c+n'!$Q96="N",'3a+c+n'!H96,0))</f>
        <v>0</v>
      </c>
      <c r="I96" s="28"/>
      <c r="J96" s="28"/>
      <c r="K96" s="59">
        <f>IF($C$4="Neattiecināmās izmaksas",IF('3a+c+n'!$Q96="N",'3a+c+n'!K96,0))</f>
        <v>0</v>
      </c>
      <c r="L96" s="109">
        <f>IF($C$4="Neattiecināmās izmaksas",IF('3a+c+n'!$Q96="N",'3a+c+n'!L96,0))</f>
        <v>0</v>
      </c>
      <c r="M96" s="28">
        <f>IF($C$4="Neattiecināmās izmaksas",IF('3a+c+n'!$Q96="N",'3a+c+n'!M96,0))</f>
        <v>0</v>
      </c>
      <c r="N96" s="28">
        <f>IF($C$4="Neattiecināmās izmaksas",IF('3a+c+n'!$Q96="N",'3a+c+n'!N96,0))</f>
        <v>0</v>
      </c>
      <c r="O96" s="28">
        <f>IF($C$4="Neattiecināmās izmaksas",IF('3a+c+n'!$Q96="N",'3a+c+n'!O96,0))</f>
        <v>0</v>
      </c>
      <c r="P96" s="59">
        <f>IF($C$4="Neattiecināmās izmaksas",IF('3a+c+n'!$Q96="N",'3a+c+n'!P96,0))</f>
        <v>0</v>
      </c>
    </row>
    <row r="97" spans="1:16" x14ac:dyDescent="0.2">
      <c r="A97" s="64">
        <f>IF(P97=0,0,IF(COUNTBLANK(P97)=1,0,COUNTA($P$14:P97)))</f>
        <v>0</v>
      </c>
      <c r="B97" s="28">
        <f>IF($C$4="Neattiecināmās izmaksas",IF('3a+c+n'!$Q97="N",'3a+c+n'!B97,0))</f>
        <v>0</v>
      </c>
      <c r="C97" s="28">
        <f>IF($C$4="Neattiecināmās izmaksas",IF('3a+c+n'!$Q97="N",'3a+c+n'!C97,0))</f>
        <v>0</v>
      </c>
      <c r="D97" s="28">
        <f>IF($C$4="Neattiecināmās izmaksas",IF('3a+c+n'!$Q97="N",'3a+c+n'!D97,0))</f>
        <v>0</v>
      </c>
      <c r="E97" s="59"/>
      <c r="F97" s="81"/>
      <c r="G97" s="28"/>
      <c r="H97" s="28">
        <f>IF($C$4="Neattiecināmās izmaksas",IF('3a+c+n'!$Q97="N",'3a+c+n'!H97,0))</f>
        <v>0</v>
      </c>
      <c r="I97" s="28"/>
      <c r="J97" s="28"/>
      <c r="K97" s="59">
        <f>IF($C$4="Neattiecināmās izmaksas",IF('3a+c+n'!$Q97="N",'3a+c+n'!K97,0))</f>
        <v>0</v>
      </c>
      <c r="L97" s="109">
        <f>IF($C$4="Neattiecināmās izmaksas",IF('3a+c+n'!$Q97="N",'3a+c+n'!L97,0))</f>
        <v>0</v>
      </c>
      <c r="M97" s="28">
        <f>IF($C$4="Neattiecināmās izmaksas",IF('3a+c+n'!$Q97="N",'3a+c+n'!M97,0))</f>
        <v>0</v>
      </c>
      <c r="N97" s="28">
        <f>IF($C$4="Neattiecināmās izmaksas",IF('3a+c+n'!$Q97="N",'3a+c+n'!N97,0))</f>
        <v>0</v>
      </c>
      <c r="O97" s="28">
        <f>IF($C$4="Neattiecināmās izmaksas",IF('3a+c+n'!$Q97="N",'3a+c+n'!O97,0))</f>
        <v>0</v>
      </c>
      <c r="P97" s="59">
        <f>IF($C$4="Neattiecināmās izmaksas",IF('3a+c+n'!$Q97="N",'3a+c+n'!P97,0))</f>
        <v>0</v>
      </c>
    </row>
    <row r="98" spans="1:16" x14ac:dyDescent="0.2">
      <c r="A98" s="64">
        <f>IF(P98=0,0,IF(COUNTBLANK(P98)=1,0,COUNTA($P$14:P98)))</f>
        <v>0</v>
      </c>
      <c r="B98" s="28">
        <f>IF($C$4="Neattiecināmās izmaksas",IF('3a+c+n'!$Q98="N",'3a+c+n'!B98,0))</f>
        <v>0</v>
      </c>
      <c r="C98" s="28">
        <f>IF($C$4="Neattiecināmās izmaksas",IF('3a+c+n'!$Q98="N",'3a+c+n'!C98,0))</f>
        <v>0</v>
      </c>
      <c r="D98" s="28">
        <f>IF($C$4="Neattiecināmās izmaksas",IF('3a+c+n'!$Q98="N",'3a+c+n'!D98,0))</f>
        <v>0</v>
      </c>
      <c r="E98" s="59"/>
      <c r="F98" s="81"/>
      <c r="G98" s="28"/>
      <c r="H98" s="28">
        <f>IF($C$4="Neattiecināmās izmaksas",IF('3a+c+n'!$Q98="N",'3a+c+n'!H98,0))</f>
        <v>0</v>
      </c>
      <c r="I98" s="28"/>
      <c r="J98" s="28"/>
      <c r="K98" s="59">
        <f>IF($C$4="Neattiecināmās izmaksas",IF('3a+c+n'!$Q98="N",'3a+c+n'!K98,0))</f>
        <v>0</v>
      </c>
      <c r="L98" s="109">
        <f>IF($C$4="Neattiecināmās izmaksas",IF('3a+c+n'!$Q98="N",'3a+c+n'!L98,0))</f>
        <v>0</v>
      </c>
      <c r="M98" s="28">
        <f>IF($C$4="Neattiecināmās izmaksas",IF('3a+c+n'!$Q98="N",'3a+c+n'!M98,0))</f>
        <v>0</v>
      </c>
      <c r="N98" s="28">
        <f>IF($C$4="Neattiecināmās izmaksas",IF('3a+c+n'!$Q98="N",'3a+c+n'!N98,0))</f>
        <v>0</v>
      </c>
      <c r="O98" s="28">
        <f>IF($C$4="Neattiecināmās izmaksas",IF('3a+c+n'!$Q98="N",'3a+c+n'!O98,0))</f>
        <v>0</v>
      </c>
      <c r="P98" s="59">
        <f>IF($C$4="Neattiecināmās izmaksas",IF('3a+c+n'!$Q98="N",'3a+c+n'!P98,0))</f>
        <v>0</v>
      </c>
    </row>
    <row r="99" spans="1:16" x14ac:dyDescent="0.2">
      <c r="A99" s="64">
        <f>IF(P99=0,0,IF(COUNTBLANK(P99)=1,0,COUNTA($P$14:P99)))</f>
        <v>0</v>
      </c>
      <c r="B99" s="28">
        <f>IF($C$4="Neattiecināmās izmaksas",IF('3a+c+n'!$Q99="N",'3a+c+n'!B99,0))</f>
        <v>0</v>
      </c>
      <c r="C99" s="28">
        <f>IF($C$4="Neattiecināmās izmaksas",IF('3a+c+n'!$Q99="N",'3a+c+n'!C99,0))</f>
        <v>0</v>
      </c>
      <c r="D99" s="28">
        <f>IF($C$4="Neattiecināmās izmaksas",IF('3a+c+n'!$Q99="N",'3a+c+n'!D99,0))</f>
        <v>0</v>
      </c>
      <c r="E99" s="59"/>
      <c r="F99" s="81"/>
      <c r="G99" s="28"/>
      <c r="H99" s="28">
        <f>IF($C$4="Neattiecināmās izmaksas",IF('3a+c+n'!$Q99="N",'3a+c+n'!H99,0))</f>
        <v>0</v>
      </c>
      <c r="I99" s="28"/>
      <c r="J99" s="28"/>
      <c r="K99" s="59">
        <f>IF($C$4="Neattiecināmās izmaksas",IF('3a+c+n'!$Q99="N",'3a+c+n'!K99,0))</f>
        <v>0</v>
      </c>
      <c r="L99" s="109">
        <f>IF($C$4="Neattiecināmās izmaksas",IF('3a+c+n'!$Q99="N",'3a+c+n'!L99,0))</f>
        <v>0</v>
      </c>
      <c r="M99" s="28">
        <f>IF($C$4="Neattiecināmās izmaksas",IF('3a+c+n'!$Q99="N",'3a+c+n'!M99,0))</f>
        <v>0</v>
      </c>
      <c r="N99" s="28">
        <f>IF($C$4="Neattiecināmās izmaksas",IF('3a+c+n'!$Q99="N",'3a+c+n'!N99,0))</f>
        <v>0</v>
      </c>
      <c r="O99" s="28">
        <f>IF($C$4="Neattiecināmās izmaksas",IF('3a+c+n'!$Q99="N",'3a+c+n'!O99,0))</f>
        <v>0</v>
      </c>
      <c r="P99" s="59">
        <f>IF($C$4="Neattiecināmās izmaksas",IF('3a+c+n'!$Q99="N",'3a+c+n'!P99,0))</f>
        <v>0</v>
      </c>
    </row>
    <row r="100" spans="1:16" x14ac:dyDescent="0.2">
      <c r="A100" s="64">
        <f>IF(P100=0,0,IF(COUNTBLANK(P100)=1,0,COUNTA($P$14:P100)))</f>
        <v>0</v>
      </c>
      <c r="B100" s="28">
        <f>IF($C$4="Neattiecināmās izmaksas",IF('3a+c+n'!$Q100="N",'3a+c+n'!B100,0))</f>
        <v>0</v>
      </c>
      <c r="C100" s="28">
        <f>IF($C$4="Neattiecināmās izmaksas",IF('3a+c+n'!$Q100="N",'3a+c+n'!C100,0))</f>
        <v>0</v>
      </c>
      <c r="D100" s="28">
        <f>IF($C$4="Neattiecināmās izmaksas",IF('3a+c+n'!$Q100="N",'3a+c+n'!D100,0))</f>
        <v>0</v>
      </c>
      <c r="E100" s="59"/>
      <c r="F100" s="81"/>
      <c r="G100" s="28"/>
      <c r="H100" s="28">
        <f>IF($C$4="Neattiecināmās izmaksas",IF('3a+c+n'!$Q100="N",'3a+c+n'!H100,0))</f>
        <v>0</v>
      </c>
      <c r="I100" s="28"/>
      <c r="J100" s="28"/>
      <c r="K100" s="59">
        <f>IF($C$4="Neattiecināmās izmaksas",IF('3a+c+n'!$Q100="N",'3a+c+n'!K100,0))</f>
        <v>0</v>
      </c>
      <c r="L100" s="109">
        <f>IF($C$4="Neattiecināmās izmaksas",IF('3a+c+n'!$Q100="N",'3a+c+n'!L100,0))</f>
        <v>0</v>
      </c>
      <c r="M100" s="28">
        <f>IF($C$4="Neattiecināmās izmaksas",IF('3a+c+n'!$Q100="N",'3a+c+n'!M100,0))</f>
        <v>0</v>
      </c>
      <c r="N100" s="28">
        <f>IF($C$4="Neattiecināmās izmaksas",IF('3a+c+n'!$Q100="N",'3a+c+n'!N100,0))</f>
        <v>0</v>
      </c>
      <c r="O100" s="28">
        <f>IF($C$4="Neattiecināmās izmaksas",IF('3a+c+n'!$Q100="N",'3a+c+n'!O100,0))</f>
        <v>0</v>
      </c>
      <c r="P100" s="59">
        <f>IF($C$4="Neattiecināmās izmaksas",IF('3a+c+n'!$Q100="N",'3a+c+n'!P100,0))</f>
        <v>0</v>
      </c>
    </row>
    <row r="101" spans="1:16" x14ac:dyDescent="0.2">
      <c r="A101" s="64">
        <f>IF(P101=0,0,IF(COUNTBLANK(P101)=1,0,COUNTA($P$14:P101)))</f>
        <v>0</v>
      </c>
      <c r="B101" s="28">
        <f>IF($C$4="Neattiecināmās izmaksas",IF('3a+c+n'!$Q101="N",'3a+c+n'!B101,0))</f>
        <v>0</v>
      </c>
      <c r="C101" s="28">
        <f>IF($C$4="Neattiecināmās izmaksas",IF('3a+c+n'!$Q101="N",'3a+c+n'!C101,0))</f>
        <v>0</v>
      </c>
      <c r="D101" s="28">
        <f>IF($C$4="Neattiecināmās izmaksas",IF('3a+c+n'!$Q101="N",'3a+c+n'!D101,0))</f>
        <v>0</v>
      </c>
      <c r="E101" s="59"/>
      <c r="F101" s="81"/>
      <c r="G101" s="28"/>
      <c r="H101" s="28">
        <f>IF($C$4="Neattiecināmās izmaksas",IF('3a+c+n'!$Q101="N",'3a+c+n'!H101,0))</f>
        <v>0</v>
      </c>
      <c r="I101" s="28"/>
      <c r="J101" s="28"/>
      <c r="K101" s="59">
        <f>IF($C$4="Neattiecināmās izmaksas",IF('3a+c+n'!$Q101="N",'3a+c+n'!K101,0))</f>
        <v>0</v>
      </c>
      <c r="L101" s="109">
        <f>IF($C$4="Neattiecināmās izmaksas",IF('3a+c+n'!$Q101="N",'3a+c+n'!L101,0))</f>
        <v>0</v>
      </c>
      <c r="M101" s="28">
        <f>IF($C$4="Neattiecināmās izmaksas",IF('3a+c+n'!$Q101="N",'3a+c+n'!M101,0))</f>
        <v>0</v>
      </c>
      <c r="N101" s="28">
        <f>IF($C$4="Neattiecināmās izmaksas",IF('3a+c+n'!$Q101="N",'3a+c+n'!N101,0))</f>
        <v>0</v>
      </c>
      <c r="O101" s="28">
        <f>IF($C$4="Neattiecināmās izmaksas",IF('3a+c+n'!$Q101="N",'3a+c+n'!O101,0))</f>
        <v>0</v>
      </c>
      <c r="P101" s="59">
        <f>IF($C$4="Neattiecināmās izmaksas",IF('3a+c+n'!$Q101="N",'3a+c+n'!P101,0))</f>
        <v>0</v>
      </c>
    </row>
    <row r="102" spans="1:16" x14ac:dyDescent="0.2">
      <c r="A102" s="64">
        <f>IF(P102=0,0,IF(COUNTBLANK(P102)=1,0,COUNTA($P$14:P102)))</f>
        <v>0</v>
      </c>
      <c r="B102" s="28">
        <f>IF($C$4="Neattiecināmās izmaksas",IF('3a+c+n'!$Q102="N",'3a+c+n'!B102,0))</f>
        <v>0</v>
      </c>
      <c r="C102" s="28">
        <f>IF($C$4="Neattiecināmās izmaksas",IF('3a+c+n'!$Q102="N",'3a+c+n'!C102,0))</f>
        <v>0</v>
      </c>
      <c r="D102" s="28">
        <f>IF($C$4="Neattiecināmās izmaksas",IF('3a+c+n'!$Q102="N",'3a+c+n'!D102,0))</f>
        <v>0</v>
      </c>
      <c r="E102" s="59"/>
      <c r="F102" s="81"/>
      <c r="G102" s="28"/>
      <c r="H102" s="28">
        <f>IF($C$4="Neattiecināmās izmaksas",IF('3a+c+n'!$Q102="N",'3a+c+n'!H102,0))</f>
        <v>0</v>
      </c>
      <c r="I102" s="28"/>
      <c r="J102" s="28"/>
      <c r="K102" s="59">
        <f>IF($C$4="Neattiecināmās izmaksas",IF('3a+c+n'!$Q102="N",'3a+c+n'!K102,0))</f>
        <v>0</v>
      </c>
      <c r="L102" s="109">
        <f>IF($C$4="Neattiecināmās izmaksas",IF('3a+c+n'!$Q102="N",'3a+c+n'!L102,0))</f>
        <v>0</v>
      </c>
      <c r="M102" s="28">
        <f>IF($C$4="Neattiecināmās izmaksas",IF('3a+c+n'!$Q102="N",'3a+c+n'!M102,0))</f>
        <v>0</v>
      </c>
      <c r="N102" s="28">
        <f>IF($C$4="Neattiecināmās izmaksas",IF('3a+c+n'!$Q102="N",'3a+c+n'!N102,0))</f>
        <v>0</v>
      </c>
      <c r="O102" s="28">
        <f>IF($C$4="Neattiecināmās izmaksas",IF('3a+c+n'!$Q102="N",'3a+c+n'!O102,0))</f>
        <v>0</v>
      </c>
      <c r="P102" s="59">
        <f>IF($C$4="Neattiecināmās izmaksas",IF('3a+c+n'!$Q102="N",'3a+c+n'!P102,0))</f>
        <v>0</v>
      </c>
    </row>
    <row r="103" spans="1:16" x14ac:dyDescent="0.2">
      <c r="A103" s="64">
        <f>IF(P103=0,0,IF(COUNTBLANK(P103)=1,0,COUNTA($P$14:P103)))</f>
        <v>0</v>
      </c>
      <c r="B103" s="28">
        <f>IF($C$4="Neattiecināmās izmaksas",IF('3a+c+n'!$Q103="N",'3a+c+n'!B103,0))</f>
        <v>0</v>
      </c>
      <c r="C103" s="28">
        <f>IF($C$4="Neattiecināmās izmaksas",IF('3a+c+n'!$Q103="N",'3a+c+n'!C103,0))</f>
        <v>0</v>
      </c>
      <c r="D103" s="28">
        <f>IF($C$4="Neattiecināmās izmaksas",IF('3a+c+n'!$Q103="N",'3a+c+n'!D103,0))</f>
        <v>0</v>
      </c>
      <c r="E103" s="59"/>
      <c r="F103" s="81"/>
      <c r="G103" s="28"/>
      <c r="H103" s="28">
        <f>IF($C$4="Neattiecināmās izmaksas",IF('3a+c+n'!$Q103="N",'3a+c+n'!H103,0))</f>
        <v>0</v>
      </c>
      <c r="I103" s="28"/>
      <c r="J103" s="28"/>
      <c r="K103" s="59">
        <f>IF($C$4="Neattiecināmās izmaksas",IF('3a+c+n'!$Q103="N",'3a+c+n'!K103,0))</f>
        <v>0</v>
      </c>
      <c r="L103" s="109">
        <f>IF($C$4="Neattiecināmās izmaksas",IF('3a+c+n'!$Q103="N",'3a+c+n'!L103,0))</f>
        <v>0</v>
      </c>
      <c r="M103" s="28">
        <f>IF($C$4="Neattiecināmās izmaksas",IF('3a+c+n'!$Q103="N",'3a+c+n'!M103,0))</f>
        <v>0</v>
      </c>
      <c r="N103" s="28">
        <f>IF($C$4="Neattiecināmās izmaksas",IF('3a+c+n'!$Q103="N",'3a+c+n'!N103,0))</f>
        <v>0</v>
      </c>
      <c r="O103" s="28">
        <f>IF($C$4="Neattiecināmās izmaksas",IF('3a+c+n'!$Q103="N",'3a+c+n'!O103,0))</f>
        <v>0</v>
      </c>
      <c r="P103" s="59">
        <f>IF($C$4="Neattiecināmās izmaksas",IF('3a+c+n'!$Q103="N",'3a+c+n'!P103,0))</f>
        <v>0</v>
      </c>
    </row>
    <row r="104" spans="1:16" x14ac:dyDescent="0.2">
      <c r="A104" s="64">
        <f>IF(P104=0,0,IF(COUNTBLANK(P104)=1,0,COUNTA($P$14:P104)))</f>
        <v>0</v>
      </c>
      <c r="B104" s="28">
        <f>IF($C$4="Neattiecināmās izmaksas",IF('3a+c+n'!$Q104="N",'3a+c+n'!B104,0))</f>
        <v>0</v>
      </c>
      <c r="C104" s="28">
        <f>IF($C$4="Neattiecināmās izmaksas",IF('3a+c+n'!$Q104="N",'3a+c+n'!C104,0))</f>
        <v>0</v>
      </c>
      <c r="D104" s="28">
        <f>IF($C$4="Neattiecināmās izmaksas",IF('3a+c+n'!$Q104="N",'3a+c+n'!D104,0))</f>
        <v>0</v>
      </c>
      <c r="E104" s="59"/>
      <c r="F104" s="81"/>
      <c r="G104" s="28"/>
      <c r="H104" s="28">
        <f>IF($C$4="Neattiecināmās izmaksas",IF('3a+c+n'!$Q104="N",'3a+c+n'!H104,0))</f>
        <v>0</v>
      </c>
      <c r="I104" s="28"/>
      <c r="J104" s="28"/>
      <c r="K104" s="59">
        <f>IF($C$4="Neattiecināmās izmaksas",IF('3a+c+n'!$Q104="N",'3a+c+n'!K104,0))</f>
        <v>0</v>
      </c>
      <c r="L104" s="109">
        <f>IF($C$4="Neattiecināmās izmaksas",IF('3a+c+n'!$Q104="N",'3a+c+n'!L104,0))</f>
        <v>0</v>
      </c>
      <c r="M104" s="28">
        <f>IF($C$4="Neattiecināmās izmaksas",IF('3a+c+n'!$Q104="N",'3a+c+n'!M104,0))</f>
        <v>0</v>
      </c>
      <c r="N104" s="28">
        <f>IF($C$4="Neattiecināmās izmaksas",IF('3a+c+n'!$Q104="N",'3a+c+n'!N104,0))</f>
        <v>0</v>
      </c>
      <c r="O104" s="28">
        <f>IF($C$4="Neattiecināmās izmaksas",IF('3a+c+n'!$Q104="N",'3a+c+n'!O104,0))</f>
        <v>0</v>
      </c>
      <c r="P104" s="59">
        <f>IF($C$4="Neattiecināmās izmaksas",IF('3a+c+n'!$Q104="N",'3a+c+n'!P104,0))</f>
        <v>0</v>
      </c>
    </row>
    <row r="105" spans="1:16" x14ac:dyDescent="0.2">
      <c r="A105" s="64">
        <f>IF(P105=0,0,IF(COUNTBLANK(P105)=1,0,COUNTA($P$14:P105)))</f>
        <v>0</v>
      </c>
      <c r="B105" s="28">
        <f>IF($C$4="Neattiecināmās izmaksas",IF('3a+c+n'!$Q105="N",'3a+c+n'!B105,0))</f>
        <v>0</v>
      </c>
      <c r="C105" s="28">
        <f>IF($C$4="Neattiecināmās izmaksas",IF('3a+c+n'!$Q105="N",'3a+c+n'!C105,0))</f>
        <v>0</v>
      </c>
      <c r="D105" s="28">
        <f>IF($C$4="Neattiecināmās izmaksas",IF('3a+c+n'!$Q105="N",'3a+c+n'!D105,0))</f>
        <v>0</v>
      </c>
      <c r="E105" s="59"/>
      <c r="F105" s="81"/>
      <c r="G105" s="28"/>
      <c r="H105" s="28">
        <f>IF($C$4="Neattiecināmās izmaksas",IF('3a+c+n'!$Q105="N",'3a+c+n'!H105,0))</f>
        <v>0</v>
      </c>
      <c r="I105" s="28"/>
      <c r="J105" s="28"/>
      <c r="K105" s="59">
        <f>IF($C$4="Neattiecināmās izmaksas",IF('3a+c+n'!$Q105="N",'3a+c+n'!K105,0))</f>
        <v>0</v>
      </c>
      <c r="L105" s="109">
        <f>IF($C$4="Neattiecināmās izmaksas",IF('3a+c+n'!$Q105="N",'3a+c+n'!L105,0))</f>
        <v>0</v>
      </c>
      <c r="M105" s="28">
        <f>IF($C$4="Neattiecināmās izmaksas",IF('3a+c+n'!$Q105="N",'3a+c+n'!M105,0))</f>
        <v>0</v>
      </c>
      <c r="N105" s="28">
        <f>IF($C$4="Neattiecināmās izmaksas",IF('3a+c+n'!$Q105="N",'3a+c+n'!N105,0))</f>
        <v>0</v>
      </c>
      <c r="O105" s="28">
        <f>IF($C$4="Neattiecināmās izmaksas",IF('3a+c+n'!$Q105="N",'3a+c+n'!O105,0))</f>
        <v>0</v>
      </c>
      <c r="P105" s="59">
        <f>IF($C$4="Neattiecināmās izmaksas",IF('3a+c+n'!$Q105="N",'3a+c+n'!P105,0))</f>
        <v>0</v>
      </c>
    </row>
    <row r="106" spans="1:16" x14ac:dyDescent="0.2">
      <c r="A106" s="64">
        <f>IF(P106=0,0,IF(COUNTBLANK(P106)=1,0,COUNTA($P$14:P106)))</f>
        <v>0</v>
      </c>
      <c r="B106" s="28">
        <f>IF($C$4="Neattiecināmās izmaksas",IF('3a+c+n'!$Q106="N",'3a+c+n'!B106,0))</f>
        <v>0</v>
      </c>
      <c r="C106" s="28">
        <f>IF($C$4="Neattiecināmās izmaksas",IF('3a+c+n'!$Q106="N",'3a+c+n'!C106,0))</f>
        <v>0</v>
      </c>
      <c r="D106" s="28">
        <f>IF($C$4="Neattiecināmās izmaksas",IF('3a+c+n'!$Q106="N",'3a+c+n'!D106,0))</f>
        <v>0</v>
      </c>
      <c r="E106" s="59"/>
      <c r="F106" s="81"/>
      <c r="G106" s="28"/>
      <c r="H106" s="28">
        <f>IF($C$4="Neattiecināmās izmaksas",IF('3a+c+n'!$Q106="N",'3a+c+n'!H106,0))</f>
        <v>0</v>
      </c>
      <c r="I106" s="28"/>
      <c r="J106" s="28"/>
      <c r="K106" s="59">
        <f>IF($C$4="Neattiecināmās izmaksas",IF('3a+c+n'!$Q106="N",'3a+c+n'!K106,0))</f>
        <v>0</v>
      </c>
      <c r="L106" s="109">
        <f>IF($C$4="Neattiecināmās izmaksas",IF('3a+c+n'!$Q106="N",'3a+c+n'!L106,0))</f>
        <v>0</v>
      </c>
      <c r="M106" s="28">
        <f>IF($C$4="Neattiecināmās izmaksas",IF('3a+c+n'!$Q106="N",'3a+c+n'!M106,0))</f>
        <v>0</v>
      </c>
      <c r="N106" s="28">
        <f>IF($C$4="Neattiecināmās izmaksas",IF('3a+c+n'!$Q106="N",'3a+c+n'!N106,0))</f>
        <v>0</v>
      </c>
      <c r="O106" s="28">
        <f>IF($C$4="Neattiecināmās izmaksas",IF('3a+c+n'!$Q106="N",'3a+c+n'!O106,0))</f>
        <v>0</v>
      </c>
      <c r="P106" s="59">
        <f>IF($C$4="Neattiecināmās izmaksas",IF('3a+c+n'!$Q106="N",'3a+c+n'!P106,0))</f>
        <v>0</v>
      </c>
    </row>
    <row r="107" spans="1:16" x14ac:dyDescent="0.2">
      <c r="A107" s="64">
        <f>IF(P107=0,0,IF(COUNTBLANK(P107)=1,0,COUNTA($P$14:P107)))</f>
        <v>0</v>
      </c>
      <c r="B107" s="28">
        <f>IF($C$4="Neattiecināmās izmaksas",IF('3a+c+n'!$Q107="N",'3a+c+n'!B107,0))</f>
        <v>0</v>
      </c>
      <c r="C107" s="28">
        <f>IF($C$4="Neattiecināmās izmaksas",IF('3a+c+n'!$Q107="N",'3a+c+n'!C107,0))</f>
        <v>0</v>
      </c>
      <c r="D107" s="28">
        <f>IF($C$4="Neattiecināmās izmaksas",IF('3a+c+n'!$Q107="N",'3a+c+n'!D107,0))</f>
        <v>0</v>
      </c>
      <c r="E107" s="59"/>
      <c r="F107" s="81"/>
      <c r="G107" s="28"/>
      <c r="H107" s="28">
        <f>IF($C$4="Neattiecināmās izmaksas",IF('3a+c+n'!$Q107="N",'3a+c+n'!H107,0))</f>
        <v>0</v>
      </c>
      <c r="I107" s="28"/>
      <c r="J107" s="28"/>
      <c r="K107" s="59">
        <f>IF($C$4="Neattiecināmās izmaksas",IF('3a+c+n'!$Q107="N",'3a+c+n'!K107,0))</f>
        <v>0</v>
      </c>
      <c r="L107" s="109">
        <f>IF($C$4="Neattiecināmās izmaksas",IF('3a+c+n'!$Q107="N",'3a+c+n'!L107,0))</f>
        <v>0</v>
      </c>
      <c r="M107" s="28">
        <f>IF($C$4="Neattiecināmās izmaksas",IF('3a+c+n'!$Q107="N",'3a+c+n'!M107,0))</f>
        <v>0</v>
      </c>
      <c r="N107" s="28">
        <f>IF($C$4="Neattiecināmās izmaksas",IF('3a+c+n'!$Q107="N",'3a+c+n'!N107,0))</f>
        <v>0</v>
      </c>
      <c r="O107" s="28">
        <f>IF($C$4="Neattiecināmās izmaksas",IF('3a+c+n'!$Q107="N",'3a+c+n'!O107,0))</f>
        <v>0</v>
      </c>
      <c r="P107" s="59">
        <f>IF($C$4="Neattiecināmās izmaksas",IF('3a+c+n'!$Q107="N",'3a+c+n'!P107,0))</f>
        <v>0</v>
      </c>
    </row>
    <row r="108" spans="1:16" x14ac:dyDescent="0.2">
      <c r="A108" s="64">
        <f>IF(P108=0,0,IF(COUNTBLANK(P108)=1,0,COUNTA($P$14:P108)))</f>
        <v>0</v>
      </c>
      <c r="B108" s="28">
        <f>IF($C$4="Neattiecināmās izmaksas",IF('3a+c+n'!$Q108="N",'3a+c+n'!B108,0))</f>
        <v>0</v>
      </c>
      <c r="C108" s="28">
        <f>IF($C$4="Neattiecināmās izmaksas",IF('3a+c+n'!$Q108="N",'3a+c+n'!C108,0))</f>
        <v>0</v>
      </c>
      <c r="D108" s="28">
        <f>IF($C$4="Neattiecināmās izmaksas",IF('3a+c+n'!$Q108="N",'3a+c+n'!D108,0))</f>
        <v>0</v>
      </c>
      <c r="E108" s="59"/>
      <c r="F108" s="81"/>
      <c r="G108" s="28"/>
      <c r="H108" s="28">
        <f>IF($C$4="Neattiecināmās izmaksas",IF('3a+c+n'!$Q108="N",'3a+c+n'!H108,0))</f>
        <v>0</v>
      </c>
      <c r="I108" s="28"/>
      <c r="J108" s="28"/>
      <c r="K108" s="59">
        <f>IF($C$4="Neattiecināmās izmaksas",IF('3a+c+n'!$Q108="N",'3a+c+n'!K108,0))</f>
        <v>0</v>
      </c>
      <c r="L108" s="109">
        <f>IF($C$4="Neattiecināmās izmaksas",IF('3a+c+n'!$Q108="N",'3a+c+n'!L108,0))</f>
        <v>0</v>
      </c>
      <c r="M108" s="28">
        <f>IF($C$4="Neattiecināmās izmaksas",IF('3a+c+n'!$Q108="N",'3a+c+n'!M108,0))</f>
        <v>0</v>
      </c>
      <c r="N108" s="28">
        <f>IF($C$4="Neattiecināmās izmaksas",IF('3a+c+n'!$Q108="N",'3a+c+n'!N108,0))</f>
        <v>0</v>
      </c>
      <c r="O108" s="28">
        <f>IF($C$4="Neattiecināmās izmaksas",IF('3a+c+n'!$Q108="N",'3a+c+n'!O108,0))</f>
        <v>0</v>
      </c>
      <c r="P108" s="59">
        <f>IF($C$4="Neattiecināmās izmaksas",IF('3a+c+n'!$Q108="N",'3a+c+n'!P108,0))</f>
        <v>0</v>
      </c>
    </row>
    <row r="109" spans="1:16" x14ac:dyDescent="0.2">
      <c r="A109" s="64">
        <f>IF(P109=0,0,IF(COUNTBLANK(P109)=1,0,COUNTA($P$14:P109)))</f>
        <v>0</v>
      </c>
      <c r="B109" s="28">
        <f>IF($C$4="Neattiecināmās izmaksas",IF('3a+c+n'!$Q109="N",'3a+c+n'!B109,0))</f>
        <v>0</v>
      </c>
      <c r="C109" s="28">
        <f>IF($C$4="Neattiecināmās izmaksas",IF('3a+c+n'!$Q109="N",'3a+c+n'!C109,0))</f>
        <v>0</v>
      </c>
      <c r="D109" s="28">
        <f>IF($C$4="Neattiecināmās izmaksas",IF('3a+c+n'!$Q109="N",'3a+c+n'!D109,0))</f>
        <v>0</v>
      </c>
      <c r="E109" s="59"/>
      <c r="F109" s="81"/>
      <c r="G109" s="28"/>
      <c r="H109" s="28">
        <f>IF($C$4="Neattiecināmās izmaksas",IF('3a+c+n'!$Q109="N",'3a+c+n'!H109,0))</f>
        <v>0</v>
      </c>
      <c r="I109" s="28"/>
      <c r="J109" s="28"/>
      <c r="K109" s="59">
        <f>IF($C$4="Neattiecināmās izmaksas",IF('3a+c+n'!$Q109="N",'3a+c+n'!K109,0))</f>
        <v>0</v>
      </c>
      <c r="L109" s="109">
        <f>IF($C$4="Neattiecināmās izmaksas",IF('3a+c+n'!$Q109="N",'3a+c+n'!L109,0))</f>
        <v>0</v>
      </c>
      <c r="M109" s="28">
        <f>IF($C$4="Neattiecināmās izmaksas",IF('3a+c+n'!$Q109="N",'3a+c+n'!M109,0))</f>
        <v>0</v>
      </c>
      <c r="N109" s="28">
        <f>IF($C$4="Neattiecināmās izmaksas",IF('3a+c+n'!$Q109="N",'3a+c+n'!N109,0))</f>
        <v>0</v>
      </c>
      <c r="O109" s="28">
        <f>IF($C$4="Neattiecināmās izmaksas",IF('3a+c+n'!$Q109="N",'3a+c+n'!O109,0))</f>
        <v>0</v>
      </c>
      <c r="P109" s="59">
        <f>IF($C$4="Neattiecināmās izmaksas",IF('3a+c+n'!$Q109="N",'3a+c+n'!P109,0))</f>
        <v>0</v>
      </c>
    </row>
    <row r="110" spans="1:16" x14ac:dyDescent="0.2">
      <c r="A110" s="64">
        <f>IF(P110=0,0,IF(COUNTBLANK(P110)=1,0,COUNTA($P$14:P110)))</f>
        <v>0</v>
      </c>
      <c r="B110" s="28">
        <f>IF($C$4="Neattiecināmās izmaksas",IF('3a+c+n'!$Q110="N",'3a+c+n'!B110,0))</f>
        <v>0</v>
      </c>
      <c r="C110" s="28">
        <f>IF($C$4="Neattiecināmās izmaksas",IF('3a+c+n'!$Q110="N",'3a+c+n'!C110,0))</f>
        <v>0</v>
      </c>
      <c r="D110" s="28">
        <f>IF($C$4="Neattiecināmās izmaksas",IF('3a+c+n'!$Q110="N",'3a+c+n'!D110,0))</f>
        <v>0</v>
      </c>
      <c r="E110" s="59"/>
      <c r="F110" s="81"/>
      <c r="G110" s="28"/>
      <c r="H110" s="28">
        <f>IF($C$4="Neattiecināmās izmaksas",IF('3a+c+n'!$Q110="N",'3a+c+n'!H110,0))</f>
        <v>0</v>
      </c>
      <c r="I110" s="28"/>
      <c r="J110" s="28"/>
      <c r="K110" s="59">
        <f>IF($C$4="Neattiecināmās izmaksas",IF('3a+c+n'!$Q110="N",'3a+c+n'!K110,0))</f>
        <v>0</v>
      </c>
      <c r="L110" s="109">
        <f>IF($C$4="Neattiecināmās izmaksas",IF('3a+c+n'!$Q110="N",'3a+c+n'!L110,0))</f>
        <v>0</v>
      </c>
      <c r="M110" s="28">
        <f>IF($C$4="Neattiecināmās izmaksas",IF('3a+c+n'!$Q110="N",'3a+c+n'!M110,0))</f>
        <v>0</v>
      </c>
      <c r="N110" s="28">
        <f>IF($C$4="Neattiecināmās izmaksas",IF('3a+c+n'!$Q110="N",'3a+c+n'!N110,0))</f>
        <v>0</v>
      </c>
      <c r="O110" s="28">
        <f>IF($C$4="Neattiecināmās izmaksas",IF('3a+c+n'!$Q110="N",'3a+c+n'!O110,0))</f>
        <v>0</v>
      </c>
      <c r="P110" s="59">
        <f>IF($C$4="Neattiecināmās izmaksas",IF('3a+c+n'!$Q110="N",'3a+c+n'!P110,0))</f>
        <v>0</v>
      </c>
    </row>
    <row r="111" spans="1:16" x14ac:dyDescent="0.2">
      <c r="A111" s="64">
        <f>IF(P111=0,0,IF(COUNTBLANK(P111)=1,0,COUNTA($P$14:P111)))</f>
        <v>0</v>
      </c>
      <c r="B111" s="28">
        <f>IF($C$4="Neattiecināmās izmaksas",IF('3a+c+n'!$Q111="N",'3a+c+n'!B111,0))</f>
        <v>0</v>
      </c>
      <c r="C111" s="28">
        <f>IF($C$4="Neattiecināmās izmaksas",IF('3a+c+n'!$Q111="N",'3a+c+n'!C111,0))</f>
        <v>0</v>
      </c>
      <c r="D111" s="28">
        <f>IF($C$4="Neattiecināmās izmaksas",IF('3a+c+n'!$Q111="N",'3a+c+n'!D111,0))</f>
        <v>0</v>
      </c>
      <c r="E111" s="59"/>
      <c r="F111" s="81"/>
      <c r="G111" s="28"/>
      <c r="H111" s="28">
        <f>IF($C$4="Neattiecināmās izmaksas",IF('3a+c+n'!$Q111="N",'3a+c+n'!H111,0))</f>
        <v>0</v>
      </c>
      <c r="I111" s="28"/>
      <c r="J111" s="28"/>
      <c r="K111" s="59">
        <f>IF($C$4="Neattiecināmās izmaksas",IF('3a+c+n'!$Q111="N",'3a+c+n'!K111,0))</f>
        <v>0</v>
      </c>
      <c r="L111" s="109">
        <f>IF($C$4="Neattiecināmās izmaksas",IF('3a+c+n'!$Q111="N",'3a+c+n'!L111,0))</f>
        <v>0</v>
      </c>
      <c r="M111" s="28">
        <f>IF($C$4="Neattiecināmās izmaksas",IF('3a+c+n'!$Q111="N",'3a+c+n'!M111,0))</f>
        <v>0</v>
      </c>
      <c r="N111" s="28">
        <f>IF($C$4="Neattiecināmās izmaksas",IF('3a+c+n'!$Q111="N",'3a+c+n'!N111,0))</f>
        <v>0</v>
      </c>
      <c r="O111" s="28">
        <f>IF($C$4="Neattiecināmās izmaksas",IF('3a+c+n'!$Q111="N",'3a+c+n'!O111,0))</f>
        <v>0</v>
      </c>
      <c r="P111" s="59">
        <f>IF($C$4="Neattiecināmās izmaksas",IF('3a+c+n'!$Q111="N",'3a+c+n'!P111,0))</f>
        <v>0</v>
      </c>
    </row>
    <row r="112" spans="1:16" x14ac:dyDescent="0.2">
      <c r="A112" s="64">
        <f>IF(P112=0,0,IF(COUNTBLANK(P112)=1,0,COUNTA($P$14:P112)))</f>
        <v>0</v>
      </c>
      <c r="B112" s="28">
        <f>IF($C$4="Neattiecināmās izmaksas",IF('3a+c+n'!$Q112="N",'3a+c+n'!B112,0))</f>
        <v>0</v>
      </c>
      <c r="C112" s="28">
        <f>IF($C$4="Neattiecināmās izmaksas",IF('3a+c+n'!$Q112="N",'3a+c+n'!C112,0))</f>
        <v>0</v>
      </c>
      <c r="D112" s="28">
        <f>IF($C$4="Neattiecināmās izmaksas",IF('3a+c+n'!$Q112="N",'3a+c+n'!D112,0))</f>
        <v>0</v>
      </c>
      <c r="E112" s="59"/>
      <c r="F112" s="81"/>
      <c r="G112" s="28"/>
      <c r="H112" s="28">
        <f>IF($C$4="Neattiecināmās izmaksas",IF('3a+c+n'!$Q112="N",'3a+c+n'!H112,0))</f>
        <v>0</v>
      </c>
      <c r="I112" s="28"/>
      <c r="J112" s="28"/>
      <c r="K112" s="59">
        <f>IF($C$4="Neattiecināmās izmaksas",IF('3a+c+n'!$Q112="N",'3a+c+n'!K112,0))</f>
        <v>0</v>
      </c>
      <c r="L112" s="109">
        <f>IF($C$4="Neattiecināmās izmaksas",IF('3a+c+n'!$Q112="N",'3a+c+n'!L112,0))</f>
        <v>0</v>
      </c>
      <c r="M112" s="28">
        <f>IF($C$4="Neattiecināmās izmaksas",IF('3a+c+n'!$Q112="N",'3a+c+n'!M112,0))</f>
        <v>0</v>
      </c>
      <c r="N112" s="28">
        <f>IF($C$4="Neattiecināmās izmaksas",IF('3a+c+n'!$Q112="N",'3a+c+n'!N112,0))</f>
        <v>0</v>
      </c>
      <c r="O112" s="28">
        <f>IF($C$4="Neattiecināmās izmaksas",IF('3a+c+n'!$Q112="N",'3a+c+n'!O112,0))</f>
        <v>0</v>
      </c>
      <c r="P112" s="59">
        <f>IF($C$4="Neattiecināmās izmaksas",IF('3a+c+n'!$Q112="N",'3a+c+n'!P112,0))</f>
        <v>0</v>
      </c>
    </row>
    <row r="113" spans="1:16" x14ac:dyDescent="0.2">
      <c r="A113" s="64">
        <f>IF(P113=0,0,IF(COUNTBLANK(P113)=1,0,COUNTA($P$14:P113)))</f>
        <v>0</v>
      </c>
      <c r="B113" s="28">
        <f>IF($C$4="Neattiecināmās izmaksas",IF('3a+c+n'!$Q113="N",'3a+c+n'!B113,0))</f>
        <v>0</v>
      </c>
      <c r="C113" s="28">
        <f>IF($C$4="Neattiecināmās izmaksas",IF('3a+c+n'!$Q113="N",'3a+c+n'!C113,0))</f>
        <v>0</v>
      </c>
      <c r="D113" s="28">
        <f>IF($C$4="Neattiecināmās izmaksas",IF('3a+c+n'!$Q113="N",'3a+c+n'!D113,0))</f>
        <v>0</v>
      </c>
      <c r="E113" s="59"/>
      <c r="F113" s="81"/>
      <c r="G113" s="28"/>
      <c r="H113" s="28">
        <f>IF($C$4="Neattiecināmās izmaksas",IF('3a+c+n'!$Q113="N",'3a+c+n'!H113,0))</f>
        <v>0</v>
      </c>
      <c r="I113" s="28"/>
      <c r="J113" s="28"/>
      <c r="K113" s="59">
        <f>IF($C$4="Neattiecināmās izmaksas",IF('3a+c+n'!$Q113="N",'3a+c+n'!K113,0))</f>
        <v>0</v>
      </c>
      <c r="L113" s="109">
        <f>IF($C$4="Neattiecināmās izmaksas",IF('3a+c+n'!$Q113="N",'3a+c+n'!L113,0))</f>
        <v>0</v>
      </c>
      <c r="M113" s="28">
        <f>IF($C$4="Neattiecināmās izmaksas",IF('3a+c+n'!$Q113="N",'3a+c+n'!M113,0))</f>
        <v>0</v>
      </c>
      <c r="N113" s="28">
        <f>IF($C$4="Neattiecināmās izmaksas",IF('3a+c+n'!$Q113="N",'3a+c+n'!N113,0))</f>
        <v>0</v>
      </c>
      <c r="O113" s="28">
        <f>IF($C$4="Neattiecināmās izmaksas",IF('3a+c+n'!$Q113="N",'3a+c+n'!O113,0))</f>
        <v>0</v>
      </c>
      <c r="P113" s="59">
        <f>IF($C$4="Neattiecināmās izmaksas",IF('3a+c+n'!$Q113="N",'3a+c+n'!P113,0))</f>
        <v>0</v>
      </c>
    </row>
    <row r="114" spans="1:16" x14ac:dyDescent="0.2">
      <c r="A114" s="64">
        <f>IF(P114=0,0,IF(COUNTBLANK(P114)=1,0,COUNTA($P$14:P114)))</f>
        <v>0</v>
      </c>
      <c r="B114" s="28">
        <f>IF($C$4="Neattiecināmās izmaksas",IF('3a+c+n'!$Q114="N",'3a+c+n'!B114,0))</f>
        <v>0</v>
      </c>
      <c r="C114" s="28">
        <f>IF($C$4="Neattiecināmās izmaksas",IF('3a+c+n'!$Q114="N",'3a+c+n'!C114,0))</f>
        <v>0</v>
      </c>
      <c r="D114" s="28">
        <f>IF($C$4="Neattiecināmās izmaksas",IF('3a+c+n'!$Q114="N",'3a+c+n'!D114,0))</f>
        <v>0</v>
      </c>
      <c r="E114" s="59"/>
      <c r="F114" s="81"/>
      <c r="G114" s="28"/>
      <c r="H114" s="28">
        <f>IF($C$4="Neattiecināmās izmaksas",IF('3a+c+n'!$Q114="N",'3a+c+n'!H114,0))</f>
        <v>0</v>
      </c>
      <c r="I114" s="28"/>
      <c r="J114" s="28"/>
      <c r="K114" s="59">
        <f>IF($C$4="Neattiecināmās izmaksas",IF('3a+c+n'!$Q114="N",'3a+c+n'!K114,0))</f>
        <v>0</v>
      </c>
      <c r="L114" s="109">
        <f>IF($C$4="Neattiecināmās izmaksas",IF('3a+c+n'!$Q114="N",'3a+c+n'!L114,0))</f>
        <v>0</v>
      </c>
      <c r="M114" s="28">
        <f>IF($C$4="Neattiecināmās izmaksas",IF('3a+c+n'!$Q114="N",'3a+c+n'!M114,0))</f>
        <v>0</v>
      </c>
      <c r="N114" s="28">
        <f>IF($C$4="Neattiecināmās izmaksas",IF('3a+c+n'!$Q114="N",'3a+c+n'!N114,0))</f>
        <v>0</v>
      </c>
      <c r="O114" s="28">
        <f>IF($C$4="Neattiecināmās izmaksas",IF('3a+c+n'!$Q114="N",'3a+c+n'!O114,0))</f>
        <v>0</v>
      </c>
      <c r="P114" s="59">
        <f>IF($C$4="Neattiecināmās izmaksas",IF('3a+c+n'!$Q114="N",'3a+c+n'!P114,0))</f>
        <v>0</v>
      </c>
    </row>
    <row r="115" spans="1:16" x14ac:dyDescent="0.2">
      <c r="A115" s="64">
        <f>IF(P115=0,0,IF(COUNTBLANK(P115)=1,0,COUNTA($P$14:P115)))</f>
        <v>0</v>
      </c>
      <c r="B115" s="28">
        <f>IF($C$4="Neattiecināmās izmaksas",IF('3a+c+n'!$Q115="N",'3a+c+n'!B115,0))</f>
        <v>0</v>
      </c>
      <c r="C115" s="28">
        <f>IF($C$4="Neattiecināmās izmaksas",IF('3a+c+n'!$Q115="N",'3a+c+n'!C115,0))</f>
        <v>0</v>
      </c>
      <c r="D115" s="28">
        <f>IF($C$4="Neattiecināmās izmaksas",IF('3a+c+n'!$Q115="N",'3a+c+n'!D115,0))</f>
        <v>0</v>
      </c>
      <c r="E115" s="59"/>
      <c r="F115" s="81"/>
      <c r="G115" s="28"/>
      <c r="H115" s="28">
        <f>IF($C$4="Neattiecināmās izmaksas",IF('3a+c+n'!$Q115="N",'3a+c+n'!H115,0))</f>
        <v>0</v>
      </c>
      <c r="I115" s="28"/>
      <c r="J115" s="28"/>
      <c r="K115" s="59">
        <f>IF($C$4="Neattiecināmās izmaksas",IF('3a+c+n'!$Q115="N",'3a+c+n'!K115,0))</f>
        <v>0</v>
      </c>
      <c r="L115" s="109">
        <f>IF($C$4="Neattiecināmās izmaksas",IF('3a+c+n'!$Q115="N",'3a+c+n'!L115,0))</f>
        <v>0</v>
      </c>
      <c r="M115" s="28">
        <f>IF($C$4="Neattiecināmās izmaksas",IF('3a+c+n'!$Q115="N",'3a+c+n'!M115,0))</f>
        <v>0</v>
      </c>
      <c r="N115" s="28">
        <f>IF($C$4="Neattiecināmās izmaksas",IF('3a+c+n'!$Q115="N",'3a+c+n'!N115,0))</f>
        <v>0</v>
      </c>
      <c r="O115" s="28">
        <f>IF($C$4="Neattiecināmās izmaksas",IF('3a+c+n'!$Q115="N",'3a+c+n'!O115,0))</f>
        <v>0</v>
      </c>
      <c r="P115" s="59">
        <f>IF($C$4="Neattiecināmās izmaksas",IF('3a+c+n'!$Q115="N",'3a+c+n'!P115,0))</f>
        <v>0</v>
      </c>
    </row>
    <row r="116" spans="1:16" x14ac:dyDescent="0.2">
      <c r="A116" s="64">
        <f>IF(P116=0,0,IF(COUNTBLANK(P116)=1,0,COUNTA($P$14:P116)))</f>
        <v>0</v>
      </c>
      <c r="B116" s="28">
        <f>IF($C$4="Neattiecināmās izmaksas",IF('3a+c+n'!$Q116="N",'3a+c+n'!B116,0))</f>
        <v>0</v>
      </c>
      <c r="C116" s="28">
        <f>IF($C$4="Neattiecināmās izmaksas",IF('3a+c+n'!$Q116="N",'3a+c+n'!C116,0))</f>
        <v>0</v>
      </c>
      <c r="D116" s="28">
        <f>IF($C$4="Neattiecināmās izmaksas",IF('3a+c+n'!$Q116="N",'3a+c+n'!D116,0))</f>
        <v>0</v>
      </c>
      <c r="E116" s="59"/>
      <c r="F116" s="81"/>
      <c r="G116" s="28"/>
      <c r="H116" s="28">
        <f>IF($C$4="Neattiecināmās izmaksas",IF('3a+c+n'!$Q116="N",'3a+c+n'!H116,0))</f>
        <v>0</v>
      </c>
      <c r="I116" s="28"/>
      <c r="J116" s="28"/>
      <c r="K116" s="59">
        <f>IF($C$4="Neattiecināmās izmaksas",IF('3a+c+n'!$Q116="N",'3a+c+n'!K116,0))</f>
        <v>0</v>
      </c>
      <c r="L116" s="109">
        <f>IF($C$4="Neattiecināmās izmaksas",IF('3a+c+n'!$Q116="N",'3a+c+n'!L116,0))</f>
        <v>0</v>
      </c>
      <c r="M116" s="28">
        <f>IF($C$4="Neattiecināmās izmaksas",IF('3a+c+n'!$Q116="N",'3a+c+n'!M116,0))</f>
        <v>0</v>
      </c>
      <c r="N116" s="28">
        <f>IF($C$4="Neattiecināmās izmaksas",IF('3a+c+n'!$Q116="N",'3a+c+n'!N116,0))</f>
        <v>0</v>
      </c>
      <c r="O116" s="28">
        <f>IF($C$4="Neattiecināmās izmaksas",IF('3a+c+n'!$Q116="N",'3a+c+n'!O116,0))</f>
        <v>0</v>
      </c>
      <c r="P116" s="59">
        <f>IF($C$4="Neattiecināmās izmaksas",IF('3a+c+n'!$Q116="N",'3a+c+n'!P116,0))</f>
        <v>0</v>
      </c>
    </row>
    <row r="117" spans="1:16" x14ac:dyDescent="0.2">
      <c r="A117" s="64">
        <f>IF(P117=0,0,IF(COUNTBLANK(P117)=1,0,COUNTA($P$14:P117)))</f>
        <v>0</v>
      </c>
      <c r="B117" s="28">
        <f>IF($C$4="Neattiecināmās izmaksas",IF('3a+c+n'!$Q117="N",'3a+c+n'!B117,0))</f>
        <v>0</v>
      </c>
      <c r="C117" s="28">
        <f>IF($C$4="Neattiecināmās izmaksas",IF('3a+c+n'!$Q117="N",'3a+c+n'!C117,0))</f>
        <v>0</v>
      </c>
      <c r="D117" s="28">
        <f>IF($C$4="Neattiecināmās izmaksas",IF('3a+c+n'!$Q117="N",'3a+c+n'!D117,0))</f>
        <v>0</v>
      </c>
      <c r="E117" s="59"/>
      <c r="F117" s="81"/>
      <c r="G117" s="28"/>
      <c r="H117" s="28">
        <f>IF($C$4="Neattiecināmās izmaksas",IF('3a+c+n'!$Q117="N",'3a+c+n'!H117,0))</f>
        <v>0</v>
      </c>
      <c r="I117" s="28"/>
      <c r="J117" s="28"/>
      <c r="K117" s="59">
        <f>IF($C$4="Neattiecināmās izmaksas",IF('3a+c+n'!$Q117="N",'3a+c+n'!K117,0))</f>
        <v>0</v>
      </c>
      <c r="L117" s="109">
        <f>IF($C$4="Neattiecināmās izmaksas",IF('3a+c+n'!$Q117="N",'3a+c+n'!L117,0))</f>
        <v>0</v>
      </c>
      <c r="M117" s="28">
        <f>IF($C$4="Neattiecināmās izmaksas",IF('3a+c+n'!$Q117="N",'3a+c+n'!M117,0))</f>
        <v>0</v>
      </c>
      <c r="N117" s="28">
        <f>IF($C$4="Neattiecināmās izmaksas",IF('3a+c+n'!$Q117="N",'3a+c+n'!N117,0))</f>
        <v>0</v>
      </c>
      <c r="O117" s="28">
        <f>IF($C$4="Neattiecināmās izmaksas",IF('3a+c+n'!$Q117="N",'3a+c+n'!O117,0))</f>
        <v>0</v>
      </c>
      <c r="P117" s="59">
        <f>IF($C$4="Neattiecināmās izmaksas",IF('3a+c+n'!$Q117="N",'3a+c+n'!P117,0))</f>
        <v>0</v>
      </c>
    </row>
    <row r="118" spans="1:16" x14ac:dyDescent="0.2">
      <c r="A118" s="64">
        <f>IF(P118=0,0,IF(COUNTBLANK(P118)=1,0,COUNTA($P$14:P118)))</f>
        <v>0</v>
      </c>
      <c r="B118" s="28">
        <f>IF($C$4="Neattiecināmās izmaksas",IF('3a+c+n'!$Q118="N",'3a+c+n'!B118,0))</f>
        <v>0</v>
      </c>
      <c r="C118" s="28">
        <f>IF($C$4="Neattiecināmās izmaksas",IF('3a+c+n'!$Q118="N",'3a+c+n'!C118,0))</f>
        <v>0</v>
      </c>
      <c r="D118" s="28">
        <f>IF($C$4="Neattiecināmās izmaksas",IF('3a+c+n'!$Q118="N",'3a+c+n'!D118,0))</f>
        <v>0</v>
      </c>
      <c r="E118" s="59"/>
      <c r="F118" s="81"/>
      <c r="G118" s="28"/>
      <c r="H118" s="28">
        <f>IF($C$4="Neattiecināmās izmaksas",IF('3a+c+n'!$Q118="N",'3a+c+n'!H118,0))</f>
        <v>0</v>
      </c>
      <c r="I118" s="28"/>
      <c r="J118" s="28"/>
      <c r="K118" s="59">
        <f>IF($C$4="Neattiecināmās izmaksas",IF('3a+c+n'!$Q118="N",'3a+c+n'!K118,0))</f>
        <v>0</v>
      </c>
      <c r="L118" s="109">
        <f>IF($C$4="Neattiecināmās izmaksas",IF('3a+c+n'!$Q118="N",'3a+c+n'!L118,0))</f>
        <v>0</v>
      </c>
      <c r="M118" s="28">
        <f>IF($C$4="Neattiecināmās izmaksas",IF('3a+c+n'!$Q118="N",'3a+c+n'!M118,0))</f>
        <v>0</v>
      </c>
      <c r="N118" s="28">
        <f>IF($C$4="Neattiecināmās izmaksas",IF('3a+c+n'!$Q118="N",'3a+c+n'!N118,0))</f>
        <v>0</v>
      </c>
      <c r="O118" s="28">
        <f>IF($C$4="Neattiecināmās izmaksas",IF('3a+c+n'!$Q118="N",'3a+c+n'!O118,0))</f>
        <v>0</v>
      </c>
      <c r="P118" s="59">
        <f>IF($C$4="Neattiecināmās izmaksas",IF('3a+c+n'!$Q118="N",'3a+c+n'!P118,0))</f>
        <v>0</v>
      </c>
    </row>
    <row r="119" spans="1:16" x14ac:dyDescent="0.2">
      <c r="A119" s="64">
        <f>IF(P119=0,0,IF(COUNTBLANK(P119)=1,0,COUNTA($P$14:P119)))</f>
        <v>0</v>
      </c>
      <c r="B119" s="28">
        <f>IF($C$4="Neattiecināmās izmaksas",IF('3a+c+n'!$Q119="N",'3a+c+n'!B119,0))</f>
        <v>0</v>
      </c>
      <c r="C119" s="28">
        <f>IF($C$4="Neattiecināmās izmaksas",IF('3a+c+n'!$Q119="N",'3a+c+n'!C119,0))</f>
        <v>0</v>
      </c>
      <c r="D119" s="28">
        <f>IF($C$4="Neattiecināmās izmaksas",IF('3a+c+n'!$Q119="N",'3a+c+n'!D119,0))</f>
        <v>0</v>
      </c>
      <c r="E119" s="59"/>
      <c r="F119" s="81"/>
      <c r="G119" s="28"/>
      <c r="H119" s="28">
        <f>IF($C$4="Neattiecināmās izmaksas",IF('3a+c+n'!$Q119="N",'3a+c+n'!H119,0))</f>
        <v>0</v>
      </c>
      <c r="I119" s="28"/>
      <c r="J119" s="28"/>
      <c r="K119" s="59">
        <f>IF($C$4="Neattiecināmās izmaksas",IF('3a+c+n'!$Q119="N",'3a+c+n'!K119,0))</f>
        <v>0</v>
      </c>
      <c r="L119" s="109">
        <f>IF($C$4="Neattiecināmās izmaksas",IF('3a+c+n'!$Q119="N",'3a+c+n'!L119,0))</f>
        <v>0</v>
      </c>
      <c r="M119" s="28">
        <f>IF($C$4="Neattiecināmās izmaksas",IF('3a+c+n'!$Q119="N",'3a+c+n'!M119,0))</f>
        <v>0</v>
      </c>
      <c r="N119" s="28">
        <f>IF($C$4="Neattiecināmās izmaksas",IF('3a+c+n'!$Q119="N",'3a+c+n'!N119,0))</f>
        <v>0</v>
      </c>
      <c r="O119" s="28">
        <f>IF($C$4="Neattiecināmās izmaksas",IF('3a+c+n'!$Q119="N",'3a+c+n'!O119,0))</f>
        <v>0</v>
      </c>
      <c r="P119" s="59">
        <f>IF($C$4="Neattiecināmās izmaksas",IF('3a+c+n'!$Q119="N",'3a+c+n'!P119,0))</f>
        <v>0</v>
      </c>
    </row>
    <row r="120" spans="1:16" x14ac:dyDescent="0.2">
      <c r="A120" s="64">
        <f>IF(P120=0,0,IF(COUNTBLANK(P120)=1,0,COUNTA($P$14:P120)))</f>
        <v>0</v>
      </c>
      <c r="B120" s="28">
        <f>IF($C$4="Neattiecināmās izmaksas",IF('3a+c+n'!$Q120="N",'3a+c+n'!B120,0))</f>
        <v>0</v>
      </c>
      <c r="C120" s="28">
        <f>IF($C$4="Neattiecināmās izmaksas",IF('3a+c+n'!$Q120="N",'3a+c+n'!C120,0))</f>
        <v>0</v>
      </c>
      <c r="D120" s="28">
        <f>IF($C$4="Neattiecināmās izmaksas",IF('3a+c+n'!$Q120="N",'3a+c+n'!D120,0))</f>
        <v>0</v>
      </c>
      <c r="E120" s="59"/>
      <c r="F120" s="81"/>
      <c r="G120" s="28"/>
      <c r="H120" s="28">
        <f>IF($C$4="Neattiecināmās izmaksas",IF('3a+c+n'!$Q120="N",'3a+c+n'!H120,0))</f>
        <v>0</v>
      </c>
      <c r="I120" s="28"/>
      <c r="J120" s="28"/>
      <c r="K120" s="59">
        <f>IF($C$4="Neattiecināmās izmaksas",IF('3a+c+n'!$Q120="N",'3a+c+n'!K120,0))</f>
        <v>0</v>
      </c>
      <c r="L120" s="109">
        <f>IF($C$4="Neattiecināmās izmaksas",IF('3a+c+n'!$Q120="N",'3a+c+n'!L120,0))</f>
        <v>0</v>
      </c>
      <c r="M120" s="28">
        <f>IF($C$4="Neattiecināmās izmaksas",IF('3a+c+n'!$Q120="N",'3a+c+n'!M120,0))</f>
        <v>0</v>
      </c>
      <c r="N120" s="28">
        <f>IF($C$4="Neattiecināmās izmaksas",IF('3a+c+n'!$Q120="N",'3a+c+n'!N120,0))</f>
        <v>0</v>
      </c>
      <c r="O120" s="28">
        <f>IF($C$4="Neattiecināmās izmaksas",IF('3a+c+n'!$Q120="N",'3a+c+n'!O120,0))</f>
        <v>0</v>
      </c>
      <c r="P120" s="59">
        <f>IF($C$4="Neattiecināmās izmaksas",IF('3a+c+n'!$Q120="N",'3a+c+n'!P120,0))</f>
        <v>0</v>
      </c>
    </row>
    <row r="121" spans="1:16" x14ac:dyDescent="0.2">
      <c r="A121" s="64">
        <f>IF(P121=0,0,IF(COUNTBLANK(P121)=1,0,COUNTA($P$14:P121)))</f>
        <v>0</v>
      </c>
      <c r="B121" s="28">
        <f>IF($C$4="Neattiecināmās izmaksas",IF('3a+c+n'!$Q121="N",'3a+c+n'!B121,0))</f>
        <v>0</v>
      </c>
      <c r="C121" s="28">
        <f>IF($C$4="Neattiecināmās izmaksas",IF('3a+c+n'!$Q121="N",'3a+c+n'!C121,0))</f>
        <v>0</v>
      </c>
      <c r="D121" s="28">
        <f>IF($C$4="Neattiecināmās izmaksas",IF('3a+c+n'!$Q121="N",'3a+c+n'!D121,0))</f>
        <v>0</v>
      </c>
      <c r="E121" s="59"/>
      <c r="F121" s="81"/>
      <c r="G121" s="28"/>
      <c r="H121" s="28">
        <f>IF($C$4="Neattiecināmās izmaksas",IF('3a+c+n'!$Q121="N",'3a+c+n'!H121,0))</f>
        <v>0</v>
      </c>
      <c r="I121" s="28"/>
      <c r="J121" s="28"/>
      <c r="K121" s="59">
        <f>IF($C$4="Neattiecināmās izmaksas",IF('3a+c+n'!$Q121="N",'3a+c+n'!K121,0))</f>
        <v>0</v>
      </c>
      <c r="L121" s="109">
        <f>IF($C$4="Neattiecināmās izmaksas",IF('3a+c+n'!$Q121="N",'3a+c+n'!L121,0))</f>
        <v>0</v>
      </c>
      <c r="M121" s="28">
        <f>IF($C$4="Neattiecināmās izmaksas",IF('3a+c+n'!$Q121="N",'3a+c+n'!M121,0))</f>
        <v>0</v>
      </c>
      <c r="N121" s="28">
        <f>IF($C$4="Neattiecināmās izmaksas",IF('3a+c+n'!$Q121="N",'3a+c+n'!N121,0))</f>
        <v>0</v>
      </c>
      <c r="O121" s="28">
        <f>IF($C$4="Neattiecināmās izmaksas",IF('3a+c+n'!$Q121="N",'3a+c+n'!O121,0))</f>
        <v>0</v>
      </c>
      <c r="P121" s="59">
        <f>IF($C$4="Neattiecināmās izmaksas",IF('3a+c+n'!$Q121="N",'3a+c+n'!P121,0))</f>
        <v>0</v>
      </c>
    </row>
    <row r="122" spans="1:16" x14ac:dyDescent="0.2">
      <c r="A122" s="64">
        <f>IF(P122=0,0,IF(COUNTBLANK(P122)=1,0,COUNTA($P$14:P122)))</f>
        <v>0</v>
      </c>
      <c r="B122" s="28">
        <f>IF($C$4="Neattiecināmās izmaksas",IF('3a+c+n'!$Q122="N",'3a+c+n'!B122,0))</f>
        <v>0</v>
      </c>
      <c r="C122" s="28">
        <f>IF($C$4="Neattiecināmās izmaksas",IF('3a+c+n'!$Q122="N",'3a+c+n'!C122,0))</f>
        <v>0</v>
      </c>
      <c r="D122" s="28">
        <f>IF($C$4="Neattiecināmās izmaksas",IF('3a+c+n'!$Q122="N",'3a+c+n'!D122,0))</f>
        <v>0</v>
      </c>
      <c r="E122" s="59"/>
      <c r="F122" s="81"/>
      <c r="G122" s="28"/>
      <c r="H122" s="28">
        <f>IF($C$4="Neattiecināmās izmaksas",IF('3a+c+n'!$Q122="N",'3a+c+n'!H122,0))</f>
        <v>0</v>
      </c>
      <c r="I122" s="28"/>
      <c r="J122" s="28"/>
      <c r="K122" s="59">
        <f>IF($C$4="Neattiecināmās izmaksas",IF('3a+c+n'!$Q122="N",'3a+c+n'!K122,0))</f>
        <v>0</v>
      </c>
      <c r="L122" s="109">
        <f>IF($C$4="Neattiecināmās izmaksas",IF('3a+c+n'!$Q122="N",'3a+c+n'!L122,0))</f>
        <v>0</v>
      </c>
      <c r="M122" s="28">
        <f>IF($C$4="Neattiecināmās izmaksas",IF('3a+c+n'!$Q122="N",'3a+c+n'!M122,0))</f>
        <v>0</v>
      </c>
      <c r="N122" s="28">
        <f>IF($C$4="Neattiecināmās izmaksas",IF('3a+c+n'!$Q122="N",'3a+c+n'!N122,0))</f>
        <v>0</v>
      </c>
      <c r="O122" s="28">
        <f>IF($C$4="Neattiecināmās izmaksas",IF('3a+c+n'!$Q122="N",'3a+c+n'!O122,0))</f>
        <v>0</v>
      </c>
      <c r="P122" s="59">
        <f>IF($C$4="Neattiecināmās izmaksas",IF('3a+c+n'!$Q122="N",'3a+c+n'!P122,0))</f>
        <v>0</v>
      </c>
    </row>
    <row r="123" spans="1:16" x14ac:dyDescent="0.2">
      <c r="A123" s="64">
        <f>IF(P123=0,0,IF(COUNTBLANK(P123)=1,0,COUNTA($P$14:P123)))</f>
        <v>0</v>
      </c>
      <c r="B123" s="28">
        <f>IF($C$4="Neattiecināmās izmaksas",IF('3a+c+n'!$Q123="N",'3a+c+n'!B123,0))</f>
        <v>0</v>
      </c>
      <c r="C123" s="28">
        <f>IF($C$4="Neattiecināmās izmaksas",IF('3a+c+n'!$Q123="N",'3a+c+n'!C123,0))</f>
        <v>0</v>
      </c>
      <c r="D123" s="28">
        <f>IF($C$4="Neattiecināmās izmaksas",IF('3a+c+n'!$Q123="N",'3a+c+n'!D123,0))</f>
        <v>0</v>
      </c>
      <c r="E123" s="59"/>
      <c r="F123" s="81"/>
      <c r="G123" s="28"/>
      <c r="H123" s="28">
        <f>IF($C$4="Neattiecināmās izmaksas",IF('3a+c+n'!$Q123="N",'3a+c+n'!H123,0))</f>
        <v>0</v>
      </c>
      <c r="I123" s="28"/>
      <c r="J123" s="28"/>
      <c r="K123" s="59">
        <f>IF($C$4="Neattiecināmās izmaksas",IF('3a+c+n'!$Q123="N",'3a+c+n'!K123,0))</f>
        <v>0</v>
      </c>
      <c r="L123" s="109">
        <f>IF($C$4="Neattiecināmās izmaksas",IF('3a+c+n'!$Q123="N",'3a+c+n'!L123,0))</f>
        <v>0</v>
      </c>
      <c r="M123" s="28">
        <f>IF($C$4="Neattiecināmās izmaksas",IF('3a+c+n'!$Q123="N",'3a+c+n'!M123,0))</f>
        <v>0</v>
      </c>
      <c r="N123" s="28">
        <f>IF($C$4="Neattiecināmās izmaksas",IF('3a+c+n'!$Q123="N",'3a+c+n'!N123,0))</f>
        <v>0</v>
      </c>
      <c r="O123" s="28">
        <f>IF($C$4="Neattiecināmās izmaksas",IF('3a+c+n'!$Q123="N",'3a+c+n'!O123,0))</f>
        <v>0</v>
      </c>
      <c r="P123" s="59">
        <f>IF($C$4="Neattiecināmās izmaksas",IF('3a+c+n'!$Q123="N",'3a+c+n'!P123,0))</f>
        <v>0</v>
      </c>
    </row>
    <row r="124" spans="1:16" x14ac:dyDescent="0.2">
      <c r="A124" s="64">
        <f>IF(P124=0,0,IF(COUNTBLANK(P124)=1,0,COUNTA($P$14:P124)))</f>
        <v>0</v>
      </c>
      <c r="B124" s="28">
        <f>IF($C$4="Neattiecināmās izmaksas",IF('3a+c+n'!$Q124="N",'3a+c+n'!B124,0))</f>
        <v>0</v>
      </c>
      <c r="C124" s="28">
        <f>IF($C$4="Neattiecināmās izmaksas",IF('3a+c+n'!$Q124="N",'3a+c+n'!C124,0))</f>
        <v>0</v>
      </c>
      <c r="D124" s="28">
        <f>IF($C$4="Neattiecināmās izmaksas",IF('3a+c+n'!$Q124="N",'3a+c+n'!D124,0))</f>
        <v>0</v>
      </c>
      <c r="E124" s="59"/>
      <c r="F124" s="81"/>
      <c r="G124" s="28"/>
      <c r="H124" s="28">
        <f>IF($C$4="Neattiecināmās izmaksas",IF('3a+c+n'!$Q124="N",'3a+c+n'!H124,0))</f>
        <v>0</v>
      </c>
      <c r="I124" s="28"/>
      <c r="J124" s="28"/>
      <c r="K124" s="59">
        <f>IF($C$4="Neattiecināmās izmaksas",IF('3a+c+n'!$Q124="N",'3a+c+n'!K124,0))</f>
        <v>0</v>
      </c>
      <c r="L124" s="109">
        <f>IF($C$4="Neattiecināmās izmaksas",IF('3a+c+n'!$Q124="N",'3a+c+n'!L124,0))</f>
        <v>0</v>
      </c>
      <c r="M124" s="28">
        <f>IF($C$4="Neattiecināmās izmaksas",IF('3a+c+n'!$Q124="N",'3a+c+n'!M124,0))</f>
        <v>0</v>
      </c>
      <c r="N124" s="28">
        <f>IF($C$4="Neattiecināmās izmaksas",IF('3a+c+n'!$Q124="N",'3a+c+n'!N124,0))</f>
        <v>0</v>
      </c>
      <c r="O124" s="28">
        <f>IF($C$4="Neattiecināmās izmaksas",IF('3a+c+n'!$Q124="N",'3a+c+n'!O124,0))</f>
        <v>0</v>
      </c>
      <c r="P124" s="59">
        <f>IF($C$4="Neattiecināmās izmaksas",IF('3a+c+n'!$Q124="N",'3a+c+n'!P124,0))</f>
        <v>0</v>
      </c>
    </row>
    <row r="125" spans="1:16" x14ac:dyDescent="0.2">
      <c r="A125" s="64">
        <f>IF(P125=0,0,IF(COUNTBLANK(P125)=1,0,COUNTA($P$14:P125)))</f>
        <v>0</v>
      </c>
      <c r="B125" s="28">
        <f>IF($C$4="Neattiecināmās izmaksas",IF('3a+c+n'!$Q125="N",'3a+c+n'!B125,0))</f>
        <v>0</v>
      </c>
      <c r="C125" s="28">
        <f>IF($C$4="Neattiecināmās izmaksas",IF('3a+c+n'!$Q125="N",'3a+c+n'!C125,0))</f>
        <v>0</v>
      </c>
      <c r="D125" s="28">
        <f>IF($C$4="Neattiecināmās izmaksas",IF('3a+c+n'!$Q125="N",'3a+c+n'!D125,0))</f>
        <v>0</v>
      </c>
      <c r="E125" s="59"/>
      <c r="F125" s="81"/>
      <c r="G125" s="28"/>
      <c r="H125" s="28">
        <f>IF($C$4="Neattiecināmās izmaksas",IF('3a+c+n'!$Q125="N",'3a+c+n'!H125,0))</f>
        <v>0</v>
      </c>
      <c r="I125" s="28"/>
      <c r="J125" s="28"/>
      <c r="K125" s="59">
        <f>IF($C$4="Neattiecināmās izmaksas",IF('3a+c+n'!$Q125="N",'3a+c+n'!K125,0))</f>
        <v>0</v>
      </c>
      <c r="L125" s="109">
        <f>IF($C$4="Neattiecināmās izmaksas",IF('3a+c+n'!$Q125="N",'3a+c+n'!L125,0))</f>
        <v>0</v>
      </c>
      <c r="M125" s="28">
        <f>IF($C$4="Neattiecināmās izmaksas",IF('3a+c+n'!$Q125="N",'3a+c+n'!M125,0))</f>
        <v>0</v>
      </c>
      <c r="N125" s="28">
        <f>IF($C$4="Neattiecināmās izmaksas",IF('3a+c+n'!$Q125="N",'3a+c+n'!N125,0))</f>
        <v>0</v>
      </c>
      <c r="O125" s="28">
        <f>IF($C$4="Neattiecināmās izmaksas",IF('3a+c+n'!$Q125="N",'3a+c+n'!O125,0))</f>
        <v>0</v>
      </c>
      <c r="P125" s="59">
        <f>IF($C$4="Neattiecināmās izmaksas",IF('3a+c+n'!$Q125="N",'3a+c+n'!P125,0))</f>
        <v>0</v>
      </c>
    </row>
    <row r="126" spans="1:16" x14ac:dyDescent="0.2">
      <c r="A126" s="64">
        <f>IF(P126=0,0,IF(COUNTBLANK(P126)=1,0,COUNTA($P$14:P126)))</f>
        <v>0</v>
      </c>
      <c r="B126" s="28">
        <f>IF($C$4="Neattiecināmās izmaksas",IF('3a+c+n'!$Q126="N",'3a+c+n'!B126,0))</f>
        <v>0</v>
      </c>
      <c r="C126" s="28">
        <f>IF($C$4="Neattiecināmās izmaksas",IF('3a+c+n'!$Q126="N",'3a+c+n'!C126,0))</f>
        <v>0</v>
      </c>
      <c r="D126" s="28">
        <f>IF($C$4="Neattiecināmās izmaksas",IF('3a+c+n'!$Q126="N",'3a+c+n'!D126,0))</f>
        <v>0</v>
      </c>
      <c r="E126" s="59"/>
      <c r="F126" s="81"/>
      <c r="G126" s="28"/>
      <c r="H126" s="28">
        <f>IF($C$4="Neattiecināmās izmaksas",IF('3a+c+n'!$Q126="N",'3a+c+n'!H126,0))</f>
        <v>0</v>
      </c>
      <c r="I126" s="28"/>
      <c r="J126" s="28"/>
      <c r="K126" s="59">
        <f>IF($C$4="Neattiecināmās izmaksas",IF('3a+c+n'!$Q126="N",'3a+c+n'!K126,0))</f>
        <v>0</v>
      </c>
      <c r="L126" s="109">
        <f>IF($C$4="Neattiecināmās izmaksas",IF('3a+c+n'!$Q126="N",'3a+c+n'!L126,0))</f>
        <v>0</v>
      </c>
      <c r="M126" s="28">
        <f>IF($C$4="Neattiecināmās izmaksas",IF('3a+c+n'!$Q126="N",'3a+c+n'!M126,0))</f>
        <v>0</v>
      </c>
      <c r="N126" s="28">
        <f>IF($C$4="Neattiecināmās izmaksas",IF('3a+c+n'!$Q126="N",'3a+c+n'!N126,0))</f>
        <v>0</v>
      </c>
      <c r="O126" s="28">
        <f>IF($C$4="Neattiecināmās izmaksas",IF('3a+c+n'!$Q126="N",'3a+c+n'!O126,0))</f>
        <v>0</v>
      </c>
      <c r="P126" s="59">
        <f>IF($C$4="Neattiecināmās izmaksas",IF('3a+c+n'!$Q126="N",'3a+c+n'!P126,0))</f>
        <v>0</v>
      </c>
    </row>
    <row r="127" spans="1:16" x14ac:dyDescent="0.2">
      <c r="A127" s="64">
        <f>IF(P127=0,0,IF(COUNTBLANK(P127)=1,0,COUNTA($P$14:P127)))</f>
        <v>0</v>
      </c>
      <c r="B127" s="28">
        <f>IF($C$4="Neattiecināmās izmaksas",IF('3a+c+n'!$Q127="N",'3a+c+n'!B127,0))</f>
        <v>0</v>
      </c>
      <c r="C127" s="28">
        <f>IF($C$4="Neattiecināmās izmaksas",IF('3a+c+n'!$Q127="N",'3a+c+n'!C127,0))</f>
        <v>0</v>
      </c>
      <c r="D127" s="28">
        <f>IF($C$4="Neattiecināmās izmaksas",IF('3a+c+n'!$Q127="N",'3a+c+n'!D127,0))</f>
        <v>0</v>
      </c>
      <c r="E127" s="59"/>
      <c r="F127" s="81"/>
      <c r="G127" s="28"/>
      <c r="H127" s="28">
        <f>IF($C$4="Neattiecināmās izmaksas",IF('3a+c+n'!$Q127="N",'3a+c+n'!H127,0))</f>
        <v>0</v>
      </c>
      <c r="I127" s="28"/>
      <c r="J127" s="28"/>
      <c r="K127" s="59">
        <f>IF($C$4="Neattiecināmās izmaksas",IF('3a+c+n'!$Q127="N",'3a+c+n'!K127,0))</f>
        <v>0</v>
      </c>
      <c r="L127" s="109">
        <f>IF($C$4="Neattiecināmās izmaksas",IF('3a+c+n'!$Q127="N",'3a+c+n'!L127,0))</f>
        <v>0</v>
      </c>
      <c r="M127" s="28">
        <f>IF($C$4="Neattiecināmās izmaksas",IF('3a+c+n'!$Q127="N",'3a+c+n'!M127,0))</f>
        <v>0</v>
      </c>
      <c r="N127" s="28">
        <f>IF($C$4="Neattiecināmās izmaksas",IF('3a+c+n'!$Q127="N",'3a+c+n'!N127,0))</f>
        <v>0</v>
      </c>
      <c r="O127" s="28">
        <f>IF($C$4="Neattiecināmās izmaksas",IF('3a+c+n'!$Q127="N",'3a+c+n'!O127,0))</f>
        <v>0</v>
      </c>
      <c r="P127" s="59">
        <f>IF($C$4="Neattiecināmās izmaksas",IF('3a+c+n'!$Q127="N",'3a+c+n'!P127,0))</f>
        <v>0</v>
      </c>
    </row>
    <row r="128" spans="1:16" x14ac:dyDescent="0.2">
      <c r="A128" s="64">
        <f>IF(P128=0,0,IF(COUNTBLANK(P128)=1,0,COUNTA($P$14:P128)))</f>
        <v>0</v>
      </c>
      <c r="B128" s="28">
        <f>IF($C$4="Neattiecināmās izmaksas",IF('3a+c+n'!$Q128="N",'3a+c+n'!B128,0))</f>
        <v>0</v>
      </c>
      <c r="C128" s="28">
        <f>IF($C$4="Neattiecināmās izmaksas",IF('3a+c+n'!$Q128="N",'3a+c+n'!C128,0))</f>
        <v>0</v>
      </c>
      <c r="D128" s="28">
        <f>IF($C$4="Neattiecināmās izmaksas",IF('3a+c+n'!$Q128="N",'3a+c+n'!D128,0))</f>
        <v>0</v>
      </c>
      <c r="E128" s="59"/>
      <c r="F128" s="81"/>
      <c r="G128" s="28"/>
      <c r="H128" s="28">
        <f>IF($C$4="Neattiecināmās izmaksas",IF('3a+c+n'!$Q128="N",'3a+c+n'!H128,0))</f>
        <v>0</v>
      </c>
      <c r="I128" s="28"/>
      <c r="J128" s="28"/>
      <c r="K128" s="59">
        <f>IF($C$4="Neattiecināmās izmaksas",IF('3a+c+n'!$Q128="N",'3a+c+n'!K128,0))</f>
        <v>0</v>
      </c>
      <c r="L128" s="109">
        <f>IF($C$4="Neattiecināmās izmaksas",IF('3a+c+n'!$Q128="N",'3a+c+n'!L128,0))</f>
        <v>0</v>
      </c>
      <c r="M128" s="28">
        <f>IF($C$4="Neattiecināmās izmaksas",IF('3a+c+n'!$Q128="N",'3a+c+n'!M128,0))</f>
        <v>0</v>
      </c>
      <c r="N128" s="28">
        <f>IF($C$4="Neattiecināmās izmaksas",IF('3a+c+n'!$Q128="N",'3a+c+n'!N128,0))</f>
        <v>0</v>
      </c>
      <c r="O128" s="28">
        <f>IF($C$4="Neattiecināmās izmaksas",IF('3a+c+n'!$Q128="N",'3a+c+n'!O128,0))</f>
        <v>0</v>
      </c>
      <c r="P128" s="59">
        <f>IF($C$4="Neattiecināmās izmaksas",IF('3a+c+n'!$Q128="N",'3a+c+n'!P128,0))</f>
        <v>0</v>
      </c>
    </row>
    <row r="129" spans="1:16" x14ac:dyDescent="0.2">
      <c r="A129" s="64">
        <f>IF(P129=0,0,IF(COUNTBLANK(P129)=1,0,COUNTA($P$14:P129)))</f>
        <v>0</v>
      </c>
      <c r="B129" s="28">
        <f>IF($C$4="Neattiecināmās izmaksas",IF('3a+c+n'!$Q129="N",'3a+c+n'!B129,0))</f>
        <v>0</v>
      </c>
      <c r="C129" s="28">
        <f>IF($C$4="Neattiecināmās izmaksas",IF('3a+c+n'!$Q129="N",'3a+c+n'!C129,0))</f>
        <v>0</v>
      </c>
      <c r="D129" s="28">
        <f>IF($C$4="Neattiecināmās izmaksas",IF('3a+c+n'!$Q129="N",'3a+c+n'!D129,0))</f>
        <v>0</v>
      </c>
      <c r="E129" s="59"/>
      <c r="F129" s="81"/>
      <c r="G129" s="28"/>
      <c r="H129" s="28">
        <f>IF($C$4="Neattiecināmās izmaksas",IF('3a+c+n'!$Q129="N",'3a+c+n'!H129,0))</f>
        <v>0</v>
      </c>
      <c r="I129" s="28"/>
      <c r="J129" s="28"/>
      <c r="K129" s="59">
        <f>IF($C$4="Neattiecināmās izmaksas",IF('3a+c+n'!$Q129="N",'3a+c+n'!K129,0))</f>
        <v>0</v>
      </c>
      <c r="L129" s="109">
        <f>IF($C$4="Neattiecināmās izmaksas",IF('3a+c+n'!$Q129="N",'3a+c+n'!L129,0))</f>
        <v>0</v>
      </c>
      <c r="M129" s="28">
        <f>IF($C$4="Neattiecināmās izmaksas",IF('3a+c+n'!$Q129="N",'3a+c+n'!M129,0))</f>
        <v>0</v>
      </c>
      <c r="N129" s="28">
        <f>IF($C$4="Neattiecināmās izmaksas",IF('3a+c+n'!$Q129="N",'3a+c+n'!N129,0))</f>
        <v>0</v>
      </c>
      <c r="O129" s="28">
        <f>IF($C$4="Neattiecināmās izmaksas",IF('3a+c+n'!$Q129="N",'3a+c+n'!O129,0))</f>
        <v>0</v>
      </c>
      <c r="P129" s="59">
        <f>IF($C$4="Neattiecināmās izmaksas",IF('3a+c+n'!$Q129="N",'3a+c+n'!P129,0))</f>
        <v>0</v>
      </c>
    </row>
    <row r="130" spans="1:16" x14ac:dyDescent="0.2">
      <c r="A130" s="64">
        <f>IF(P130=0,0,IF(COUNTBLANK(P130)=1,0,COUNTA($P$14:P130)))</f>
        <v>0</v>
      </c>
      <c r="B130" s="28">
        <f>IF($C$4="Neattiecināmās izmaksas",IF('3a+c+n'!$Q130="N",'3a+c+n'!B130,0))</f>
        <v>0</v>
      </c>
      <c r="C130" s="28">
        <f>IF($C$4="Neattiecināmās izmaksas",IF('3a+c+n'!$Q130="N",'3a+c+n'!C130,0))</f>
        <v>0</v>
      </c>
      <c r="D130" s="28">
        <f>IF($C$4="Neattiecināmās izmaksas",IF('3a+c+n'!$Q130="N",'3a+c+n'!D130,0))</f>
        <v>0</v>
      </c>
      <c r="E130" s="59"/>
      <c r="F130" s="81"/>
      <c r="G130" s="28"/>
      <c r="H130" s="28">
        <f>IF($C$4="Neattiecināmās izmaksas",IF('3a+c+n'!$Q130="N",'3a+c+n'!H130,0))</f>
        <v>0</v>
      </c>
      <c r="I130" s="28"/>
      <c r="J130" s="28"/>
      <c r="K130" s="59">
        <f>IF($C$4="Neattiecināmās izmaksas",IF('3a+c+n'!$Q130="N",'3a+c+n'!K130,0))</f>
        <v>0</v>
      </c>
      <c r="L130" s="109">
        <f>IF($C$4="Neattiecināmās izmaksas",IF('3a+c+n'!$Q130="N",'3a+c+n'!L130,0))</f>
        <v>0</v>
      </c>
      <c r="M130" s="28">
        <f>IF($C$4="Neattiecināmās izmaksas",IF('3a+c+n'!$Q130="N",'3a+c+n'!M130,0))</f>
        <v>0</v>
      </c>
      <c r="N130" s="28">
        <f>IF($C$4="Neattiecināmās izmaksas",IF('3a+c+n'!$Q130="N",'3a+c+n'!N130,0))</f>
        <v>0</v>
      </c>
      <c r="O130" s="28">
        <f>IF($C$4="Neattiecināmās izmaksas",IF('3a+c+n'!$Q130="N",'3a+c+n'!O130,0))</f>
        <v>0</v>
      </c>
      <c r="P130" s="59">
        <f>IF($C$4="Neattiecināmās izmaksas",IF('3a+c+n'!$Q130="N",'3a+c+n'!P130,0))</f>
        <v>0</v>
      </c>
    </row>
    <row r="131" spans="1:16" x14ac:dyDescent="0.2">
      <c r="A131" s="64">
        <f>IF(P131=0,0,IF(COUNTBLANK(P131)=1,0,COUNTA($P$14:P131)))</f>
        <v>0</v>
      </c>
      <c r="B131" s="28">
        <f>IF($C$4="Neattiecināmās izmaksas",IF('3a+c+n'!$Q131="N",'3a+c+n'!B131,0))</f>
        <v>0</v>
      </c>
      <c r="C131" s="28">
        <f>IF($C$4="Neattiecināmās izmaksas",IF('3a+c+n'!$Q131="N",'3a+c+n'!C131,0))</f>
        <v>0</v>
      </c>
      <c r="D131" s="28">
        <f>IF($C$4="Neattiecināmās izmaksas",IF('3a+c+n'!$Q131="N",'3a+c+n'!D131,0))</f>
        <v>0</v>
      </c>
      <c r="E131" s="59"/>
      <c r="F131" s="81"/>
      <c r="G131" s="28"/>
      <c r="H131" s="28">
        <f>IF($C$4="Neattiecināmās izmaksas",IF('3a+c+n'!$Q131="N",'3a+c+n'!H131,0))</f>
        <v>0</v>
      </c>
      <c r="I131" s="28"/>
      <c r="J131" s="28"/>
      <c r="K131" s="59">
        <f>IF($C$4="Neattiecināmās izmaksas",IF('3a+c+n'!$Q131="N",'3a+c+n'!K131,0))</f>
        <v>0</v>
      </c>
      <c r="L131" s="109">
        <f>IF($C$4="Neattiecināmās izmaksas",IF('3a+c+n'!$Q131="N",'3a+c+n'!L131,0))</f>
        <v>0</v>
      </c>
      <c r="M131" s="28">
        <f>IF($C$4="Neattiecināmās izmaksas",IF('3a+c+n'!$Q131="N",'3a+c+n'!M131,0))</f>
        <v>0</v>
      </c>
      <c r="N131" s="28">
        <f>IF($C$4="Neattiecināmās izmaksas",IF('3a+c+n'!$Q131="N",'3a+c+n'!N131,0))</f>
        <v>0</v>
      </c>
      <c r="O131" s="28">
        <f>IF($C$4="Neattiecināmās izmaksas",IF('3a+c+n'!$Q131="N",'3a+c+n'!O131,0))</f>
        <v>0</v>
      </c>
      <c r="P131" s="59">
        <f>IF($C$4="Neattiecināmās izmaksas",IF('3a+c+n'!$Q131="N",'3a+c+n'!P131,0))</f>
        <v>0</v>
      </c>
    </row>
    <row r="132" spans="1:16" x14ac:dyDescent="0.2">
      <c r="A132" s="64">
        <f>IF(P132=0,0,IF(COUNTBLANK(P132)=1,0,COUNTA($P$14:P132)))</f>
        <v>0</v>
      </c>
      <c r="B132" s="28">
        <f>IF($C$4="Neattiecināmās izmaksas",IF('3a+c+n'!$Q132="N",'3a+c+n'!B132,0))</f>
        <v>0</v>
      </c>
      <c r="C132" s="28">
        <f>IF($C$4="Neattiecināmās izmaksas",IF('3a+c+n'!$Q132="N",'3a+c+n'!C132,0))</f>
        <v>0</v>
      </c>
      <c r="D132" s="28">
        <f>IF($C$4="Neattiecināmās izmaksas",IF('3a+c+n'!$Q132="N",'3a+c+n'!D132,0))</f>
        <v>0</v>
      </c>
      <c r="E132" s="59"/>
      <c r="F132" s="81"/>
      <c r="G132" s="28"/>
      <c r="H132" s="28">
        <f>IF($C$4="Neattiecināmās izmaksas",IF('3a+c+n'!$Q132="N",'3a+c+n'!H132,0))</f>
        <v>0</v>
      </c>
      <c r="I132" s="28"/>
      <c r="J132" s="28"/>
      <c r="K132" s="59">
        <f>IF($C$4="Neattiecināmās izmaksas",IF('3a+c+n'!$Q132="N",'3a+c+n'!K132,0))</f>
        <v>0</v>
      </c>
      <c r="L132" s="109">
        <f>IF($C$4="Neattiecināmās izmaksas",IF('3a+c+n'!$Q132="N",'3a+c+n'!L132,0))</f>
        <v>0</v>
      </c>
      <c r="M132" s="28">
        <f>IF($C$4="Neattiecināmās izmaksas",IF('3a+c+n'!$Q132="N",'3a+c+n'!M132,0))</f>
        <v>0</v>
      </c>
      <c r="N132" s="28">
        <f>IF($C$4="Neattiecināmās izmaksas",IF('3a+c+n'!$Q132="N",'3a+c+n'!N132,0))</f>
        <v>0</v>
      </c>
      <c r="O132" s="28">
        <f>IF($C$4="Neattiecināmās izmaksas",IF('3a+c+n'!$Q132="N",'3a+c+n'!O132,0))</f>
        <v>0</v>
      </c>
      <c r="P132" s="59">
        <f>IF($C$4="Neattiecināmās izmaksas",IF('3a+c+n'!$Q132="N",'3a+c+n'!P132,0))</f>
        <v>0</v>
      </c>
    </row>
    <row r="133" spans="1:16" x14ac:dyDescent="0.2">
      <c r="A133" s="64">
        <f>IF(P133=0,0,IF(COUNTBLANK(P133)=1,0,COUNTA($P$14:P133)))</f>
        <v>0</v>
      </c>
      <c r="B133" s="28">
        <f>IF($C$4="Neattiecināmās izmaksas",IF('3a+c+n'!$Q133="N",'3a+c+n'!B133,0))</f>
        <v>0</v>
      </c>
      <c r="C133" s="28">
        <f>IF($C$4="Neattiecināmās izmaksas",IF('3a+c+n'!$Q133="N",'3a+c+n'!C133,0))</f>
        <v>0</v>
      </c>
      <c r="D133" s="28">
        <f>IF($C$4="Neattiecināmās izmaksas",IF('3a+c+n'!$Q133="N",'3a+c+n'!D133,0))</f>
        <v>0</v>
      </c>
      <c r="E133" s="59"/>
      <c r="F133" s="81"/>
      <c r="G133" s="28"/>
      <c r="H133" s="28">
        <f>IF($C$4="Neattiecināmās izmaksas",IF('3a+c+n'!$Q133="N",'3a+c+n'!H133,0))</f>
        <v>0</v>
      </c>
      <c r="I133" s="28"/>
      <c r="J133" s="28"/>
      <c r="K133" s="59">
        <f>IF($C$4="Neattiecināmās izmaksas",IF('3a+c+n'!$Q133="N",'3a+c+n'!K133,0))</f>
        <v>0</v>
      </c>
      <c r="L133" s="109">
        <f>IF($C$4="Neattiecināmās izmaksas",IF('3a+c+n'!$Q133="N",'3a+c+n'!L133,0))</f>
        <v>0</v>
      </c>
      <c r="M133" s="28">
        <f>IF($C$4="Neattiecināmās izmaksas",IF('3a+c+n'!$Q133="N",'3a+c+n'!M133,0))</f>
        <v>0</v>
      </c>
      <c r="N133" s="28">
        <f>IF($C$4="Neattiecināmās izmaksas",IF('3a+c+n'!$Q133="N",'3a+c+n'!N133,0))</f>
        <v>0</v>
      </c>
      <c r="O133" s="28">
        <f>IF($C$4="Neattiecināmās izmaksas",IF('3a+c+n'!$Q133="N",'3a+c+n'!O133,0))</f>
        <v>0</v>
      </c>
      <c r="P133" s="59">
        <f>IF($C$4="Neattiecināmās izmaksas",IF('3a+c+n'!$Q133="N",'3a+c+n'!P133,0))</f>
        <v>0</v>
      </c>
    </row>
    <row r="134" spans="1:16" x14ac:dyDescent="0.2">
      <c r="A134" s="64">
        <f>IF(P134=0,0,IF(COUNTBLANK(P134)=1,0,COUNTA($P$14:P134)))</f>
        <v>0</v>
      </c>
      <c r="B134" s="28">
        <f>IF($C$4="Neattiecināmās izmaksas",IF('3a+c+n'!$Q134="N",'3a+c+n'!B134,0))</f>
        <v>0</v>
      </c>
      <c r="C134" s="28">
        <f>IF($C$4="Neattiecināmās izmaksas",IF('3a+c+n'!$Q134="N",'3a+c+n'!C134,0))</f>
        <v>0</v>
      </c>
      <c r="D134" s="28">
        <f>IF($C$4="Neattiecināmās izmaksas",IF('3a+c+n'!$Q134="N",'3a+c+n'!D134,0))</f>
        <v>0</v>
      </c>
      <c r="E134" s="59"/>
      <c r="F134" s="81"/>
      <c r="G134" s="28"/>
      <c r="H134" s="28">
        <f>IF($C$4="Neattiecināmās izmaksas",IF('3a+c+n'!$Q134="N",'3a+c+n'!H134,0))</f>
        <v>0</v>
      </c>
      <c r="I134" s="28"/>
      <c r="J134" s="28"/>
      <c r="K134" s="59">
        <f>IF($C$4="Neattiecināmās izmaksas",IF('3a+c+n'!$Q134="N",'3a+c+n'!K134,0))</f>
        <v>0</v>
      </c>
      <c r="L134" s="109">
        <f>IF($C$4="Neattiecināmās izmaksas",IF('3a+c+n'!$Q134="N",'3a+c+n'!L134,0))</f>
        <v>0</v>
      </c>
      <c r="M134" s="28">
        <f>IF($C$4="Neattiecināmās izmaksas",IF('3a+c+n'!$Q134="N",'3a+c+n'!M134,0))</f>
        <v>0</v>
      </c>
      <c r="N134" s="28">
        <f>IF($C$4="Neattiecināmās izmaksas",IF('3a+c+n'!$Q134="N",'3a+c+n'!N134,0))</f>
        <v>0</v>
      </c>
      <c r="O134" s="28">
        <f>IF($C$4="Neattiecināmās izmaksas",IF('3a+c+n'!$Q134="N",'3a+c+n'!O134,0))</f>
        <v>0</v>
      </c>
      <c r="P134" s="59">
        <f>IF($C$4="Neattiecināmās izmaksas",IF('3a+c+n'!$Q134="N",'3a+c+n'!P134,0))</f>
        <v>0</v>
      </c>
    </row>
    <row r="135" spans="1:16" x14ac:dyDescent="0.2">
      <c r="A135" s="64">
        <f>IF(P135=0,0,IF(COUNTBLANK(P135)=1,0,COUNTA($P$14:P135)))</f>
        <v>0</v>
      </c>
      <c r="B135" s="28">
        <f>IF($C$4="Neattiecināmās izmaksas",IF('3a+c+n'!$Q135="N",'3a+c+n'!B135,0))</f>
        <v>0</v>
      </c>
      <c r="C135" s="28">
        <f>IF($C$4="Neattiecināmās izmaksas",IF('3a+c+n'!$Q135="N",'3a+c+n'!C135,0))</f>
        <v>0</v>
      </c>
      <c r="D135" s="28">
        <f>IF($C$4="Neattiecināmās izmaksas",IF('3a+c+n'!$Q135="N",'3a+c+n'!D135,0))</f>
        <v>0</v>
      </c>
      <c r="E135" s="59"/>
      <c r="F135" s="81"/>
      <c r="G135" s="28"/>
      <c r="H135" s="28">
        <f>IF($C$4="Neattiecināmās izmaksas",IF('3a+c+n'!$Q135="N",'3a+c+n'!H135,0))</f>
        <v>0</v>
      </c>
      <c r="I135" s="28"/>
      <c r="J135" s="28"/>
      <c r="K135" s="59">
        <f>IF($C$4="Neattiecināmās izmaksas",IF('3a+c+n'!$Q135="N",'3a+c+n'!K135,0))</f>
        <v>0</v>
      </c>
      <c r="L135" s="109">
        <f>IF($C$4="Neattiecināmās izmaksas",IF('3a+c+n'!$Q135="N",'3a+c+n'!L135,0))</f>
        <v>0</v>
      </c>
      <c r="M135" s="28">
        <f>IF($C$4="Neattiecināmās izmaksas",IF('3a+c+n'!$Q135="N",'3a+c+n'!M135,0))</f>
        <v>0</v>
      </c>
      <c r="N135" s="28">
        <f>IF($C$4="Neattiecināmās izmaksas",IF('3a+c+n'!$Q135="N",'3a+c+n'!N135,0))</f>
        <v>0</v>
      </c>
      <c r="O135" s="28">
        <f>IF($C$4="Neattiecināmās izmaksas",IF('3a+c+n'!$Q135="N",'3a+c+n'!O135,0))</f>
        <v>0</v>
      </c>
      <c r="P135" s="59">
        <f>IF($C$4="Neattiecināmās izmaksas",IF('3a+c+n'!$Q135="N",'3a+c+n'!P135,0))</f>
        <v>0</v>
      </c>
    </row>
    <row r="136" spans="1:16" x14ac:dyDescent="0.2">
      <c r="A136" s="64">
        <f>IF(P136=0,0,IF(COUNTBLANK(P136)=1,0,COUNTA($P$14:P136)))</f>
        <v>0</v>
      </c>
      <c r="B136" s="28">
        <f>IF($C$4="Neattiecināmās izmaksas",IF('3a+c+n'!$Q136="N",'3a+c+n'!B136,0))</f>
        <v>0</v>
      </c>
      <c r="C136" s="28">
        <f>IF($C$4="Neattiecināmās izmaksas",IF('3a+c+n'!$Q136="N",'3a+c+n'!C136,0))</f>
        <v>0</v>
      </c>
      <c r="D136" s="28">
        <f>IF($C$4="Neattiecināmās izmaksas",IF('3a+c+n'!$Q136="N",'3a+c+n'!D136,0))</f>
        <v>0</v>
      </c>
      <c r="E136" s="59"/>
      <c r="F136" s="81"/>
      <c r="G136" s="28"/>
      <c r="H136" s="28">
        <f>IF($C$4="Neattiecināmās izmaksas",IF('3a+c+n'!$Q136="N",'3a+c+n'!H136,0))</f>
        <v>0</v>
      </c>
      <c r="I136" s="28"/>
      <c r="J136" s="28"/>
      <c r="K136" s="59">
        <f>IF($C$4="Neattiecināmās izmaksas",IF('3a+c+n'!$Q136="N",'3a+c+n'!K136,0))</f>
        <v>0</v>
      </c>
      <c r="L136" s="109">
        <f>IF($C$4="Neattiecināmās izmaksas",IF('3a+c+n'!$Q136="N",'3a+c+n'!L136,0))</f>
        <v>0</v>
      </c>
      <c r="M136" s="28">
        <f>IF($C$4="Neattiecināmās izmaksas",IF('3a+c+n'!$Q136="N",'3a+c+n'!M136,0))</f>
        <v>0</v>
      </c>
      <c r="N136" s="28">
        <f>IF($C$4="Neattiecināmās izmaksas",IF('3a+c+n'!$Q136="N",'3a+c+n'!N136,0))</f>
        <v>0</v>
      </c>
      <c r="O136" s="28">
        <f>IF($C$4="Neattiecināmās izmaksas",IF('3a+c+n'!$Q136="N",'3a+c+n'!O136,0))</f>
        <v>0</v>
      </c>
      <c r="P136" s="59">
        <f>IF($C$4="Neattiecināmās izmaksas",IF('3a+c+n'!$Q136="N",'3a+c+n'!P136,0))</f>
        <v>0</v>
      </c>
    </row>
    <row r="137" spans="1:16" x14ac:dyDescent="0.2">
      <c r="A137" s="64">
        <f>IF(P137=0,0,IF(COUNTBLANK(P137)=1,0,COUNTA($P$14:P137)))</f>
        <v>0</v>
      </c>
      <c r="B137" s="28">
        <f>IF($C$4="Neattiecināmās izmaksas",IF('3a+c+n'!$Q137="N",'3a+c+n'!B137,0))</f>
        <v>0</v>
      </c>
      <c r="C137" s="28">
        <f>IF($C$4="Neattiecināmās izmaksas",IF('3a+c+n'!$Q137="N",'3a+c+n'!C137,0))</f>
        <v>0</v>
      </c>
      <c r="D137" s="28">
        <f>IF($C$4="Neattiecināmās izmaksas",IF('3a+c+n'!$Q137="N",'3a+c+n'!D137,0))</f>
        <v>0</v>
      </c>
      <c r="E137" s="59"/>
      <c r="F137" s="81"/>
      <c r="G137" s="28"/>
      <c r="H137" s="28">
        <f>IF($C$4="Neattiecināmās izmaksas",IF('3a+c+n'!$Q137="N",'3a+c+n'!H137,0))</f>
        <v>0</v>
      </c>
      <c r="I137" s="28"/>
      <c r="J137" s="28"/>
      <c r="K137" s="59">
        <f>IF($C$4="Neattiecināmās izmaksas",IF('3a+c+n'!$Q137="N",'3a+c+n'!K137,0))</f>
        <v>0</v>
      </c>
      <c r="L137" s="109">
        <f>IF($C$4="Neattiecināmās izmaksas",IF('3a+c+n'!$Q137="N",'3a+c+n'!L137,0))</f>
        <v>0</v>
      </c>
      <c r="M137" s="28">
        <f>IF($C$4="Neattiecināmās izmaksas",IF('3a+c+n'!$Q137="N",'3a+c+n'!M137,0))</f>
        <v>0</v>
      </c>
      <c r="N137" s="28">
        <f>IF($C$4="Neattiecināmās izmaksas",IF('3a+c+n'!$Q137="N",'3a+c+n'!N137,0))</f>
        <v>0</v>
      </c>
      <c r="O137" s="28">
        <f>IF($C$4="Neattiecināmās izmaksas",IF('3a+c+n'!$Q137="N",'3a+c+n'!O137,0))</f>
        <v>0</v>
      </c>
      <c r="P137" s="59">
        <f>IF($C$4="Neattiecināmās izmaksas",IF('3a+c+n'!$Q137="N",'3a+c+n'!P137,0))</f>
        <v>0</v>
      </c>
    </row>
    <row r="138" spans="1:16" x14ac:dyDescent="0.2">
      <c r="A138" s="64">
        <f>IF(P138=0,0,IF(COUNTBLANK(P138)=1,0,COUNTA($P$14:P138)))</f>
        <v>0</v>
      </c>
      <c r="B138" s="28">
        <f>IF($C$4="Neattiecināmās izmaksas",IF('3a+c+n'!$Q138="N",'3a+c+n'!B138,0))</f>
        <v>0</v>
      </c>
      <c r="C138" s="28">
        <f>IF($C$4="Neattiecināmās izmaksas",IF('3a+c+n'!$Q138="N",'3a+c+n'!C138,0))</f>
        <v>0</v>
      </c>
      <c r="D138" s="28">
        <f>IF($C$4="Neattiecināmās izmaksas",IF('3a+c+n'!$Q138="N",'3a+c+n'!D138,0))</f>
        <v>0</v>
      </c>
      <c r="E138" s="59"/>
      <c r="F138" s="81"/>
      <c r="G138" s="28"/>
      <c r="H138" s="28">
        <f>IF($C$4="Neattiecināmās izmaksas",IF('3a+c+n'!$Q138="N",'3a+c+n'!H138,0))</f>
        <v>0</v>
      </c>
      <c r="I138" s="28"/>
      <c r="J138" s="28"/>
      <c r="K138" s="59">
        <f>IF($C$4="Neattiecināmās izmaksas",IF('3a+c+n'!$Q138="N",'3a+c+n'!K138,0))</f>
        <v>0</v>
      </c>
      <c r="L138" s="109">
        <f>IF($C$4="Neattiecināmās izmaksas",IF('3a+c+n'!$Q138="N",'3a+c+n'!L138,0))</f>
        <v>0</v>
      </c>
      <c r="M138" s="28">
        <f>IF($C$4="Neattiecināmās izmaksas",IF('3a+c+n'!$Q138="N",'3a+c+n'!M138,0))</f>
        <v>0</v>
      </c>
      <c r="N138" s="28">
        <f>IF($C$4="Neattiecināmās izmaksas",IF('3a+c+n'!$Q138="N",'3a+c+n'!N138,0))</f>
        <v>0</v>
      </c>
      <c r="O138" s="28">
        <f>IF($C$4="Neattiecināmās izmaksas",IF('3a+c+n'!$Q138="N",'3a+c+n'!O138,0))</f>
        <v>0</v>
      </c>
      <c r="P138" s="59">
        <f>IF($C$4="Neattiecināmās izmaksas",IF('3a+c+n'!$Q138="N",'3a+c+n'!P138,0))</f>
        <v>0</v>
      </c>
    </row>
    <row r="139" spans="1:16" x14ac:dyDescent="0.2">
      <c r="A139" s="64">
        <f>IF(P139=0,0,IF(COUNTBLANK(P139)=1,0,COUNTA($P$14:P139)))</f>
        <v>0</v>
      </c>
      <c r="B139" s="28">
        <f>IF($C$4="Neattiecināmās izmaksas",IF('3a+c+n'!$Q139="N",'3a+c+n'!B139,0))</f>
        <v>0</v>
      </c>
      <c r="C139" s="28">
        <f>IF($C$4="Neattiecināmās izmaksas",IF('3a+c+n'!$Q139="N",'3a+c+n'!C139,0))</f>
        <v>0</v>
      </c>
      <c r="D139" s="28">
        <f>IF($C$4="Neattiecināmās izmaksas",IF('3a+c+n'!$Q139="N",'3a+c+n'!D139,0))</f>
        <v>0</v>
      </c>
      <c r="E139" s="59"/>
      <c r="F139" s="81"/>
      <c r="G139" s="28"/>
      <c r="H139" s="28">
        <f>IF($C$4="Neattiecināmās izmaksas",IF('3a+c+n'!$Q139="N",'3a+c+n'!H139,0))</f>
        <v>0</v>
      </c>
      <c r="I139" s="28"/>
      <c r="J139" s="28"/>
      <c r="K139" s="59">
        <f>IF($C$4="Neattiecināmās izmaksas",IF('3a+c+n'!$Q139="N",'3a+c+n'!K139,0))</f>
        <v>0</v>
      </c>
      <c r="L139" s="109">
        <f>IF($C$4="Neattiecināmās izmaksas",IF('3a+c+n'!$Q139="N",'3a+c+n'!L139,0))</f>
        <v>0</v>
      </c>
      <c r="M139" s="28">
        <f>IF($C$4="Neattiecināmās izmaksas",IF('3a+c+n'!$Q139="N",'3a+c+n'!M139,0))</f>
        <v>0</v>
      </c>
      <c r="N139" s="28">
        <f>IF($C$4="Neattiecināmās izmaksas",IF('3a+c+n'!$Q139="N",'3a+c+n'!N139,0))</f>
        <v>0</v>
      </c>
      <c r="O139" s="28">
        <f>IF($C$4="Neattiecināmās izmaksas",IF('3a+c+n'!$Q139="N",'3a+c+n'!O139,0))</f>
        <v>0</v>
      </c>
      <c r="P139" s="59">
        <f>IF($C$4="Neattiecināmās izmaksas",IF('3a+c+n'!$Q139="N",'3a+c+n'!P139,0))</f>
        <v>0</v>
      </c>
    </row>
    <row r="140" spans="1:16" x14ac:dyDescent="0.2">
      <c r="A140" s="64">
        <f>IF(P140=0,0,IF(COUNTBLANK(P140)=1,0,COUNTA($P$14:P140)))</f>
        <v>0</v>
      </c>
      <c r="B140" s="28">
        <f>IF($C$4="Neattiecināmās izmaksas",IF('3a+c+n'!$Q140="N",'3a+c+n'!B140,0))</f>
        <v>0</v>
      </c>
      <c r="C140" s="28">
        <f>IF($C$4="Neattiecināmās izmaksas",IF('3a+c+n'!$Q140="N",'3a+c+n'!C140,0))</f>
        <v>0</v>
      </c>
      <c r="D140" s="28">
        <f>IF($C$4="Neattiecināmās izmaksas",IF('3a+c+n'!$Q140="N",'3a+c+n'!D140,0))</f>
        <v>0</v>
      </c>
      <c r="E140" s="59"/>
      <c r="F140" s="81"/>
      <c r="G140" s="28"/>
      <c r="H140" s="28">
        <f>IF($C$4="Neattiecināmās izmaksas",IF('3a+c+n'!$Q140="N",'3a+c+n'!H140,0))</f>
        <v>0</v>
      </c>
      <c r="I140" s="28"/>
      <c r="J140" s="28"/>
      <c r="K140" s="59">
        <f>IF($C$4="Neattiecināmās izmaksas",IF('3a+c+n'!$Q140="N",'3a+c+n'!K140,0))</f>
        <v>0</v>
      </c>
      <c r="L140" s="109">
        <f>IF($C$4="Neattiecināmās izmaksas",IF('3a+c+n'!$Q140="N",'3a+c+n'!L140,0))</f>
        <v>0</v>
      </c>
      <c r="M140" s="28">
        <f>IF($C$4="Neattiecināmās izmaksas",IF('3a+c+n'!$Q140="N",'3a+c+n'!M140,0))</f>
        <v>0</v>
      </c>
      <c r="N140" s="28">
        <f>IF($C$4="Neattiecināmās izmaksas",IF('3a+c+n'!$Q140="N",'3a+c+n'!N140,0))</f>
        <v>0</v>
      </c>
      <c r="O140" s="28">
        <f>IF($C$4="Neattiecināmās izmaksas",IF('3a+c+n'!$Q140="N",'3a+c+n'!O140,0))</f>
        <v>0</v>
      </c>
      <c r="P140" s="59">
        <f>IF($C$4="Neattiecināmās izmaksas",IF('3a+c+n'!$Q140="N",'3a+c+n'!P140,0))</f>
        <v>0</v>
      </c>
    </row>
    <row r="141" spans="1:16" ht="12" thickBot="1" x14ac:dyDescent="0.25">
      <c r="A141" s="64">
        <f>IF(P141=0,0,IF(COUNTBLANK(P141)=1,0,COUNTA($P$14:P141)))</f>
        <v>0</v>
      </c>
      <c r="B141" s="28">
        <f>IF($C$4="Neattiecināmās izmaksas",IF('3a+c+n'!$Q141="N",'3a+c+n'!B141,0))</f>
        <v>0</v>
      </c>
      <c r="C141" s="28">
        <f>IF($C$4="Neattiecināmās izmaksas",IF('3a+c+n'!$Q141="N",'3a+c+n'!C141,0))</f>
        <v>0</v>
      </c>
      <c r="D141" s="28">
        <f>IF($C$4="Neattiecināmās izmaksas",IF('3a+c+n'!$Q141="N",'3a+c+n'!D141,0))</f>
        <v>0</v>
      </c>
      <c r="E141" s="59"/>
      <c r="F141" s="81"/>
      <c r="G141" s="28"/>
      <c r="H141" s="28">
        <f>IF($C$4="Neattiecināmās izmaksas",IF('3a+c+n'!$Q141="N",'3a+c+n'!H141,0))</f>
        <v>0</v>
      </c>
      <c r="I141" s="28"/>
      <c r="J141" s="28"/>
      <c r="K141" s="59">
        <f>IF($C$4="Neattiecināmās izmaksas",IF('3a+c+n'!$Q141="N",'3a+c+n'!K141,0))</f>
        <v>0</v>
      </c>
      <c r="L141" s="109">
        <f>IF($C$4="Neattiecināmās izmaksas",IF('3a+c+n'!$Q141="N",'3a+c+n'!L141,0))</f>
        <v>0</v>
      </c>
      <c r="M141" s="28">
        <f>IF($C$4="Neattiecināmās izmaksas",IF('3a+c+n'!$Q141="N",'3a+c+n'!M141,0))</f>
        <v>0</v>
      </c>
      <c r="N141" s="28">
        <f>IF($C$4="Neattiecināmās izmaksas",IF('3a+c+n'!$Q141="N",'3a+c+n'!N141,0))</f>
        <v>0</v>
      </c>
      <c r="O141" s="28">
        <f>IF($C$4="Neattiecināmās izmaksas",IF('3a+c+n'!$Q141="N",'3a+c+n'!O141,0))</f>
        <v>0</v>
      </c>
      <c r="P141" s="59">
        <f>IF($C$4="Neattiecināmās izmaksas",IF('3a+c+n'!$Q141="N",'3a+c+n'!P141,0))</f>
        <v>0</v>
      </c>
    </row>
    <row r="142" spans="1:16" ht="12" customHeight="1" thickBot="1" x14ac:dyDescent="0.25">
      <c r="A142" s="325" t="s">
        <v>62</v>
      </c>
      <c r="B142" s="326"/>
      <c r="C142" s="326"/>
      <c r="D142" s="326"/>
      <c r="E142" s="326"/>
      <c r="F142" s="326"/>
      <c r="G142" s="326"/>
      <c r="H142" s="326"/>
      <c r="I142" s="326"/>
      <c r="J142" s="326"/>
      <c r="K142" s="327"/>
      <c r="L142" s="110">
        <f>SUM(L14:L141)</f>
        <v>0</v>
      </c>
      <c r="M142" s="111">
        <f>SUM(M14:M141)</f>
        <v>0</v>
      </c>
      <c r="N142" s="111">
        <f>SUM(N14:N141)</f>
        <v>0</v>
      </c>
      <c r="O142" s="111">
        <f>SUM(O14:O141)</f>
        <v>0</v>
      </c>
      <c r="P142" s="112">
        <f>SUM(P14:P141)</f>
        <v>0</v>
      </c>
    </row>
    <row r="143" spans="1:16" x14ac:dyDescent="0.2">
      <c r="A143" s="20"/>
      <c r="B143" s="20"/>
      <c r="C143" s="20"/>
      <c r="D143" s="20"/>
      <c r="E143" s="20"/>
      <c r="F143" s="20"/>
      <c r="G143" s="20"/>
      <c r="H143" s="20"/>
      <c r="I143" s="20"/>
      <c r="J143" s="20"/>
      <c r="K143" s="20"/>
      <c r="L143" s="20"/>
      <c r="M143" s="20"/>
      <c r="N143" s="20"/>
      <c r="O143" s="20"/>
      <c r="P143" s="20"/>
    </row>
    <row r="144" spans="1:16" x14ac:dyDescent="0.2">
      <c r="A144" s="20"/>
      <c r="B144" s="20"/>
      <c r="C144" s="20"/>
      <c r="D144" s="20"/>
      <c r="E144" s="20"/>
      <c r="F144" s="20"/>
      <c r="G144" s="20"/>
      <c r="H144" s="20"/>
      <c r="I144" s="20"/>
      <c r="J144" s="20"/>
      <c r="K144" s="20"/>
      <c r="L144" s="20"/>
      <c r="M144" s="20"/>
      <c r="N144" s="20"/>
      <c r="O144" s="20"/>
      <c r="P144" s="20"/>
    </row>
    <row r="145" spans="1:16" x14ac:dyDescent="0.2">
      <c r="A145" s="1" t="s">
        <v>14</v>
      </c>
      <c r="B145" s="20"/>
      <c r="C145" s="328">
        <f>'Kops n'!C36:H36</f>
        <v>0</v>
      </c>
      <c r="D145" s="328"/>
      <c r="E145" s="328"/>
      <c r="F145" s="328"/>
      <c r="G145" s="328"/>
      <c r="H145" s="328"/>
      <c r="I145" s="20"/>
      <c r="J145" s="20"/>
      <c r="K145" s="20"/>
      <c r="L145" s="20"/>
      <c r="M145" s="20"/>
      <c r="N145" s="20"/>
      <c r="O145" s="20"/>
      <c r="P145" s="20"/>
    </row>
    <row r="146" spans="1:16" x14ac:dyDescent="0.2">
      <c r="A146" s="20"/>
      <c r="B146" s="20"/>
      <c r="C146" s="250" t="s">
        <v>15</v>
      </c>
      <c r="D146" s="250"/>
      <c r="E146" s="250"/>
      <c r="F146" s="250"/>
      <c r="G146" s="250"/>
      <c r="H146" s="250"/>
      <c r="I146" s="20"/>
      <c r="J146" s="20"/>
      <c r="K146" s="20"/>
      <c r="L146" s="20"/>
      <c r="M146" s="20"/>
      <c r="N146" s="20"/>
      <c r="O146" s="20"/>
      <c r="P146" s="20"/>
    </row>
    <row r="147" spans="1:16" x14ac:dyDescent="0.2">
      <c r="A147" s="20"/>
      <c r="B147" s="20"/>
      <c r="C147" s="20"/>
      <c r="D147" s="20"/>
      <c r="E147" s="20"/>
      <c r="F147" s="20"/>
      <c r="G147" s="20"/>
      <c r="H147" s="20"/>
      <c r="I147" s="20"/>
      <c r="J147" s="20"/>
      <c r="K147" s="20"/>
      <c r="L147" s="20"/>
      <c r="M147" s="20"/>
      <c r="N147" s="20"/>
      <c r="O147" s="20"/>
      <c r="P147" s="20"/>
    </row>
    <row r="148" spans="1:16" x14ac:dyDescent="0.2">
      <c r="A148" s="291" t="str">
        <f>'Kops n'!A39:D39</f>
        <v xml:space="preserve">Tāme sastādīta 2023. gada __.________ </v>
      </c>
      <c r="B148" s="292"/>
      <c r="C148" s="292"/>
      <c r="D148" s="292"/>
      <c r="E148" s="20"/>
      <c r="F148" s="20"/>
      <c r="G148" s="20"/>
      <c r="H148" s="20"/>
      <c r="I148" s="20"/>
      <c r="J148" s="20"/>
      <c r="K148" s="20"/>
      <c r="L148" s="20"/>
      <c r="M148" s="20"/>
      <c r="N148" s="20"/>
      <c r="O148" s="20"/>
      <c r="P148" s="20"/>
    </row>
    <row r="149" spans="1:16" x14ac:dyDescent="0.2">
      <c r="A149" s="20"/>
      <c r="B149" s="20"/>
      <c r="C149" s="20"/>
      <c r="D149" s="20"/>
      <c r="E149" s="20"/>
      <c r="F149" s="20"/>
      <c r="G149" s="20"/>
      <c r="H149" s="20"/>
      <c r="I149" s="20"/>
      <c r="J149" s="20"/>
      <c r="K149" s="20"/>
      <c r="L149" s="20"/>
      <c r="M149" s="20"/>
      <c r="N149" s="20"/>
      <c r="O149" s="20"/>
      <c r="P149" s="20"/>
    </row>
    <row r="150" spans="1:16" x14ac:dyDescent="0.2">
      <c r="A150" s="1" t="s">
        <v>41</v>
      </c>
      <c r="B150" s="20"/>
      <c r="C150" s="328">
        <f>'Kops n'!C41:H41</f>
        <v>0</v>
      </c>
      <c r="D150" s="328"/>
      <c r="E150" s="328"/>
      <c r="F150" s="328"/>
      <c r="G150" s="328"/>
      <c r="H150" s="328"/>
      <c r="I150" s="20"/>
      <c r="J150" s="20"/>
      <c r="K150" s="20"/>
      <c r="L150" s="20"/>
      <c r="M150" s="20"/>
      <c r="N150" s="20"/>
      <c r="O150" s="20"/>
      <c r="P150" s="20"/>
    </row>
    <row r="151" spans="1:16" x14ac:dyDescent="0.2">
      <c r="A151" s="20"/>
      <c r="B151" s="20"/>
      <c r="C151" s="250" t="s">
        <v>15</v>
      </c>
      <c r="D151" s="250"/>
      <c r="E151" s="250"/>
      <c r="F151" s="250"/>
      <c r="G151" s="250"/>
      <c r="H151" s="250"/>
      <c r="I151" s="20"/>
      <c r="J151" s="20"/>
      <c r="K151" s="20"/>
      <c r="L151" s="20"/>
      <c r="M151" s="20"/>
      <c r="N151" s="20"/>
      <c r="O151" s="20"/>
      <c r="P151" s="20"/>
    </row>
    <row r="152" spans="1:16" x14ac:dyDescent="0.2">
      <c r="A152" s="20"/>
      <c r="B152" s="20"/>
      <c r="C152" s="20"/>
      <c r="D152" s="20"/>
      <c r="E152" s="20"/>
      <c r="F152" s="20"/>
      <c r="G152" s="20"/>
      <c r="H152" s="20"/>
      <c r="I152" s="20"/>
      <c r="J152" s="20"/>
      <c r="K152" s="20"/>
      <c r="L152" s="20"/>
      <c r="M152" s="20"/>
      <c r="N152" s="20"/>
      <c r="O152" s="20"/>
      <c r="P152" s="20"/>
    </row>
    <row r="153" spans="1:16" x14ac:dyDescent="0.2">
      <c r="A153" s="103" t="s">
        <v>16</v>
      </c>
      <c r="B153" s="52"/>
      <c r="C153" s="115">
        <f>'Kops n'!C44</f>
        <v>0</v>
      </c>
      <c r="D153" s="52"/>
      <c r="E153" s="20"/>
      <c r="F153" s="20"/>
      <c r="G153" s="20"/>
      <c r="H153" s="20"/>
      <c r="I153" s="20"/>
      <c r="J153" s="20"/>
      <c r="K153" s="20"/>
      <c r="L153" s="20"/>
      <c r="M153" s="20"/>
      <c r="N153" s="20"/>
      <c r="O153" s="20"/>
      <c r="P153" s="20"/>
    </row>
    <row r="154" spans="1:16" x14ac:dyDescent="0.2">
      <c r="A154" s="20"/>
      <c r="B154" s="20"/>
      <c r="C154" s="20"/>
      <c r="D154" s="20"/>
      <c r="E154" s="20"/>
      <c r="F154" s="20"/>
      <c r="G154" s="20"/>
      <c r="H154" s="20"/>
      <c r="I154" s="20"/>
      <c r="J154" s="20"/>
      <c r="K154" s="20"/>
      <c r="L154" s="20"/>
      <c r="M154" s="20"/>
      <c r="N154" s="20"/>
      <c r="O154" s="20"/>
      <c r="P154" s="20"/>
    </row>
  </sheetData>
  <mergeCells count="23">
    <mergeCell ref="C151:H151"/>
    <mergeCell ref="L12:P12"/>
    <mergeCell ref="A142:K142"/>
    <mergeCell ref="C145:H145"/>
    <mergeCell ref="C146:H146"/>
    <mergeCell ref="A148:D148"/>
    <mergeCell ref="C150:H150"/>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42:K142">
    <cfRule type="containsText" dxfId="259" priority="3" operator="containsText" text="Tiešās izmaksas kopā, t. sk. darba devēja sociālais nodoklis __.__% ">
      <formula>NOT(ISERROR(SEARCH("Tiešās izmaksas kopā, t. sk. darba devēja sociālais nodoklis __.__% ",A142)))</formula>
    </cfRule>
  </conditionalFormatting>
  <conditionalFormatting sqref="A14:P141">
    <cfRule type="cellIs" dxfId="258" priority="1" operator="equal">
      <formula>0</formula>
    </cfRule>
  </conditionalFormatting>
  <conditionalFormatting sqref="C2:I2 D5:L8 N9:O9 L142:P142 C145:H145 C150:H150 C153">
    <cfRule type="cellIs" dxfId="257"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5CE3-C67B-4CC0-9B27-628B28EAE2C6}">
  <sheetPr codeName="Sheet16">
    <tabColor rgb="FF92D050"/>
  </sheetPr>
  <dimension ref="A1:Q48"/>
  <sheetViews>
    <sheetView topLeftCell="A22" zoomScale="85" zoomScaleNormal="85" workbookViewId="0">
      <selection activeCell="AD42" sqref="AD4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4</v>
      </c>
      <c r="E1" s="26"/>
      <c r="F1" s="26"/>
      <c r="G1" s="26"/>
      <c r="H1" s="26"/>
      <c r="I1" s="26"/>
      <c r="J1" s="26"/>
      <c r="N1" s="30"/>
      <c r="O1" s="31"/>
      <c r="P1" s="32"/>
    </row>
    <row r="2" spans="1:17" x14ac:dyDescent="0.2">
      <c r="A2" s="33"/>
      <c r="B2" s="33"/>
      <c r="C2" s="316" t="s">
        <v>406</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401</v>
      </c>
      <c r="B9" s="319"/>
      <c r="C9" s="319"/>
      <c r="D9" s="319"/>
      <c r="E9" s="319"/>
      <c r="F9" s="319"/>
      <c r="G9" s="35"/>
      <c r="H9" s="35"/>
      <c r="I9" s="35"/>
      <c r="J9" s="320" t="s">
        <v>45</v>
      </c>
      <c r="K9" s="320"/>
      <c r="L9" s="320"/>
      <c r="M9" s="320"/>
      <c r="N9" s="321">
        <f>P36</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52" t="s">
        <v>186</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33.75" x14ac:dyDescent="0.2">
      <c r="A15" s="40">
        <v>1</v>
      </c>
      <c r="B15" s="28" t="s">
        <v>96</v>
      </c>
      <c r="C15" s="159" t="s">
        <v>187</v>
      </c>
      <c r="D15" s="160" t="s">
        <v>66</v>
      </c>
      <c r="E15" s="142">
        <v>385.6</v>
      </c>
      <c r="F15" s="161"/>
      <c r="G15" s="162"/>
      <c r="H15" s="49">
        <f>F15*G15</f>
        <v>0</v>
      </c>
      <c r="I15" s="163"/>
      <c r="J15" s="164"/>
      <c r="K15" s="50">
        <f t="shared" ref="K15:K23" si="0">SUM(H15:J15)</f>
        <v>0</v>
      </c>
      <c r="L15" s="51">
        <f t="shared" ref="L15:L23" si="1">E15*F15</f>
        <v>0</v>
      </c>
      <c r="M15" s="49">
        <f t="shared" ref="M15:M23" si="2">H15*E15</f>
        <v>0</v>
      </c>
      <c r="N15" s="49">
        <f t="shared" ref="N15:N23" si="3">I15*E15</f>
        <v>0</v>
      </c>
      <c r="O15" s="49">
        <f t="shared" ref="O15:O23" si="4">J15*E15</f>
        <v>0</v>
      </c>
      <c r="P15" s="107">
        <f t="shared" ref="P15:P23" si="5">SUM(M15:O15)</f>
        <v>0</v>
      </c>
      <c r="Q15" s="77" t="s">
        <v>46</v>
      </c>
    </row>
    <row r="16" spans="1:17" ht="56.25" x14ac:dyDescent="0.2">
      <c r="A16" s="40">
        <v>2</v>
      </c>
      <c r="B16" s="28" t="s">
        <v>96</v>
      </c>
      <c r="C16" s="159" t="s">
        <v>188</v>
      </c>
      <c r="D16" s="160" t="s">
        <v>189</v>
      </c>
      <c r="E16" s="165">
        <v>2</v>
      </c>
      <c r="F16" s="166"/>
      <c r="G16" s="162"/>
      <c r="H16" s="49">
        <f t="shared" ref="H16:H23" si="6">F16*G16</f>
        <v>0</v>
      </c>
      <c r="I16" s="162"/>
      <c r="J16" s="162"/>
      <c r="K16" s="50">
        <f t="shared" si="0"/>
        <v>0</v>
      </c>
      <c r="L16" s="51">
        <f t="shared" si="1"/>
        <v>0</v>
      </c>
      <c r="M16" s="49">
        <f t="shared" si="2"/>
        <v>0</v>
      </c>
      <c r="N16" s="49">
        <f t="shared" si="3"/>
        <v>0</v>
      </c>
      <c r="O16" s="49">
        <f t="shared" si="4"/>
        <v>0</v>
      </c>
      <c r="P16" s="107">
        <f t="shared" si="5"/>
        <v>0</v>
      </c>
      <c r="Q16" s="77" t="s">
        <v>46</v>
      </c>
    </row>
    <row r="17" spans="1:17" ht="45" x14ac:dyDescent="0.2">
      <c r="A17" s="40">
        <v>3</v>
      </c>
      <c r="B17" s="28" t="s">
        <v>96</v>
      </c>
      <c r="C17" s="159" t="s">
        <v>190</v>
      </c>
      <c r="D17" s="160" t="s">
        <v>189</v>
      </c>
      <c r="E17" s="165">
        <v>4</v>
      </c>
      <c r="F17" s="166"/>
      <c r="G17" s="162"/>
      <c r="H17" s="49">
        <f t="shared" si="6"/>
        <v>0</v>
      </c>
      <c r="I17" s="162"/>
      <c r="J17" s="162"/>
      <c r="K17" s="50">
        <f t="shared" si="0"/>
        <v>0</v>
      </c>
      <c r="L17" s="51">
        <f t="shared" si="1"/>
        <v>0</v>
      </c>
      <c r="M17" s="49">
        <f t="shared" si="2"/>
        <v>0</v>
      </c>
      <c r="N17" s="49">
        <f t="shared" si="3"/>
        <v>0</v>
      </c>
      <c r="O17" s="49">
        <f t="shared" si="4"/>
        <v>0</v>
      </c>
      <c r="P17" s="107">
        <f t="shared" si="5"/>
        <v>0</v>
      </c>
      <c r="Q17" s="77" t="s">
        <v>46</v>
      </c>
    </row>
    <row r="18" spans="1:17" ht="45" x14ac:dyDescent="0.2">
      <c r="A18" s="40">
        <v>4</v>
      </c>
      <c r="B18" s="28" t="s">
        <v>96</v>
      </c>
      <c r="C18" s="159" t="s">
        <v>191</v>
      </c>
      <c r="D18" s="23" t="s">
        <v>189</v>
      </c>
      <c r="E18" s="165">
        <v>1</v>
      </c>
      <c r="F18" s="166"/>
      <c r="G18" s="162"/>
      <c r="H18" s="49">
        <f t="shared" si="6"/>
        <v>0</v>
      </c>
      <c r="I18" s="162"/>
      <c r="J18" s="162"/>
      <c r="K18" s="50">
        <f t="shared" si="0"/>
        <v>0</v>
      </c>
      <c r="L18" s="51">
        <f t="shared" si="1"/>
        <v>0</v>
      </c>
      <c r="M18" s="49">
        <f t="shared" si="2"/>
        <v>0</v>
      </c>
      <c r="N18" s="49">
        <f t="shared" si="3"/>
        <v>0</v>
      </c>
      <c r="O18" s="49">
        <f t="shared" si="4"/>
        <v>0</v>
      </c>
      <c r="P18" s="107">
        <f t="shared" si="5"/>
        <v>0</v>
      </c>
      <c r="Q18" s="77" t="s">
        <v>46</v>
      </c>
    </row>
    <row r="19" spans="1:17" ht="45" x14ac:dyDescent="0.2">
      <c r="A19" s="40">
        <v>5</v>
      </c>
      <c r="B19" s="28" t="s">
        <v>96</v>
      </c>
      <c r="C19" s="159" t="s">
        <v>192</v>
      </c>
      <c r="D19" s="160" t="s">
        <v>189</v>
      </c>
      <c r="E19" s="165">
        <v>3</v>
      </c>
      <c r="F19" s="166"/>
      <c r="G19" s="162"/>
      <c r="H19" s="49">
        <f t="shared" si="6"/>
        <v>0</v>
      </c>
      <c r="I19" s="162"/>
      <c r="J19" s="162"/>
      <c r="K19" s="50">
        <f t="shared" si="0"/>
        <v>0</v>
      </c>
      <c r="L19" s="51">
        <f t="shared" si="1"/>
        <v>0</v>
      </c>
      <c r="M19" s="49">
        <f t="shared" si="2"/>
        <v>0</v>
      </c>
      <c r="N19" s="49">
        <f t="shared" si="3"/>
        <v>0</v>
      </c>
      <c r="O19" s="49">
        <f t="shared" si="4"/>
        <v>0</v>
      </c>
      <c r="P19" s="107">
        <f t="shared" si="5"/>
        <v>0</v>
      </c>
      <c r="Q19" s="77" t="s">
        <v>46</v>
      </c>
    </row>
    <row r="20" spans="1:17" ht="45" x14ac:dyDescent="0.2">
      <c r="A20" s="40">
        <v>6</v>
      </c>
      <c r="B20" s="28" t="s">
        <v>96</v>
      </c>
      <c r="C20" s="159" t="s">
        <v>193</v>
      </c>
      <c r="D20" s="160" t="s">
        <v>189</v>
      </c>
      <c r="E20" s="165">
        <v>7</v>
      </c>
      <c r="F20" s="166"/>
      <c r="G20" s="162"/>
      <c r="H20" s="49">
        <f t="shared" si="6"/>
        <v>0</v>
      </c>
      <c r="I20" s="162"/>
      <c r="J20" s="162"/>
      <c r="K20" s="50">
        <f t="shared" si="0"/>
        <v>0</v>
      </c>
      <c r="L20" s="51">
        <f t="shared" si="1"/>
        <v>0</v>
      </c>
      <c r="M20" s="49">
        <f t="shared" si="2"/>
        <v>0</v>
      </c>
      <c r="N20" s="49">
        <f t="shared" si="3"/>
        <v>0</v>
      </c>
      <c r="O20" s="49">
        <f t="shared" si="4"/>
        <v>0</v>
      </c>
      <c r="P20" s="107">
        <f t="shared" si="5"/>
        <v>0</v>
      </c>
      <c r="Q20" s="77" t="s">
        <v>46</v>
      </c>
    </row>
    <row r="21" spans="1:17" ht="45" x14ac:dyDescent="0.2">
      <c r="A21" s="40">
        <v>7</v>
      </c>
      <c r="B21" s="28" t="s">
        <v>96</v>
      </c>
      <c r="C21" s="159" t="s">
        <v>194</v>
      </c>
      <c r="D21" s="160" t="s">
        <v>189</v>
      </c>
      <c r="E21" s="165">
        <v>4</v>
      </c>
      <c r="F21" s="166"/>
      <c r="G21" s="162"/>
      <c r="H21" s="49">
        <f t="shared" si="6"/>
        <v>0</v>
      </c>
      <c r="I21" s="162"/>
      <c r="J21" s="162"/>
      <c r="K21" s="50">
        <f t="shared" si="0"/>
        <v>0</v>
      </c>
      <c r="L21" s="51">
        <f t="shared" si="1"/>
        <v>0</v>
      </c>
      <c r="M21" s="49">
        <f t="shared" si="2"/>
        <v>0</v>
      </c>
      <c r="N21" s="49">
        <f t="shared" si="3"/>
        <v>0</v>
      </c>
      <c r="O21" s="49">
        <f t="shared" si="4"/>
        <v>0</v>
      </c>
      <c r="P21" s="107">
        <f t="shared" si="5"/>
        <v>0</v>
      </c>
      <c r="Q21" s="77" t="s">
        <v>46</v>
      </c>
    </row>
    <row r="22" spans="1:17" ht="45" x14ac:dyDescent="0.2">
      <c r="A22" s="40">
        <v>8</v>
      </c>
      <c r="B22" s="28" t="s">
        <v>96</v>
      </c>
      <c r="C22" s="159" t="s">
        <v>195</v>
      </c>
      <c r="D22" s="23" t="s">
        <v>189</v>
      </c>
      <c r="E22" s="165">
        <v>2</v>
      </c>
      <c r="F22" s="166"/>
      <c r="G22" s="162"/>
      <c r="H22" s="49">
        <f t="shared" si="6"/>
        <v>0</v>
      </c>
      <c r="I22" s="162"/>
      <c r="J22" s="162"/>
      <c r="K22" s="50">
        <f t="shared" si="0"/>
        <v>0</v>
      </c>
      <c r="L22" s="51">
        <f t="shared" si="1"/>
        <v>0</v>
      </c>
      <c r="M22" s="49">
        <f t="shared" si="2"/>
        <v>0</v>
      </c>
      <c r="N22" s="49">
        <f t="shared" si="3"/>
        <v>0</v>
      </c>
      <c r="O22" s="49">
        <f t="shared" si="4"/>
        <v>0</v>
      </c>
      <c r="P22" s="107">
        <f t="shared" si="5"/>
        <v>0</v>
      </c>
      <c r="Q22" s="77" t="s">
        <v>46</v>
      </c>
    </row>
    <row r="23" spans="1:17" ht="45" x14ac:dyDescent="0.2">
      <c r="A23" s="40">
        <v>9</v>
      </c>
      <c r="B23" s="28" t="s">
        <v>96</v>
      </c>
      <c r="C23" s="159" t="s">
        <v>196</v>
      </c>
      <c r="D23" s="160" t="s">
        <v>189</v>
      </c>
      <c r="E23" s="165">
        <v>2</v>
      </c>
      <c r="F23" s="166"/>
      <c r="G23" s="162"/>
      <c r="H23" s="49">
        <f t="shared" si="6"/>
        <v>0</v>
      </c>
      <c r="I23" s="162"/>
      <c r="J23" s="162"/>
      <c r="K23" s="50">
        <f t="shared" si="0"/>
        <v>0</v>
      </c>
      <c r="L23" s="51">
        <f t="shared" si="1"/>
        <v>0</v>
      </c>
      <c r="M23" s="49">
        <f t="shared" si="2"/>
        <v>0</v>
      </c>
      <c r="N23" s="49">
        <f t="shared" si="3"/>
        <v>0</v>
      </c>
      <c r="O23" s="49">
        <f t="shared" si="4"/>
        <v>0</v>
      </c>
      <c r="P23" s="107">
        <f t="shared" si="5"/>
        <v>0</v>
      </c>
      <c r="Q23" s="77" t="s">
        <v>46</v>
      </c>
    </row>
    <row r="24" spans="1:17" ht="22.5" x14ac:dyDescent="0.2">
      <c r="A24" s="40">
        <v>10</v>
      </c>
      <c r="B24" s="28" t="s">
        <v>96</v>
      </c>
      <c r="C24" s="167" t="s">
        <v>197</v>
      </c>
      <c r="D24" s="160" t="s">
        <v>189</v>
      </c>
      <c r="E24" s="165">
        <v>67</v>
      </c>
      <c r="F24" s="166"/>
      <c r="G24" s="162"/>
      <c r="H24" s="49">
        <f t="shared" ref="H24:H35" si="7">F24*G24</f>
        <v>0</v>
      </c>
      <c r="I24" s="162"/>
      <c r="J24" s="162"/>
      <c r="K24" s="50">
        <f t="shared" ref="K24:K35" si="8">SUM(H24:J24)</f>
        <v>0</v>
      </c>
      <c r="L24" s="51">
        <f t="shared" ref="L24:L35" si="9">E24*F24</f>
        <v>0</v>
      </c>
      <c r="M24" s="49">
        <f t="shared" ref="M24:M35" si="10">H24*E24</f>
        <v>0</v>
      </c>
      <c r="N24" s="49">
        <f t="shared" ref="N24:N35" si="11">I24*E24</f>
        <v>0</v>
      </c>
      <c r="O24" s="49">
        <f t="shared" ref="O24:O35" si="12">J24*E24</f>
        <v>0</v>
      </c>
      <c r="P24" s="107">
        <f t="shared" ref="P24:P35" si="13">SUM(M24:O24)</f>
        <v>0</v>
      </c>
      <c r="Q24" s="77" t="s">
        <v>46</v>
      </c>
    </row>
    <row r="25" spans="1:17" x14ac:dyDescent="0.2">
      <c r="A25" s="40">
        <v>11</v>
      </c>
      <c r="B25" s="92"/>
      <c r="C25" s="168" t="s">
        <v>198</v>
      </c>
      <c r="D25" s="28"/>
      <c r="E25" s="59"/>
      <c r="F25" s="166"/>
      <c r="G25" s="162"/>
      <c r="H25" s="49">
        <f t="shared" si="7"/>
        <v>0</v>
      </c>
      <c r="I25" s="162"/>
      <c r="J25" s="162"/>
      <c r="K25" s="50">
        <f t="shared" si="8"/>
        <v>0</v>
      </c>
      <c r="L25" s="51">
        <f t="shared" si="9"/>
        <v>0</v>
      </c>
      <c r="M25" s="49">
        <f t="shared" si="10"/>
        <v>0</v>
      </c>
      <c r="N25" s="49">
        <f t="shared" si="11"/>
        <v>0</v>
      </c>
      <c r="O25" s="49">
        <f t="shared" si="12"/>
        <v>0</v>
      </c>
      <c r="P25" s="107">
        <f t="shared" si="13"/>
        <v>0</v>
      </c>
      <c r="Q25" s="77"/>
    </row>
    <row r="26" spans="1:17" ht="22.5" x14ac:dyDescent="0.2">
      <c r="A26" s="40">
        <v>12</v>
      </c>
      <c r="B26" s="28" t="s">
        <v>96</v>
      </c>
      <c r="C26" s="159" t="s">
        <v>199</v>
      </c>
      <c r="D26" s="160" t="s">
        <v>66</v>
      </c>
      <c r="E26" s="142">
        <v>43</v>
      </c>
      <c r="F26" s="166"/>
      <c r="G26" s="162"/>
      <c r="H26" s="49">
        <f t="shared" si="7"/>
        <v>0</v>
      </c>
      <c r="I26" s="162"/>
      <c r="J26" s="162"/>
      <c r="K26" s="50">
        <f t="shared" si="8"/>
        <v>0</v>
      </c>
      <c r="L26" s="51">
        <f t="shared" si="9"/>
        <v>0</v>
      </c>
      <c r="M26" s="49">
        <f t="shared" si="10"/>
        <v>0</v>
      </c>
      <c r="N26" s="49">
        <f t="shared" si="11"/>
        <v>0</v>
      </c>
      <c r="O26" s="49">
        <f t="shared" si="12"/>
        <v>0</v>
      </c>
      <c r="P26" s="107">
        <f t="shared" si="13"/>
        <v>0</v>
      </c>
      <c r="Q26" s="77" t="s">
        <v>46</v>
      </c>
    </row>
    <row r="27" spans="1:17" ht="56.25" x14ac:dyDescent="0.2">
      <c r="A27" s="40">
        <v>13</v>
      </c>
      <c r="B27" s="28" t="s">
        <v>96</v>
      </c>
      <c r="C27" s="159" t="s">
        <v>424</v>
      </c>
      <c r="D27" s="160" t="s">
        <v>189</v>
      </c>
      <c r="E27" s="142">
        <v>5</v>
      </c>
      <c r="F27" s="166"/>
      <c r="G27" s="162"/>
      <c r="H27" s="49">
        <f t="shared" si="7"/>
        <v>0</v>
      </c>
      <c r="I27" s="162"/>
      <c r="J27" s="162"/>
      <c r="K27" s="50">
        <f t="shared" si="8"/>
        <v>0</v>
      </c>
      <c r="L27" s="51">
        <f t="shared" si="9"/>
        <v>0</v>
      </c>
      <c r="M27" s="49">
        <f t="shared" si="10"/>
        <v>0</v>
      </c>
      <c r="N27" s="49">
        <f t="shared" si="11"/>
        <v>0</v>
      </c>
      <c r="O27" s="49">
        <f t="shared" si="12"/>
        <v>0</v>
      </c>
      <c r="P27" s="107">
        <f t="shared" si="13"/>
        <v>0</v>
      </c>
      <c r="Q27" s="77" t="s">
        <v>46</v>
      </c>
    </row>
    <row r="28" spans="1:17" ht="22.5" x14ac:dyDescent="0.2">
      <c r="A28" s="40">
        <v>14</v>
      </c>
      <c r="B28" s="28" t="s">
        <v>96</v>
      </c>
      <c r="C28" s="159" t="s">
        <v>422</v>
      </c>
      <c r="D28" s="160" t="s">
        <v>189</v>
      </c>
      <c r="E28" s="142">
        <v>1</v>
      </c>
      <c r="F28" s="166"/>
      <c r="G28" s="162"/>
      <c r="H28" s="49">
        <f t="shared" si="7"/>
        <v>0</v>
      </c>
      <c r="I28" s="162"/>
      <c r="J28" s="162"/>
      <c r="K28" s="50">
        <f t="shared" si="8"/>
        <v>0</v>
      </c>
      <c r="L28" s="51">
        <f t="shared" si="9"/>
        <v>0</v>
      </c>
      <c r="M28" s="49">
        <f t="shared" si="10"/>
        <v>0</v>
      </c>
      <c r="N28" s="49">
        <f t="shared" si="11"/>
        <v>0</v>
      </c>
      <c r="O28" s="49">
        <f t="shared" si="12"/>
        <v>0</v>
      </c>
      <c r="P28" s="107">
        <f t="shared" si="13"/>
        <v>0</v>
      </c>
      <c r="Q28" s="77" t="s">
        <v>46</v>
      </c>
    </row>
    <row r="29" spans="1:17" ht="45" x14ac:dyDescent="0.2">
      <c r="A29" s="40">
        <v>15</v>
      </c>
      <c r="B29" s="28" t="s">
        <v>96</v>
      </c>
      <c r="C29" s="159" t="s">
        <v>423</v>
      </c>
      <c r="D29" s="160" t="s">
        <v>189</v>
      </c>
      <c r="E29" s="142">
        <v>1</v>
      </c>
      <c r="F29" s="166"/>
      <c r="G29" s="162"/>
      <c r="H29" s="49">
        <f t="shared" si="7"/>
        <v>0</v>
      </c>
      <c r="I29" s="162"/>
      <c r="J29" s="162"/>
      <c r="K29" s="50">
        <f t="shared" si="8"/>
        <v>0</v>
      </c>
      <c r="L29" s="51">
        <f t="shared" si="9"/>
        <v>0</v>
      </c>
      <c r="M29" s="49">
        <f t="shared" si="10"/>
        <v>0</v>
      </c>
      <c r="N29" s="49">
        <f t="shared" si="11"/>
        <v>0</v>
      </c>
      <c r="O29" s="49">
        <f t="shared" si="12"/>
        <v>0</v>
      </c>
      <c r="P29" s="107">
        <f t="shared" si="13"/>
        <v>0</v>
      </c>
      <c r="Q29" s="77" t="s">
        <v>46</v>
      </c>
    </row>
    <row r="30" spans="1:17" x14ac:dyDescent="0.2">
      <c r="A30" s="40">
        <v>16</v>
      </c>
      <c r="B30" s="92"/>
      <c r="C30" s="168" t="s">
        <v>200</v>
      </c>
      <c r="D30" s="28"/>
      <c r="E30" s="59"/>
      <c r="F30" s="166"/>
      <c r="G30" s="162"/>
      <c r="H30" s="49">
        <f t="shared" si="7"/>
        <v>0</v>
      </c>
      <c r="I30" s="162"/>
      <c r="J30" s="162"/>
      <c r="K30" s="50">
        <f t="shared" si="8"/>
        <v>0</v>
      </c>
      <c r="L30" s="51">
        <f t="shared" si="9"/>
        <v>0</v>
      </c>
      <c r="M30" s="49">
        <f t="shared" si="10"/>
        <v>0</v>
      </c>
      <c r="N30" s="49">
        <f t="shared" si="11"/>
        <v>0</v>
      </c>
      <c r="O30" s="49">
        <f t="shared" si="12"/>
        <v>0</v>
      </c>
      <c r="P30" s="107">
        <f t="shared" si="13"/>
        <v>0</v>
      </c>
      <c r="Q30" s="77"/>
    </row>
    <row r="31" spans="1:17" ht="33.75" x14ac:dyDescent="0.2">
      <c r="A31" s="40">
        <v>17</v>
      </c>
      <c r="B31" s="28" t="s">
        <v>96</v>
      </c>
      <c r="C31" s="167" t="s">
        <v>201</v>
      </c>
      <c r="D31" s="169" t="s">
        <v>66</v>
      </c>
      <c r="E31" s="170">
        <v>285.17</v>
      </c>
      <c r="F31" s="166"/>
      <c r="G31" s="162"/>
      <c r="H31" s="49">
        <f t="shared" si="7"/>
        <v>0</v>
      </c>
      <c r="I31" s="162"/>
      <c r="J31" s="162"/>
      <c r="K31" s="50">
        <f t="shared" si="8"/>
        <v>0</v>
      </c>
      <c r="L31" s="51">
        <f t="shared" si="9"/>
        <v>0</v>
      </c>
      <c r="M31" s="49">
        <f t="shared" si="10"/>
        <v>0</v>
      </c>
      <c r="N31" s="49">
        <f t="shared" si="11"/>
        <v>0</v>
      </c>
      <c r="O31" s="49">
        <f t="shared" si="12"/>
        <v>0</v>
      </c>
      <c r="P31" s="107">
        <f t="shared" si="13"/>
        <v>0</v>
      </c>
      <c r="Q31" s="77" t="s">
        <v>46</v>
      </c>
    </row>
    <row r="32" spans="1:17" ht="45" x14ac:dyDescent="0.2">
      <c r="A32" s="40">
        <v>18</v>
      </c>
      <c r="B32" s="28" t="s">
        <v>96</v>
      </c>
      <c r="C32" s="171" t="s">
        <v>202</v>
      </c>
      <c r="D32" s="169" t="s">
        <v>68</v>
      </c>
      <c r="E32" s="170">
        <v>10</v>
      </c>
      <c r="F32" s="166"/>
      <c r="G32" s="162"/>
      <c r="H32" s="49">
        <f t="shared" si="7"/>
        <v>0</v>
      </c>
      <c r="I32" s="162"/>
      <c r="J32" s="162"/>
      <c r="K32" s="50">
        <f t="shared" si="8"/>
        <v>0</v>
      </c>
      <c r="L32" s="51">
        <f t="shared" si="9"/>
        <v>0</v>
      </c>
      <c r="M32" s="49">
        <f t="shared" si="10"/>
        <v>0</v>
      </c>
      <c r="N32" s="49">
        <f t="shared" si="11"/>
        <v>0</v>
      </c>
      <c r="O32" s="49">
        <f t="shared" si="12"/>
        <v>0</v>
      </c>
      <c r="P32" s="107">
        <f t="shared" si="13"/>
        <v>0</v>
      </c>
      <c r="Q32" s="77" t="s">
        <v>46</v>
      </c>
    </row>
    <row r="33" spans="1:17" x14ac:dyDescent="0.2">
      <c r="A33" s="40">
        <v>19</v>
      </c>
      <c r="B33" s="92"/>
      <c r="C33" s="168" t="s">
        <v>203</v>
      </c>
      <c r="D33" s="28"/>
      <c r="E33" s="59"/>
      <c r="F33" s="166"/>
      <c r="G33" s="162"/>
      <c r="H33" s="49">
        <f t="shared" si="7"/>
        <v>0</v>
      </c>
      <c r="I33" s="162"/>
      <c r="J33" s="162"/>
      <c r="K33" s="50">
        <f t="shared" si="8"/>
        <v>0</v>
      </c>
      <c r="L33" s="51">
        <f t="shared" si="9"/>
        <v>0</v>
      </c>
      <c r="M33" s="49">
        <f t="shared" si="10"/>
        <v>0</v>
      </c>
      <c r="N33" s="49">
        <f t="shared" si="11"/>
        <v>0</v>
      </c>
      <c r="O33" s="49">
        <f t="shared" si="12"/>
        <v>0</v>
      </c>
      <c r="P33" s="107">
        <f t="shared" si="13"/>
        <v>0</v>
      </c>
      <c r="Q33" s="77"/>
    </row>
    <row r="34" spans="1:17" ht="22.5" x14ac:dyDescent="0.2">
      <c r="A34" s="40">
        <v>20</v>
      </c>
      <c r="B34" s="28" t="s">
        <v>96</v>
      </c>
      <c r="C34" s="171" t="s">
        <v>204</v>
      </c>
      <c r="D34" s="169" t="s">
        <v>189</v>
      </c>
      <c r="E34" s="170">
        <v>8</v>
      </c>
      <c r="F34" s="166"/>
      <c r="G34" s="162"/>
      <c r="H34" s="49">
        <f t="shared" si="7"/>
        <v>0</v>
      </c>
      <c r="I34" s="162"/>
      <c r="J34" s="162"/>
      <c r="K34" s="50">
        <f t="shared" si="8"/>
        <v>0</v>
      </c>
      <c r="L34" s="51">
        <f t="shared" si="9"/>
        <v>0</v>
      </c>
      <c r="M34" s="49">
        <f t="shared" si="10"/>
        <v>0</v>
      </c>
      <c r="N34" s="49">
        <f t="shared" si="11"/>
        <v>0</v>
      </c>
      <c r="O34" s="49">
        <f t="shared" si="12"/>
        <v>0</v>
      </c>
      <c r="P34" s="107">
        <f t="shared" si="13"/>
        <v>0</v>
      </c>
      <c r="Q34" s="77" t="s">
        <v>46</v>
      </c>
    </row>
    <row r="35" spans="1:17" ht="22.5" x14ac:dyDescent="0.2">
      <c r="A35" s="40">
        <v>21</v>
      </c>
      <c r="B35" s="28" t="s">
        <v>96</v>
      </c>
      <c r="C35" s="171" t="s">
        <v>205</v>
      </c>
      <c r="D35" s="169" t="s">
        <v>189</v>
      </c>
      <c r="E35" s="170">
        <v>4</v>
      </c>
      <c r="F35" s="166"/>
      <c r="G35" s="162"/>
      <c r="H35" s="49">
        <f t="shared" si="7"/>
        <v>0</v>
      </c>
      <c r="I35" s="162"/>
      <c r="J35" s="162"/>
      <c r="K35" s="50">
        <f t="shared" si="8"/>
        <v>0</v>
      </c>
      <c r="L35" s="51">
        <f t="shared" si="9"/>
        <v>0</v>
      </c>
      <c r="M35" s="49">
        <f t="shared" si="10"/>
        <v>0</v>
      </c>
      <c r="N35" s="49">
        <f t="shared" si="11"/>
        <v>0</v>
      </c>
      <c r="O35" s="49">
        <f t="shared" si="12"/>
        <v>0</v>
      </c>
      <c r="P35" s="107">
        <f t="shared" si="13"/>
        <v>0</v>
      </c>
      <c r="Q35" s="77" t="s">
        <v>46</v>
      </c>
    </row>
    <row r="36" spans="1:17" ht="12" customHeight="1" thickBot="1" x14ac:dyDescent="0.25">
      <c r="A36" s="325" t="s">
        <v>62</v>
      </c>
      <c r="B36" s="326"/>
      <c r="C36" s="326"/>
      <c r="D36" s="326"/>
      <c r="E36" s="326"/>
      <c r="F36" s="326"/>
      <c r="G36" s="326"/>
      <c r="H36" s="326"/>
      <c r="I36" s="326"/>
      <c r="J36" s="326"/>
      <c r="K36" s="327"/>
      <c r="L36" s="74">
        <f>SUM(L14:L35)</f>
        <v>0</v>
      </c>
      <c r="M36" s="75">
        <f>SUM(M14:M35)</f>
        <v>0</v>
      </c>
      <c r="N36" s="75">
        <f>SUM(N14:N35)</f>
        <v>0</v>
      </c>
      <c r="O36" s="75">
        <f>SUM(O14:O35)</f>
        <v>0</v>
      </c>
      <c r="P36" s="76">
        <f>SUM(P14:P35)</f>
        <v>0</v>
      </c>
    </row>
    <row r="37" spans="1:17" x14ac:dyDescent="0.2">
      <c r="A37" s="20"/>
      <c r="B37" s="20"/>
      <c r="C37" s="20"/>
      <c r="D37" s="20"/>
      <c r="E37" s="20"/>
      <c r="F37" s="20"/>
      <c r="G37" s="20"/>
      <c r="H37" s="20"/>
      <c r="I37" s="20"/>
      <c r="J37" s="20"/>
      <c r="K37" s="20"/>
      <c r="L37" s="20"/>
      <c r="M37" s="20"/>
      <c r="N37" s="20"/>
      <c r="O37" s="20"/>
      <c r="P37" s="20"/>
    </row>
    <row r="38" spans="1:17" x14ac:dyDescent="0.2">
      <c r="A38" s="20"/>
      <c r="B38" s="20"/>
      <c r="C38" s="20"/>
      <c r="D38" s="20"/>
      <c r="E38" s="20"/>
      <c r="F38" s="20"/>
      <c r="G38" s="20"/>
      <c r="H38" s="20"/>
      <c r="I38" s="20"/>
      <c r="J38" s="20"/>
      <c r="K38" s="20"/>
      <c r="L38" s="20"/>
      <c r="M38" s="20"/>
      <c r="N38" s="20"/>
      <c r="O38" s="20"/>
      <c r="P38" s="20"/>
    </row>
    <row r="39" spans="1:17" x14ac:dyDescent="0.2">
      <c r="A39" s="1" t="s">
        <v>14</v>
      </c>
      <c r="B39" s="20"/>
      <c r="C39" s="328">
        <f>'Kops n'!C36:H36</f>
        <v>0</v>
      </c>
      <c r="D39" s="328"/>
      <c r="E39" s="328"/>
      <c r="F39" s="328"/>
      <c r="G39" s="328"/>
      <c r="H39" s="328"/>
      <c r="I39" s="20"/>
      <c r="J39" s="20"/>
      <c r="K39" s="20"/>
      <c r="L39" s="20"/>
      <c r="M39" s="20"/>
      <c r="N39" s="20"/>
      <c r="O39" s="20"/>
      <c r="P39" s="20"/>
    </row>
    <row r="40" spans="1:17" x14ac:dyDescent="0.2">
      <c r="A40" s="20"/>
      <c r="B40" s="20"/>
      <c r="C40" s="250" t="s">
        <v>15</v>
      </c>
      <c r="D40" s="250"/>
      <c r="E40" s="250"/>
      <c r="F40" s="250"/>
      <c r="G40" s="250"/>
      <c r="H40" s="250"/>
      <c r="I40" s="20"/>
      <c r="J40" s="20"/>
      <c r="K40" s="20"/>
      <c r="L40" s="20"/>
      <c r="M40" s="20"/>
      <c r="N40" s="20"/>
      <c r="O40" s="20"/>
      <c r="P40" s="20"/>
    </row>
    <row r="41" spans="1:17" x14ac:dyDescent="0.2">
      <c r="A41" s="20"/>
      <c r="B41" s="20"/>
      <c r="C41" s="20"/>
      <c r="D41" s="20"/>
      <c r="E41" s="20"/>
      <c r="F41" s="20"/>
      <c r="G41" s="20"/>
      <c r="H41" s="20"/>
      <c r="I41" s="20"/>
      <c r="J41" s="20"/>
      <c r="K41" s="20"/>
      <c r="L41" s="20"/>
      <c r="M41" s="20"/>
      <c r="N41" s="20"/>
      <c r="O41" s="20"/>
      <c r="P41" s="20"/>
    </row>
    <row r="42" spans="1:17" x14ac:dyDescent="0.2">
      <c r="A42" s="291" t="str">
        <f>'Kops n'!A39:D39</f>
        <v xml:space="preserve">Tāme sastādīta 2023. gada __.________ </v>
      </c>
      <c r="B42" s="292"/>
      <c r="C42" s="292"/>
      <c r="D42" s="292"/>
      <c r="E42" s="20"/>
      <c r="F42" s="20"/>
      <c r="G42" s="20"/>
      <c r="H42" s="20"/>
      <c r="I42" s="20"/>
      <c r="J42" s="20"/>
      <c r="K42" s="20"/>
      <c r="L42" s="20"/>
      <c r="M42" s="20"/>
      <c r="N42" s="20"/>
      <c r="O42" s="20"/>
      <c r="P42" s="20"/>
    </row>
    <row r="43" spans="1:17" x14ac:dyDescent="0.2">
      <c r="A43" s="20"/>
      <c r="B43" s="20"/>
      <c r="C43" s="20"/>
      <c r="D43" s="20"/>
      <c r="E43" s="20"/>
      <c r="F43" s="20"/>
      <c r="G43" s="20"/>
      <c r="H43" s="20"/>
      <c r="I43" s="20"/>
      <c r="J43" s="20"/>
      <c r="K43" s="20"/>
      <c r="L43" s="20"/>
      <c r="M43" s="20"/>
      <c r="N43" s="20"/>
      <c r="O43" s="20"/>
      <c r="P43" s="20"/>
    </row>
    <row r="44" spans="1:17" x14ac:dyDescent="0.2">
      <c r="A44" s="1" t="s">
        <v>41</v>
      </c>
      <c r="B44" s="20"/>
      <c r="C44" s="328">
        <f>'Kops n'!C41:H41</f>
        <v>0</v>
      </c>
      <c r="D44" s="328"/>
      <c r="E44" s="328"/>
      <c r="F44" s="328"/>
      <c r="G44" s="328"/>
      <c r="H44" s="328"/>
      <c r="I44" s="20"/>
      <c r="J44" s="20"/>
      <c r="K44" s="20"/>
      <c r="L44" s="20"/>
      <c r="M44" s="20"/>
      <c r="N44" s="20"/>
      <c r="O44" s="20"/>
      <c r="P44" s="20"/>
    </row>
    <row r="45" spans="1:17" x14ac:dyDescent="0.2">
      <c r="A45" s="20"/>
      <c r="B45" s="20"/>
      <c r="C45" s="250" t="s">
        <v>15</v>
      </c>
      <c r="D45" s="250"/>
      <c r="E45" s="250"/>
      <c r="F45" s="250"/>
      <c r="G45" s="250"/>
      <c r="H45" s="250"/>
      <c r="I45" s="20"/>
      <c r="J45" s="20"/>
      <c r="K45" s="20"/>
      <c r="L45" s="20"/>
      <c r="M45" s="20"/>
      <c r="N45" s="20"/>
      <c r="O45" s="20"/>
      <c r="P45" s="20"/>
    </row>
    <row r="46" spans="1:17" x14ac:dyDescent="0.2">
      <c r="A46" s="20"/>
      <c r="B46" s="20"/>
      <c r="C46" s="20"/>
      <c r="D46" s="20"/>
      <c r="E46" s="20"/>
      <c r="F46" s="20"/>
      <c r="G46" s="20"/>
      <c r="H46" s="20"/>
      <c r="I46" s="20"/>
      <c r="J46" s="20"/>
      <c r="K46" s="20"/>
      <c r="L46" s="20"/>
      <c r="M46" s="20"/>
      <c r="N46" s="20"/>
      <c r="O46" s="20"/>
      <c r="P46" s="20"/>
    </row>
    <row r="47" spans="1:17" x14ac:dyDescent="0.2">
      <c r="A47" s="103" t="s">
        <v>16</v>
      </c>
      <c r="B47" s="52"/>
      <c r="C47" s="115">
        <f>'Kops n'!C44</f>
        <v>0</v>
      </c>
      <c r="D47" s="52"/>
      <c r="E47" s="20"/>
      <c r="F47" s="20"/>
      <c r="G47" s="20"/>
      <c r="H47" s="20"/>
      <c r="I47" s="20"/>
      <c r="J47" s="20"/>
      <c r="K47" s="20"/>
      <c r="L47" s="20"/>
      <c r="M47" s="20"/>
      <c r="N47" s="20"/>
      <c r="O47" s="20"/>
      <c r="P47" s="20"/>
    </row>
    <row r="48" spans="1:17" x14ac:dyDescent="0.2">
      <c r="A48" s="20"/>
      <c r="B48" s="20"/>
      <c r="C48" s="20"/>
      <c r="D48" s="20"/>
      <c r="E48" s="20"/>
      <c r="F48" s="20"/>
      <c r="G48" s="20"/>
      <c r="H48" s="20"/>
      <c r="I48" s="20"/>
      <c r="J48" s="20"/>
      <c r="K48" s="20"/>
      <c r="L48" s="20"/>
      <c r="M48" s="20"/>
      <c r="N48" s="20"/>
      <c r="O48" s="20"/>
      <c r="P48" s="20"/>
    </row>
  </sheetData>
  <mergeCells count="23">
    <mergeCell ref="C45:H45"/>
    <mergeCell ref="L12:P12"/>
    <mergeCell ref="A36:K36"/>
    <mergeCell ref="C39:H39"/>
    <mergeCell ref="C40:H40"/>
    <mergeCell ref="A42:D42"/>
    <mergeCell ref="C44:H4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4:C16">
    <cfRule type="cellIs" dxfId="254" priority="45" operator="equal">
      <formula>0</formula>
    </cfRule>
  </conditionalFormatting>
  <conditionalFormatting sqref="A9:F9">
    <cfRule type="containsText" dxfId="253" priority="72" operator="containsText" text="Tāme sastādīta  20__. gada tirgus cenās, pamatojoties uz ___ daļas rasējumiem">
      <formula>NOT(ISERROR(SEARCH("Tāme sastādīta  20__. gada tirgus cenās, pamatojoties uz ___ daļas rasējumiem",A9)))</formula>
    </cfRule>
  </conditionalFormatting>
  <conditionalFormatting sqref="A36:K36">
    <cfRule type="containsText" dxfId="252" priority="58" operator="containsText" text="Tiešās izmaksas kopā, t. sk. darba devēja sociālais nodoklis __.__% ">
      <formula>NOT(ISERROR(SEARCH("Tiešās izmaksas kopā, t. sk. darba devēja sociālais nodoklis __.__% ",A36)))</formula>
    </cfRule>
  </conditionalFormatting>
  <conditionalFormatting sqref="C39:H39">
    <cfRule type="cellIs" dxfId="251" priority="65" operator="equal">
      <formula>0</formula>
    </cfRule>
  </conditionalFormatting>
  <conditionalFormatting sqref="C2:I2">
    <cfRule type="cellIs" dxfId="250" priority="71" operator="equal">
      <formula>0</formula>
    </cfRule>
  </conditionalFormatting>
  <conditionalFormatting sqref="C4:I4">
    <cfRule type="cellIs" dxfId="249" priority="63" operator="equal">
      <formula>0</formula>
    </cfRule>
  </conditionalFormatting>
  <conditionalFormatting sqref="D1">
    <cfRule type="cellIs" dxfId="248" priority="60" operator="equal">
      <formula>0</formula>
    </cfRule>
  </conditionalFormatting>
  <conditionalFormatting sqref="D15:E16">
    <cfRule type="cellIs" dxfId="247" priority="43" operator="equal">
      <formula>0</formula>
    </cfRule>
  </conditionalFormatting>
  <conditionalFormatting sqref="D14:G14">
    <cfRule type="cellIs" dxfId="246" priority="53" operator="equal">
      <formula>0</formula>
    </cfRule>
  </conditionalFormatting>
  <conditionalFormatting sqref="D5:L8">
    <cfRule type="cellIs" dxfId="245" priority="61" operator="equal">
      <formula>0</formula>
    </cfRule>
  </conditionalFormatting>
  <conditionalFormatting sqref="F15:G35">
    <cfRule type="cellIs" dxfId="244" priority="14" operator="equal">
      <formula>0</formula>
    </cfRule>
  </conditionalFormatting>
  <conditionalFormatting sqref="H14:H35 K14:P35">
    <cfRule type="cellIs" dxfId="243" priority="52" operator="equal">
      <formula>0</formula>
    </cfRule>
  </conditionalFormatting>
  <conditionalFormatting sqref="I14:J35 A17:E35">
    <cfRule type="cellIs" dxfId="242" priority="4" operator="equal">
      <formula>0</formula>
    </cfRule>
  </conditionalFormatting>
  <conditionalFormatting sqref="L36:P36">
    <cfRule type="cellIs" dxfId="241" priority="64" operator="equal">
      <formula>0</formula>
    </cfRule>
  </conditionalFormatting>
  <conditionalFormatting sqref="N9:O9">
    <cfRule type="cellIs" dxfId="240" priority="73" operator="equal">
      <formula>0</formula>
    </cfRule>
  </conditionalFormatting>
  <conditionalFormatting sqref="Q14:Q35 C44:H44">
    <cfRule type="cellIs" dxfId="239" priority="66" operator="equal">
      <formula>0</formula>
    </cfRule>
  </conditionalFormatting>
  <dataValidations count="1">
    <dataValidation type="list" allowBlank="1" showInputMessage="1" showErrorMessage="1" sqref="Q14:Q35" xr:uid="{3E611BA7-B525-48AF-AB4E-28C0D59C3BC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8" operator="containsText" id="{7AFE1358-F0C6-4B02-90B5-EC3498E5DD2A}">
            <xm:f>NOT(ISERROR(SEARCH("Tāme sastādīta ____. gada ___. ______________",A42)))</xm:f>
            <xm:f>"Tāme sastādīta ____. gada ___. ______________"</xm:f>
            <x14:dxf>
              <font>
                <color auto="1"/>
              </font>
              <fill>
                <patternFill>
                  <bgColor rgb="FFC6EFCE"/>
                </patternFill>
              </fill>
            </x14:dxf>
          </x14:cfRule>
          <xm:sqref>A42</xm:sqref>
        </x14:conditionalFormatting>
        <x14:conditionalFormatting xmlns:xm="http://schemas.microsoft.com/office/excel/2006/main">
          <x14:cfRule type="containsText" priority="67" operator="containsText" id="{35435533-1B4F-4789-B7B2-252E4C407158}">
            <xm:f>NOT(ISERROR(SEARCH("Sertifikāta Nr. _________________________________",A47)))</xm:f>
            <xm:f>"Sertifikāta Nr. _________________________________"</xm:f>
            <x14:dxf>
              <font>
                <color auto="1"/>
              </font>
              <fill>
                <patternFill>
                  <bgColor rgb="FFC6EFCE"/>
                </patternFill>
              </fill>
            </x14:dxf>
          </x14:cfRule>
          <xm:sqref>A47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17">
    <tabColor rgb="FF92D050"/>
  </sheetPr>
  <dimension ref="A1:P48"/>
  <sheetViews>
    <sheetView topLeftCell="A30" workbookViewId="0">
      <selection activeCell="T42" sqref="T4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'4a+c+n'!D1</f>
        <v>4</v>
      </c>
      <c r="E1" s="26"/>
      <c r="F1" s="26"/>
      <c r="G1" s="26"/>
      <c r="H1" s="26"/>
      <c r="I1" s="26"/>
      <c r="J1" s="26"/>
      <c r="N1" s="30"/>
      <c r="O1" s="31"/>
      <c r="P1" s="32"/>
    </row>
    <row r="2" spans="1:16" x14ac:dyDescent="0.2">
      <c r="A2" s="33"/>
      <c r="B2" s="33"/>
      <c r="C2" s="316" t="str">
        <f>'4a+c+n'!C2:I2</f>
        <v>Logi un durvis</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P36</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x14ac:dyDescent="0.2">
      <c r="A14" s="63">
        <f>IF(P14=0,0,IF(COUNTBLANK(P14)=1,0,COUNTA($P$14:P14)))</f>
        <v>0</v>
      </c>
      <c r="B14" s="27">
        <f>IF($C$4="Attiecināmās izmaksas",IF('4a+c+n'!$Q14="A",'4a+c+n'!B14,0),0)</f>
        <v>0</v>
      </c>
      <c r="C14" s="27">
        <f>IF($C$4="Attiecināmās izmaksas",IF('4a+c+n'!$Q14="A",'4a+c+n'!C14,0),0)</f>
        <v>0</v>
      </c>
      <c r="D14" s="27">
        <f>IF($C$4="Attiecināmās izmaksas",IF('4a+c+n'!$Q14="A",'4a+c+n'!D14,0),0)</f>
        <v>0</v>
      </c>
      <c r="E14" s="57"/>
      <c r="F14" s="79"/>
      <c r="G14" s="27">
        <f>IF($C$4="Attiecināmās izmaksas",IF('4a+c+n'!$Q14="A",'4a+c+n'!G14,0),0)</f>
        <v>0</v>
      </c>
      <c r="H14" s="27">
        <f>IF($C$4="Attiecināmās izmaksas",IF('4a+c+n'!$Q14="A",'4a+c+n'!H14,0),0)</f>
        <v>0</v>
      </c>
      <c r="I14" s="27"/>
      <c r="J14" s="27"/>
      <c r="K14" s="57">
        <f>IF($C$4="Attiecināmās izmaksas",IF('4a+c+n'!$Q14="A",'4a+c+n'!K14,0),0)</f>
        <v>0</v>
      </c>
      <c r="L14" s="79">
        <f>IF($C$4="Attiecināmās izmaksas",IF('4a+c+n'!$Q14="A",'4a+c+n'!L14,0),0)</f>
        <v>0</v>
      </c>
      <c r="M14" s="27">
        <f>IF($C$4="Attiecināmās izmaksas",IF('4a+c+n'!$Q14="A",'4a+c+n'!M14,0),0)</f>
        <v>0</v>
      </c>
      <c r="N14" s="27">
        <f>IF($C$4="Attiecināmās izmaksas",IF('4a+c+n'!$Q14="A",'4a+c+n'!N14,0),0)</f>
        <v>0</v>
      </c>
      <c r="O14" s="27">
        <f>IF($C$4="Attiecināmās izmaksas",IF('4a+c+n'!$Q14="A",'4a+c+n'!O14,0),0)</f>
        <v>0</v>
      </c>
      <c r="P14" s="57">
        <f>IF($C$4="Attiecināmās izmaksas",IF('4a+c+n'!$Q14="A",'4a+c+n'!P14,0),0)</f>
        <v>0</v>
      </c>
    </row>
    <row r="15" spans="1:16" ht="33.75" x14ac:dyDescent="0.2">
      <c r="A15" s="64">
        <f>IF(P15=0,0,IF(COUNTBLANK(P15)=1,0,COUNTA($P$14:P15)))</f>
        <v>0</v>
      </c>
      <c r="B15" s="28" t="str">
        <f>IF($C$4="Attiecināmās izmaksas",IF('4a+c+n'!$Q15="A",'4a+c+n'!B15,0),0)</f>
        <v>13-00000</v>
      </c>
      <c r="C15" s="28" t="str">
        <f>IF($C$4="Attiecināmās izmaksas",IF('4a+c+n'!$Q15="A",'4a+c+n'!C15,0),0)</f>
        <v>Hidroizolējošas lentas CONTEGA Exo vai ekvivalentas iestrāde pa loga perimetru (visiem logiem un lodžijām fasādē)</v>
      </c>
      <c r="D15" s="28" t="str">
        <f>IF($C$4="Attiecināmās izmaksas",IF('4a+c+n'!$Q15="A",'4a+c+n'!D15,0),0)</f>
        <v>tm</v>
      </c>
      <c r="E15" s="59"/>
      <c r="F15" s="81"/>
      <c r="G15" s="28"/>
      <c r="H15" s="28">
        <f>IF($C$4="Attiecināmās izmaksas",IF('4a+c+n'!$Q15="A",'4a+c+n'!H15,0),0)</f>
        <v>0</v>
      </c>
      <c r="I15" s="28"/>
      <c r="J15" s="28"/>
      <c r="K15" s="59">
        <f>IF($C$4="Attiecināmās izmaksas",IF('4a+c+n'!$Q15="A",'4a+c+n'!K15,0),0)</f>
        <v>0</v>
      </c>
      <c r="L15" s="81">
        <f>IF($C$4="Attiecināmās izmaksas",IF('4a+c+n'!$Q15="A",'4a+c+n'!L15,0),0)</f>
        <v>0</v>
      </c>
      <c r="M15" s="28">
        <f>IF($C$4="Attiecināmās izmaksas",IF('4a+c+n'!$Q15="A",'4a+c+n'!M15,0),0)</f>
        <v>0</v>
      </c>
      <c r="N15" s="28">
        <f>IF($C$4="Attiecināmās izmaksas",IF('4a+c+n'!$Q15="A",'4a+c+n'!N15,0),0)</f>
        <v>0</v>
      </c>
      <c r="O15" s="28">
        <f>IF($C$4="Attiecināmās izmaksas",IF('4a+c+n'!$Q15="A",'4a+c+n'!O15,0),0)</f>
        <v>0</v>
      </c>
      <c r="P15" s="59">
        <f>IF($C$4="Attiecināmās izmaksas",IF('4a+c+n'!$Q15="A",'4a+c+n'!P15,0),0)</f>
        <v>0</v>
      </c>
    </row>
    <row r="16" spans="1:16" ht="56.25" x14ac:dyDescent="0.2">
      <c r="A16" s="64">
        <f>IF(P16=0,0,IF(COUNTBLANK(P16)=1,0,COUNTA($P$14:P16)))</f>
        <v>0</v>
      </c>
      <c r="B16" s="28" t="str">
        <f>IF($C$4="Attiecināmās izmaksas",IF('4a+c+n'!$Q16="A",'4a+c+n'!B16,0),0)</f>
        <v>13-00000</v>
      </c>
      <c r="C16" s="28" t="str">
        <f>IF($C$4="Attiecināmās izmaksas",IF('4a+c+n'!$Q16="A",'4a+c+n'!C16,0),0)</f>
        <v>Jaunu trīs stikla pakešu PVC logu bloku uzstādīšana ( U≤1.25 (W/m2 K). Rāmja profilā paredzēt Temix tipa distanceri. Krāsa atbilstoši krāsu pasai, iekšpuse balta. L01 logu bloks (1560x1500;900x2200), t.sk, furnitūra</v>
      </c>
      <c r="D16" s="28" t="str">
        <f>IF($C$4="Attiecināmās izmaksas",IF('4a+c+n'!$Q16="A",'4a+c+n'!D16,0),0)</f>
        <v>gab.</v>
      </c>
      <c r="E16" s="59"/>
      <c r="F16" s="81"/>
      <c r="G16" s="28"/>
      <c r="H16" s="28">
        <f>IF($C$4="Attiecināmās izmaksas",IF('4a+c+n'!$Q16="A",'4a+c+n'!H16,0),0)</f>
        <v>0</v>
      </c>
      <c r="I16" s="28"/>
      <c r="J16" s="28"/>
      <c r="K16" s="59">
        <f>IF($C$4="Attiecināmās izmaksas",IF('4a+c+n'!$Q16="A",'4a+c+n'!K16,0),0)</f>
        <v>0</v>
      </c>
      <c r="L16" s="81">
        <f>IF($C$4="Attiecināmās izmaksas",IF('4a+c+n'!$Q16="A",'4a+c+n'!L16,0),0)</f>
        <v>0</v>
      </c>
      <c r="M16" s="28">
        <f>IF($C$4="Attiecināmās izmaksas",IF('4a+c+n'!$Q16="A",'4a+c+n'!M16,0),0)</f>
        <v>0</v>
      </c>
      <c r="N16" s="28">
        <f>IF($C$4="Attiecināmās izmaksas",IF('4a+c+n'!$Q16="A",'4a+c+n'!N16,0),0)</f>
        <v>0</v>
      </c>
      <c r="O16" s="28">
        <f>IF($C$4="Attiecināmās izmaksas",IF('4a+c+n'!$Q16="A",'4a+c+n'!O16,0),0)</f>
        <v>0</v>
      </c>
      <c r="P16" s="59">
        <f>IF($C$4="Attiecināmās izmaksas",IF('4a+c+n'!$Q16="A",'4a+c+n'!P16,0),0)</f>
        <v>0</v>
      </c>
    </row>
    <row r="17" spans="1:16" ht="45" x14ac:dyDescent="0.2">
      <c r="A17" s="64">
        <f>IF(P17=0,0,IF(COUNTBLANK(P17)=1,0,COUNTA($P$14:P17)))</f>
        <v>0</v>
      </c>
      <c r="B17" s="28" t="str">
        <f>IF($C$4="Attiecināmās izmaksas",IF('4a+c+n'!$Q17="A",'4a+c+n'!B17,0),0)</f>
        <v>13-00000</v>
      </c>
      <c r="C17" s="28" t="str">
        <f>IF($C$4="Attiecināmās izmaksas",IF('4a+c+n'!$Q17="A",'4a+c+n'!C17,0),0)</f>
        <v>Jaunu trīs stikla pakešu PVC logu bloku uzstādīšana ( U≤1.25 (W/m2 K). Rāmja profilā paredzēt Temix tipa distanceri. Krāsa atbilstoši krāsu pasai, iekšpuse balta. L02 logu bloks (1200x1500), t.sk, furnitūra</v>
      </c>
      <c r="D17" s="28" t="str">
        <f>IF($C$4="Attiecināmās izmaksas",IF('4a+c+n'!$Q17="A",'4a+c+n'!D17,0),0)</f>
        <v>gab.</v>
      </c>
      <c r="E17" s="59"/>
      <c r="F17" s="81"/>
      <c r="G17" s="28"/>
      <c r="H17" s="28">
        <f>IF($C$4="Attiecināmās izmaksas",IF('4a+c+n'!$Q17="A",'4a+c+n'!H17,0),0)</f>
        <v>0</v>
      </c>
      <c r="I17" s="28"/>
      <c r="J17" s="28"/>
      <c r="K17" s="59">
        <f>IF($C$4="Attiecināmās izmaksas",IF('4a+c+n'!$Q17="A",'4a+c+n'!K17,0),0)</f>
        <v>0</v>
      </c>
      <c r="L17" s="81">
        <f>IF($C$4="Attiecināmās izmaksas",IF('4a+c+n'!$Q17="A",'4a+c+n'!L17,0),0)</f>
        <v>0</v>
      </c>
      <c r="M17" s="28">
        <f>IF($C$4="Attiecināmās izmaksas",IF('4a+c+n'!$Q17="A",'4a+c+n'!M17,0),0)</f>
        <v>0</v>
      </c>
      <c r="N17" s="28">
        <f>IF($C$4="Attiecināmās izmaksas",IF('4a+c+n'!$Q17="A",'4a+c+n'!N17,0),0)</f>
        <v>0</v>
      </c>
      <c r="O17" s="28">
        <f>IF($C$4="Attiecināmās izmaksas",IF('4a+c+n'!$Q17="A",'4a+c+n'!O17,0),0)</f>
        <v>0</v>
      </c>
      <c r="P17" s="59">
        <f>IF($C$4="Attiecināmās izmaksas",IF('4a+c+n'!$Q17="A",'4a+c+n'!P17,0),0)</f>
        <v>0</v>
      </c>
    </row>
    <row r="18" spans="1:16" ht="45" x14ac:dyDescent="0.2">
      <c r="A18" s="64">
        <f>IF(P18=0,0,IF(COUNTBLANK(P18)=1,0,COUNTA($P$14:P18)))</f>
        <v>0</v>
      </c>
      <c r="B18" s="28" t="str">
        <f>IF($C$4="Attiecināmās izmaksas",IF('4a+c+n'!$Q18="A",'4a+c+n'!B18,0),0)</f>
        <v>13-00000</v>
      </c>
      <c r="C18" s="28" t="str">
        <f>IF($C$4="Attiecināmās izmaksas",IF('4a+c+n'!$Q18="A",'4a+c+n'!C18,0),0)</f>
        <v>Jaunu trīs stikla pakešu PVC logu bloku uzstādīšana ( U≤1,25 (W/m2 K). Rāmja profilā paredzēt Temix tipa distanceri. Krāsa atbilstoši krāsu pasai, iekšpuse balta. L03 logu bloks (2560 x 1500), t.sk, furnitūra</v>
      </c>
      <c r="D18" s="28" t="str">
        <f>IF($C$4="Attiecināmās izmaksas",IF('4a+c+n'!$Q18="A",'4a+c+n'!D18,0),0)</f>
        <v>gab.</v>
      </c>
      <c r="E18" s="59"/>
      <c r="F18" s="81"/>
      <c r="G18" s="28"/>
      <c r="H18" s="28">
        <f>IF($C$4="Attiecināmās izmaksas",IF('4a+c+n'!$Q18="A",'4a+c+n'!H18,0),0)</f>
        <v>0</v>
      </c>
      <c r="I18" s="28"/>
      <c r="J18" s="28"/>
      <c r="K18" s="59">
        <f>IF($C$4="Attiecināmās izmaksas",IF('4a+c+n'!$Q18="A",'4a+c+n'!K18,0),0)</f>
        <v>0</v>
      </c>
      <c r="L18" s="81">
        <f>IF($C$4="Attiecināmās izmaksas",IF('4a+c+n'!$Q18="A",'4a+c+n'!L18,0),0)</f>
        <v>0</v>
      </c>
      <c r="M18" s="28">
        <f>IF($C$4="Attiecināmās izmaksas",IF('4a+c+n'!$Q18="A",'4a+c+n'!M18,0),0)</f>
        <v>0</v>
      </c>
      <c r="N18" s="28">
        <f>IF($C$4="Attiecināmās izmaksas",IF('4a+c+n'!$Q18="A",'4a+c+n'!N18,0),0)</f>
        <v>0</v>
      </c>
      <c r="O18" s="28">
        <f>IF($C$4="Attiecināmās izmaksas",IF('4a+c+n'!$Q18="A",'4a+c+n'!O18,0),0)</f>
        <v>0</v>
      </c>
      <c r="P18" s="59">
        <f>IF($C$4="Attiecināmās izmaksas",IF('4a+c+n'!$Q18="A",'4a+c+n'!P18,0),0)</f>
        <v>0</v>
      </c>
    </row>
    <row r="19" spans="1:16" ht="45" x14ac:dyDescent="0.2">
      <c r="A19" s="64">
        <f>IF(P19=0,0,IF(COUNTBLANK(P19)=1,0,COUNTA($P$14:P19)))</f>
        <v>0</v>
      </c>
      <c r="B19" s="28" t="str">
        <f>IF($C$4="Attiecināmās izmaksas",IF('4a+c+n'!$Q19="A",'4a+c+n'!B19,0),0)</f>
        <v>13-00000</v>
      </c>
      <c r="C19" s="28" t="str">
        <f>IF($C$4="Attiecināmās izmaksas",IF('4a+c+n'!$Q19="A",'4a+c+n'!C19,0),0)</f>
        <v>Jaunu trīs stikla pakešu PVC logu bloku uzstādīšana ( U≤1,25 (W/m2 K). Rāmja profilā paredzēt Temix tipa distanceri. Krāsa atbilstoši krāsu pasai, iekšpuse balta. L04 logu bloks (1685x1500), t.sk, furnitūra</v>
      </c>
      <c r="D19" s="28" t="str">
        <f>IF($C$4="Attiecināmās izmaksas",IF('4a+c+n'!$Q19="A",'4a+c+n'!D19,0),0)</f>
        <v>gab.</v>
      </c>
      <c r="E19" s="59"/>
      <c r="F19" s="81"/>
      <c r="G19" s="28"/>
      <c r="H19" s="28">
        <f>IF($C$4="Attiecināmās izmaksas",IF('4a+c+n'!$Q19="A",'4a+c+n'!H19,0),0)</f>
        <v>0</v>
      </c>
      <c r="I19" s="28"/>
      <c r="J19" s="28"/>
      <c r="K19" s="59">
        <f>IF($C$4="Attiecināmās izmaksas",IF('4a+c+n'!$Q19="A",'4a+c+n'!K19,0),0)</f>
        <v>0</v>
      </c>
      <c r="L19" s="81">
        <f>IF($C$4="Attiecināmās izmaksas",IF('4a+c+n'!$Q19="A",'4a+c+n'!L19,0),0)</f>
        <v>0</v>
      </c>
      <c r="M19" s="28">
        <f>IF($C$4="Attiecināmās izmaksas",IF('4a+c+n'!$Q19="A",'4a+c+n'!M19,0),0)</f>
        <v>0</v>
      </c>
      <c r="N19" s="28">
        <f>IF($C$4="Attiecināmās izmaksas",IF('4a+c+n'!$Q19="A",'4a+c+n'!N19,0),0)</f>
        <v>0</v>
      </c>
      <c r="O19" s="28">
        <f>IF($C$4="Attiecināmās izmaksas",IF('4a+c+n'!$Q19="A",'4a+c+n'!O19,0),0)</f>
        <v>0</v>
      </c>
      <c r="P19" s="59">
        <f>IF($C$4="Attiecināmās izmaksas",IF('4a+c+n'!$Q19="A",'4a+c+n'!P19,0),0)</f>
        <v>0</v>
      </c>
    </row>
    <row r="20" spans="1:16" ht="45" x14ac:dyDescent="0.2">
      <c r="A20" s="64">
        <f>IF(P20=0,0,IF(COUNTBLANK(P20)=1,0,COUNTA($P$14:P20)))</f>
        <v>0</v>
      </c>
      <c r="B20" s="28" t="str">
        <f>IF($C$4="Attiecināmās izmaksas",IF('4a+c+n'!$Q20="A",'4a+c+n'!B20,0),0)</f>
        <v>13-00000</v>
      </c>
      <c r="C20" s="28" t="str">
        <f>IF($C$4="Attiecināmās izmaksas",IF('4a+c+n'!$Q20="A",'4a+c+n'!C20,0),0)</f>
        <v>Jaunu trīs stikla pakešu PVC logu bloku uzstādīšana ( U≤1.60 (W/m2 K). Rāmja profilā paredzēt Temix tipa distanceri. Krāsa atbilstoši krāsu pasai, iekšpuse balta. L05 logu bloks (6140x2750), t.sk, furnitūra</v>
      </c>
      <c r="D20" s="28" t="str">
        <f>IF($C$4="Attiecināmās izmaksas",IF('4a+c+n'!$Q20="A",'4a+c+n'!D20,0),0)</f>
        <v>gab.</v>
      </c>
      <c r="E20" s="59"/>
      <c r="F20" s="81"/>
      <c r="G20" s="28"/>
      <c r="H20" s="28">
        <f>IF($C$4="Attiecināmās izmaksas",IF('4a+c+n'!$Q20="A",'4a+c+n'!H20,0),0)</f>
        <v>0</v>
      </c>
      <c r="I20" s="28"/>
      <c r="J20" s="28"/>
      <c r="K20" s="59">
        <f>IF($C$4="Attiecināmās izmaksas",IF('4a+c+n'!$Q20="A",'4a+c+n'!K20,0),0)</f>
        <v>0</v>
      </c>
      <c r="L20" s="81">
        <f>IF($C$4="Attiecināmās izmaksas",IF('4a+c+n'!$Q20="A",'4a+c+n'!L20,0),0)</f>
        <v>0</v>
      </c>
      <c r="M20" s="28">
        <f>IF($C$4="Attiecināmās izmaksas",IF('4a+c+n'!$Q20="A",'4a+c+n'!M20,0),0)</f>
        <v>0</v>
      </c>
      <c r="N20" s="28">
        <f>IF($C$4="Attiecināmās izmaksas",IF('4a+c+n'!$Q20="A",'4a+c+n'!N20,0),0)</f>
        <v>0</v>
      </c>
      <c r="O20" s="28">
        <f>IF($C$4="Attiecināmās izmaksas",IF('4a+c+n'!$Q20="A",'4a+c+n'!O20,0),0)</f>
        <v>0</v>
      </c>
      <c r="P20" s="59">
        <f>IF($C$4="Attiecināmās izmaksas",IF('4a+c+n'!$Q20="A",'4a+c+n'!P20,0),0)</f>
        <v>0</v>
      </c>
    </row>
    <row r="21" spans="1:16" ht="45" x14ac:dyDescent="0.2">
      <c r="A21" s="64">
        <f>IF(P21=0,0,IF(COUNTBLANK(P21)=1,0,COUNTA($P$14:P21)))</f>
        <v>0</v>
      </c>
      <c r="B21" s="28" t="str">
        <f>IF($C$4="Attiecināmās izmaksas",IF('4a+c+n'!$Q21="A",'4a+c+n'!B21,0),0)</f>
        <v>13-00000</v>
      </c>
      <c r="C21" s="28" t="str">
        <f>IF($C$4="Attiecināmās izmaksas",IF('4a+c+n'!$Q21="A",'4a+c+n'!C21,0),0)</f>
        <v>Jaunu trīs stikla pakešu PVC logu bloku uzstādīšana ( U≤1.60 (W/m2 K). Rāmja profilā paredzēt Temix tipa distanceri. Krāsa atbilstoši krāsu pasai, iekšpuse balta. L06 logu bloks (3000x2750), t.sk, furnitūra</v>
      </c>
      <c r="D21" s="28" t="str">
        <f>IF($C$4="Attiecināmās izmaksas",IF('4a+c+n'!$Q21="A",'4a+c+n'!D21,0),0)</f>
        <v>gab.</v>
      </c>
      <c r="E21" s="59"/>
      <c r="F21" s="81"/>
      <c r="G21" s="28"/>
      <c r="H21" s="28">
        <f>IF($C$4="Attiecināmās izmaksas",IF('4a+c+n'!$Q21="A",'4a+c+n'!H21,0),0)</f>
        <v>0</v>
      </c>
      <c r="I21" s="28"/>
      <c r="J21" s="28"/>
      <c r="K21" s="59">
        <f>IF($C$4="Attiecināmās izmaksas",IF('4a+c+n'!$Q21="A",'4a+c+n'!K21,0),0)</f>
        <v>0</v>
      </c>
      <c r="L21" s="81">
        <f>IF($C$4="Attiecināmās izmaksas",IF('4a+c+n'!$Q21="A",'4a+c+n'!L21,0),0)</f>
        <v>0</v>
      </c>
      <c r="M21" s="28">
        <f>IF($C$4="Attiecināmās izmaksas",IF('4a+c+n'!$Q21="A",'4a+c+n'!M21,0),0)</f>
        <v>0</v>
      </c>
      <c r="N21" s="28">
        <f>IF($C$4="Attiecināmās izmaksas",IF('4a+c+n'!$Q21="A",'4a+c+n'!N21,0),0)</f>
        <v>0</v>
      </c>
      <c r="O21" s="28">
        <f>IF($C$4="Attiecināmās izmaksas",IF('4a+c+n'!$Q21="A",'4a+c+n'!O21,0),0)</f>
        <v>0</v>
      </c>
      <c r="P21" s="59">
        <f>IF($C$4="Attiecināmās izmaksas",IF('4a+c+n'!$Q21="A",'4a+c+n'!P21,0),0)</f>
        <v>0</v>
      </c>
    </row>
    <row r="22" spans="1:16" ht="45" x14ac:dyDescent="0.2">
      <c r="A22" s="64">
        <f>IF(P22=0,0,IF(COUNTBLANK(P22)=1,0,COUNTA($P$14:P22)))</f>
        <v>0</v>
      </c>
      <c r="B22" s="28" t="str">
        <f>IF($C$4="Attiecināmās izmaksas",IF('4a+c+n'!$Q22="A",'4a+c+n'!B22,0),0)</f>
        <v>13-00000</v>
      </c>
      <c r="C22" s="28" t="str">
        <f>IF($C$4="Attiecināmās izmaksas",IF('4a+c+n'!$Q22="A",'4a+c+n'!C22,0),0)</f>
        <v>Jaunas PVC pildiņu margas uzstādīšana ( U≤1,6 (W/m2 K). Rāmja profilā paredzēt Temix tipa distanceri. Krāsa atbilstoši krāsu pasai, iekšpuse balta. M01 pildiņu marga (6140x1000)</v>
      </c>
      <c r="D22" s="28" t="str">
        <f>IF($C$4="Attiecināmās izmaksas",IF('4a+c+n'!$Q22="A",'4a+c+n'!D22,0),0)</f>
        <v>gab.</v>
      </c>
      <c r="E22" s="59"/>
      <c r="F22" s="81"/>
      <c r="G22" s="28"/>
      <c r="H22" s="28">
        <f>IF($C$4="Attiecināmās izmaksas",IF('4a+c+n'!$Q22="A",'4a+c+n'!H22,0),0)</f>
        <v>0</v>
      </c>
      <c r="I22" s="28"/>
      <c r="J22" s="28"/>
      <c r="K22" s="59">
        <f>IF($C$4="Attiecināmās izmaksas",IF('4a+c+n'!$Q22="A",'4a+c+n'!K22,0),0)</f>
        <v>0</v>
      </c>
      <c r="L22" s="81">
        <f>IF($C$4="Attiecināmās izmaksas",IF('4a+c+n'!$Q22="A",'4a+c+n'!L22,0),0)</f>
        <v>0</v>
      </c>
      <c r="M22" s="28">
        <f>IF($C$4="Attiecināmās izmaksas",IF('4a+c+n'!$Q22="A",'4a+c+n'!M22,0),0)</f>
        <v>0</v>
      </c>
      <c r="N22" s="28">
        <f>IF($C$4="Attiecināmās izmaksas",IF('4a+c+n'!$Q22="A",'4a+c+n'!N22,0),0)</f>
        <v>0</v>
      </c>
      <c r="O22" s="28">
        <f>IF($C$4="Attiecināmās izmaksas",IF('4a+c+n'!$Q22="A",'4a+c+n'!O22,0),0)</f>
        <v>0</v>
      </c>
      <c r="P22" s="59">
        <f>IF($C$4="Attiecināmās izmaksas",IF('4a+c+n'!$Q22="A",'4a+c+n'!P22,0),0)</f>
        <v>0</v>
      </c>
    </row>
    <row r="23" spans="1:16" ht="45" x14ac:dyDescent="0.2">
      <c r="A23" s="64">
        <f>IF(P23=0,0,IF(COUNTBLANK(P23)=1,0,COUNTA($P$14:P23)))</f>
        <v>0</v>
      </c>
      <c r="B23" s="28" t="str">
        <f>IF($C$4="Attiecināmās izmaksas",IF('4a+c+n'!$Q23="A",'4a+c+n'!B23,0),0)</f>
        <v>13-00000</v>
      </c>
      <c r="C23" s="28" t="str">
        <f>IF($C$4="Attiecināmās izmaksas",IF('4a+c+n'!$Q23="A",'4a+c+n'!C23,0),0)</f>
        <v>Jaunas PVC pildiņu margas uzstādīšana ( U≤1,6 (W/m2 K). Rāmja profilā paredzēt Temix tipa distanceri. Krāsa atbilstoši krāsu pasai, iekšpuse balta. M02 pildiņu marga (3000x1000)</v>
      </c>
      <c r="D23" s="28" t="str">
        <f>IF($C$4="Attiecināmās izmaksas",IF('4a+c+n'!$Q23="A",'4a+c+n'!D23,0),0)</f>
        <v>gab.</v>
      </c>
      <c r="E23" s="59"/>
      <c r="F23" s="81"/>
      <c r="G23" s="28"/>
      <c r="H23" s="28">
        <f>IF($C$4="Attiecināmās izmaksas",IF('4a+c+n'!$Q23="A",'4a+c+n'!H23,0),0)</f>
        <v>0</v>
      </c>
      <c r="I23" s="28"/>
      <c r="J23" s="28"/>
      <c r="K23" s="59">
        <f>IF($C$4="Attiecināmās izmaksas",IF('4a+c+n'!$Q23="A",'4a+c+n'!K23,0),0)</f>
        <v>0</v>
      </c>
      <c r="L23" s="81">
        <f>IF($C$4="Attiecināmās izmaksas",IF('4a+c+n'!$Q23="A",'4a+c+n'!L23,0),0)</f>
        <v>0</v>
      </c>
      <c r="M23" s="28">
        <f>IF($C$4="Attiecināmās izmaksas",IF('4a+c+n'!$Q23="A",'4a+c+n'!M23,0),0)</f>
        <v>0</v>
      </c>
      <c r="N23" s="28">
        <f>IF($C$4="Attiecināmās izmaksas",IF('4a+c+n'!$Q23="A",'4a+c+n'!N23,0),0)</f>
        <v>0</v>
      </c>
      <c r="O23" s="28">
        <f>IF($C$4="Attiecināmās izmaksas",IF('4a+c+n'!$Q23="A",'4a+c+n'!O23,0),0)</f>
        <v>0</v>
      </c>
      <c r="P23" s="59">
        <f>IF($C$4="Attiecināmās izmaksas",IF('4a+c+n'!$Q23="A",'4a+c+n'!P23,0),0)</f>
        <v>0</v>
      </c>
    </row>
    <row r="24" spans="1:16" ht="22.5" x14ac:dyDescent="0.2">
      <c r="A24" s="64">
        <f>IF(P24=0,0,IF(COUNTBLANK(P24)=1,0,COUNTA($P$14:P24)))</f>
        <v>0</v>
      </c>
      <c r="B24" s="28" t="str">
        <f>IF($C$4="Attiecināmās izmaksas",IF('4a+c+n'!$Q24="A",'4a+c+n'!B24,0),0)</f>
        <v>13-00000</v>
      </c>
      <c r="C24" s="28" t="str">
        <f>IF($C$4="Attiecināmās izmaksas",IF('4a+c+n'!$Q24="A",'4a+c+n'!C24,0),0)</f>
        <v>Esošo un maināmo logu aprīkošana ar ventilācijas iekārtu Gecco 3 vai ekvivalentu</v>
      </c>
      <c r="D24" s="28" t="str">
        <f>IF($C$4="Attiecināmās izmaksas",IF('4a+c+n'!$Q24="A",'4a+c+n'!D24,0),0)</f>
        <v>gab.</v>
      </c>
      <c r="E24" s="59"/>
      <c r="F24" s="81"/>
      <c r="G24" s="28"/>
      <c r="H24" s="28">
        <f>IF($C$4="Attiecināmās izmaksas",IF('4a+c+n'!$Q24="A",'4a+c+n'!H24,0),0)</f>
        <v>0</v>
      </c>
      <c r="I24" s="28"/>
      <c r="J24" s="28"/>
      <c r="K24" s="59">
        <f>IF($C$4="Attiecināmās izmaksas",IF('4a+c+n'!$Q24="A",'4a+c+n'!K24,0),0)</f>
        <v>0</v>
      </c>
      <c r="L24" s="81">
        <f>IF($C$4="Attiecināmās izmaksas",IF('4a+c+n'!$Q24="A",'4a+c+n'!L24,0),0)</f>
        <v>0</v>
      </c>
      <c r="M24" s="28">
        <f>IF($C$4="Attiecināmās izmaksas",IF('4a+c+n'!$Q24="A",'4a+c+n'!M24,0),0)</f>
        <v>0</v>
      </c>
      <c r="N24" s="28">
        <f>IF($C$4="Attiecināmās izmaksas",IF('4a+c+n'!$Q24="A",'4a+c+n'!N24,0),0)</f>
        <v>0</v>
      </c>
      <c r="O24" s="28">
        <f>IF($C$4="Attiecināmās izmaksas",IF('4a+c+n'!$Q24="A",'4a+c+n'!O24,0),0)</f>
        <v>0</v>
      </c>
      <c r="P24" s="59">
        <f>IF($C$4="Attiecināmās izmaksas",IF('4a+c+n'!$Q24="A",'4a+c+n'!P24,0),0)</f>
        <v>0</v>
      </c>
    </row>
    <row r="25" spans="1:16" x14ac:dyDescent="0.2">
      <c r="A25" s="64">
        <f>IF(P25=0,0,IF(COUNTBLANK(P25)=1,0,COUNTA($P$14:P25)))</f>
        <v>0</v>
      </c>
      <c r="B25" s="28">
        <f>IF($C$4="Attiecināmās izmaksas",IF('4a+c+n'!$Q25="A",'4a+c+n'!B25,0),0)</f>
        <v>0</v>
      </c>
      <c r="C25" s="28">
        <f>IF($C$4="Attiecināmās izmaksas",IF('4a+c+n'!$Q25="A",'4a+c+n'!C25,0),0)</f>
        <v>0</v>
      </c>
      <c r="D25" s="28">
        <f>IF($C$4="Attiecināmās izmaksas",IF('4a+c+n'!$Q25="A",'4a+c+n'!D25,0),0)</f>
        <v>0</v>
      </c>
      <c r="E25" s="59"/>
      <c r="F25" s="81"/>
      <c r="G25" s="28"/>
      <c r="H25" s="28">
        <f>IF($C$4="Attiecināmās izmaksas",IF('4a+c+n'!$Q25="A",'4a+c+n'!H25,0),0)</f>
        <v>0</v>
      </c>
      <c r="I25" s="28"/>
      <c r="J25" s="28"/>
      <c r="K25" s="59">
        <f>IF($C$4="Attiecināmās izmaksas",IF('4a+c+n'!$Q25="A",'4a+c+n'!K25,0),0)</f>
        <v>0</v>
      </c>
      <c r="L25" s="81">
        <f>IF($C$4="Attiecināmās izmaksas",IF('4a+c+n'!$Q25="A",'4a+c+n'!L25,0),0)</f>
        <v>0</v>
      </c>
      <c r="M25" s="28">
        <f>IF($C$4="Attiecināmās izmaksas",IF('4a+c+n'!$Q25="A",'4a+c+n'!M25,0),0)</f>
        <v>0</v>
      </c>
      <c r="N25" s="28">
        <f>IF($C$4="Attiecināmās izmaksas",IF('4a+c+n'!$Q25="A",'4a+c+n'!N25,0),0)</f>
        <v>0</v>
      </c>
      <c r="O25" s="28">
        <f>IF($C$4="Attiecināmās izmaksas",IF('4a+c+n'!$Q25="A",'4a+c+n'!O25,0),0)</f>
        <v>0</v>
      </c>
      <c r="P25" s="59">
        <f>IF($C$4="Attiecināmās izmaksas",IF('4a+c+n'!$Q25="A",'4a+c+n'!P25,0),0)</f>
        <v>0</v>
      </c>
    </row>
    <row r="26" spans="1:16" ht="22.5" x14ac:dyDescent="0.2">
      <c r="A26" s="64">
        <f>IF(P26=0,0,IF(COUNTBLANK(P26)=1,0,COUNTA($P$14:P26)))</f>
        <v>0</v>
      </c>
      <c r="B26" s="28" t="str">
        <f>IF($C$4="Attiecināmās izmaksas",IF('4a+c+n'!$Q26="A",'4a+c+n'!B26,0),0)</f>
        <v>13-00000</v>
      </c>
      <c r="C26" s="28" t="str">
        <f>IF($C$4="Attiecināmās izmaksas",IF('4a+c+n'!$Q26="A",'4a+c+n'!C26,0),0)</f>
        <v>Hidroizolējošas lentas CONTEGA Exo vai ekvivalentas iestrāde pa ailes perimetru</v>
      </c>
      <c r="D26" s="28" t="str">
        <f>IF($C$4="Attiecināmās izmaksas",IF('4a+c+n'!$Q26="A",'4a+c+n'!D26,0),0)</f>
        <v>tm</v>
      </c>
      <c r="E26" s="59"/>
      <c r="F26" s="81"/>
      <c r="G26" s="28"/>
      <c r="H26" s="28">
        <f>IF($C$4="Attiecināmās izmaksas",IF('4a+c+n'!$Q26="A",'4a+c+n'!H26,0),0)</f>
        <v>0</v>
      </c>
      <c r="I26" s="28"/>
      <c r="J26" s="28"/>
      <c r="K26" s="59">
        <f>IF($C$4="Attiecināmās izmaksas",IF('4a+c+n'!$Q26="A",'4a+c+n'!K26,0),0)</f>
        <v>0</v>
      </c>
      <c r="L26" s="81">
        <f>IF($C$4="Attiecināmās izmaksas",IF('4a+c+n'!$Q26="A",'4a+c+n'!L26,0),0)</f>
        <v>0</v>
      </c>
      <c r="M26" s="28">
        <f>IF($C$4="Attiecināmās izmaksas",IF('4a+c+n'!$Q26="A",'4a+c+n'!M26,0),0)</f>
        <v>0</v>
      </c>
      <c r="N26" s="28">
        <f>IF($C$4="Attiecināmās izmaksas",IF('4a+c+n'!$Q26="A",'4a+c+n'!N26,0),0)</f>
        <v>0</v>
      </c>
      <c r="O26" s="28">
        <f>IF($C$4="Attiecināmās izmaksas",IF('4a+c+n'!$Q26="A",'4a+c+n'!O26,0),0)</f>
        <v>0</v>
      </c>
      <c r="P26" s="59">
        <f>IF($C$4="Attiecināmās izmaksas",IF('4a+c+n'!$Q26="A",'4a+c+n'!P26,0),0)</f>
        <v>0</v>
      </c>
    </row>
    <row r="27" spans="1:16" ht="56.25" x14ac:dyDescent="0.2">
      <c r="A27" s="64">
        <f>IF(P27=0,0,IF(COUNTBLANK(P27)=1,0,COUNTA($P$14:P27)))</f>
        <v>0</v>
      </c>
      <c r="B27" s="28" t="str">
        <f>IF($C$4="Attiecināmās izmaksas",IF('4a+c+n'!$Q27="A",'4a+c+n'!B27,0),0)</f>
        <v>13-00000</v>
      </c>
      <c r="C27" s="28" t="str">
        <f>IF($C$4="Attiecināmās izmaksas",IF('4a+c+n'!$Q27="A",'4a+c+n'!C27,0),0)</f>
        <v>D01 Jaunu PVC lodžiju durvju bloka uzstādīšana (U≤1,25 (W/m2 K), t.sk. iekšējā apdare, iekšējā difūzijas lenta. Krāsa saskaņojama ar pasūtītāju, iekšpuse un ārpuse vienāda.(1000x2100), t.sk. furitūra</v>
      </c>
      <c r="D27" s="28" t="str">
        <f>IF($C$4="Attiecināmās izmaksas",IF('4a+c+n'!$Q27="A",'4a+c+n'!D27,0),0)</f>
        <v>gab.</v>
      </c>
      <c r="E27" s="59"/>
      <c r="F27" s="81"/>
      <c r="G27" s="28"/>
      <c r="H27" s="28">
        <f>IF($C$4="Attiecināmās izmaksas",IF('4a+c+n'!$Q27="A",'4a+c+n'!H27,0),0)</f>
        <v>0</v>
      </c>
      <c r="I27" s="28"/>
      <c r="J27" s="28"/>
      <c r="K27" s="59">
        <f>IF($C$4="Attiecināmās izmaksas",IF('4a+c+n'!$Q27="A",'4a+c+n'!K27,0),0)</f>
        <v>0</v>
      </c>
      <c r="L27" s="81">
        <f>IF($C$4="Attiecināmās izmaksas",IF('4a+c+n'!$Q27="A",'4a+c+n'!L27,0),0)</f>
        <v>0</v>
      </c>
      <c r="M27" s="28">
        <f>IF($C$4="Attiecināmās izmaksas",IF('4a+c+n'!$Q27="A",'4a+c+n'!M27,0),0)</f>
        <v>0</v>
      </c>
      <c r="N27" s="28">
        <f>IF($C$4="Attiecināmās izmaksas",IF('4a+c+n'!$Q27="A",'4a+c+n'!N27,0),0)</f>
        <v>0</v>
      </c>
      <c r="O27" s="28">
        <f>IF($C$4="Attiecināmās izmaksas",IF('4a+c+n'!$Q27="A",'4a+c+n'!O27,0),0)</f>
        <v>0</v>
      </c>
      <c r="P27" s="59">
        <f>IF($C$4="Attiecināmās izmaksas",IF('4a+c+n'!$Q27="A",'4a+c+n'!P27,0),0)</f>
        <v>0</v>
      </c>
    </row>
    <row r="28" spans="1:16" ht="22.5" x14ac:dyDescent="0.2">
      <c r="A28" s="64">
        <f>IF(P28=0,0,IF(COUNTBLANK(P28)=1,0,COUNTA($P$14:P28)))</f>
        <v>0</v>
      </c>
      <c r="B28" s="28" t="str">
        <f>IF($C$4="Attiecināmās izmaksas",IF('4a+c+n'!$Q28="A",'4a+c+n'!B28,0),0)</f>
        <v>13-00000</v>
      </c>
      <c r="C28" s="28" t="str">
        <f>IF($C$4="Attiecināmās izmaksas",IF('4a+c+n'!$Q28="A",'4a+c+n'!C28,0),0)</f>
        <v>D02 metāla durvju bloks pagraba ieejai (1000x1900), krāsa pelēka t.sk, furnitūra. Slēdzamas.</v>
      </c>
      <c r="D28" s="28" t="str">
        <f>IF($C$4="Attiecināmās izmaksas",IF('4a+c+n'!$Q28="A",'4a+c+n'!D28,0),0)</f>
        <v>gab.</v>
      </c>
      <c r="E28" s="59"/>
      <c r="F28" s="81"/>
      <c r="G28" s="28"/>
      <c r="H28" s="28">
        <f>IF($C$4="Attiecināmās izmaksas",IF('4a+c+n'!$Q28="A",'4a+c+n'!H28,0),0)</f>
        <v>0</v>
      </c>
      <c r="I28" s="28"/>
      <c r="J28" s="28"/>
      <c r="K28" s="59">
        <f>IF($C$4="Attiecināmās izmaksas",IF('4a+c+n'!$Q28="A",'4a+c+n'!K28,0),0)</f>
        <v>0</v>
      </c>
      <c r="L28" s="81">
        <f>IF($C$4="Attiecināmās izmaksas",IF('4a+c+n'!$Q28="A",'4a+c+n'!L28,0),0)</f>
        <v>0</v>
      </c>
      <c r="M28" s="28">
        <f>IF($C$4="Attiecināmās izmaksas",IF('4a+c+n'!$Q28="A",'4a+c+n'!M28,0),0)</f>
        <v>0</v>
      </c>
      <c r="N28" s="28">
        <f>IF($C$4="Attiecināmās izmaksas",IF('4a+c+n'!$Q28="A",'4a+c+n'!N28,0),0)</f>
        <v>0</v>
      </c>
      <c r="O28" s="28">
        <f>IF($C$4="Attiecināmās izmaksas",IF('4a+c+n'!$Q28="A",'4a+c+n'!O28,0),0)</f>
        <v>0</v>
      </c>
      <c r="P28" s="59">
        <f>IF($C$4="Attiecināmās izmaksas",IF('4a+c+n'!$Q28="A",'4a+c+n'!P28,0),0)</f>
        <v>0</v>
      </c>
    </row>
    <row r="29" spans="1:16" ht="45" x14ac:dyDescent="0.2">
      <c r="A29" s="64">
        <f>IF(P29=0,0,IF(COUNTBLANK(P29)=1,0,COUNTA($P$14:P29)))</f>
        <v>0</v>
      </c>
      <c r="B29" s="28" t="str">
        <f>IF($C$4="Attiecināmās izmaksas",IF('4a+c+n'!$Q29="A",'4a+c+n'!B29,0),0)</f>
        <v>13-00000</v>
      </c>
      <c r="C29" s="28" t="str">
        <f>IF($C$4="Attiecināmās izmaksas",IF('4a+c+n'!$Q29="A",'4a+c+n'!C29,0),0)</f>
        <v>D03 Jaunu metāla durvju bloka uzstādīšana aktritumu konteinera telpai (U≤1,6 (W/m2 K). Krāsa balta, iekšpuse un ārpuse vienāda, (1000x1900), t.sk, furnitūra. Slēdzamas.</v>
      </c>
      <c r="D29" s="28" t="str">
        <f>IF($C$4="Attiecināmās izmaksas",IF('4a+c+n'!$Q29="A",'4a+c+n'!D29,0),0)</f>
        <v>gab.</v>
      </c>
      <c r="E29" s="59"/>
      <c r="F29" s="81"/>
      <c r="G29" s="28"/>
      <c r="H29" s="28">
        <f>IF($C$4="Attiecināmās izmaksas",IF('4a+c+n'!$Q29="A",'4a+c+n'!H29,0),0)</f>
        <v>0</v>
      </c>
      <c r="I29" s="28"/>
      <c r="J29" s="28"/>
      <c r="K29" s="59">
        <f>IF($C$4="Attiecināmās izmaksas",IF('4a+c+n'!$Q29="A",'4a+c+n'!K29,0),0)</f>
        <v>0</v>
      </c>
      <c r="L29" s="81">
        <f>IF($C$4="Attiecināmās izmaksas",IF('4a+c+n'!$Q29="A",'4a+c+n'!L29,0),0)</f>
        <v>0</v>
      </c>
      <c r="M29" s="28">
        <f>IF($C$4="Attiecināmās izmaksas",IF('4a+c+n'!$Q29="A",'4a+c+n'!M29,0),0)</f>
        <v>0</v>
      </c>
      <c r="N29" s="28">
        <f>IF($C$4="Attiecināmās izmaksas",IF('4a+c+n'!$Q29="A",'4a+c+n'!N29,0),0)</f>
        <v>0</v>
      </c>
      <c r="O29" s="28">
        <f>IF($C$4="Attiecināmās izmaksas",IF('4a+c+n'!$Q29="A",'4a+c+n'!O29,0),0)</f>
        <v>0</v>
      </c>
      <c r="P29" s="59">
        <f>IF($C$4="Attiecināmās izmaksas",IF('4a+c+n'!$Q29="A",'4a+c+n'!P29,0),0)</f>
        <v>0</v>
      </c>
    </row>
    <row r="30" spans="1:16" x14ac:dyDescent="0.2">
      <c r="A30" s="64">
        <f>IF(P30=0,0,IF(COUNTBLANK(P30)=1,0,COUNTA($P$14:P30)))</f>
        <v>0</v>
      </c>
      <c r="B30" s="28">
        <f>IF($C$4="Attiecināmās izmaksas",IF('4a+c+n'!$Q30="A",'4a+c+n'!B30,0),0)</f>
        <v>0</v>
      </c>
      <c r="C30" s="28">
        <f>IF($C$4="Attiecināmās izmaksas",IF('4a+c+n'!$Q30="A",'4a+c+n'!C30,0),0)</f>
        <v>0</v>
      </c>
      <c r="D30" s="28">
        <f>IF($C$4="Attiecināmās izmaksas",IF('4a+c+n'!$Q30="A",'4a+c+n'!D30,0),0)</f>
        <v>0</v>
      </c>
      <c r="E30" s="59"/>
      <c r="F30" s="81"/>
      <c r="G30" s="28"/>
      <c r="H30" s="28">
        <f>IF($C$4="Attiecināmās izmaksas",IF('4a+c+n'!$Q30="A",'4a+c+n'!H30,0),0)</f>
        <v>0</v>
      </c>
      <c r="I30" s="28"/>
      <c r="J30" s="28"/>
      <c r="K30" s="59">
        <f>IF($C$4="Attiecināmās izmaksas",IF('4a+c+n'!$Q30="A",'4a+c+n'!K30,0),0)</f>
        <v>0</v>
      </c>
      <c r="L30" s="81">
        <f>IF($C$4="Attiecināmās izmaksas",IF('4a+c+n'!$Q30="A",'4a+c+n'!L30,0),0)</f>
        <v>0</v>
      </c>
      <c r="M30" s="28">
        <f>IF($C$4="Attiecināmās izmaksas",IF('4a+c+n'!$Q30="A",'4a+c+n'!M30,0),0)</f>
        <v>0</v>
      </c>
      <c r="N30" s="28">
        <f>IF($C$4="Attiecināmās izmaksas",IF('4a+c+n'!$Q30="A",'4a+c+n'!N30,0),0)</f>
        <v>0</v>
      </c>
      <c r="O30" s="28">
        <f>IF($C$4="Attiecināmās izmaksas",IF('4a+c+n'!$Q30="A",'4a+c+n'!O30,0),0)</f>
        <v>0</v>
      </c>
      <c r="P30" s="59">
        <f>IF($C$4="Attiecināmās izmaksas",IF('4a+c+n'!$Q30="A",'4a+c+n'!P30,0),0)</f>
        <v>0</v>
      </c>
    </row>
    <row r="31" spans="1:16" ht="33.75" x14ac:dyDescent="0.2">
      <c r="A31" s="64">
        <f>IF(P31=0,0,IF(COUNTBLANK(P31)=1,0,COUNTA($P$14:P31)))</f>
        <v>0</v>
      </c>
      <c r="B31" s="28" t="str">
        <f>IF($C$4="Attiecināmās izmaksas",IF('4a+c+n'!$Q31="A",'4a+c+n'!B31,0),0)</f>
        <v>13-00000</v>
      </c>
      <c r="C31" s="28" t="str">
        <f>IF($C$4="Attiecināmās izmaksas",IF('4a+c+n'!$Q31="A",'4a+c+n'!C31,0),0)</f>
        <v>Difūzijas lentas CONTEGA SL vai ekvivalentas iestrāde pa perimetru (maināmajiem logiem un lodžijas stiklojumam)</v>
      </c>
      <c r="D31" s="28" t="str">
        <f>IF($C$4="Attiecināmās izmaksas",IF('4a+c+n'!$Q31="A",'4a+c+n'!D31,0),0)</f>
        <v>tm</v>
      </c>
      <c r="E31" s="59"/>
      <c r="F31" s="81"/>
      <c r="G31" s="28"/>
      <c r="H31" s="28">
        <f>IF($C$4="Attiecināmās izmaksas",IF('4a+c+n'!$Q31="A",'4a+c+n'!H31,0),0)</f>
        <v>0</v>
      </c>
      <c r="I31" s="28"/>
      <c r="J31" s="28"/>
      <c r="K31" s="59">
        <f>IF($C$4="Attiecināmās izmaksas",IF('4a+c+n'!$Q31="A",'4a+c+n'!K31,0),0)</f>
        <v>0</v>
      </c>
      <c r="L31" s="81">
        <f>IF($C$4="Attiecināmās izmaksas",IF('4a+c+n'!$Q31="A",'4a+c+n'!L31,0),0)</f>
        <v>0</v>
      </c>
      <c r="M31" s="28">
        <f>IF($C$4="Attiecināmās izmaksas",IF('4a+c+n'!$Q31="A",'4a+c+n'!M31,0),0)</f>
        <v>0</v>
      </c>
      <c r="N31" s="28">
        <f>IF($C$4="Attiecināmās izmaksas",IF('4a+c+n'!$Q31="A",'4a+c+n'!N31,0),0)</f>
        <v>0</v>
      </c>
      <c r="O31" s="28">
        <f>IF($C$4="Attiecināmās izmaksas",IF('4a+c+n'!$Q31="A",'4a+c+n'!O31,0),0)</f>
        <v>0</v>
      </c>
      <c r="P31" s="59">
        <f>IF($C$4="Attiecināmās izmaksas",IF('4a+c+n'!$Q31="A",'4a+c+n'!P31,0),0)</f>
        <v>0</v>
      </c>
    </row>
    <row r="32" spans="1:16" ht="45" x14ac:dyDescent="0.2">
      <c r="A32" s="64">
        <f>IF(P32=0,0,IF(COUNTBLANK(P32)=1,0,COUNTA($P$14:P32)))</f>
        <v>0</v>
      </c>
      <c r="B32" s="28" t="str">
        <f>IF($C$4="Attiecināmās izmaksas",IF('4a+c+n'!$Q32="A",'4a+c+n'!B32,0),0)</f>
        <v>13-00000</v>
      </c>
      <c r="C32" s="28" t="str">
        <f>IF($C$4="Attiecināmās izmaksas",IF('4a+c+n'!$Q32="A",'4a+c+n'!C32,0),0)</f>
        <v>Dzīvokļu logu iekšējā apdare, t.sk. PVC palodze (balta), riģipša plāksnes apšūšanai, kā arī špaktele  virsmas sagatavošanai, kā arī krāsošana toni saskaņojot ar Pasūtāju.</v>
      </c>
      <c r="D32" s="28" t="str">
        <f>IF($C$4="Attiecināmās izmaksas",IF('4a+c+n'!$Q32="A",'4a+c+n'!D32,0),0)</f>
        <v>kompl</v>
      </c>
      <c r="E32" s="59"/>
      <c r="F32" s="81"/>
      <c r="G32" s="28"/>
      <c r="H32" s="28">
        <f>IF($C$4="Attiecināmās izmaksas",IF('4a+c+n'!$Q32="A",'4a+c+n'!H32,0),0)</f>
        <v>0</v>
      </c>
      <c r="I32" s="28"/>
      <c r="J32" s="28"/>
      <c r="K32" s="59">
        <f>IF($C$4="Attiecināmās izmaksas",IF('4a+c+n'!$Q32="A",'4a+c+n'!K32,0),0)</f>
        <v>0</v>
      </c>
      <c r="L32" s="81">
        <f>IF($C$4="Attiecināmās izmaksas",IF('4a+c+n'!$Q32="A",'4a+c+n'!L32,0),0)</f>
        <v>0</v>
      </c>
      <c r="M32" s="28">
        <f>IF($C$4="Attiecināmās izmaksas",IF('4a+c+n'!$Q32="A",'4a+c+n'!M32,0),0)</f>
        <v>0</v>
      </c>
      <c r="N32" s="28">
        <f>IF($C$4="Attiecināmās izmaksas",IF('4a+c+n'!$Q32="A",'4a+c+n'!N32,0),0)</f>
        <v>0</v>
      </c>
      <c r="O32" s="28">
        <f>IF($C$4="Attiecināmās izmaksas",IF('4a+c+n'!$Q32="A",'4a+c+n'!O32,0),0)</f>
        <v>0</v>
      </c>
      <c r="P32" s="59">
        <f>IF($C$4="Attiecināmās izmaksas",IF('4a+c+n'!$Q32="A",'4a+c+n'!P32,0),0)</f>
        <v>0</v>
      </c>
    </row>
    <row r="33" spans="1:16" x14ac:dyDescent="0.2">
      <c r="A33" s="64">
        <f>IF(P33=0,0,IF(COUNTBLANK(P33)=1,0,COUNTA($P$14:P33)))</f>
        <v>0</v>
      </c>
      <c r="B33" s="28">
        <f>IF($C$4="Attiecināmās izmaksas",IF('4a+c+n'!$Q33="A",'4a+c+n'!B33,0),0)</f>
        <v>0</v>
      </c>
      <c r="C33" s="28">
        <f>IF($C$4="Attiecināmās izmaksas",IF('4a+c+n'!$Q33="A",'4a+c+n'!C33,0),0)</f>
        <v>0</v>
      </c>
      <c r="D33" s="28">
        <f>IF($C$4="Attiecināmās izmaksas",IF('4a+c+n'!$Q33="A",'4a+c+n'!D33,0),0)</f>
        <v>0</v>
      </c>
      <c r="E33" s="59"/>
      <c r="F33" s="81"/>
      <c r="G33" s="28"/>
      <c r="H33" s="28">
        <f>IF($C$4="Attiecināmās izmaksas",IF('4a+c+n'!$Q33="A",'4a+c+n'!H33,0),0)</f>
        <v>0</v>
      </c>
      <c r="I33" s="28"/>
      <c r="J33" s="28"/>
      <c r="K33" s="59">
        <f>IF($C$4="Attiecināmās izmaksas",IF('4a+c+n'!$Q33="A",'4a+c+n'!K33,0),0)</f>
        <v>0</v>
      </c>
      <c r="L33" s="81">
        <f>IF($C$4="Attiecināmās izmaksas",IF('4a+c+n'!$Q33="A",'4a+c+n'!L33,0),0)</f>
        <v>0</v>
      </c>
      <c r="M33" s="28">
        <f>IF($C$4="Attiecināmās izmaksas",IF('4a+c+n'!$Q33="A",'4a+c+n'!M33,0),0)</f>
        <v>0</v>
      </c>
      <c r="N33" s="28">
        <f>IF($C$4="Attiecināmās izmaksas",IF('4a+c+n'!$Q33="A",'4a+c+n'!N33,0),0)</f>
        <v>0</v>
      </c>
      <c r="O33" s="28">
        <f>IF($C$4="Attiecināmās izmaksas",IF('4a+c+n'!$Q33="A",'4a+c+n'!O33,0),0)</f>
        <v>0</v>
      </c>
      <c r="P33" s="59">
        <f>IF($C$4="Attiecināmās izmaksas",IF('4a+c+n'!$Q33="A",'4a+c+n'!P33,0),0)</f>
        <v>0</v>
      </c>
    </row>
    <row r="34" spans="1:16" ht="22.5" x14ac:dyDescent="0.2">
      <c r="A34" s="64">
        <f>IF(P34=0,0,IF(COUNTBLANK(P34)=1,0,COUNTA($P$14:P34)))</f>
        <v>0</v>
      </c>
      <c r="B34" s="28" t="str">
        <f>IF($C$4="Attiecināmās izmaksas",IF('4a+c+n'!$Q34="A",'4a+c+n'!B34,0),0)</f>
        <v>13-00000</v>
      </c>
      <c r="C34" s="28" t="str">
        <f>IF($C$4="Attiecināmās izmaksas",IF('4a+c+n'!$Q34="A",'4a+c+n'!C34,0),0)</f>
        <v>R01 aluminija ventilācijas restes 250x200 montāža, t.sk. stiprinājumi. Krāsa atbilstoši krāsu pasei.</v>
      </c>
      <c r="D34" s="28" t="str">
        <f>IF($C$4="Attiecināmās izmaksas",IF('4a+c+n'!$Q34="A",'4a+c+n'!D34,0),0)</f>
        <v>gab.</v>
      </c>
      <c r="E34" s="59"/>
      <c r="F34" s="81"/>
      <c r="G34" s="28"/>
      <c r="H34" s="28">
        <f>IF($C$4="Attiecināmās izmaksas",IF('4a+c+n'!$Q34="A",'4a+c+n'!H34,0),0)</f>
        <v>0</v>
      </c>
      <c r="I34" s="28"/>
      <c r="J34" s="28"/>
      <c r="K34" s="59">
        <f>IF($C$4="Attiecināmās izmaksas",IF('4a+c+n'!$Q34="A",'4a+c+n'!K34,0),0)</f>
        <v>0</v>
      </c>
      <c r="L34" s="81">
        <f>IF($C$4="Attiecināmās izmaksas",IF('4a+c+n'!$Q34="A",'4a+c+n'!L34,0),0)</f>
        <v>0</v>
      </c>
      <c r="M34" s="28">
        <f>IF($C$4="Attiecināmās izmaksas",IF('4a+c+n'!$Q34="A",'4a+c+n'!M34,0),0)</f>
        <v>0</v>
      </c>
      <c r="N34" s="28">
        <f>IF($C$4="Attiecināmās izmaksas",IF('4a+c+n'!$Q34="A",'4a+c+n'!N34,0),0)</f>
        <v>0</v>
      </c>
      <c r="O34" s="28">
        <f>IF($C$4="Attiecināmās izmaksas",IF('4a+c+n'!$Q34="A",'4a+c+n'!O34,0),0)</f>
        <v>0</v>
      </c>
      <c r="P34" s="59">
        <f>IF($C$4="Attiecināmās izmaksas",IF('4a+c+n'!$Q34="A",'4a+c+n'!P34,0),0)</f>
        <v>0</v>
      </c>
    </row>
    <row r="35" spans="1:16" ht="22.5" x14ac:dyDescent="0.2">
      <c r="A35" s="64">
        <f>IF(P35=0,0,IF(COUNTBLANK(P35)=1,0,COUNTA($P$14:P35)))</f>
        <v>0</v>
      </c>
      <c r="B35" s="28" t="str">
        <f>IF($C$4="Attiecināmās izmaksas",IF('4a+c+n'!$Q35="A",'4a+c+n'!B35,0),0)</f>
        <v>13-00000</v>
      </c>
      <c r="C35" s="28" t="str">
        <f>IF($C$4="Attiecināmās izmaksas",IF('4a+c+n'!$Q35="A",'4a+c+n'!C35,0),0)</f>
        <v>R02 aluminija ventilācijas reste 400x200 montāža, t.sk. stiprinājumi. Krāsa atbilstoši krāsu pasei.</v>
      </c>
      <c r="D35" s="28" t="str">
        <f>IF($C$4="Attiecināmās izmaksas",IF('4a+c+n'!$Q35="A",'4a+c+n'!D35,0),0)</f>
        <v>gab.</v>
      </c>
      <c r="E35" s="59"/>
      <c r="F35" s="81"/>
      <c r="G35" s="28"/>
      <c r="H35" s="28">
        <f>IF($C$4="Attiecināmās izmaksas",IF('4a+c+n'!$Q35="A",'4a+c+n'!H35,0),0)</f>
        <v>0</v>
      </c>
      <c r="I35" s="28"/>
      <c r="J35" s="28"/>
      <c r="K35" s="59">
        <f>IF($C$4="Attiecināmās izmaksas",IF('4a+c+n'!$Q35="A",'4a+c+n'!K35,0),0)</f>
        <v>0</v>
      </c>
      <c r="L35" s="81">
        <f>IF($C$4="Attiecināmās izmaksas",IF('4a+c+n'!$Q35="A",'4a+c+n'!L35,0),0)</f>
        <v>0</v>
      </c>
      <c r="M35" s="28">
        <f>IF($C$4="Attiecināmās izmaksas",IF('4a+c+n'!$Q35="A",'4a+c+n'!M35,0),0)</f>
        <v>0</v>
      </c>
      <c r="N35" s="28">
        <f>IF($C$4="Attiecināmās izmaksas",IF('4a+c+n'!$Q35="A",'4a+c+n'!N35,0),0)</f>
        <v>0</v>
      </c>
      <c r="O35" s="28">
        <f>IF($C$4="Attiecināmās izmaksas",IF('4a+c+n'!$Q35="A",'4a+c+n'!O35,0),0)</f>
        <v>0</v>
      </c>
      <c r="P35" s="59">
        <f>IF($C$4="Attiecināmās izmaksas",IF('4a+c+n'!$Q35="A",'4a+c+n'!P35,0),0)</f>
        <v>0</v>
      </c>
    </row>
    <row r="36" spans="1:16" ht="12" customHeight="1" thickBot="1" x14ac:dyDescent="0.25">
      <c r="A36" s="325" t="s">
        <v>62</v>
      </c>
      <c r="B36" s="326"/>
      <c r="C36" s="326"/>
      <c r="D36" s="326"/>
      <c r="E36" s="326"/>
      <c r="F36" s="326"/>
      <c r="G36" s="326"/>
      <c r="H36" s="326"/>
      <c r="I36" s="326"/>
      <c r="J36" s="326"/>
      <c r="K36" s="327"/>
      <c r="L36" s="74">
        <f>SUM(L14:L35)</f>
        <v>0</v>
      </c>
      <c r="M36" s="75">
        <f>SUM(M14:M35)</f>
        <v>0</v>
      </c>
      <c r="N36" s="75">
        <f>SUM(N14:N35)</f>
        <v>0</v>
      </c>
      <c r="O36" s="75">
        <f>SUM(O14:O35)</f>
        <v>0</v>
      </c>
      <c r="P36" s="76">
        <f>SUM(P14:P35)</f>
        <v>0</v>
      </c>
    </row>
    <row r="37" spans="1:16" x14ac:dyDescent="0.2">
      <c r="A37" s="20"/>
      <c r="B37" s="20"/>
      <c r="C37" s="20"/>
      <c r="D37" s="20"/>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row r="39" spans="1:16" x14ac:dyDescent="0.2">
      <c r="A39" s="1" t="s">
        <v>14</v>
      </c>
      <c r="B39" s="20"/>
      <c r="C39" s="328">
        <f>'Kops n'!C36:H36</f>
        <v>0</v>
      </c>
      <c r="D39" s="328"/>
      <c r="E39" s="328"/>
      <c r="F39" s="328"/>
      <c r="G39" s="328"/>
      <c r="H39" s="328"/>
      <c r="I39" s="20"/>
      <c r="J39" s="20"/>
      <c r="K39" s="20"/>
      <c r="L39" s="20"/>
      <c r="M39" s="20"/>
      <c r="N39" s="20"/>
      <c r="O39" s="20"/>
      <c r="P39" s="20"/>
    </row>
    <row r="40" spans="1:16" x14ac:dyDescent="0.2">
      <c r="A40" s="20"/>
      <c r="B40" s="20"/>
      <c r="C40" s="250" t="s">
        <v>15</v>
      </c>
      <c r="D40" s="250"/>
      <c r="E40" s="250"/>
      <c r="F40" s="250"/>
      <c r="G40" s="250"/>
      <c r="H40" s="25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row r="42" spans="1:16" x14ac:dyDescent="0.2">
      <c r="A42" s="291" t="str">
        <f>'Kops n'!A39:D39</f>
        <v xml:space="preserve">Tāme sastādīta 2023. gada __.________ </v>
      </c>
      <c r="B42" s="292"/>
      <c r="C42" s="292"/>
      <c r="D42" s="292"/>
      <c r="E42" s="20"/>
      <c r="F42" s="20"/>
      <c r="G42" s="20"/>
      <c r="H42" s="20"/>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row r="44" spans="1:16" x14ac:dyDescent="0.2">
      <c r="A44" s="1" t="s">
        <v>41</v>
      </c>
      <c r="B44" s="20"/>
      <c r="C44" s="328">
        <f>'Kops n'!C41:H41</f>
        <v>0</v>
      </c>
      <c r="D44" s="328"/>
      <c r="E44" s="328"/>
      <c r="F44" s="328"/>
      <c r="G44" s="328"/>
      <c r="H44" s="328"/>
      <c r="I44" s="20"/>
      <c r="J44" s="20"/>
      <c r="K44" s="20"/>
      <c r="L44" s="20"/>
      <c r="M44" s="20"/>
      <c r="N44" s="20"/>
      <c r="O44" s="20"/>
      <c r="P44" s="20"/>
    </row>
    <row r="45" spans="1:16" x14ac:dyDescent="0.2">
      <c r="A45" s="20"/>
      <c r="B45" s="20"/>
      <c r="C45" s="250" t="s">
        <v>15</v>
      </c>
      <c r="D45" s="250"/>
      <c r="E45" s="250"/>
      <c r="F45" s="250"/>
      <c r="G45" s="250"/>
      <c r="H45" s="250"/>
      <c r="I45" s="20"/>
      <c r="J45" s="20"/>
      <c r="K45" s="20"/>
      <c r="L45" s="20"/>
      <c r="M45" s="20"/>
      <c r="N45" s="20"/>
      <c r="O45" s="20"/>
      <c r="P45" s="20"/>
    </row>
    <row r="46" spans="1:16" x14ac:dyDescent="0.2">
      <c r="A46" s="20"/>
      <c r="B46" s="20"/>
      <c r="C46" s="20"/>
      <c r="D46" s="20"/>
      <c r="E46" s="20"/>
      <c r="F46" s="20"/>
      <c r="G46" s="20"/>
      <c r="H46" s="20"/>
      <c r="I46" s="20"/>
      <c r="J46" s="20"/>
      <c r="K46" s="20"/>
      <c r="L46" s="20"/>
      <c r="M46" s="20"/>
      <c r="N46" s="20"/>
      <c r="O46" s="20"/>
      <c r="P46" s="20"/>
    </row>
    <row r="47" spans="1:16" x14ac:dyDescent="0.2">
      <c r="A47" s="103" t="s">
        <v>16</v>
      </c>
      <c r="B47" s="52"/>
      <c r="C47" s="115">
        <f>'Kops n'!C44</f>
        <v>0</v>
      </c>
      <c r="D47" s="52"/>
      <c r="E47" s="20"/>
      <c r="F47" s="20"/>
      <c r="G47" s="20"/>
      <c r="H47" s="20"/>
      <c r="I47" s="20"/>
      <c r="J47" s="20"/>
      <c r="K47" s="20"/>
      <c r="L47" s="20"/>
      <c r="M47" s="20"/>
      <c r="N47" s="20"/>
      <c r="O47" s="20"/>
      <c r="P47" s="20"/>
    </row>
    <row r="48" spans="1:16" x14ac:dyDescent="0.2">
      <c r="A48" s="20"/>
      <c r="B48" s="20"/>
      <c r="C48" s="20"/>
      <c r="D48" s="20"/>
      <c r="E48" s="20"/>
      <c r="F48" s="20"/>
      <c r="G48" s="20"/>
      <c r="H48" s="20"/>
      <c r="I48" s="20"/>
      <c r="J48" s="20"/>
      <c r="K48" s="20"/>
      <c r="L48" s="20"/>
      <c r="M48" s="20"/>
      <c r="N48" s="20"/>
      <c r="O48" s="20"/>
      <c r="P48" s="20"/>
    </row>
  </sheetData>
  <mergeCells count="23">
    <mergeCell ref="C45:H45"/>
    <mergeCell ref="C4:I4"/>
    <mergeCell ref="F12:K12"/>
    <mergeCell ref="A9:F9"/>
    <mergeCell ref="J9:M9"/>
    <mergeCell ref="D8:L8"/>
    <mergeCell ref="A36:K36"/>
    <mergeCell ref="C39:H39"/>
    <mergeCell ref="C40:H40"/>
    <mergeCell ref="A42:D42"/>
    <mergeCell ref="C44:H44"/>
    <mergeCell ref="N9:O9"/>
    <mergeCell ref="A12:A13"/>
    <mergeCell ref="B12:B13"/>
    <mergeCell ref="C12:C13"/>
    <mergeCell ref="D12:D13"/>
    <mergeCell ref="E12:E13"/>
    <mergeCell ref="L12:P12"/>
    <mergeCell ref="C2:I2"/>
    <mergeCell ref="C3:I3"/>
    <mergeCell ref="D5:L5"/>
    <mergeCell ref="D6:L6"/>
    <mergeCell ref="D7:L7"/>
  </mergeCells>
  <conditionalFormatting sqref="A36:K36">
    <cfRule type="containsText" dxfId="238" priority="3" operator="containsText" text="Tiešās izmaksas kopā, t. sk. darba devēja sociālais nodoklis __.__% ">
      <formula>NOT(ISERROR(SEARCH("Tiešās izmaksas kopā, t. sk. darba devēja sociālais nodoklis __.__% ",A36)))</formula>
    </cfRule>
  </conditionalFormatting>
  <conditionalFormatting sqref="A14:P35">
    <cfRule type="cellIs" dxfId="237" priority="1" operator="equal">
      <formula>0</formula>
    </cfRule>
  </conditionalFormatting>
  <conditionalFormatting sqref="C2:I2 D5:L8 N9:O9 L36:P36 C39:H39 C44:H44 C47">
    <cfRule type="cellIs" dxfId="236"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33D2-5B6D-4FB8-A7B2-36B83F51C5B5}">
  <sheetPr>
    <tabColor rgb="FF92D050"/>
  </sheetPr>
  <dimension ref="A1:P47"/>
  <sheetViews>
    <sheetView topLeftCell="A7" workbookViewId="0">
      <selection activeCell="S30" sqref="S3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'4a+c+n'!D1</f>
        <v>4</v>
      </c>
      <c r="E1" s="26"/>
      <c r="F1" s="26"/>
      <c r="G1" s="26"/>
      <c r="H1" s="26"/>
      <c r="I1" s="26"/>
      <c r="J1" s="26"/>
      <c r="N1" s="30"/>
      <c r="O1" s="31"/>
      <c r="P1" s="32"/>
    </row>
    <row r="2" spans="1:16" x14ac:dyDescent="0.2">
      <c r="A2" s="33"/>
      <c r="B2" s="33"/>
      <c r="C2" s="316" t="str">
        <f>'4a+c+n'!C2:I2</f>
        <v>Logi un durvis</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P35</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izmaksas",IF('4a+c+n'!$Q14="C",'4a+c+n'!B14,0))</f>
        <v>0</v>
      </c>
      <c r="C14" s="27">
        <f>IF($C$4="citu pasākumu izmaksas",IF('4a+c+n'!$Q14="C",'4a+c+n'!C14,0))</f>
        <v>0</v>
      </c>
      <c r="D14" s="27">
        <f>IF($C$4="citu pasākumu izmaksas",IF('4a+c+n'!$Q14="C",'4a+c+n'!D14,0))</f>
        <v>0</v>
      </c>
      <c r="E14" s="57"/>
      <c r="F14" s="79"/>
      <c r="G14" s="27">
        <f>IF($C$4="citu pasākumu izmaksas",IF('4a+c+n'!$Q14="C",'4a+c+n'!G14,0))</f>
        <v>0</v>
      </c>
      <c r="H14" s="27">
        <f>IF($C$4="citu pasākumu izmaksas",IF('4a+c+n'!$Q14="C",'4a+c+n'!H14,0))</f>
        <v>0</v>
      </c>
      <c r="I14" s="27"/>
      <c r="J14" s="27"/>
      <c r="K14" s="57">
        <f>IF($C$4="citu pasākumu izmaksas",IF('4a+c+n'!$Q14="C",'4a+c+n'!K14,0))</f>
        <v>0</v>
      </c>
      <c r="L14" s="108">
        <f>IF($C$4="citu pasākumu izmaksas",IF('4a+c+n'!$Q14="C",'4a+c+n'!L14,0))</f>
        <v>0</v>
      </c>
      <c r="M14" s="27">
        <f>IF($C$4="citu pasākumu izmaksas",IF('4a+c+n'!$Q14="C",'4a+c+n'!M14,0))</f>
        <v>0</v>
      </c>
      <c r="N14" s="27">
        <f>IF($C$4="citu pasākumu izmaksas",IF('4a+c+n'!$Q14="C",'4a+c+n'!N14,0))</f>
        <v>0</v>
      </c>
      <c r="O14" s="27">
        <f>IF($C$4="citu pasākumu izmaksas",IF('4a+c+n'!$Q14="C",'4a+c+n'!O14,0))</f>
        <v>0</v>
      </c>
      <c r="P14" s="57">
        <f>IF($C$4="citu pasākumu izmaksas",IF('4a+c+n'!$Q14="C",'4a+c+n'!P14,0))</f>
        <v>0</v>
      </c>
    </row>
    <row r="15" spans="1:16" x14ac:dyDescent="0.2">
      <c r="A15" s="64">
        <f>IF(P15=0,0,IF(COUNTBLANK(P15)=1,0,COUNTA($P$14:P15)))</f>
        <v>0</v>
      </c>
      <c r="B15" s="28">
        <f>IF($C$4="citu pasākumu izmaksas",IF('4a+c+n'!$Q15="C",'4a+c+n'!B15,0))</f>
        <v>0</v>
      </c>
      <c r="C15" s="28">
        <f>IF($C$4="citu pasākumu izmaksas",IF('4a+c+n'!$Q15="C",'4a+c+n'!C15,0))</f>
        <v>0</v>
      </c>
      <c r="D15" s="28">
        <f>IF($C$4="citu pasākumu izmaksas",IF('4a+c+n'!$Q15="C",'4a+c+n'!D15,0))</f>
        <v>0</v>
      </c>
      <c r="E15" s="59"/>
      <c r="F15" s="81"/>
      <c r="G15" s="28"/>
      <c r="H15" s="28">
        <f>IF($C$4="citu pasākumu izmaksas",IF('4a+c+n'!$Q15="C",'4a+c+n'!H15,0))</f>
        <v>0</v>
      </c>
      <c r="I15" s="28"/>
      <c r="J15" s="28"/>
      <c r="K15" s="59">
        <f>IF($C$4="citu pasākumu izmaksas",IF('4a+c+n'!$Q15="C",'4a+c+n'!K15,0))</f>
        <v>0</v>
      </c>
      <c r="L15" s="109">
        <f>IF($C$4="citu pasākumu izmaksas",IF('4a+c+n'!$Q15="C",'4a+c+n'!L15,0))</f>
        <v>0</v>
      </c>
      <c r="M15" s="28">
        <f>IF($C$4="citu pasākumu izmaksas",IF('4a+c+n'!$Q15="C",'4a+c+n'!M15,0))</f>
        <v>0</v>
      </c>
      <c r="N15" s="28">
        <f>IF($C$4="citu pasākumu izmaksas",IF('4a+c+n'!$Q15="C",'4a+c+n'!N15,0))</f>
        <v>0</v>
      </c>
      <c r="O15" s="28">
        <f>IF($C$4="citu pasākumu izmaksas",IF('4a+c+n'!$Q15="C",'4a+c+n'!O15,0))</f>
        <v>0</v>
      </c>
      <c r="P15" s="59">
        <f>IF($C$4="citu pasākumu izmaksas",IF('4a+c+n'!$Q15="C",'4a+c+n'!P15,0))</f>
        <v>0</v>
      </c>
    </row>
    <row r="16" spans="1:16" x14ac:dyDescent="0.2">
      <c r="A16" s="64">
        <f>IF(P16=0,0,IF(COUNTBLANK(P16)=1,0,COUNTA($P$14:P16)))</f>
        <v>0</v>
      </c>
      <c r="B16" s="28">
        <f>IF($C$4="citu pasākumu izmaksas",IF('4a+c+n'!$Q16="C",'4a+c+n'!B16,0))</f>
        <v>0</v>
      </c>
      <c r="C16" s="28">
        <f>IF($C$4="citu pasākumu izmaksas",IF('4a+c+n'!$Q16="C",'4a+c+n'!C16,0))</f>
        <v>0</v>
      </c>
      <c r="D16" s="28">
        <f>IF($C$4="citu pasākumu izmaksas",IF('4a+c+n'!$Q16="C",'4a+c+n'!D16,0))</f>
        <v>0</v>
      </c>
      <c r="E16" s="59"/>
      <c r="F16" s="81"/>
      <c r="G16" s="28"/>
      <c r="H16" s="28">
        <f>IF($C$4="citu pasākumu izmaksas",IF('4a+c+n'!$Q16="C",'4a+c+n'!H16,0))</f>
        <v>0</v>
      </c>
      <c r="I16" s="28"/>
      <c r="J16" s="28"/>
      <c r="K16" s="59">
        <f>IF($C$4="citu pasākumu izmaksas",IF('4a+c+n'!$Q16="C",'4a+c+n'!K16,0))</f>
        <v>0</v>
      </c>
      <c r="L16" s="109">
        <f>IF($C$4="citu pasākumu izmaksas",IF('4a+c+n'!$Q16="C",'4a+c+n'!L16,0))</f>
        <v>0</v>
      </c>
      <c r="M16" s="28">
        <f>IF($C$4="citu pasākumu izmaksas",IF('4a+c+n'!$Q16="C",'4a+c+n'!M16,0))</f>
        <v>0</v>
      </c>
      <c r="N16" s="28">
        <f>IF($C$4="citu pasākumu izmaksas",IF('4a+c+n'!$Q16="C",'4a+c+n'!N16,0))</f>
        <v>0</v>
      </c>
      <c r="O16" s="28">
        <f>IF($C$4="citu pasākumu izmaksas",IF('4a+c+n'!$Q16="C",'4a+c+n'!O16,0))</f>
        <v>0</v>
      </c>
      <c r="P16" s="59">
        <f>IF($C$4="citu pasākumu izmaksas",IF('4a+c+n'!$Q16="C",'4a+c+n'!P16,0))</f>
        <v>0</v>
      </c>
    </row>
    <row r="17" spans="1:16" x14ac:dyDescent="0.2">
      <c r="A17" s="64">
        <f>IF(P17=0,0,IF(COUNTBLANK(P17)=1,0,COUNTA($P$14:P17)))</f>
        <v>0</v>
      </c>
      <c r="B17" s="28">
        <f>IF($C$4="citu pasākumu izmaksas",IF('4a+c+n'!$Q17="C",'4a+c+n'!B17,0))</f>
        <v>0</v>
      </c>
      <c r="C17" s="28">
        <f>IF($C$4="citu pasākumu izmaksas",IF('4a+c+n'!$Q17="C",'4a+c+n'!C17,0))</f>
        <v>0</v>
      </c>
      <c r="D17" s="28">
        <f>IF($C$4="citu pasākumu izmaksas",IF('4a+c+n'!$Q17="C",'4a+c+n'!D17,0))</f>
        <v>0</v>
      </c>
      <c r="E17" s="59"/>
      <c r="F17" s="81"/>
      <c r="G17" s="28"/>
      <c r="H17" s="28">
        <f>IF($C$4="citu pasākumu izmaksas",IF('4a+c+n'!$Q17="C",'4a+c+n'!H17,0))</f>
        <v>0</v>
      </c>
      <c r="I17" s="28"/>
      <c r="J17" s="28"/>
      <c r="K17" s="59">
        <f>IF($C$4="citu pasākumu izmaksas",IF('4a+c+n'!$Q17="C",'4a+c+n'!K17,0))</f>
        <v>0</v>
      </c>
      <c r="L17" s="109">
        <f>IF($C$4="citu pasākumu izmaksas",IF('4a+c+n'!$Q17="C",'4a+c+n'!L17,0))</f>
        <v>0</v>
      </c>
      <c r="M17" s="28">
        <f>IF($C$4="citu pasākumu izmaksas",IF('4a+c+n'!$Q17="C",'4a+c+n'!M17,0))</f>
        <v>0</v>
      </c>
      <c r="N17" s="28">
        <f>IF($C$4="citu pasākumu izmaksas",IF('4a+c+n'!$Q17="C",'4a+c+n'!N17,0))</f>
        <v>0</v>
      </c>
      <c r="O17" s="28">
        <f>IF($C$4="citu pasākumu izmaksas",IF('4a+c+n'!$Q17="C",'4a+c+n'!O17,0))</f>
        <v>0</v>
      </c>
      <c r="P17" s="59">
        <f>IF($C$4="citu pasākumu izmaksas",IF('4a+c+n'!$Q17="C",'4a+c+n'!P17,0))</f>
        <v>0</v>
      </c>
    </row>
    <row r="18" spans="1:16" x14ac:dyDescent="0.2">
      <c r="A18" s="64">
        <f>IF(P18=0,0,IF(COUNTBLANK(P18)=1,0,COUNTA($P$14:P18)))</f>
        <v>0</v>
      </c>
      <c r="B18" s="28">
        <f>IF($C$4="citu pasākumu izmaksas",IF('4a+c+n'!$Q18="C",'4a+c+n'!B18,0))</f>
        <v>0</v>
      </c>
      <c r="C18" s="28">
        <f>IF($C$4="citu pasākumu izmaksas",IF('4a+c+n'!$Q18="C",'4a+c+n'!C18,0))</f>
        <v>0</v>
      </c>
      <c r="D18" s="28">
        <f>IF($C$4="citu pasākumu izmaksas",IF('4a+c+n'!$Q18="C",'4a+c+n'!D18,0))</f>
        <v>0</v>
      </c>
      <c r="E18" s="59"/>
      <c r="F18" s="81"/>
      <c r="G18" s="28"/>
      <c r="H18" s="28">
        <f>IF($C$4="citu pasākumu izmaksas",IF('4a+c+n'!$Q18="C",'4a+c+n'!H18,0))</f>
        <v>0</v>
      </c>
      <c r="I18" s="28"/>
      <c r="J18" s="28"/>
      <c r="K18" s="59">
        <f>IF($C$4="citu pasākumu izmaksas",IF('4a+c+n'!$Q18="C",'4a+c+n'!K18,0))</f>
        <v>0</v>
      </c>
      <c r="L18" s="109">
        <f>IF($C$4="citu pasākumu izmaksas",IF('4a+c+n'!$Q18="C",'4a+c+n'!L18,0))</f>
        <v>0</v>
      </c>
      <c r="M18" s="28">
        <f>IF($C$4="citu pasākumu izmaksas",IF('4a+c+n'!$Q18="C",'4a+c+n'!M18,0))</f>
        <v>0</v>
      </c>
      <c r="N18" s="28">
        <f>IF($C$4="citu pasākumu izmaksas",IF('4a+c+n'!$Q18="C",'4a+c+n'!N18,0))</f>
        <v>0</v>
      </c>
      <c r="O18" s="28">
        <f>IF($C$4="citu pasākumu izmaksas",IF('4a+c+n'!$Q18="C",'4a+c+n'!O18,0))</f>
        <v>0</v>
      </c>
      <c r="P18" s="59">
        <f>IF($C$4="citu pasākumu izmaksas",IF('4a+c+n'!$Q18="C",'4a+c+n'!P18,0))</f>
        <v>0</v>
      </c>
    </row>
    <row r="19" spans="1:16" x14ac:dyDescent="0.2">
      <c r="A19" s="64">
        <f>IF(P19=0,0,IF(COUNTBLANK(P19)=1,0,COUNTA($P$14:P19)))</f>
        <v>0</v>
      </c>
      <c r="B19" s="28">
        <f>IF($C$4="citu pasākumu izmaksas",IF('4a+c+n'!$Q19="C",'4a+c+n'!B19,0))</f>
        <v>0</v>
      </c>
      <c r="C19" s="28">
        <f>IF($C$4="citu pasākumu izmaksas",IF('4a+c+n'!$Q19="C",'4a+c+n'!C19,0))</f>
        <v>0</v>
      </c>
      <c r="D19" s="28">
        <f>IF($C$4="citu pasākumu izmaksas",IF('4a+c+n'!$Q19="C",'4a+c+n'!D19,0))</f>
        <v>0</v>
      </c>
      <c r="E19" s="59"/>
      <c r="F19" s="81"/>
      <c r="G19" s="28"/>
      <c r="H19" s="28">
        <f>IF($C$4="citu pasākumu izmaksas",IF('4a+c+n'!$Q19="C",'4a+c+n'!H19,0))</f>
        <v>0</v>
      </c>
      <c r="I19" s="28"/>
      <c r="J19" s="28"/>
      <c r="K19" s="59">
        <f>IF($C$4="citu pasākumu izmaksas",IF('4a+c+n'!$Q19="C",'4a+c+n'!K19,0))</f>
        <v>0</v>
      </c>
      <c r="L19" s="109">
        <f>IF($C$4="citu pasākumu izmaksas",IF('4a+c+n'!$Q19="C",'4a+c+n'!L19,0))</f>
        <v>0</v>
      </c>
      <c r="M19" s="28">
        <f>IF($C$4="citu pasākumu izmaksas",IF('4a+c+n'!$Q19="C",'4a+c+n'!M19,0))</f>
        <v>0</v>
      </c>
      <c r="N19" s="28">
        <f>IF($C$4="citu pasākumu izmaksas",IF('4a+c+n'!$Q19="C",'4a+c+n'!N19,0))</f>
        <v>0</v>
      </c>
      <c r="O19" s="28">
        <f>IF($C$4="citu pasākumu izmaksas",IF('4a+c+n'!$Q19="C",'4a+c+n'!O19,0))</f>
        <v>0</v>
      </c>
      <c r="P19" s="59">
        <f>IF($C$4="citu pasākumu izmaksas",IF('4a+c+n'!$Q19="C",'4a+c+n'!P19,0))</f>
        <v>0</v>
      </c>
    </row>
    <row r="20" spans="1:16" x14ac:dyDescent="0.2">
      <c r="A20" s="64">
        <f>IF(P20=0,0,IF(COUNTBLANK(P20)=1,0,COUNTA($P$14:P20)))</f>
        <v>0</v>
      </c>
      <c r="B20" s="28">
        <f>IF($C$4="citu pasākumu izmaksas",IF('4a+c+n'!$Q20="C",'4a+c+n'!B20,0))</f>
        <v>0</v>
      </c>
      <c r="C20" s="28">
        <f>IF($C$4="citu pasākumu izmaksas",IF('4a+c+n'!$Q20="C",'4a+c+n'!C20,0))</f>
        <v>0</v>
      </c>
      <c r="D20" s="28">
        <f>IF($C$4="citu pasākumu izmaksas",IF('4a+c+n'!$Q20="C",'4a+c+n'!D20,0))</f>
        <v>0</v>
      </c>
      <c r="E20" s="59"/>
      <c r="F20" s="81"/>
      <c r="G20" s="28"/>
      <c r="H20" s="28">
        <f>IF($C$4="citu pasākumu izmaksas",IF('4a+c+n'!$Q20="C",'4a+c+n'!H20,0))</f>
        <v>0</v>
      </c>
      <c r="I20" s="28"/>
      <c r="J20" s="28"/>
      <c r="K20" s="59">
        <f>IF($C$4="citu pasākumu izmaksas",IF('4a+c+n'!$Q20="C",'4a+c+n'!K20,0))</f>
        <v>0</v>
      </c>
      <c r="L20" s="109">
        <f>IF($C$4="citu pasākumu izmaksas",IF('4a+c+n'!$Q20="C",'4a+c+n'!L20,0))</f>
        <v>0</v>
      </c>
      <c r="M20" s="28">
        <f>IF($C$4="citu pasākumu izmaksas",IF('4a+c+n'!$Q20="C",'4a+c+n'!M20,0))</f>
        <v>0</v>
      </c>
      <c r="N20" s="28">
        <f>IF($C$4="citu pasākumu izmaksas",IF('4a+c+n'!$Q20="C",'4a+c+n'!N20,0))</f>
        <v>0</v>
      </c>
      <c r="O20" s="28">
        <f>IF($C$4="citu pasākumu izmaksas",IF('4a+c+n'!$Q20="C",'4a+c+n'!O20,0))</f>
        <v>0</v>
      </c>
      <c r="P20" s="59">
        <f>IF($C$4="citu pasākumu izmaksas",IF('4a+c+n'!$Q20="C",'4a+c+n'!P20,0))</f>
        <v>0</v>
      </c>
    </row>
    <row r="21" spans="1:16" x14ac:dyDescent="0.2">
      <c r="A21" s="64">
        <f>IF(P21=0,0,IF(COUNTBLANK(P21)=1,0,COUNTA($P$14:P21)))</f>
        <v>0</v>
      </c>
      <c r="B21" s="28">
        <f>IF($C$4="citu pasākumu izmaksas",IF('4a+c+n'!$Q21="C",'4a+c+n'!B21,0))</f>
        <v>0</v>
      </c>
      <c r="C21" s="28">
        <f>IF($C$4="citu pasākumu izmaksas",IF('4a+c+n'!$Q21="C",'4a+c+n'!C21,0))</f>
        <v>0</v>
      </c>
      <c r="D21" s="28">
        <f>IF($C$4="citu pasākumu izmaksas",IF('4a+c+n'!$Q21="C",'4a+c+n'!D21,0))</f>
        <v>0</v>
      </c>
      <c r="E21" s="59"/>
      <c r="F21" s="81"/>
      <c r="G21" s="28"/>
      <c r="H21" s="28">
        <f>IF($C$4="citu pasākumu izmaksas",IF('4a+c+n'!$Q21="C",'4a+c+n'!H21,0))</f>
        <v>0</v>
      </c>
      <c r="I21" s="28"/>
      <c r="J21" s="28"/>
      <c r="K21" s="59">
        <f>IF($C$4="citu pasākumu izmaksas",IF('4a+c+n'!$Q21="C",'4a+c+n'!K21,0))</f>
        <v>0</v>
      </c>
      <c r="L21" s="109">
        <f>IF($C$4="citu pasākumu izmaksas",IF('4a+c+n'!$Q21="C",'4a+c+n'!L21,0))</f>
        <v>0</v>
      </c>
      <c r="M21" s="28">
        <f>IF($C$4="citu pasākumu izmaksas",IF('4a+c+n'!$Q21="C",'4a+c+n'!M21,0))</f>
        <v>0</v>
      </c>
      <c r="N21" s="28">
        <f>IF($C$4="citu pasākumu izmaksas",IF('4a+c+n'!$Q21="C",'4a+c+n'!N21,0))</f>
        <v>0</v>
      </c>
      <c r="O21" s="28">
        <f>IF($C$4="citu pasākumu izmaksas",IF('4a+c+n'!$Q21="C",'4a+c+n'!O21,0))</f>
        <v>0</v>
      </c>
      <c r="P21" s="59">
        <f>IF($C$4="citu pasākumu izmaksas",IF('4a+c+n'!$Q21="C",'4a+c+n'!P21,0))</f>
        <v>0</v>
      </c>
    </row>
    <row r="22" spans="1:16" x14ac:dyDescent="0.2">
      <c r="A22" s="64">
        <f>IF(P22=0,0,IF(COUNTBLANK(P22)=1,0,COUNTA($P$14:P22)))</f>
        <v>0</v>
      </c>
      <c r="B22" s="28">
        <f>IF($C$4="citu pasākumu izmaksas",IF('4a+c+n'!$Q22="C",'4a+c+n'!B22,0))</f>
        <v>0</v>
      </c>
      <c r="C22" s="28">
        <f>IF($C$4="citu pasākumu izmaksas",IF('4a+c+n'!$Q22="C",'4a+c+n'!C22,0))</f>
        <v>0</v>
      </c>
      <c r="D22" s="28">
        <f>IF($C$4="citu pasākumu izmaksas",IF('4a+c+n'!$Q22="C",'4a+c+n'!D22,0))</f>
        <v>0</v>
      </c>
      <c r="E22" s="59"/>
      <c r="F22" s="81"/>
      <c r="G22" s="28"/>
      <c r="H22" s="28">
        <f>IF($C$4="citu pasākumu izmaksas",IF('4a+c+n'!$Q22="C",'4a+c+n'!H22,0))</f>
        <v>0</v>
      </c>
      <c r="I22" s="28"/>
      <c r="J22" s="28"/>
      <c r="K22" s="59">
        <f>IF($C$4="citu pasākumu izmaksas",IF('4a+c+n'!$Q22="C",'4a+c+n'!K22,0))</f>
        <v>0</v>
      </c>
      <c r="L22" s="109">
        <f>IF($C$4="citu pasākumu izmaksas",IF('4a+c+n'!$Q22="C",'4a+c+n'!L22,0))</f>
        <v>0</v>
      </c>
      <c r="M22" s="28">
        <f>IF($C$4="citu pasākumu izmaksas",IF('4a+c+n'!$Q22="C",'4a+c+n'!M22,0))</f>
        <v>0</v>
      </c>
      <c r="N22" s="28">
        <f>IF($C$4="citu pasākumu izmaksas",IF('4a+c+n'!$Q22="C",'4a+c+n'!N22,0))</f>
        <v>0</v>
      </c>
      <c r="O22" s="28">
        <f>IF($C$4="citu pasākumu izmaksas",IF('4a+c+n'!$Q22="C",'4a+c+n'!O22,0))</f>
        <v>0</v>
      </c>
      <c r="P22" s="59">
        <f>IF($C$4="citu pasākumu izmaksas",IF('4a+c+n'!$Q22="C",'4a+c+n'!P22,0))</f>
        <v>0</v>
      </c>
    </row>
    <row r="23" spans="1:16" x14ac:dyDescent="0.2">
      <c r="A23" s="64">
        <f>IF(P23=0,0,IF(COUNTBLANK(P23)=1,0,COUNTA($P$14:P23)))</f>
        <v>0</v>
      </c>
      <c r="B23" s="28">
        <f>IF($C$4="citu pasākumu izmaksas",IF('4a+c+n'!$Q23="C",'4a+c+n'!B23,0))</f>
        <v>0</v>
      </c>
      <c r="C23" s="28">
        <f>IF($C$4="citu pasākumu izmaksas",IF('4a+c+n'!$Q23="C",'4a+c+n'!C23,0))</f>
        <v>0</v>
      </c>
      <c r="D23" s="28">
        <f>IF($C$4="citu pasākumu izmaksas",IF('4a+c+n'!$Q23="C",'4a+c+n'!D23,0))</f>
        <v>0</v>
      </c>
      <c r="E23" s="59"/>
      <c r="F23" s="81"/>
      <c r="G23" s="28"/>
      <c r="H23" s="28">
        <f>IF($C$4="citu pasākumu izmaksas",IF('4a+c+n'!$Q23="C",'4a+c+n'!H23,0))</f>
        <v>0</v>
      </c>
      <c r="I23" s="28"/>
      <c r="J23" s="28"/>
      <c r="K23" s="59">
        <f>IF($C$4="citu pasākumu izmaksas",IF('4a+c+n'!$Q23="C",'4a+c+n'!K23,0))</f>
        <v>0</v>
      </c>
      <c r="L23" s="109">
        <f>IF($C$4="citu pasākumu izmaksas",IF('4a+c+n'!$Q23="C",'4a+c+n'!L23,0))</f>
        <v>0</v>
      </c>
      <c r="M23" s="28">
        <f>IF($C$4="citu pasākumu izmaksas",IF('4a+c+n'!$Q23="C",'4a+c+n'!M23,0))</f>
        <v>0</v>
      </c>
      <c r="N23" s="28">
        <f>IF($C$4="citu pasākumu izmaksas",IF('4a+c+n'!$Q23="C",'4a+c+n'!N23,0))</f>
        <v>0</v>
      </c>
      <c r="O23" s="28">
        <f>IF($C$4="citu pasākumu izmaksas",IF('4a+c+n'!$Q23="C",'4a+c+n'!O23,0))</f>
        <v>0</v>
      </c>
      <c r="P23" s="59">
        <f>IF($C$4="citu pasākumu izmaksas",IF('4a+c+n'!$Q23="C",'4a+c+n'!P23,0))</f>
        <v>0</v>
      </c>
    </row>
    <row r="24" spans="1:16" x14ac:dyDescent="0.2">
      <c r="A24" s="64">
        <f>IF(P24=0,0,IF(COUNTBLANK(P24)=1,0,COUNTA($P$14:P24)))</f>
        <v>0</v>
      </c>
      <c r="B24" s="28">
        <f>IF($C$4="citu pasākumu izmaksas",IF('4a+c+n'!$Q24="C",'4a+c+n'!B24,0))</f>
        <v>0</v>
      </c>
      <c r="C24" s="28">
        <f>IF($C$4="citu pasākumu izmaksas",IF('4a+c+n'!$Q24="C",'4a+c+n'!C24,0))</f>
        <v>0</v>
      </c>
      <c r="D24" s="28">
        <f>IF($C$4="citu pasākumu izmaksas",IF('4a+c+n'!$Q24="C",'4a+c+n'!D24,0))</f>
        <v>0</v>
      </c>
      <c r="E24" s="59"/>
      <c r="F24" s="81"/>
      <c r="G24" s="28"/>
      <c r="H24" s="28">
        <f>IF($C$4="citu pasākumu izmaksas",IF('4a+c+n'!$Q24="C",'4a+c+n'!H24,0))</f>
        <v>0</v>
      </c>
      <c r="I24" s="28"/>
      <c r="J24" s="28"/>
      <c r="K24" s="59">
        <f>IF($C$4="citu pasākumu izmaksas",IF('4a+c+n'!$Q24="C",'4a+c+n'!K24,0))</f>
        <v>0</v>
      </c>
      <c r="L24" s="109">
        <f>IF($C$4="citu pasākumu izmaksas",IF('4a+c+n'!$Q24="C",'4a+c+n'!L24,0))</f>
        <v>0</v>
      </c>
      <c r="M24" s="28">
        <f>IF($C$4="citu pasākumu izmaksas",IF('4a+c+n'!$Q24="C",'4a+c+n'!M24,0))</f>
        <v>0</v>
      </c>
      <c r="N24" s="28">
        <f>IF($C$4="citu pasākumu izmaksas",IF('4a+c+n'!$Q24="C",'4a+c+n'!N24,0))</f>
        <v>0</v>
      </c>
      <c r="O24" s="28">
        <f>IF($C$4="citu pasākumu izmaksas",IF('4a+c+n'!$Q24="C",'4a+c+n'!O24,0))</f>
        <v>0</v>
      </c>
      <c r="P24" s="59">
        <f>IF($C$4="citu pasākumu izmaksas",IF('4a+c+n'!$Q24="C",'4a+c+n'!P24,0))</f>
        <v>0</v>
      </c>
    </row>
    <row r="25" spans="1:16" x14ac:dyDescent="0.2">
      <c r="A25" s="64">
        <f>IF(P25=0,0,IF(COUNTBLANK(P25)=1,0,COUNTA($P$14:P25)))</f>
        <v>0</v>
      </c>
      <c r="B25" s="28">
        <f>IF($C$4="citu pasākumu izmaksas",IF('4a+c+n'!$Q25="C",'4a+c+n'!B25,0))</f>
        <v>0</v>
      </c>
      <c r="C25" s="28">
        <f>IF($C$4="citu pasākumu izmaksas",IF('4a+c+n'!$Q25="C",'4a+c+n'!C25,0))</f>
        <v>0</v>
      </c>
      <c r="D25" s="28">
        <f>IF($C$4="citu pasākumu izmaksas",IF('4a+c+n'!$Q25="C",'4a+c+n'!D25,0))</f>
        <v>0</v>
      </c>
      <c r="E25" s="59"/>
      <c r="F25" s="81"/>
      <c r="G25" s="28"/>
      <c r="H25" s="28">
        <f>IF($C$4="citu pasākumu izmaksas",IF('4a+c+n'!$Q25="C",'4a+c+n'!H25,0))</f>
        <v>0</v>
      </c>
      <c r="I25" s="28"/>
      <c r="J25" s="28"/>
      <c r="K25" s="59">
        <f>IF($C$4="citu pasākumu izmaksas",IF('4a+c+n'!$Q25="C",'4a+c+n'!K25,0))</f>
        <v>0</v>
      </c>
      <c r="L25" s="109">
        <f>IF($C$4="citu pasākumu izmaksas",IF('4a+c+n'!$Q25="C",'4a+c+n'!L25,0))</f>
        <v>0</v>
      </c>
      <c r="M25" s="28">
        <f>IF($C$4="citu pasākumu izmaksas",IF('4a+c+n'!$Q25="C",'4a+c+n'!M25,0))</f>
        <v>0</v>
      </c>
      <c r="N25" s="28">
        <f>IF($C$4="citu pasākumu izmaksas",IF('4a+c+n'!$Q25="C",'4a+c+n'!N25,0))</f>
        <v>0</v>
      </c>
      <c r="O25" s="28">
        <f>IF($C$4="citu pasākumu izmaksas",IF('4a+c+n'!$Q25="C",'4a+c+n'!O25,0))</f>
        <v>0</v>
      </c>
      <c r="P25" s="59">
        <f>IF($C$4="citu pasākumu izmaksas",IF('4a+c+n'!$Q25="C",'4a+c+n'!P25,0))</f>
        <v>0</v>
      </c>
    </row>
    <row r="26" spans="1:16" x14ac:dyDescent="0.2">
      <c r="A26" s="64">
        <f>IF(P26=0,0,IF(COUNTBLANK(P26)=1,0,COUNTA($P$14:P26)))</f>
        <v>0</v>
      </c>
      <c r="B26" s="28">
        <f>IF($C$4="citu pasākumu izmaksas",IF('4a+c+n'!$Q26="C",'4a+c+n'!B26,0))</f>
        <v>0</v>
      </c>
      <c r="C26" s="28">
        <f>IF($C$4="citu pasākumu izmaksas",IF('4a+c+n'!$Q26="C",'4a+c+n'!C26,0))</f>
        <v>0</v>
      </c>
      <c r="D26" s="28">
        <f>IF($C$4="citu pasākumu izmaksas",IF('4a+c+n'!$Q26="C",'4a+c+n'!D26,0))</f>
        <v>0</v>
      </c>
      <c r="E26" s="59"/>
      <c r="F26" s="81"/>
      <c r="G26" s="28"/>
      <c r="H26" s="28">
        <f>IF($C$4="citu pasākumu izmaksas",IF('4a+c+n'!$Q26="C",'4a+c+n'!H26,0))</f>
        <v>0</v>
      </c>
      <c r="I26" s="28"/>
      <c r="J26" s="28"/>
      <c r="K26" s="59">
        <f>IF($C$4="citu pasākumu izmaksas",IF('4a+c+n'!$Q26="C",'4a+c+n'!K26,0))</f>
        <v>0</v>
      </c>
      <c r="L26" s="109">
        <f>IF($C$4="citu pasākumu izmaksas",IF('4a+c+n'!$Q26="C",'4a+c+n'!L26,0))</f>
        <v>0</v>
      </c>
      <c r="M26" s="28">
        <f>IF($C$4="citu pasākumu izmaksas",IF('4a+c+n'!$Q26="C",'4a+c+n'!M26,0))</f>
        <v>0</v>
      </c>
      <c r="N26" s="28">
        <f>IF($C$4="citu pasākumu izmaksas",IF('4a+c+n'!$Q26="C",'4a+c+n'!N26,0))</f>
        <v>0</v>
      </c>
      <c r="O26" s="28">
        <f>IF($C$4="citu pasākumu izmaksas",IF('4a+c+n'!$Q26="C",'4a+c+n'!O26,0))</f>
        <v>0</v>
      </c>
      <c r="P26" s="59">
        <f>IF($C$4="citu pasākumu izmaksas",IF('4a+c+n'!$Q26="C",'4a+c+n'!P26,0))</f>
        <v>0</v>
      </c>
    </row>
    <row r="27" spans="1:16" x14ac:dyDescent="0.2">
      <c r="A27" s="64">
        <f>IF(P27=0,0,IF(COUNTBLANK(P27)=1,0,COUNTA($P$14:P27)))</f>
        <v>0</v>
      </c>
      <c r="B27" s="28">
        <f>IF($C$4="citu pasākumu izmaksas",IF('4a+c+n'!$Q27="C",'4a+c+n'!B27,0))</f>
        <v>0</v>
      </c>
      <c r="C27" s="28">
        <f>IF($C$4="citu pasākumu izmaksas",IF('4a+c+n'!$Q27="C",'4a+c+n'!C27,0))</f>
        <v>0</v>
      </c>
      <c r="D27" s="28">
        <f>IF($C$4="citu pasākumu izmaksas",IF('4a+c+n'!$Q27="C",'4a+c+n'!D27,0))</f>
        <v>0</v>
      </c>
      <c r="E27" s="59"/>
      <c r="F27" s="81"/>
      <c r="G27" s="28"/>
      <c r="H27" s="28">
        <f>IF($C$4="citu pasākumu izmaksas",IF('4a+c+n'!$Q27="C",'4a+c+n'!H27,0))</f>
        <v>0</v>
      </c>
      <c r="I27" s="28"/>
      <c r="J27" s="28"/>
      <c r="K27" s="59">
        <f>IF($C$4="citu pasākumu izmaksas",IF('4a+c+n'!$Q27="C",'4a+c+n'!K27,0))</f>
        <v>0</v>
      </c>
      <c r="L27" s="109">
        <f>IF($C$4="citu pasākumu izmaksas",IF('4a+c+n'!$Q27="C",'4a+c+n'!L27,0))</f>
        <v>0</v>
      </c>
      <c r="M27" s="28">
        <f>IF($C$4="citu pasākumu izmaksas",IF('4a+c+n'!$Q27="C",'4a+c+n'!M27,0))</f>
        <v>0</v>
      </c>
      <c r="N27" s="28">
        <f>IF($C$4="citu pasākumu izmaksas",IF('4a+c+n'!$Q27="C",'4a+c+n'!N27,0))</f>
        <v>0</v>
      </c>
      <c r="O27" s="28">
        <f>IF($C$4="citu pasākumu izmaksas",IF('4a+c+n'!$Q27="C",'4a+c+n'!O27,0))</f>
        <v>0</v>
      </c>
      <c r="P27" s="59">
        <f>IF($C$4="citu pasākumu izmaksas",IF('4a+c+n'!$Q27="C",'4a+c+n'!P27,0))</f>
        <v>0</v>
      </c>
    </row>
    <row r="28" spans="1:16" x14ac:dyDescent="0.2">
      <c r="A28" s="64">
        <f>IF(P28=0,0,IF(COUNTBLANK(P28)=1,0,COUNTA($P$14:P28)))</f>
        <v>0</v>
      </c>
      <c r="B28" s="28">
        <f>IF($C$4="citu pasākumu izmaksas",IF('4a+c+n'!$Q28="C",'4a+c+n'!B28,0))</f>
        <v>0</v>
      </c>
      <c r="C28" s="28">
        <f>IF($C$4="citu pasākumu izmaksas",IF('4a+c+n'!$Q28="C",'4a+c+n'!C28,0))</f>
        <v>0</v>
      </c>
      <c r="D28" s="28">
        <f>IF($C$4="citu pasākumu izmaksas",IF('4a+c+n'!$Q28="C",'4a+c+n'!D28,0))</f>
        <v>0</v>
      </c>
      <c r="E28" s="59"/>
      <c r="F28" s="81"/>
      <c r="G28" s="28"/>
      <c r="H28" s="28">
        <f>IF($C$4="citu pasākumu izmaksas",IF('4a+c+n'!$Q28="C",'4a+c+n'!H28,0))</f>
        <v>0</v>
      </c>
      <c r="I28" s="28"/>
      <c r="J28" s="28"/>
      <c r="K28" s="59">
        <f>IF($C$4="citu pasākumu izmaksas",IF('4a+c+n'!$Q28="C",'4a+c+n'!K28,0))</f>
        <v>0</v>
      </c>
      <c r="L28" s="109">
        <f>IF($C$4="citu pasākumu izmaksas",IF('4a+c+n'!$Q28="C",'4a+c+n'!L28,0))</f>
        <v>0</v>
      </c>
      <c r="M28" s="28">
        <f>IF($C$4="citu pasākumu izmaksas",IF('4a+c+n'!$Q28="C",'4a+c+n'!M28,0))</f>
        <v>0</v>
      </c>
      <c r="N28" s="28">
        <f>IF($C$4="citu pasākumu izmaksas",IF('4a+c+n'!$Q28="C",'4a+c+n'!N28,0))</f>
        <v>0</v>
      </c>
      <c r="O28" s="28">
        <f>IF($C$4="citu pasākumu izmaksas",IF('4a+c+n'!$Q28="C",'4a+c+n'!O28,0))</f>
        <v>0</v>
      </c>
      <c r="P28" s="59">
        <f>IF($C$4="citu pasākumu izmaksas",IF('4a+c+n'!$Q28="C",'4a+c+n'!P28,0))</f>
        <v>0</v>
      </c>
    </row>
    <row r="29" spans="1:16" x14ac:dyDescent="0.2">
      <c r="A29" s="64">
        <f>IF(P29=0,0,IF(COUNTBLANK(P29)=1,0,COUNTA($P$14:P29)))</f>
        <v>0</v>
      </c>
      <c r="B29" s="28">
        <f>IF($C$4="citu pasākumu izmaksas",IF('4a+c+n'!$Q29="C",'4a+c+n'!B29,0))</f>
        <v>0</v>
      </c>
      <c r="C29" s="28">
        <f>IF($C$4="citu pasākumu izmaksas",IF('4a+c+n'!$Q29="C",'4a+c+n'!C29,0))</f>
        <v>0</v>
      </c>
      <c r="D29" s="28">
        <f>IF($C$4="citu pasākumu izmaksas",IF('4a+c+n'!$Q29="C",'4a+c+n'!D29,0))</f>
        <v>0</v>
      </c>
      <c r="E29" s="59"/>
      <c r="F29" s="81"/>
      <c r="G29" s="28"/>
      <c r="H29" s="28">
        <f>IF($C$4="citu pasākumu izmaksas",IF('4a+c+n'!$Q29="C",'4a+c+n'!H29,0))</f>
        <v>0</v>
      </c>
      <c r="I29" s="28"/>
      <c r="J29" s="28"/>
      <c r="K29" s="59">
        <f>IF($C$4="citu pasākumu izmaksas",IF('4a+c+n'!$Q29="C",'4a+c+n'!K29,0))</f>
        <v>0</v>
      </c>
      <c r="L29" s="109">
        <f>IF($C$4="citu pasākumu izmaksas",IF('4a+c+n'!$Q29="C",'4a+c+n'!L29,0))</f>
        <v>0</v>
      </c>
      <c r="M29" s="28">
        <f>IF($C$4="citu pasākumu izmaksas",IF('4a+c+n'!$Q29="C",'4a+c+n'!M29,0))</f>
        <v>0</v>
      </c>
      <c r="N29" s="28">
        <f>IF($C$4="citu pasākumu izmaksas",IF('4a+c+n'!$Q29="C",'4a+c+n'!N29,0))</f>
        <v>0</v>
      </c>
      <c r="O29" s="28">
        <f>IF($C$4="citu pasākumu izmaksas",IF('4a+c+n'!$Q29="C",'4a+c+n'!O29,0))</f>
        <v>0</v>
      </c>
      <c r="P29" s="59">
        <f>IF($C$4="citu pasākumu izmaksas",IF('4a+c+n'!$Q29="C",'4a+c+n'!P29,0))</f>
        <v>0</v>
      </c>
    </row>
    <row r="30" spans="1:16" x14ac:dyDescent="0.2">
      <c r="A30" s="64">
        <f>IF(P30=0,0,IF(COUNTBLANK(P30)=1,0,COUNTA($P$14:P30)))</f>
        <v>0</v>
      </c>
      <c r="B30" s="28">
        <f>IF($C$4="citu pasākumu izmaksas",IF('4a+c+n'!$Q30="C",'4a+c+n'!B30,0))</f>
        <v>0</v>
      </c>
      <c r="C30" s="28">
        <f>IF($C$4="citu pasākumu izmaksas",IF('4a+c+n'!$Q30="C",'4a+c+n'!C30,0))</f>
        <v>0</v>
      </c>
      <c r="D30" s="28">
        <f>IF($C$4="citu pasākumu izmaksas",IF('4a+c+n'!$Q30="C",'4a+c+n'!D30,0))</f>
        <v>0</v>
      </c>
      <c r="E30" s="59"/>
      <c r="F30" s="81"/>
      <c r="G30" s="28"/>
      <c r="H30" s="28">
        <f>IF($C$4="citu pasākumu izmaksas",IF('4a+c+n'!$Q30="C",'4a+c+n'!H30,0))</f>
        <v>0</v>
      </c>
      <c r="I30" s="28"/>
      <c r="J30" s="28"/>
      <c r="K30" s="59">
        <f>IF($C$4="citu pasākumu izmaksas",IF('4a+c+n'!$Q30="C",'4a+c+n'!K30,0))</f>
        <v>0</v>
      </c>
      <c r="L30" s="109">
        <f>IF($C$4="citu pasākumu izmaksas",IF('4a+c+n'!$Q30="C",'4a+c+n'!L30,0))</f>
        <v>0</v>
      </c>
      <c r="M30" s="28">
        <f>IF($C$4="citu pasākumu izmaksas",IF('4a+c+n'!$Q30="C",'4a+c+n'!M30,0))</f>
        <v>0</v>
      </c>
      <c r="N30" s="28">
        <f>IF($C$4="citu pasākumu izmaksas",IF('4a+c+n'!$Q30="C",'4a+c+n'!N30,0))</f>
        <v>0</v>
      </c>
      <c r="O30" s="28">
        <f>IF($C$4="citu pasākumu izmaksas",IF('4a+c+n'!$Q30="C",'4a+c+n'!O30,0))</f>
        <v>0</v>
      </c>
      <c r="P30" s="59">
        <f>IF($C$4="citu pasākumu izmaksas",IF('4a+c+n'!$Q30="C",'4a+c+n'!P30,0))</f>
        <v>0</v>
      </c>
    </row>
    <row r="31" spans="1:16" x14ac:dyDescent="0.2">
      <c r="A31" s="64">
        <f>IF(P31=0,0,IF(COUNTBLANK(P31)=1,0,COUNTA($P$14:P31)))</f>
        <v>0</v>
      </c>
      <c r="B31" s="28">
        <f>IF($C$4="citu pasākumu izmaksas",IF('4a+c+n'!$Q31="C",'4a+c+n'!B31,0))</f>
        <v>0</v>
      </c>
      <c r="C31" s="28">
        <f>IF($C$4="citu pasākumu izmaksas",IF('4a+c+n'!$Q31="C",'4a+c+n'!C31,0))</f>
        <v>0</v>
      </c>
      <c r="D31" s="28">
        <f>IF($C$4="citu pasākumu izmaksas",IF('4a+c+n'!$Q31="C",'4a+c+n'!D31,0))</f>
        <v>0</v>
      </c>
      <c r="E31" s="59"/>
      <c r="F31" s="81"/>
      <c r="G31" s="28"/>
      <c r="H31" s="28">
        <f>IF($C$4="citu pasākumu izmaksas",IF('4a+c+n'!$Q31="C",'4a+c+n'!H31,0))</f>
        <v>0</v>
      </c>
      <c r="I31" s="28"/>
      <c r="J31" s="28"/>
      <c r="K31" s="59">
        <f>IF($C$4="citu pasākumu izmaksas",IF('4a+c+n'!$Q31="C",'4a+c+n'!K31,0))</f>
        <v>0</v>
      </c>
      <c r="L31" s="109">
        <f>IF($C$4="citu pasākumu izmaksas",IF('4a+c+n'!$Q31="C",'4a+c+n'!L31,0))</f>
        <v>0</v>
      </c>
      <c r="M31" s="28">
        <f>IF($C$4="citu pasākumu izmaksas",IF('4a+c+n'!$Q31="C",'4a+c+n'!M31,0))</f>
        <v>0</v>
      </c>
      <c r="N31" s="28">
        <f>IF($C$4="citu pasākumu izmaksas",IF('4a+c+n'!$Q31="C",'4a+c+n'!N31,0))</f>
        <v>0</v>
      </c>
      <c r="O31" s="28">
        <f>IF($C$4="citu pasākumu izmaksas",IF('4a+c+n'!$Q31="C",'4a+c+n'!O31,0))</f>
        <v>0</v>
      </c>
      <c r="P31" s="59">
        <f>IF($C$4="citu pasākumu izmaksas",IF('4a+c+n'!$Q31="C",'4a+c+n'!P31,0))</f>
        <v>0</v>
      </c>
    </row>
    <row r="32" spans="1:16" x14ac:dyDescent="0.2">
      <c r="A32" s="64">
        <f>IF(P32=0,0,IF(COUNTBLANK(P32)=1,0,COUNTA($P$14:P32)))</f>
        <v>0</v>
      </c>
      <c r="B32" s="28">
        <f>IF($C$4="citu pasākumu izmaksas",IF('4a+c+n'!$Q32="C",'4a+c+n'!B32,0))</f>
        <v>0</v>
      </c>
      <c r="C32" s="28">
        <f>IF($C$4="citu pasākumu izmaksas",IF('4a+c+n'!$Q32="C",'4a+c+n'!C32,0))</f>
        <v>0</v>
      </c>
      <c r="D32" s="28">
        <f>IF($C$4="citu pasākumu izmaksas",IF('4a+c+n'!$Q32="C",'4a+c+n'!D32,0))</f>
        <v>0</v>
      </c>
      <c r="E32" s="59"/>
      <c r="F32" s="81"/>
      <c r="G32" s="28"/>
      <c r="H32" s="28">
        <f>IF($C$4="citu pasākumu izmaksas",IF('4a+c+n'!$Q32="C",'4a+c+n'!H32,0))</f>
        <v>0</v>
      </c>
      <c r="I32" s="28"/>
      <c r="J32" s="28"/>
      <c r="K32" s="59">
        <f>IF($C$4="citu pasākumu izmaksas",IF('4a+c+n'!$Q32="C",'4a+c+n'!K32,0))</f>
        <v>0</v>
      </c>
      <c r="L32" s="109">
        <f>IF($C$4="citu pasākumu izmaksas",IF('4a+c+n'!$Q32="C",'4a+c+n'!L32,0))</f>
        <v>0</v>
      </c>
      <c r="M32" s="28">
        <f>IF($C$4="citu pasākumu izmaksas",IF('4a+c+n'!$Q32="C",'4a+c+n'!M32,0))</f>
        <v>0</v>
      </c>
      <c r="N32" s="28">
        <f>IF($C$4="citu pasākumu izmaksas",IF('4a+c+n'!$Q32="C",'4a+c+n'!N32,0))</f>
        <v>0</v>
      </c>
      <c r="O32" s="28">
        <f>IF($C$4="citu pasākumu izmaksas",IF('4a+c+n'!$Q32="C",'4a+c+n'!O32,0))</f>
        <v>0</v>
      </c>
      <c r="P32" s="59">
        <f>IF($C$4="citu pasākumu izmaksas",IF('4a+c+n'!$Q32="C",'4a+c+n'!P32,0))</f>
        <v>0</v>
      </c>
    </row>
    <row r="33" spans="1:16" x14ac:dyDescent="0.2">
      <c r="A33" s="64">
        <f>IF(P33=0,0,IF(COUNTBLANK(P33)=1,0,COUNTA($P$14:P33)))</f>
        <v>0</v>
      </c>
      <c r="B33" s="28">
        <f>IF($C$4="citu pasākumu izmaksas",IF('4a+c+n'!$Q33="C",'4a+c+n'!B33,0))</f>
        <v>0</v>
      </c>
      <c r="C33" s="28">
        <f>IF($C$4="citu pasākumu izmaksas",IF('4a+c+n'!$Q33="C",'4a+c+n'!C33,0))</f>
        <v>0</v>
      </c>
      <c r="D33" s="28">
        <f>IF($C$4="citu pasākumu izmaksas",IF('4a+c+n'!$Q33="C",'4a+c+n'!D33,0))</f>
        <v>0</v>
      </c>
      <c r="E33" s="59"/>
      <c r="F33" s="81"/>
      <c r="G33" s="28"/>
      <c r="H33" s="28">
        <f>IF($C$4="citu pasākumu izmaksas",IF('4a+c+n'!$Q33="C",'4a+c+n'!H33,0))</f>
        <v>0</v>
      </c>
      <c r="I33" s="28"/>
      <c r="J33" s="28"/>
      <c r="K33" s="59">
        <f>IF($C$4="citu pasākumu izmaksas",IF('4a+c+n'!$Q33="C",'4a+c+n'!K33,0))</f>
        <v>0</v>
      </c>
      <c r="L33" s="109">
        <f>IF($C$4="citu pasākumu izmaksas",IF('4a+c+n'!$Q33="C",'4a+c+n'!L33,0))</f>
        <v>0</v>
      </c>
      <c r="M33" s="28">
        <f>IF($C$4="citu pasākumu izmaksas",IF('4a+c+n'!$Q33="C",'4a+c+n'!M33,0))</f>
        <v>0</v>
      </c>
      <c r="N33" s="28">
        <f>IF($C$4="citu pasākumu izmaksas",IF('4a+c+n'!$Q33="C",'4a+c+n'!N33,0))</f>
        <v>0</v>
      </c>
      <c r="O33" s="28">
        <f>IF($C$4="citu pasākumu izmaksas",IF('4a+c+n'!$Q33="C",'4a+c+n'!O33,0))</f>
        <v>0</v>
      </c>
      <c r="P33" s="59">
        <f>IF($C$4="citu pasākumu izmaksas",IF('4a+c+n'!$Q33="C",'4a+c+n'!P33,0))</f>
        <v>0</v>
      </c>
    </row>
    <row r="34" spans="1:16" ht="12" thickBot="1" x14ac:dyDescent="0.25">
      <c r="A34" s="64">
        <f>IF(P34=0,0,IF(COUNTBLANK(P34)=1,0,COUNTA($P$14:P34)))</f>
        <v>0</v>
      </c>
      <c r="B34" s="28">
        <f>IF($C$4="citu pasākumu izmaksas",IF('4a+c+n'!$Q34="C",'4a+c+n'!B34,0))</f>
        <v>0</v>
      </c>
      <c r="C34" s="28">
        <f>IF($C$4="citu pasākumu izmaksas",IF('4a+c+n'!$Q34="C",'4a+c+n'!C34,0))</f>
        <v>0</v>
      </c>
      <c r="D34" s="28">
        <f>IF($C$4="citu pasākumu izmaksas",IF('4a+c+n'!$Q34="C",'4a+c+n'!D34,0))</f>
        <v>0</v>
      </c>
      <c r="E34" s="59"/>
      <c r="F34" s="81"/>
      <c r="G34" s="28"/>
      <c r="H34" s="28">
        <f>IF($C$4="citu pasākumu izmaksas",IF('4a+c+n'!$Q34="C",'4a+c+n'!H34,0))</f>
        <v>0</v>
      </c>
      <c r="I34" s="28"/>
      <c r="J34" s="28"/>
      <c r="K34" s="59">
        <f>IF($C$4="citu pasākumu izmaksas",IF('4a+c+n'!$Q34="C",'4a+c+n'!K34,0))</f>
        <v>0</v>
      </c>
      <c r="L34" s="109">
        <f>IF($C$4="citu pasākumu izmaksas",IF('4a+c+n'!$Q34="C",'4a+c+n'!L34,0))</f>
        <v>0</v>
      </c>
      <c r="M34" s="28">
        <f>IF($C$4="citu pasākumu izmaksas",IF('4a+c+n'!$Q34="C",'4a+c+n'!M34,0))</f>
        <v>0</v>
      </c>
      <c r="N34" s="28">
        <f>IF($C$4="citu pasākumu izmaksas",IF('4a+c+n'!$Q34="C",'4a+c+n'!N34,0))</f>
        <v>0</v>
      </c>
      <c r="O34" s="28">
        <f>IF($C$4="citu pasākumu izmaksas",IF('4a+c+n'!$Q34="C",'4a+c+n'!O34,0))</f>
        <v>0</v>
      </c>
      <c r="P34" s="59">
        <f>IF($C$4="citu pasākumu izmaksas",IF('4a+c+n'!$Q34="C",'4a+c+n'!P34,0))</f>
        <v>0</v>
      </c>
    </row>
    <row r="35" spans="1:16" ht="12" customHeight="1" thickBot="1" x14ac:dyDescent="0.25">
      <c r="A35" s="325" t="s">
        <v>62</v>
      </c>
      <c r="B35" s="326"/>
      <c r="C35" s="326"/>
      <c r="D35" s="326"/>
      <c r="E35" s="326"/>
      <c r="F35" s="326"/>
      <c r="G35" s="326"/>
      <c r="H35" s="326"/>
      <c r="I35" s="326"/>
      <c r="J35" s="326"/>
      <c r="K35" s="327"/>
      <c r="L35" s="110">
        <f>SUM(L14:L34)</f>
        <v>0</v>
      </c>
      <c r="M35" s="111">
        <f>SUM(M14:M34)</f>
        <v>0</v>
      </c>
      <c r="N35" s="111">
        <f>SUM(N14:N34)</f>
        <v>0</v>
      </c>
      <c r="O35" s="111">
        <f>SUM(O14:O34)</f>
        <v>0</v>
      </c>
      <c r="P35" s="112">
        <f>SUM(P14:P34)</f>
        <v>0</v>
      </c>
    </row>
    <row r="36" spans="1:16" x14ac:dyDescent="0.2">
      <c r="A36" s="20"/>
      <c r="B36" s="20"/>
      <c r="C36" s="20"/>
      <c r="D36" s="20"/>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14</v>
      </c>
      <c r="B38" s="20"/>
      <c r="C38" s="328">
        <f>'Kops c'!C36:H36</f>
        <v>0</v>
      </c>
      <c r="D38" s="328"/>
      <c r="E38" s="328"/>
      <c r="F38" s="328"/>
      <c r="G38" s="328"/>
      <c r="H38" s="328"/>
      <c r="I38" s="20"/>
      <c r="J38" s="20"/>
      <c r="K38" s="20"/>
      <c r="L38" s="20"/>
      <c r="M38" s="20"/>
      <c r="N38" s="20"/>
      <c r="O38" s="20"/>
      <c r="P38" s="20"/>
    </row>
    <row r="39" spans="1:16" x14ac:dyDescent="0.2">
      <c r="A39" s="20"/>
      <c r="B39" s="20"/>
      <c r="C39" s="250" t="s">
        <v>15</v>
      </c>
      <c r="D39" s="250"/>
      <c r="E39" s="250"/>
      <c r="F39" s="250"/>
      <c r="G39" s="250"/>
      <c r="H39" s="250"/>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291" t="str">
        <f>'Kops n'!A39:D39</f>
        <v xml:space="preserve">Tāme sastādīta 2023. gada __.________ </v>
      </c>
      <c r="B41" s="292"/>
      <c r="C41" s="292"/>
      <c r="D41" s="29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1" t="s">
        <v>41</v>
      </c>
      <c r="B43" s="20"/>
      <c r="C43" s="328">
        <f>'Kops c'!C41:H41</f>
        <v>0</v>
      </c>
      <c r="D43" s="328"/>
      <c r="E43" s="328"/>
      <c r="F43" s="328"/>
      <c r="G43" s="328"/>
      <c r="H43" s="328"/>
      <c r="I43" s="20"/>
      <c r="J43" s="20"/>
      <c r="K43" s="20"/>
      <c r="L43" s="20"/>
      <c r="M43" s="20"/>
      <c r="N43" s="20"/>
      <c r="O43" s="20"/>
      <c r="P43" s="20"/>
    </row>
    <row r="44" spans="1:16" x14ac:dyDescent="0.2">
      <c r="A44" s="20"/>
      <c r="B44" s="20"/>
      <c r="C44" s="250" t="s">
        <v>15</v>
      </c>
      <c r="D44" s="250"/>
      <c r="E44" s="250"/>
      <c r="F44" s="250"/>
      <c r="G44" s="250"/>
      <c r="H44" s="250"/>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03" t="s">
        <v>16</v>
      </c>
      <c r="B46" s="52"/>
      <c r="C46" s="115">
        <f>'Kops c'!C44</f>
        <v>0</v>
      </c>
      <c r="D46" s="52"/>
      <c r="E46" s="20"/>
      <c r="F46" s="20"/>
      <c r="G46" s="20"/>
      <c r="H46" s="20"/>
      <c r="I46" s="20"/>
      <c r="J46" s="20"/>
      <c r="K46" s="20"/>
      <c r="L46" s="20"/>
      <c r="M46" s="20"/>
      <c r="N46" s="20"/>
      <c r="O46" s="20"/>
      <c r="P46" s="20"/>
    </row>
    <row r="47" spans="1:16" x14ac:dyDescent="0.2">
      <c r="A47" s="20"/>
      <c r="B47" s="20"/>
      <c r="C47" s="20"/>
      <c r="D47" s="20"/>
      <c r="E47" s="20"/>
      <c r="F47" s="20"/>
      <c r="G47" s="20"/>
      <c r="H47" s="20"/>
      <c r="I47" s="20"/>
      <c r="J47" s="20"/>
      <c r="K47" s="20"/>
      <c r="L47" s="20"/>
      <c r="M47" s="20"/>
      <c r="N47" s="20"/>
      <c r="O47" s="20"/>
      <c r="P47" s="20"/>
    </row>
  </sheetData>
  <mergeCells count="23">
    <mergeCell ref="C44:H44"/>
    <mergeCell ref="L12:P12"/>
    <mergeCell ref="A35:K35"/>
    <mergeCell ref="C38:H38"/>
    <mergeCell ref="C39:H39"/>
    <mergeCell ref="A41:D41"/>
    <mergeCell ref="C43:H4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35:K35">
    <cfRule type="containsText" dxfId="235" priority="3" operator="containsText" text="Tiešās izmaksas kopā, t. sk. darba devēja sociālais nodoklis __.__% ">
      <formula>NOT(ISERROR(SEARCH("Tiešās izmaksas kopā, t. sk. darba devēja sociālais nodoklis __.__% ",A35)))</formula>
    </cfRule>
  </conditionalFormatting>
  <conditionalFormatting sqref="A14:P34">
    <cfRule type="cellIs" dxfId="234" priority="1" operator="equal">
      <formula>0</formula>
    </cfRule>
  </conditionalFormatting>
  <conditionalFormatting sqref="C2:I2 D5:L8 N9:O9 L35:P35 C38:H38 C43:H43 C46">
    <cfRule type="cellIs" dxfId="233"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B8F-CB42-4191-98DF-53192F608E69}">
  <sheetPr codeName="Sheet18">
    <tabColor rgb="FF92D050"/>
  </sheetPr>
  <dimension ref="A1:P46"/>
  <sheetViews>
    <sheetView workbookViewId="0">
      <selection activeCell="W32" sqref="W3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'4a+c+n'!D1</f>
        <v>4</v>
      </c>
      <c r="E1" s="26"/>
      <c r="F1" s="26"/>
      <c r="G1" s="26"/>
      <c r="H1" s="26"/>
      <c r="I1" s="26"/>
      <c r="J1" s="26"/>
      <c r="N1" s="30"/>
      <c r="O1" s="31"/>
      <c r="P1" s="32"/>
    </row>
    <row r="2" spans="1:16" x14ac:dyDescent="0.2">
      <c r="A2" s="33"/>
      <c r="B2" s="33"/>
      <c r="C2" s="316" t="str">
        <f>'4a+c+n'!C2:I2</f>
        <v>Logi un durvis</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P34</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izmaksas",IF('4a+c+n'!$Q14="N",'4a+c+n'!B14,0))</f>
        <v>0</v>
      </c>
      <c r="C14" s="27">
        <f>IF($C$4="Neattiecināmās izmaksas",IF('4a+c+n'!$Q14="N",'4a+c+n'!C14,0))</f>
        <v>0</v>
      </c>
      <c r="D14" s="27">
        <f>IF($C$4="Neattiecināmās izmaksas",IF('4a+c+n'!$Q14="N",'4a+c+n'!D14,0))</f>
        <v>0</v>
      </c>
      <c r="E14" s="57"/>
      <c r="F14" s="79"/>
      <c r="G14" s="27">
        <f>IF($C$4="Neattiecināmās izmaksas",IF('4a+c+n'!$Q14="N",'4a+c+n'!G14,0))</f>
        <v>0</v>
      </c>
      <c r="H14" s="27">
        <f>IF($C$4="Neattiecināmās izmaksas",IF('4a+c+n'!$Q14="N",'4a+c+n'!H14,0))</f>
        <v>0</v>
      </c>
      <c r="I14" s="27"/>
      <c r="J14" s="27"/>
      <c r="K14" s="57">
        <f>IF($C$4="Neattiecināmās izmaksas",IF('4a+c+n'!$Q14="N",'4a+c+n'!K14,0))</f>
        <v>0</v>
      </c>
      <c r="L14" s="108">
        <f>IF($C$4="Neattiecināmās izmaksas",IF('4a+c+n'!$Q14="N",'4a+c+n'!L14,0))</f>
        <v>0</v>
      </c>
      <c r="M14" s="27">
        <f>IF($C$4="Neattiecināmās izmaksas",IF('4a+c+n'!$Q14="N",'4a+c+n'!M14,0))</f>
        <v>0</v>
      </c>
      <c r="N14" s="27">
        <f>IF($C$4="Neattiecināmās izmaksas",IF('4a+c+n'!$Q14="N",'4a+c+n'!N14,0))</f>
        <v>0</v>
      </c>
      <c r="O14" s="27">
        <f>IF($C$4="Neattiecināmās izmaksas",IF('4a+c+n'!$Q14="N",'4a+c+n'!O14,0))</f>
        <v>0</v>
      </c>
      <c r="P14" s="57">
        <f>IF($C$4="Neattiecināmās izmaksas",IF('4a+c+n'!$Q14="N",'4a+c+n'!P14,0))</f>
        <v>0</v>
      </c>
    </row>
    <row r="15" spans="1:16" x14ac:dyDescent="0.2">
      <c r="A15" s="64">
        <f>IF(P15=0,0,IF(COUNTBLANK(P15)=1,0,COUNTA($P$14:P15)))</f>
        <v>0</v>
      </c>
      <c r="B15" s="28">
        <f>IF($C$4="Neattiecināmās izmaksas",IF('4a+c+n'!$Q15="N",'4a+c+n'!B15,0))</f>
        <v>0</v>
      </c>
      <c r="C15" s="28">
        <f>IF($C$4="Neattiecināmās izmaksas",IF('4a+c+n'!$Q15="N",'4a+c+n'!C15,0))</f>
        <v>0</v>
      </c>
      <c r="D15" s="28">
        <f>IF($C$4="Neattiecināmās izmaksas",IF('4a+c+n'!$Q15="N",'4a+c+n'!D15,0))</f>
        <v>0</v>
      </c>
      <c r="E15" s="59"/>
      <c r="F15" s="81"/>
      <c r="G15" s="28"/>
      <c r="H15" s="28">
        <f>IF($C$4="Neattiecināmās izmaksas",IF('4a+c+n'!$Q15="N",'4a+c+n'!H15,0))</f>
        <v>0</v>
      </c>
      <c r="I15" s="28"/>
      <c r="J15" s="28"/>
      <c r="K15" s="59">
        <f>IF($C$4="Neattiecināmās izmaksas",IF('4a+c+n'!$Q15="N",'4a+c+n'!K15,0))</f>
        <v>0</v>
      </c>
      <c r="L15" s="109">
        <f>IF($C$4="Neattiecināmās izmaksas",IF('4a+c+n'!$Q15="N",'4a+c+n'!L15,0))</f>
        <v>0</v>
      </c>
      <c r="M15" s="28">
        <f>IF($C$4="Neattiecināmās izmaksas",IF('4a+c+n'!$Q15="N",'4a+c+n'!M15,0))</f>
        <v>0</v>
      </c>
      <c r="N15" s="28">
        <f>IF($C$4="Neattiecināmās izmaksas",IF('4a+c+n'!$Q15="N",'4a+c+n'!N15,0))</f>
        <v>0</v>
      </c>
      <c r="O15" s="28">
        <f>IF($C$4="Neattiecināmās izmaksas",IF('4a+c+n'!$Q15="N",'4a+c+n'!O15,0))</f>
        <v>0</v>
      </c>
      <c r="P15" s="59">
        <f>IF($C$4="Neattiecināmās izmaksas",IF('4a+c+n'!$Q15="N",'4a+c+n'!P15,0))</f>
        <v>0</v>
      </c>
    </row>
    <row r="16" spans="1:16" x14ac:dyDescent="0.2">
      <c r="A16" s="64">
        <f>IF(P16=0,0,IF(COUNTBLANK(P16)=1,0,COUNTA($P$14:P16)))</f>
        <v>0</v>
      </c>
      <c r="B16" s="28">
        <f>IF($C$4="Neattiecināmās izmaksas",IF('4a+c+n'!$Q16="N",'4a+c+n'!B16,0))</f>
        <v>0</v>
      </c>
      <c r="C16" s="28">
        <f>IF($C$4="Neattiecināmās izmaksas",IF('4a+c+n'!$Q16="N",'4a+c+n'!C16,0))</f>
        <v>0</v>
      </c>
      <c r="D16" s="28">
        <f>IF($C$4="Neattiecināmās izmaksas",IF('4a+c+n'!$Q16="N",'4a+c+n'!D16,0))</f>
        <v>0</v>
      </c>
      <c r="E16" s="59"/>
      <c r="F16" s="81"/>
      <c r="G16" s="28"/>
      <c r="H16" s="28">
        <f>IF($C$4="Neattiecināmās izmaksas",IF('4a+c+n'!$Q16="N",'4a+c+n'!H16,0))</f>
        <v>0</v>
      </c>
      <c r="I16" s="28"/>
      <c r="J16" s="28"/>
      <c r="K16" s="59">
        <f>IF($C$4="Neattiecināmās izmaksas",IF('4a+c+n'!$Q16="N",'4a+c+n'!K16,0))</f>
        <v>0</v>
      </c>
      <c r="L16" s="109">
        <f>IF($C$4="Neattiecināmās izmaksas",IF('4a+c+n'!$Q16="N",'4a+c+n'!L16,0))</f>
        <v>0</v>
      </c>
      <c r="M16" s="28">
        <f>IF($C$4="Neattiecināmās izmaksas",IF('4a+c+n'!$Q16="N",'4a+c+n'!M16,0))</f>
        <v>0</v>
      </c>
      <c r="N16" s="28">
        <f>IF($C$4="Neattiecināmās izmaksas",IF('4a+c+n'!$Q16="N",'4a+c+n'!N16,0))</f>
        <v>0</v>
      </c>
      <c r="O16" s="28">
        <f>IF($C$4="Neattiecināmās izmaksas",IF('4a+c+n'!$Q16="N",'4a+c+n'!O16,0))</f>
        <v>0</v>
      </c>
      <c r="P16" s="59">
        <f>IF($C$4="Neattiecināmās izmaksas",IF('4a+c+n'!$Q16="N",'4a+c+n'!P16,0))</f>
        <v>0</v>
      </c>
    </row>
    <row r="17" spans="1:16" x14ac:dyDescent="0.2">
      <c r="A17" s="64">
        <f>IF(P17=0,0,IF(COUNTBLANK(P17)=1,0,COUNTA($P$14:P17)))</f>
        <v>0</v>
      </c>
      <c r="B17" s="28">
        <f>IF($C$4="Neattiecināmās izmaksas",IF('4a+c+n'!$Q17="N",'4a+c+n'!B17,0))</f>
        <v>0</v>
      </c>
      <c r="C17" s="28">
        <f>IF($C$4="Neattiecināmās izmaksas",IF('4a+c+n'!$Q17="N",'4a+c+n'!C17,0))</f>
        <v>0</v>
      </c>
      <c r="D17" s="28">
        <f>IF($C$4="Neattiecināmās izmaksas",IF('4a+c+n'!$Q17="N",'4a+c+n'!D17,0))</f>
        <v>0</v>
      </c>
      <c r="E17" s="59"/>
      <c r="F17" s="81"/>
      <c r="G17" s="28"/>
      <c r="H17" s="28">
        <f>IF($C$4="Neattiecināmās izmaksas",IF('4a+c+n'!$Q17="N",'4a+c+n'!H17,0))</f>
        <v>0</v>
      </c>
      <c r="I17" s="28"/>
      <c r="J17" s="28"/>
      <c r="K17" s="59">
        <f>IF($C$4="Neattiecināmās izmaksas",IF('4a+c+n'!$Q17="N",'4a+c+n'!K17,0))</f>
        <v>0</v>
      </c>
      <c r="L17" s="109">
        <f>IF($C$4="Neattiecināmās izmaksas",IF('4a+c+n'!$Q17="N",'4a+c+n'!L17,0))</f>
        <v>0</v>
      </c>
      <c r="M17" s="28">
        <f>IF($C$4="Neattiecināmās izmaksas",IF('4a+c+n'!$Q17="N",'4a+c+n'!M17,0))</f>
        <v>0</v>
      </c>
      <c r="N17" s="28">
        <f>IF($C$4="Neattiecināmās izmaksas",IF('4a+c+n'!$Q17="N",'4a+c+n'!N17,0))</f>
        <v>0</v>
      </c>
      <c r="O17" s="28">
        <f>IF($C$4="Neattiecināmās izmaksas",IF('4a+c+n'!$Q17="N",'4a+c+n'!O17,0))</f>
        <v>0</v>
      </c>
      <c r="P17" s="59">
        <f>IF($C$4="Neattiecināmās izmaksas",IF('4a+c+n'!$Q17="N",'4a+c+n'!P17,0))</f>
        <v>0</v>
      </c>
    </row>
    <row r="18" spans="1:16" x14ac:dyDescent="0.2">
      <c r="A18" s="64">
        <f>IF(P18=0,0,IF(COUNTBLANK(P18)=1,0,COUNTA($P$14:P18)))</f>
        <v>0</v>
      </c>
      <c r="B18" s="28">
        <f>IF($C$4="Neattiecināmās izmaksas",IF('4a+c+n'!$Q18="N",'4a+c+n'!B18,0))</f>
        <v>0</v>
      </c>
      <c r="C18" s="28">
        <f>IF($C$4="Neattiecināmās izmaksas",IF('4a+c+n'!$Q18="N",'4a+c+n'!C18,0))</f>
        <v>0</v>
      </c>
      <c r="D18" s="28">
        <f>IF($C$4="Neattiecināmās izmaksas",IF('4a+c+n'!$Q18="N",'4a+c+n'!D18,0))</f>
        <v>0</v>
      </c>
      <c r="E18" s="59"/>
      <c r="F18" s="81"/>
      <c r="G18" s="28"/>
      <c r="H18" s="28">
        <f>IF($C$4="Neattiecināmās izmaksas",IF('4a+c+n'!$Q18="N",'4a+c+n'!H18,0))</f>
        <v>0</v>
      </c>
      <c r="I18" s="28"/>
      <c r="J18" s="28"/>
      <c r="K18" s="59">
        <f>IF($C$4="Neattiecināmās izmaksas",IF('4a+c+n'!$Q18="N",'4a+c+n'!K18,0))</f>
        <v>0</v>
      </c>
      <c r="L18" s="109">
        <f>IF($C$4="Neattiecināmās izmaksas",IF('4a+c+n'!$Q18="N",'4a+c+n'!L18,0))</f>
        <v>0</v>
      </c>
      <c r="M18" s="28">
        <f>IF($C$4="Neattiecināmās izmaksas",IF('4a+c+n'!$Q18="N",'4a+c+n'!M18,0))</f>
        <v>0</v>
      </c>
      <c r="N18" s="28">
        <f>IF($C$4="Neattiecināmās izmaksas",IF('4a+c+n'!$Q18="N",'4a+c+n'!N18,0))</f>
        <v>0</v>
      </c>
      <c r="O18" s="28">
        <f>IF($C$4="Neattiecināmās izmaksas",IF('4a+c+n'!$Q18="N",'4a+c+n'!O18,0))</f>
        <v>0</v>
      </c>
      <c r="P18" s="59">
        <f>IF($C$4="Neattiecināmās izmaksas",IF('4a+c+n'!$Q18="N",'4a+c+n'!P18,0))</f>
        <v>0</v>
      </c>
    </row>
    <row r="19" spans="1:16" x14ac:dyDescent="0.2">
      <c r="A19" s="64">
        <f>IF(P19=0,0,IF(COUNTBLANK(P19)=1,0,COUNTA($P$14:P19)))</f>
        <v>0</v>
      </c>
      <c r="B19" s="28">
        <f>IF($C$4="Neattiecināmās izmaksas",IF('4a+c+n'!$Q19="N",'4a+c+n'!B19,0))</f>
        <v>0</v>
      </c>
      <c r="C19" s="28">
        <f>IF($C$4="Neattiecināmās izmaksas",IF('4a+c+n'!$Q19="N",'4a+c+n'!C19,0))</f>
        <v>0</v>
      </c>
      <c r="D19" s="28">
        <f>IF($C$4="Neattiecināmās izmaksas",IF('4a+c+n'!$Q19="N",'4a+c+n'!D19,0))</f>
        <v>0</v>
      </c>
      <c r="E19" s="59"/>
      <c r="F19" s="81"/>
      <c r="G19" s="28"/>
      <c r="H19" s="28">
        <f>IF($C$4="Neattiecināmās izmaksas",IF('4a+c+n'!$Q19="N",'4a+c+n'!H19,0))</f>
        <v>0</v>
      </c>
      <c r="I19" s="28"/>
      <c r="J19" s="28"/>
      <c r="K19" s="59">
        <f>IF($C$4="Neattiecināmās izmaksas",IF('4a+c+n'!$Q19="N",'4a+c+n'!K19,0))</f>
        <v>0</v>
      </c>
      <c r="L19" s="109">
        <f>IF($C$4="Neattiecināmās izmaksas",IF('4a+c+n'!$Q19="N",'4a+c+n'!L19,0))</f>
        <v>0</v>
      </c>
      <c r="M19" s="28">
        <f>IF($C$4="Neattiecināmās izmaksas",IF('4a+c+n'!$Q19="N",'4a+c+n'!M19,0))</f>
        <v>0</v>
      </c>
      <c r="N19" s="28">
        <f>IF($C$4="Neattiecināmās izmaksas",IF('4a+c+n'!$Q19="N",'4a+c+n'!N19,0))</f>
        <v>0</v>
      </c>
      <c r="O19" s="28">
        <f>IF($C$4="Neattiecināmās izmaksas",IF('4a+c+n'!$Q19="N",'4a+c+n'!O19,0))</f>
        <v>0</v>
      </c>
      <c r="P19" s="59">
        <f>IF($C$4="Neattiecināmās izmaksas",IF('4a+c+n'!$Q19="N",'4a+c+n'!P19,0))</f>
        <v>0</v>
      </c>
    </row>
    <row r="20" spans="1:16" x14ac:dyDescent="0.2">
      <c r="A20" s="64">
        <f>IF(P20=0,0,IF(COUNTBLANK(P20)=1,0,COUNTA($P$14:P20)))</f>
        <v>0</v>
      </c>
      <c r="B20" s="28">
        <f>IF($C$4="Neattiecināmās izmaksas",IF('4a+c+n'!$Q20="N",'4a+c+n'!B20,0))</f>
        <v>0</v>
      </c>
      <c r="C20" s="28">
        <f>IF($C$4="Neattiecināmās izmaksas",IF('4a+c+n'!$Q20="N",'4a+c+n'!C20,0))</f>
        <v>0</v>
      </c>
      <c r="D20" s="28">
        <f>IF($C$4="Neattiecināmās izmaksas",IF('4a+c+n'!$Q20="N",'4a+c+n'!D20,0))</f>
        <v>0</v>
      </c>
      <c r="E20" s="59"/>
      <c r="F20" s="81"/>
      <c r="G20" s="28"/>
      <c r="H20" s="28">
        <f>IF($C$4="Neattiecināmās izmaksas",IF('4a+c+n'!$Q20="N",'4a+c+n'!H20,0))</f>
        <v>0</v>
      </c>
      <c r="I20" s="28"/>
      <c r="J20" s="28"/>
      <c r="K20" s="59">
        <f>IF($C$4="Neattiecināmās izmaksas",IF('4a+c+n'!$Q20="N",'4a+c+n'!K20,0))</f>
        <v>0</v>
      </c>
      <c r="L20" s="109">
        <f>IF($C$4="Neattiecināmās izmaksas",IF('4a+c+n'!$Q20="N",'4a+c+n'!L20,0))</f>
        <v>0</v>
      </c>
      <c r="M20" s="28">
        <f>IF($C$4="Neattiecināmās izmaksas",IF('4a+c+n'!$Q20="N",'4a+c+n'!M20,0))</f>
        <v>0</v>
      </c>
      <c r="N20" s="28">
        <f>IF($C$4="Neattiecināmās izmaksas",IF('4a+c+n'!$Q20="N",'4a+c+n'!N20,0))</f>
        <v>0</v>
      </c>
      <c r="O20" s="28">
        <f>IF($C$4="Neattiecināmās izmaksas",IF('4a+c+n'!$Q20="N",'4a+c+n'!O20,0))</f>
        <v>0</v>
      </c>
      <c r="P20" s="59">
        <f>IF($C$4="Neattiecināmās izmaksas",IF('4a+c+n'!$Q20="N",'4a+c+n'!P20,0))</f>
        <v>0</v>
      </c>
    </row>
    <row r="21" spans="1:16" x14ac:dyDescent="0.2">
      <c r="A21" s="64">
        <f>IF(P21=0,0,IF(COUNTBLANK(P21)=1,0,COUNTA($P$14:P21)))</f>
        <v>0</v>
      </c>
      <c r="B21" s="28">
        <f>IF($C$4="Neattiecināmās izmaksas",IF('4a+c+n'!$Q21="N",'4a+c+n'!B21,0))</f>
        <v>0</v>
      </c>
      <c r="C21" s="28">
        <f>IF($C$4="Neattiecināmās izmaksas",IF('4a+c+n'!$Q21="N",'4a+c+n'!C21,0))</f>
        <v>0</v>
      </c>
      <c r="D21" s="28">
        <f>IF($C$4="Neattiecināmās izmaksas",IF('4a+c+n'!$Q21="N",'4a+c+n'!D21,0))</f>
        <v>0</v>
      </c>
      <c r="E21" s="59"/>
      <c r="F21" s="81"/>
      <c r="G21" s="28"/>
      <c r="H21" s="28">
        <f>IF($C$4="Neattiecināmās izmaksas",IF('4a+c+n'!$Q21="N",'4a+c+n'!H21,0))</f>
        <v>0</v>
      </c>
      <c r="I21" s="28"/>
      <c r="J21" s="28"/>
      <c r="K21" s="59">
        <f>IF($C$4="Neattiecināmās izmaksas",IF('4a+c+n'!$Q21="N",'4a+c+n'!K21,0))</f>
        <v>0</v>
      </c>
      <c r="L21" s="109">
        <f>IF($C$4="Neattiecināmās izmaksas",IF('4a+c+n'!$Q21="N",'4a+c+n'!L21,0))</f>
        <v>0</v>
      </c>
      <c r="M21" s="28">
        <f>IF($C$4="Neattiecināmās izmaksas",IF('4a+c+n'!$Q21="N",'4a+c+n'!M21,0))</f>
        <v>0</v>
      </c>
      <c r="N21" s="28">
        <f>IF($C$4="Neattiecināmās izmaksas",IF('4a+c+n'!$Q21="N",'4a+c+n'!N21,0))</f>
        <v>0</v>
      </c>
      <c r="O21" s="28">
        <f>IF($C$4="Neattiecināmās izmaksas",IF('4a+c+n'!$Q21="N",'4a+c+n'!O21,0))</f>
        <v>0</v>
      </c>
      <c r="P21" s="59">
        <f>IF($C$4="Neattiecināmās izmaksas",IF('4a+c+n'!$Q21="N",'4a+c+n'!P21,0))</f>
        <v>0</v>
      </c>
    </row>
    <row r="22" spans="1:16" x14ac:dyDescent="0.2">
      <c r="A22" s="64">
        <f>IF(P22=0,0,IF(COUNTBLANK(P22)=1,0,COUNTA($P$14:P22)))</f>
        <v>0</v>
      </c>
      <c r="B22" s="28">
        <f>IF($C$4="Neattiecināmās izmaksas",IF('4a+c+n'!$Q22="N",'4a+c+n'!B22,0))</f>
        <v>0</v>
      </c>
      <c r="C22" s="28">
        <f>IF($C$4="Neattiecināmās izmaksas",IF('4a+c+n'!$Q22="N",'4a+c+n'!C22,0))</f>
        <v>0</v>
      </c>
      <c r="D22" s="28">
        <f>IF($C$4="Neattiecināmās izmaksas",IF('4a+c+n'!$Q22="N",'4a+c+n'!D22,0))</f>
        <v>0</v>
      </c>
      <c r="E22" s="59"/>
      <c r="F22" s="81"/>
      <c r="G22" s="28"/>
      <c r="H22" s="28">
        <f>IF($C$4="Neattiecināmās izmaksas",IF('4a+c+n'!$Q22="N",'4a+c+n'!H22,0))</f>
        <v>0</v>
      </c>
      <c r="I22" s="28"/>
      <c r="J22" s="28"/>
      <c r="K22" s="59">
        <f>IF($C$4="Neattiecināmās izmaksas",IF('4a+c+n'!$Q22="N",'4a+c+n'!K22,0))</f>
        <v>0</v>
      </c>
      <c r="L22" s="109">
        <f>IF($C$4="Neattiecināmās izmaksas",IF('4a+c+n'!$Q22="N",'4a+c+n'!L22,0))</f>
        <v>0</v>
      </c>
      <c r="M22" s="28">
        <f>IF($C$4="Neattiecināmās izmaksas",IF('4a+c+n'!$Q22="N",'4a+c+n'!M22,0))</f>
        <v>0</v>
      </c>
      <c r="N22" s="28">
        <f>IF($C$4="Neattiecināmās izmaksas",IF('4a+c+n'!$Q22="N",'4a+c+n'!N22,0))</f>
        <v>0</v>
      </c>
      <c r="O22" s="28">
        <f>IF($C$4="Neattiecināmās izmaksas",IF('4a+c+n'!$Q22="N",'4a+c+n'!O22,0))</f>
        <v>0</v>
      </c>
      <c r="P22" s="59">
        <f>IF($C$4="Neattiecināmās izmaksas",IF('4a+c+n'!$Q22="N",'4a+c+n'!P22,0))</f>
        <v>0</v>
      </c>
    </row>
    <row r="23" spans="1:16" x14ac:dyDescent="0.2">
      <c r="A23" s="64">
        <f>IF(P23=0,0,IF(COUNTBLANK(P23)=1,0,COUNTA($P$14:P23)))</f>
        <v>0</v>
      </c>
      <c r="B23" s="28">
        <f>IF($C$4="Neattiecināmās izmaksas",IF('4a+c+n'!$Q23="N",'4a+c+n'!B23,0))</f>
        <v>0</v>
      </c>
      <c r="C23" s="28">
        <f>IF($C$4="Neattiecināmās izmaksas",IF('4a+c+n'!$Q23="N",'4a+c+n'!C23,0))</f>
        <v>0</v>
      </c>
      <c r="D23" s="28">
        <f>IF($C$4="Neattiecināmās izmaksas",IF('4a+c+n'!$Q23="N",'4a+c+n'!D23,0))</f>
        <v>0</v>
      </c>
      <c r="E23" s="59"/>
      <c r="F23" s="81"/>
      <c r="G23" s="28"/>
      <c r="H23" s="28">
        <f>IF($C$4="Neattiecināmās izmaksas",IF('4a+c+n'!$Q23="N",'4a+c+n'!H23,0))</f>
        <v>0</v>
      </c>
      <c r="I23" s="28"/>
      <c r="J23" s="28"/>
      <c r="K23" s="59">
        <f>IF($C$4="Neattiecināmās izmaksas",IF('4a+c+n'!$Q23="N",'4a+c+n'!K23,0))</f>
        <v>0</v>
      </c>
      <c r="L23" s="109">
        <f>IF($C$4="Neattiecināmās izmaksas",IF('4a+c+n'!$Q23="N",'4a+c+n'!L23,0))</f>
        <v>0</v>
      </c>
      <c r="M23" s="28">
        <f>IF($C$4="Neattiecināmās izmaksas",IF('4a+c+n'!$Q23="N",'4a+c+n'!M23,0))</f>
        <v>0</v>
      </c>
      <c r="N23" s="28">
        <f>IF($C$4="Neattiecināmās izmaksas",IF('4a+c+n'!$Q23="N",'4a+c+n'!N23,0))</f>
        <v>0</v>
      </c>
      <c r="O23" s="28">
        <f>IF($C$4="Neattiecināmās izmaksas",IF('4a+c+n'!$Q23="N",'4a+c+n'!O23,0))</f>
        <v>0</v>
      </c>
      <c r="P23" s="59">
        <f>IF($C$4="Neattiecināmās izmaksas",IF('4a+c+n'!$Q23="N",'4a+c+n'!P23,0))</f>
        <v>0</v>
      </c>
    </row>
    <row r="24" spans="1:16" x14ac:dyDescent="0.2">
      <c r="A24" s="64">
        <f>IF(P24=0,0,IF(COUNTBLANK(P24)=1,0,COUNTA($P$14:P24)))</f>
        <v>0</v>
      </c>
      <c r="B24" s="28">
        <f>IF($C$4="Neattiecināmās izmaksas",IF('4a+c+n'!$Q24="N",'4a+c+n'!B24,0))</f>
        <v>0</v>
      </c>
      <c r="C24" s="28">
        <f>IF($C$4="Neattiecināmās izmaksas",IF('4a+c+n'!$Q24="N",'4a+c+n'!C24,0))</f>
        <v>0</v>
      </c>
      <c r="D24" s="28">
        <f>IF($C$4="Neattiecināmās izmaksas",IF('4a+c+n'!$Q24="N",'4a+c+n'!D24,0))</f>
        <v>0</v>
      </c>
      <c r="E24" s="59"/>
      <c r="F24" s="81"/>
      <c r="G24" s="28"/>
      <c r="H24" s="28">
        <f>IF($C$4="Neattiecināmās izmaksas",IF('4a+c+n'!$Q24="N",'4a+c+n'!H24,0))</f>
        <v>0</v>
      </c>
      <c r="I24" s="28"/>
      <c r="J24" s="28"/>
      <c r="K24" s="59">
        <f>IF($C$4="Neattiecināmās izmaksas",IF('4a+c+n'!$Q24="N",'4a+c+n'!K24,0))</f>
        <v>0</v>
      </c>
      <c r="L24" s="109">
        <f>IF($C$4="Neattiecināmās izmaksas",IF('4a+c+n'!$Q24="N",'4a+c+n'!L24,0))</f>
        <v>0</v>
      </c>
      <c r="M24" s="28">
        <f>IF($C$4="Neattiecināmās izmaksas",IF('4a+c+n'!$Q24="N",'4a+c+n'!M24,0))</f>
        <v>0</v>
      </c>
      <c r="N24" s="28">
        <f>IF($C$4="Neattiecināmās izmaksas",IF('4a+c+n'!$Q24="N",'4a+c+n'!N24,0))</f>
        <v>0</v>
      </c>
      <c r="O24" s="28">
        <f>IF($C$4="Neattiecināmās izmaksas",IF('4a+c+n'!$Q24="N",'4a+c+n'!O24,0))</f>
        <v>0</v>
      </c>
      <c r="P24" s="59">
        <f>IF($C$4="Neattiecināmās izmaksas",IF('4a+c+n'!$Q24="N",'4a+c+n'!P24,0))</f>
        <v>0</v>
      </c>
    </row>
    <row r="25" spans="1:16" x14ac:dyDescent="0.2">
      <c r="A25" s="64">
        <f>IF(P25=0,0,IF(COUNTBLANK(P25)=1,0,COUNTA($P$14:P25)))</f>
        <v>0</v>
      </c>
      <c r="B25" s="28">
        <f>IF($C$4="Neattiecināmās izmaksas",IF('4a+c+n'!$Q25="N",'4a+c+n'!B25,0))</f>
        <v>0</v>
      </c>
      <c r="C25" s="28">
        <f>IF($C$4="Neattiecināmās izmaksas",IF('4a+c+n'!$Q25="N",'4a+c+n'!C25,0))</f>
        <v>0</v>
      </c>
      <c r="D25" s="28">
        <f>IF($C$4="Neattiecināmās izmaksas",IF('4a+c+n'!$Q25="N",'4a+c+n'!D25,0))</f>
        <v>0</v>
      </c>
      <c r="E25" s="59"/>
      <c r="F25" s="81"/>
      <c r="G25" s="28"/>
      <c r="H25" s="28">
        <f>IF($C$4="Neattiecināmās izmaksas",IF('4a+c+n'!$Q25="N",'4a+c+n'!H25,0))</f>
        <v>0</v>
      </c>
      <c r="I25" s="28"/>
      <c r="J25" s="28"/>
      <c r="K25" s="59">
        <f>IF($C$4="Neattiecināmās izmaksas",IF('4a+c+n'!$Q25="N",'4a+c+n'!K25,0))</f>
        <v>0</v>
      </c>
      <c r="L25" s="109">
        <f>IF($C$4="Neattiecināmās izmaksas",IF('4a+c+n'!$Q25="N",'4a+c+n'!L25,0))</f>
        <v>0</v>
      </c>
      <c r="M25" s="28">
        <f>IF($C$4="Neattiecināmās izmaksas",IF('4a+c+n'!$Q25="N",'4a+c+n'!M25,0))</f>
        <v>0</v>
      </c>
      <c r="N25" s="28">
        <f>IF($C$4="Neattiecināmās izmaksas",IF('4a+c+n'!$Q25="N",'4a+c+n'!N25,0))</f>
        <v>0</v>
      </c>
      <c r="O25" s="28">
        <f>IF($C$4="Neattiecināmās izmaksas",IF('4a+c+n'!$Q25="N",'4a+c+n'!O25,0))</f>
        <v>0</v>
      </c>
      <c r="P25" s="59">
        <f>IF($C$4="Neattiecināmās izmaksas",IF('4a+c+n'!$Q25="N",'4a+c+n'!P25,0))</f>
        <v>0</v>
      </c>
    </row>
    <row r="26" spans="1:16" x14ac:dyDescent="0.2">
      <c r="A26" s="64">
        <f>IF(P26=0,0,IF(COUNTBLANK(P26)=1,0,COUNTA($P$14:P26)))</f>
        <v>0</v>
      </c>
      <c r="B26" s="28">
        <f>IF($C$4="Neattiecināmās izmaksas",IF('4a+c+n'!$Q26="N",'4a+c+n'!B26,0))</f>
        <v>0</v>
      </c>
      <c r="C26" s="28">
        <f>IF($C$4="Neattiecināmās izmaksas",IF('4a+c+n'!$Q26="N",'4a+c+n'!C26,0))</f>
        <v>0</v>
      </c>
      <c r="D26" s="28">
        <f>IF($C$4="Neattiecināmās izmaksas",IF('4a+c+n'!$Q26="N",'4a+c+n'!D26,0))</f>
        <v>0</v>
      </c>
      <c r="E26" s="59"/>
      <c r="F26" s="81"/>
      <c r="G26" s="28"/>
      <c r="H26" s="28">
        <f>IF($C$4="Neattiecināmās izmaksas",IF('4a+c+n'!$Q26="N",'4a+c+n'!H26,0))</f>
        <v>0</v>
      </c>
      <c r="I26" s="28"/>
      <c r="J26" s="28"/>
      <c r="K26" s="59">
        <f>IF($C$4="Neattiecināmās izmaksas",IF('4a+c+n'!$Q26="N",'4a+c+n'!K26,0))</f>
        <v>0</v>
      </c>
      <c r="L26" s="109">
        <f>IF($C$4="Neattiecināmās izmaksas",IF('4a+c+n'!$Q26="N",'4a+c+n'!L26,0))</f>
        <v>0</v>
      </c>
      <c r="M26" s="28">
        <f>IF($C$4="Neattiecināmās izmaksas",IF('4a+c+n'!$Q26="N",'4a+c+n'!M26,0))</f>
        <v>0</v>
      </c>
      <c r="N26" s="28">
        <f>IF($C$4="Neattiecināmās izmaksas",IF('4a+c+n'!$Q26="N",'4a+c+n'!N26,0))</f>
        <v>0</v>
      </c>
      <c r="O26" s="28">
        <f>IF($C$4="Neattiecināmās izmaksas",IF('4a+c+n'!$Q26="N",'4a+c+n'!O26,0))</f>
        <v>0</v>
      </c>
      <c r="P26" s="59">
        <f>IF($C$4="Neattiecināmās izmaksas",IF('4a+c+n'!$Q26="N",'4a+c+n'!P26,0))</f>
        <v>0</v>
      </c>
    </row>
    <row r="27" spans="1:16" x14ac:dyDescent="0.2">
      <c r="A27" s="64">
        <f>IF(P27=0,0,IF(COUNTBLANK(P27)=1,0,COUNTA($P$14:P27)))</f>
        <v>0</v>
      </c>
      <c r="B27" s="28">
        <f>IF($C$4="Neattiecināmās izmaksas",IF('4a+c+n'!$Q27="N",'4a+c+n'!B27,0))</f>
        <v>0</v>
      </c>
      <c r="C27" s="28">
        <f>IF($C$4="Neattiecināmās izmaksas",IF('4a+c+n'!$Q27="N",'4a+c+n'!C27,0))</f>
        <v>0</v>
      </c>
      <c r="D27" s="28">
        <f>IF($C$4="Neattiecināmās izmaksas",IF('4a+c+n'!$Q27="N",'4a+c+n'!D27,0))</f>
        <v>0</v>
      </c>
      <c r="E27" s="59"/>
      <c r="F27" s="81"/>
      <c r="G27" s="28"/>
      <c r="H27" s="28">
        <f>IF($C$4="Neattiecināmās izmaksas",IF('4a+c+n'!$Q27="N",'4a+c+n'!H27,0))</f>
        <v>0</v>
      </c>
      <c r="I27" s="28"/>
      <c r="J27" s="28"/>
      <c r="K27" s="59">
        <f>IF($C$4="Neattiecināmās izmaksas",IF('4a+c+n'!$Q27="N",'4a+c+n'!K27,0))</f>
        <v>0</v>
      </c>
      <c r="L27" s="109">
        <f>IF($C$4="Neattiecināmās izmaksas",IF('4a+c+n'!$Q27="N",'4a+c+n'!L27,0))</f>
        <v>0</v>
      </c>
      <c r="M27" s="28">
        <f>IF($C$4="Neattiecināmās izmaksas",IF('4a+c+n'!$Q27="N",'4a+c+n'!M27,0))</f>
        <v>0</v>
      </c>
      <c r="N27" s="28">
        <f>IF($C$4="Neattiecināmās izmaksas",IF('4a+c+n'!$Q27="N",'4a+c+n'!N27,0))</f>
        <v>0</v>
      </c>
      <c r="O27" s="28">
        <f>IF($C$4="Neattiecināmās izmaksas",IF('4a+c+n'!$Q27="N",'4a+c+n'!O27,0))</f>
        <v>0</v>
      </c>
      <c r="P27" s="59">
        <f>IF($C$4="Neattiecināmās izmaksas",IF('4a+c+n'!$Q27="N",'4a+c+n'!P27,0))</f>
        <v>0</v>
      </c>
    </row>
    <row r="28" spans="1:16" x14ac:dyDescent="0.2">
      <c r="A28" s="64">
        <f>IF(P28=0,0,IF(COUNTBLANK(P28)=1,0,COUNTA($P$14:P28)))</f>
        <v>0</v>
      </c>
      <c r="B28" s="28">
        <f>IF($C$4="Neattiecināmās izmaksas",IF('4a+c+n'!$Q30="N",'4a+c+n'!B30,0))</f>
        <v>0</v>
      </c>
      <c r="C28" s="28">
        <f>IF($C$4="Neattiecināmās izmaksas",IF('4a+c+n'!$Q30="N",'4a+c+n'!C30,0))</f>
        <v>0</v>
      </c>
      <c r="D28" s="28">
        <f>IF($C$4="Neattiecināmās izmaksas",IF('4a+c+n'!$Q30="N",'4a+c+n'!D30,0))</f>
        <v>0</v>
      </c>
      <c r="E28" s="59"/>
      <c r="F28" s="81"/>
      <c r="G28" s="28"/>
      <c r="H28" s="28">
        <f>IF($C$4="Neattiecināmās izmaksas",IF('4a+c+n'!$Q30="N",'4a+c+n'!H30,0))</f>
        <v>0</v>
      </c>
      <c r="I28" s="28"/>
      <c r="J28" s="28"/>
      <c r="K28" s="59">
        <f>IF($C$4="Neattiecināmās izmaksas",IF('4a+c+n'!$Q30="N",'4a+c+n'!K30,0))</f>
        <v>0</v>
      </c>
      <c r="L28" s="109">
        <f>IF($C$4="Neattiecināmās izmaksas",IF('4a+c+n'!$Q30="N",'4a+c+n'!L30,0))</f>
        <v>0</v>
      </c>
      <c r="M28" s="28">
        <f>IF($C$4="Neattiecināmās izmaksas",IF('4a+c+n'!$Q30="N",'4a+c+n'!M30,0))</f>
        <v>0</v>
      </c>
      <c r="N28" s="28">
        <f>IF($C$4="Neattiecināmās izmaksas",IF('4a+c+n'!$Q30="N",'4a+c+n'!N30,0))</f>
        <v>0</v>
      </c>
      <c r="O28" s="28">
        <f>IF($C$4="Neattiecināmās izmaksas",IF('4a+c+n'!$Q30="N",'4a+c+n'!O30,0))</f>
        <v>0</v>
      </c>
      <c r="P28" s="59">
        <f>IF($C$4="Neattiecināmās izmaksas",IF('4a+c+n'!$Q30="N",'4a+c+n'!P30,0))</f>
        <v>0</v>
      </c>
    </row>
    <row r="29" spans="1:16" x14ac:dyDescent="0.2">
      <c r="A29" s="64">
        <f>IF(P29=0,0,IF(COUNTBLANK(P29)=1,0,COUNTA($P$14:P29)))</f>
        <v>0</v>
      </c>
      <c r="B29" s="28">
        <f>IF($C$4="Neattiecināmās izmaksas",IF('4a+c+n'!$Q31="N",'4a+c+n'!B31,0))</f>
        <v>0</v>
      </c>
      <c r="C29" s="28">
        <f>IF($C$4="Neattiecināmās izmaksas",IF('4a+c+n'!$Q31="N",'4a+c+n'!C31,0))</f>
        <v>0</v>
      </c>
      <c r="D29" s="28">
        <f>IF($C$4="Neattiecināmās izmaksas",IF('4a+c+n'!$Q31="N",'4a+c+n'!D31,0))</f>
        <v>0</v>
      </c>
      <c r="E29" s="59"/>
      <c r="F29" s="81"/>
      <c r="G29" s="28"/>
      <c r="H29" s="28">
        <f>IF($C$4="Neattiecināmās izmaksas",IF('4a+c+n'!$Q31="N",'4a+c+n'!H31,0))</f>
        <v>0</v>
      </c>
      <c r="I29" s="28"/>
      <c r="J29" s="28"/>
      <c r="K29" s="59">
        <f>IF($C$4="Neattiecināmās izmaksas",IF('4a+c+n'!$Q31="N",'4a+c+n'!K31,0))</f>
        <v>0</v>
      </c>
      <c r="L29" s="109">
        <f>IF($C$4="Neattiecināmās izmaksas",IF('4a+c+n'!$Q31="N",'4a+c+n'!L31,0))</f>
        <v>0</v>
      </c>
      <c r="M29" s="28">
        <f>IF($C$4="Neattiecināmās izmaksas",IF('4a+c+n'!$Q31="N",'4a+c+n'!M31,0))</f>
        <v>0</v>
      </c>
      <c r="N29" s="28">
        <f>IF($C$4="Neattiecināmās izmaksas",IF('4a+c+n'!$Q31="N",'4a+c+n'!N31,0))</f>
        <v>0</v>
      </c>
      <c r="O29" s="28">
        <f>IF($C$4="Neattiecināmās izmaksas",IF('4a+c+n'!$Q31="N",'4a+c+n'!O31,0))</f>
        <v>0</v>
      </c>
      <c r="P29" s="59">
        <f>IF($C$4="Neattiecināmās izmaksas",IF('4a+c+n'!$Q31="N",'4a+c+n'!P31,0))</f>
        <v>0</v>
      </c>
    </row>
    <row r="30" spans="1:16" x14ac:dyDescent="0.2">
      <c r="A30" s="64">
        <f>IF(P30=0,0,IF(COUNTBLANK(P30)=1,0,COUNTA($P$14:P30)))</f>
        <v>0</v>
      </c>
      <c r="B30" s="28">
        <f>IF($C$4="Neattiecināmās izmaksas",IF('4a+c+n'!$Q32="N",'4a+c+n'!B32,0))</f>
        <v>0</v>
      </c>
      <c r="C30" s="28">
        <f>IF($C$4="Neattiecināmās izmaksas",IF('4a+c+n'!$Q32="N",'4a+c+n'!C32,0))</f>
        <v>0</v>
      </c>
      <c r="D30" s="28">
        <f>IF($C$4="Neattiecināmās izmaksas",IF('4a+c+n'!$Q32="N",'4a+c+n'!D32,0))</f>
        <v>0</v>
      </c>
      <c r="E30" s="59"/>
      <c r="F30" s="81"/>
      <c r="G30" s="28"/>
      <c r="H30" s="28">
        <f>IF($C$4="Neattiecināmās izmaksas",IF('4a+c+n'!$Q32="N",'4a+c+n'!H32,0))</f>
        <v>0</v>
      </c>
      <c r="I30" s="28"/>
      <c r="J30" s="28"/>
      <c r="K30" s="59">
        <f>IF($C$4="Neattiecināmās izmaksas",IF('4a+c+n'!$Q32="N",'4a+c+n'!K32,0))</f>
        <v>0</v>
      </c>
      <c r="L30" s="109">
        <f>IF($C$4="Neattiecināmās izmaksas",IF('4a+c+n'!$Q32="N",'4a+c+n'!L32,0))</f>
        <v>0</v>
      </c>
      <c r="M30" s="28">
        <f>IF($C$4="Neattiecināmās izmaksas",IF('4a+c+n'!$Q32="N",'4a+c+n'!M32,0))</f>
        <v>0</v>
      </c>
      <c r="N30" s="28">
        <f>IF($C$4="Neattiecināmās izmaksas",IF('4a+c+n'!$Q32="N",'4a+c+n'!N32,0))</f>
        <v>0</v>
      </c>
      <c r="O30" s="28">
        <f>IF($C$4="Neattiecināmās izmaksas",IF('4a+c+n'!$Q32="N",'4a+c+n'!O32,0))</f>
        <v>0</v>
      </c>
      <c r="P30" s="59">
        <f>IF($C$4="Neattiecināmās izmaksas",IF('4a+c+n'!$Q32="N",'4a+c+n'!P32,0))</f>
        <v>0</v>
      </c>
    </row>
    <row r="31" spans="1:16" x14ac:dyDescent="0.2">
      <c r="A31" s="64">
        <f>IF(P31=0,0,IF(COUNTBLANK(P31)=1,0,COUNTA($P$14:P31)))</f>
        <v>0</v>
      </c>
      <c r="B31" s="28">
        <f>IF($C$4="Neattiecināmās izmaksas",IF('4a+c+n'!$Q33="N",'4a+c+n'!B33,0))</f>
        <v>0</v>
      </c>
      <c r="C31" s="28">
        <f>IF($C$4="Neattiecināmās izmaksas",IF('4a+c+n'!$Q33="N",'4a+c+n'!C33,0))</f>
        <v>0</v>
      </c>
      <c r="D31" s="28">
        <f>IF($C$4="Neattiecināmās izmaksas",IF('4a+c+n'!$Q33="N",'4a+c+n'!D33,0))</f>
        <v>0</v>
      </c>
      <c r="E31" s="59"/>
      <c r="F31" s="81"/>
      <c r="G31" s="28"/>
      <c r="H31" s="28">
        <f>IF($C$4="Neattiecināmās izmaksas",IF('4a+c+n'!$Q33="N",'4a+c+n'!H33,0))</f>
        <v>0</v>
      </c>
      <c r="I31" s="28"/>
      <c r="J31" s="28"/>
      <c r="K31" s="59">
        <f>IF($C$4="Neattiecināmās izmaksas",IF('4a+c+n'!$Q33="N",'4a+c+n'!K33,0))</f>
        <v>0</v>
      </c>
      <c r="L31" s="109">
        <f>IF($C$4="Neattiecināmās izmaksas",IF('4a+c+n'!$Q33="N",'4a+c+n'!L33,0))</f>
        <v>0</v>
      </c>
      <c r="M31" s="28">
        <f>IF($C$4="Neattiecināmās izmaksas",IF('4a+c+n'!$Q33="N",'4a+c+n'!M33,0))</f>
        <v>0</v>
      </c>
      <c r="N31" s="28">
        <f>IF($C$4="Neattiecināmās izmaksas",IF('4a+c+n'!$Q33="N",'4a+c+n'!N33,0))</f>
        <v>0</v>
      </c>
      <c r="O31" s="28">
        <f>IF($C$4="Neattiecināmās izmaksas",IF('4a+c+n'!$Q33="N",'4a+c+n'!O33,0))</f>
        <v>0</v>
      </c>
      <c r="P31" s="59">
        <f>IF($C$4="Neattiecināmās izmaksas",IF('4a+c+n'!$Q33="N",'4a+c+n'!P33,0))</f>
        <v>0</v>
      </c>
    </row>
    <row r="32" spans="1:16" x14ac:dyDescent="0.2">
      <c r="A32" s="64">
        <f>IF(P32=0,0,IF(COUNTBLANK(P32)=1,0,COUNTA($P$14:P32)))</f>
        <v>0</v>
      </c>
      <c r="B32" s="28">
        <f>IF($C$4="Neattiecināmās izmaksas",IF('4a+c+n'!$Q34="N",'4a+c+n'!B34,0))</f>
        <v>0</v>
      </c>
      <c r="C32" s="28">
        <f>IF($C$4="Neattiecināmās izmaksas",IF('4a+c+n'!$Q34="N",'4a+c+n'!C34,0))</f>
        <v>0</v>
      </c>
      <c r="D32" s="28">
        <f>IF($C$4="Neattiecināmās izmaksas",IF('4a+c+n'!$Q34="N",'4a+c+n'!D34,0))</f>
        <v>0</v>
      </c>
      <c r="E32" s="59"/>
      <c r="F32" s="81"/>
      <c r="G32" s="28"/>
      <c r="H32" s="28">
        <f>IF($C$4="Neattiecināmās izmaksas",IF('4a+c+n'!$Q34="N",'4a+c+n'!H34,0))</f>
        <v>0</v>
      </c>
      <c r="I32" s="28"/>
      <c r="J32" s="28"/>
      <c r="K32" s="59">
        <f>IF($C$4="Neattiecināmās izmaksas",IF('4a+c+n'!$Q34="N",'4a+c+n'!K34,0))</f>
        <v>0</v>
      </c>
      <c r="L32" s="109">
        <f>IF($C$4="Neattiecināmās izmaksas",IF('4a+c+n'!$Q34="N",'4a+c+n'!L34,0))</f>
        <v>0</v>
      </c>
      <c r="M32" s="28">
        <f>IF($C$4="Neattiecināmās izmaksas",IF('4a+c+n'!$Q34="N",'4a+c+n'!M34,0))</f>
        <v>0</v>
      </c>
      <c r="N32" s="28">
        <f>IF($C$4="Neattiecināmās izmaksas",IF('4a+c+n'!$Q34="N",'4a+c+n'!N34,0))</f>
        <v>0</v>
      </c>
      <c r="O32" s="28">
        <f>IF($C$4="Neattiecināmās izmaksas",IF('4a+c+n'!$Q34="N",'4a+c+n'!O34,0))</f>
        <v>0</v>
      </c>
      <c r="P32" s="59">
        <f>IF($C$4="Neattiecināmās izmaksas",IF('4a+c+n'!$Q34="N",'4a+c+n'!P34,0))</f>
        <v>0</v>
      </c>
    </row>
    <row r="33" spans="1:16" ht="12" thickBot="1" x14ac:dyDescent="0.25">
      <c r="A33" s="64">
        <f>IF(P33=0,0,IF(COUNTBLANK(P33)=1,0,COUNTA($P$14:P33)))</f>
        <v>0</v>
      </c>
      <c r="B33" s="28">
        <f>IF($C$4="Neattiecināmās izmaksas",IF('4a+c+n'!$Q35="N",'4a+c+n'!B35,0))</f>
        <v>0</v>
      </c>
      <c r="C33" s="28">
        <f>IF($C$4="Neattiecināmās izmaksas",IF('4a+c+n'!$Q35="N",'4a+c+n'!C35,0))</f>
        <v>0</v>
      </c>
      <c r="D33" s="28">
        <f>IF($C$4="Neattiecināmās izmaksas",IF('4a+c+n'!$Q35="N",'4a+c+n'!D35,0))</f>
        <v>0</v>
      </c>
      <c r="E33" s="59"/>
      <c r="F33" s="81"/>
      <c r="G33" s="28"/>
      <c r="H33" s="28">
        <f>IF($C$4="Neattiecināmās izmaksas",IF('4a+c+n'!$Q35="N",'4a+c+n'!H35,0))</f>
        <v>0</v>
      </c>
      <c r="I33" s="28"/>
      <c r="J33" s="28"/>
      <c r="K33" s="59">
        <f>IF($C$4="Neattiecināmās izmaksas",IF('4a+c+n'!$Q35="N",'4a+c+n'!K35,0))</f>
        <v>0</v>
      </c>
      <c r="L33" s="109">
        <f>IF($C$4="Neattiecināmās izmaksas",IF('4a+c+n'!$Q35="N",'4a+c+n'!L35,0))</f>
        <v>0</v>
      </c>
      <c r="M33" s="28">
        <f>IF($C$4="Neattiecināmās izmaksas",IF('4a+c+n'!$Q35="N",'4a+c+n'!M35,0))</f>
        <v>0</v>
      </c>
      <c r="N33" s="28">
        <f>IF($C$4="Neattiecināmās izmaksas",IF('4a+c+n'!$Q35="N",'4a+c+n'!N35,0))</f>
        <v>0</v>
      </c>
      <c r="O33" s="28">
        <f>IF($C$4="Neattiecināmās izmaksas",IF('4a+c+n'!$Q35="N",'4a+c+n'!O35,0))</f>
        <v>0</v>
      </c>
      <c r="P33" s="59">
        <f>IF($C$4="Neattiecināmās izmaksas",IF('4a+c+n'!$Q35="N",'4a+c+n'!P35,0))</f>
        <v>0</v>
      </c>
    </row>
    <row r="34" spans="1:16" ht="12" customHeight="1" thickBot="1" x14ac:dyDescent="0.25">
      <c r="A34" s="325" t="s">
        <v>62</v>
      </c>
      <c r="B34" s="326"/>
      <c r="C34" s="326"/>
      <c r="D34" s="326"/>
      <c r="E34" s="326"/>
      <c r="F34" s="326"/>
      <c r="G34" s="326"/>
      <c r="H34" s="326"/>
      <c r="I34" s="326"/>
      <c r="J34" s="326"/>
      <c r="K34" s="327"/>
      <c r="L34" s="110">
        <f>SUM(L14:L33)</f>
        <v>0</v>
      </c>
      <c r="M34" s="111">
        <f>SUM(M14:M33)</f>
        <v>0</v>
      </c>
      <c r="N34" s="111">
        <f>SUM(N14:N33)</f>
        <v>0</v>
      </c>
      <c r="O34" s="111">
        <f>SUM(O14:O33)</f>
        <v>0</v>
      </c>
      <c r="P34" s="112">
        <f>SUM(P14:P33)</f>
        <v>0</v>
      </c>
    </row>
    <row r="35" spans="1:16" x14ac:dyDescent="0.2">
      <c r="A35" s="20"/>
      <c r="B35" s="20"/>
      <c r="C35" s="20"/>
      <c r="D35" s="20"/>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14</v>
      </c>
      <c r="B37" s="20"/>
      <c r="C37" s="328">
        <f>'Kops n'!C36:H36</f>
        <v>0</v>
      </c>
      <c r="D37" s="328"/>
      <c r="E37" s="328"/>
      <c r="F37" s="328"/>
      <c r="G37" s="328"/>
      <c r="H37" s="328"/>
      <c r="I37" s="20"/>
      <c r="J37" s="20"/>
      <c r="K37" s="20"/>
      <c r="L37" s="20"/>
      <c r="M37" s="20"/>
      <c r="N37" s="20"/>
      <c r="O37" s="20"/>
      <c r="P37" s="20"/>
    </row>
    <row r="38" spans="1:16" x14ac:dyDescent="0.2">
      <c r="A38" s="20"/>
      <c r="B38" s="20"/>
      <c r="C38" s="250" t="s">
        <v>15</v>
      </c>
      <c r="D38" s="250"/>
      <c r="E38" s="250"/>
      <c r="F38" s="250"/>
      <c r="G38" s="250"/>
      <c r="H38" s="25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291" t="str">
        <f>'Kops n'!A39:D39</f>
        <v xml:space="preserve">Tāme sastādīta 2023. gada __.________ </v>
      </c>
      <c r="B40" s="292"/>
      <c r="C40" s="292"/>
      <c r="D40" s="292"/>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row r="42" spans="1:16" x14ac:dyDescent="0.2">
      <c r="A42" s="1" t="s">
        <v>41</v>
      </c>
      <c r="B42" s="20"/>
      <c r="C42" s="328">
        <f>'Kops n'!C41:H41</f>
        <v>0</v>
      </c>
      <c r="D42" s="328"/>
      <c r="E42" s="328"/>
      <c r="F42" s="328"/>
      <c r="G42" s="328"/>
      <c r="H42" s="328"/>
      <c r="I42" s="20"/>
      <c r="J42" s="20"/>
      <c r="K42" s="20"/>
      <c r="L42" s="20"/>
      <c r="M42" s="20"/>
      <c r="N42" s="20"/>
      <c r="O42" s="20"/>
      <c r="P42" s="20"/>
    </row>
    <row r="43" spans="1:16" x14ac:dyDescent="0.2">
      <c r="A43" s="20"/>
      <c r="B43" s="20"/>
      <c r="C43" s="250" t="s">
        <v>15</v>
      </c>
      <c r="D43" s="250"/>
      <c r="E43" s="250"/>
      <c r="F43" s="250"/>
      <c r="G43" s="250"/>
      <c r="H43" s="250"/>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103" t="s">
        <v>16</v>
      </c>
      <c r="B45" s="52"/>
      <c r="C45" s="115">
        <f>'Kops n'!C44</f>
        <v>0</v>
      </c>
      <c r="D45" s="52"/>
      <c r="E45" s="20"/>
      <c r="F45" s="20"/>
      <c r="G45" s="20"/>
      <c r="H45" s="20"/>
      <c r="I45" s="20"/>
      <c r="J45" s="20"/>
      <c r="K45" s="20"/>
      <c r="L45" s="20"/>
      <c r="M45" s="20"/>
      <c r="N45" s="20"/>
      <c r="O45" s="20"/>
      <c r="P45" s="20"/>
    </row>
    <row r="46" spans="1:16" x14ac:dyDescent="0.2">
      <c r="A46" s="20"/>
      <c r="B46" s="20"/>
      <c r="C46" s="20"/>
      <c r="D46" s="20"/>
      <c r="E46" s="20"/>
      <c r="F46" s="20"/>
      <c r="G46" s="20"/>
      <c r="H46" s="20"/>
      <c r="I46" s="20"/>
      <c r="J46" s="20"/>
      <c r="K46" s="20"/>
      <c r="L46" s="20"/>
      <c r="M46" s="20"/>
      <c r="N46" s="20"/>
      <c r="O46" s="20"/>
      <c r="P46" s="20"/>
    </row>
  </sheetData>
  <mergeCells count="23">
    <mergeCell ref="C43:H43"/>
    <mergeCell ref="L12:P12"/>
    <mergeCell ref="A34:K34"/>
    <mergeCell ref="C37:H37"/>
    <mergeCell ref="C38:H38"/>
    <mergeCell ref="A40:D40"/>
    <mergeCell ref="C42:H4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4:K34">
    <cfRule type="containsText" dxfId="232" priority="3" operator="containsText" text="Tiešās izmaksas kopā, t. sk. darba devēja sociālais nodoklis __.__% ">
      <formula>NOT(ISERROR(SEARCH("Tiešās izmaksas kopā, t. sk. darba devēja sociālais nodoklis __.__% ",A34)))</formula>
    </cfRule>
  </conditionalFormatting>
  <conditionalFormatting sqref="C2:I2 D5:L8 N9:O9 A14:P33 L34:P34 C37:H37 C42:H42 C45">
    <cfRule type="cellIs" dxfId="231"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19">
    <tabColor rgb="FF00B050"/>
  </sheetPr>
  <dimension ref="A1:Q36"/>
  <sheetViews>
    <sheetView topLeftCell="A19" zoomScale="85" zoomScaleNormal="85" workbookViewId="0">
      <selection activeCell="F14" sqref="F14:P1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5</v>
      </c>
      <c r="E1" s="26"/>
      <c r="F1" s="26"/>
      <c r="G1" s="26"/>
      <c r="H1" s="26"/>
      <c r="I1" s="26"/>
      <c r="J1" s="26"/>
      <c r="N1" s="30"/>
      <c r="O1" s="31"/>
      <c r="P1" s="32"/>
    </row>
    <row r="2" spans="1:17" x14ac:dyDescent="0.2">
      <c r="A2" s="33"/>
      <c r="B2" s="33"/>
      <c r="C2" s="316" t="s">
        <v>407</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401</v>
      </c>
      <c r="B9" s="319"/>
      <c r="C9" s="319"/>
      <c r="D9" s="319"/>
      <c r="E9" s="319"/>
      <c r="F9" s="319"/>
      <c r="G9" s="35"/>
      <c r="H9" s="35"/>
      <c r="I9" s="35"/>
      <c r="J9" s="320" t="s">
        <v>45</v>
      </c>
      <c r="K9" s="320"/>
      <c r="L9" s="320"/>
      <c r="M9" s="320"/>
      <c r="N9" s="321">
        <f>P24</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72" t="s">
        <v>206</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33.75" x14ac:dyDescent="0.2">
      <c r="A15" s="40">
        <v>1</v>
      </c>
      <c r="B15" s="28" t="s">
        <v>82</v>
      </c>
      <c r="C15" s="137" t="s">
        <v>207</v>
      </c>
      <c r="D15" s="158" t="s">
        <v>68</v>
      </c>
      <c r="E15" s="153">
        <v>1</v>
      </c>
      <c r="F15" s="140"/>
      <c r="G15" s="162"/>
      <c r="H15" s="49">
        <f>F15*G15</f>
        <v>0</v>
      </c>
      <c r="I15" s="141"/>
      <c r="J15" s="141"/>
      <c r="K15" s="50">
        <f t="shared" ref="K15:K23" si="0">SUM(H15:J15)</f>
        <v>0</v>
      </c>
      <c r="L15" s="51">
        <f t="shared" ref="L15:L23" si="1">E15*F15</f>
        <v>0</v>
      </c>
      <c r="M15" s="49">
        <f t="shared" ref="M15:M23" si="2">H15*E15</f>
        <v>0</v>
      </c>
      <c r="N15" s="49">
        <f t="shared" ref="N15:N23" si="3">I15*E15</f>
        <v>0</v>
      </c>
      <c r="O15" s="49">
        <f t="shared" ref="O15:O23" si="4">J15*E15</f>
        <v>0</v>
      </c>
      <c r="P15" s="107">
        <f t="shared" ref="P15:P23" si="5">SUM(M15:O15)</f>
        <v>0</v>
      </c>
      <c r="Q15" s="77" t="s">
        <v>46</v>
      </c>
    </row>
    <row r="16" spans="1:17" x14ac:dyDescent="0.2">
      <c r="A16" s="40">
        <v>2</v>
      </c>
      <c r="B16" s="92"/>
      <c r="C16" s="168" t="s">
        <v>208</v>
      </c>
      <c r="D16" s="28"/>
      <c r="E16" s="59"/>
      <c r="F16" s="51"/>
      <c r="G16" s="49"/>
      <c r="H16" s="49">
        <f t="shared" ref="H16:H23" si="6">F16*G16</f>
        <v>0</v>
      </c>
      <c r="I16" s="49"/>
      <c r="J16" s="49"/>
      <c r="K16" s="50">
        <f t="shared" si="0"/>
        <v>0</v>
      </c>
      <c r="L16" s="51">
        <f t="shared" si="1"/>
        <v>0</v>
      </c>
      <c r="M16" s="49">
        <f t="shared" si="2"/>
        <v>0</v>
      </c>
      <c r="N16" s="49">
        <f t="shared" si="3"/>
        <v>0</v>
      </c>
      <c r="O16" s="49">
        <f t="shared" si="4"/>
        <v>0</v>
      </c>
      <c r="P16" s="107">
        <f t="shared" si="5"/>
        <v>0</v>
      </c>
      <c r="Q16" s="77"/>
    </row>
    <row r="17" spans="1:17" ht="33.75" x14ac:dyDescent="0.2">
      <c r="A17" s="40">
        <v>3</v>
      </c>
      <c r="B17" s="28" t="s">
        <v>96</v>
      </c>
      <c r="C17" s="227" t="s">
        <v>209</v>
      </c>
      <c r="D17" s="158" t="s">
        <v>68</v>
      </c>
      <c r="E17" s="153">
        <v>1</v>
      </c>
      <c r="F17" s="140"/>
      <c r="G17" s="162"/>
      <c r="H17" s="49">
        <f t="shared" si="6"/>
        <v>0</v>
      </c>
      <c r="I17" s="141"/>
      <c r="J17" s="141"/>
      <c r="K17" s="50">
        <f t="shared" si="0"/>
        <v>0</v>
      </c>
      <c r="L17" s="51">
        <f t="shared" si="1"/>
        <v>0</v>
      </c>
      <c r="M17" s="49">
        <f t="shared" si="2"/>
        <v>0</v>
      </c>
      <c r="N17" s="49">
        <f t="shared" si="3"/>
        <v>0</v>
      </c>
      <c r="O17" s="49">
        <f t="shared" si="4"/>
        <v>0</v>
      </c>
      <c r="P17" s="107">
        <f t="shared" si="5"/>
        <v>0</v>
      </c>
      <c r="Q17" s="77" t="s">
        <v>47</v>
      </c>
    </row>
    <row r="18" spans="1:17" ht="22.5" x14ac:dyDescent="0.2">
      <c r="A18" s="40">
        <v>4</v>
      </c>
      <c r="B18" s="92"/>
      <c r="C18" s="168" t="s">
        <v>210</v>
      </c>
      <c r="D18" s="28"/>
      <c r="E18" s="59"/>
      <c r="F18" s="51"/>
      <c r="G18" s="49"/>
      <c r="H18" s="49">
        <f t="shared" si="6"/>
        <v>0</v>
      </c>
      <c r="I18" s="49"/>
      <c r="J18" s="49"/>
      <c r="K18" s="50">
        <f t="shared" si="0"/>
        <v>0</v>
      </c>
      <c r="L18" s="51">
        <f t="shared" si="1"/>
        <v>0</v>
      </c>
      <c r="M18" s="49">
        <f t="shared" si="2"/>
        <v>0</v>
      </c>
      <c r="N18" s="49">
        <f t="shared" si="3"/>
        <v>0</v>
      </c>
      <c r="O18" s="49">
        <f t="shared" si="4"/>
        <v>0</v>
      </c>
      <c r="P18" s="107">
        <f t="shared" si="5"/>
        <v>0</v>
      </c>
      <c r="Q18" s="77"/>
    </row>
    <row r="19" spans="1:17" ht="67.5" x14ac:dyDescent="0.2">
      <c r="A19" s="40">
        <v>5</v>
      </c>
      <c r="B19" s="28" t="s">
        <v>96</v>
      </c>
      <c r="C19" s="228" t="s">
        <v>211</v>
      </c>
      <c r="D19" s="226" t="s">
        <v>184</v>
      </c>
      <c r="E19" s="229">
        <v>1</v>
      </c>
      <c r="F19" s="140"/>
      <c r="G19" s="162"/>
      <c r="H19" s="49">
        <f t="shared" si="6"/>
        <v>0</v>
      </c>
      <c r="I19" s="141"/>
      <c r="J19" s="141"/>
      <c r="K19" s="50">
        <f t="shared" si="0"/>
        <v>0</v>
      </c>
      <c r="L19" s="51">
        <f t="shared" si="1"/>
        <v>0</v>
      </c>
      <c r="M19" s="49">
        <f t="shared" si="2"/>
        <v>0</v>
      </c>
      <c r="N19" s="49">
        <f t="shared" si="3"/>
        <v>0</v>
      </c>
      <c r="O19" s="49">
        <f t="shared" si="4"/>
        <v>0</v>
      </c>
      <c r="P19" s="107">
        <f t="shared" si="5"/>
        <v>0</v>
      </c>
      <c r="Q19" s="77" t="s">
        <v>46</v>
      </c>
    </row>
    <row r="20" spans="1:17" ht="22.5" x14ac:dyDescent="0.2">
      <c r="A20" s="40">
        <v>6</v>
      </c>
      <c r="B20" s="28" t="s">
        <v>96</v>
      </c>
      <c r="C20" s="228" t="s">
        <v>212</v>
      </c>
      <c r="D20" s="149" t="s">
        <v>101</v>
      </c>
      <c r="E20" s="229">
        <v>168.3</v>
      </c>
      <c r="F20" s="141"/>
      <c r="G20" s="162"/>
      <c r="H20" s="49">
        <f t="shared" si="6"/>
        <v>0</v>
      </c>
      <c r="I20" s="141"/>
      <c r="J20" s="141"/>
      <c r="K20" s="50">
        <f t="shared" si="0"/>
        <v>0</v>
      </c>
      <c r="L20" s="51">
        <f t="shared" si="1"/>
        <v>0</v>
      </c>
      <c r="M20" s="49">
        <f t="shared" si="2"/>
        <v>0</v>
      </c>
      <c r="N20" s="49">
        <f t="shared" si="3"/>
        <v>0</v>
      </c>
      <c r="O20" s="49">
        <f t="shared" si="4"/>
        <v>0</v>
      </c>
      <c r="P20" s="107">
        <f t="shared" si="5"/>
        <v>0</v>
      </c>
      <c r="Q20" s="77" t="s">
        <v>46</v>
      </c>
    </row>
    <row r="21" spans="1:17" ht="22.5" x14ac:dyDescent="0.2">
      <c r="A21" s="40">
        <v>7</v>
      </c>
      <c r="B21" s="28" t="s">
        <v>96</v>
      </c>
      <c r="C21" s="228" t="s">
        <v>213</v>
      </c>
      <c r="D21" s="149" t="s">
        <v>101</v>
      </c>
      <c r="E21" s="229">
        <v>168.3</v>
      </c>
      <c r="F21" s="141"/>
      <c r="G21" s="162"/>
      <c r="H21" s="49">
        <f t="shared" si="6"/>
        <v>0</v>
      </c>
      <c r="I21" s="141"/>
      <c r="J21" s="141"/>
      <c r="K21" s="50">
        <f t="shared" si="0"/>
        <v>0</v>
      </c>
      <c r="L21" s="51">
        <f t="shared" si="1"/>
        <v>0</v>
      </c>
      <c r="M21" s="49">
        <f t="shared" si="2"/>
        <v>0</v>
      </c>
      <c r="N21" s="49">
        <f t="shared" si="3"/>
        <v>0</v>
      </c>
      <c r="O21" s="49">
        <f t="shared" si="4"/>
        <v>0</v>
      </c>
      <c r="P21" s="107">
        <f t="shared" si="5"/>
        <v>0</v>
      </c>
      <c r="Q21" s="77" t="s">
        <v>46</v>
      </c>
    </row>
    <row r="22" spans="1:17" ht="22.5" x14ac:dyDescent="0.2">
      <c r="A22" s="40">
        <v>8</v>
      </c>
      <c r="B22" s="28" t="s">
        <v>96</v>
      </c>
      <c r="C22" s="137" t="s">
        <v>214</v>
      </c>
      <c r="D22" s="226" t="s">
        <v>105</v>
      </c>
      <c r="E22" s="150">
        <v>841.5</v>
      </c>
      <c r="F22" s="141"/>
      <c r="G22" s="162"/>
      <c r="H22" s="49">
        <f t="shared" si="6"/>
        <v>0</v>
      </c>
      <c r="I22" s="141"/>
      <c r="J22" s="141"/>
      <c r="K22" s="50">
        <f t="shared" si="0"/>
        <v>0</v>
      </c>
      <c r="L22" s="51">
        <f t="shared" si="1"/>
        <v>0</v>
      </c>
      <c r="M22" s="49">
        <f t="shared" si="2"/>
        <v>0</v>
      </c>
      <c r="N22" s="49">
        <f t="shared" si="3"/>
        <v>0</v>
      </c>
      <c r="O22" s="49">
        <f t="shared" si="4"/>
        <v>0</v>
      </c>
      <c r="P22" s="107">
        <f t="shared" si="5"/>
        <v>0</v>
      </c>
      <c r="Q22" s="77" t="s">
        <v>46</v>
      </c>
    </row>
    <row r="23" spans="1:17" ht="22.5" x14ac:dyDescent="0.2">
      <c r="A23" s="40">
        <v>9</v>
      </c>
      <c r="B23" s="28" t="s">
        <v>96</v>
      </c>
      <c r="C23" s="137" t="s">
        <v>215</v>
      </c>
      <c r="D23" s="149" t="s">
        <v>101</v>
      </c>
      <c r="E23" s="229">
        <v>168.3</v>
      </c>
      <c r="F23" s="141"/>
      <c r="G23" s="162"/>
      <c r="H23" s="49">
        <f t="shared" si="6"/>
        <v>0</v>
      </c>
      <c r="I23" s="141"/>
      <c r="J23" s="141"/>
      <c r="K23" s="50">
        <f t="shared" si="0"/>
        <v>0</v>
      </c>
      <c r="L23" s="51">
        <f t="shared" si="1"/>
        <v>0</v>
      </c>
      <c r="M23" s="49">
        <f t="shared" si="2"/>
        <v>0</v>
      </c>
      <c r="N23" s="49">
        <f t="shared" si="3"/>
        <v>0</v>
      </c>
      <c r="O23" s="49">
        <f t="shared" si="4"/>
        <v>0</v>
      </c>
      <c r="P23" s="107">
        <f t="shared" si="5"/>
        <v>0</v>
      </c>
      <c r="Q23" s="77" t="s">
        <v>46</v>
      </c>
    </row>
    <row r="24" spans="1:17" ht="12" customHeight="1" thickBot="1" x14ac:dyDescent="0.25">
      <c r="A24" s="325" t="s">
        <v>62</v>
      </c>
      <c r="B24" s="326"/>
      <c r="C24" s="326"/>
      <c r="D24" s="326"/>
      <c r="E24" s="326"/>
      <c r="F24" s="326"/>
      <c r="G24" s="326"/>
      <c r="H24" s="326"/>
      <c r="I24" s="326"/>
      <c r="J24" s="326"/>
      <c r="K24" s="327"/>
      <c r="L24" s="74">
        <f>SUM(L14:L23)</f>
        <v>0</v>
      </c>
      <c r="M24" s="75">
        <f>SUM(M14:M23)</f>
        <v>0</v>
      </c>
      <c r="N24" s="75">
        <f>SUM(N14:N23)</f>
        <v>0</v>
      </c>
      <c r="O24" s="75">
        <f>SUM(O14:O23)</f>
        <v>0</v>
      </c>
      <c r="P24" s="76">
        <f>SUM(P14:P23)</f>
        <v>0</v>
      </c>
    </row>
    <row r="25" spans="1:17" x14ac:dyDescent="0.2">
      <c r="A25" s="20"/>
      <c r="B25" s="20"/>
      <c r="C25" s="20"/>
      <c r="D25" s="20"/>
      <c r="E25" s="20"/>
      <c r="F25" s="20"/>
      <c r="G25" s="20"/>
      <c r="H25" s="20"/>
      <c r="I25" s="20"/>
      <c r="J25" s="20"/>
      <c r="K25" s="20"/>
      <c r="L25" s="20"/>
      <c r="M25" s="20"/>
      <c r="N25" s="20"/>
      <c r="O25" s="20"/>
      <c r="P25" s="20"/>
    </row>
    <row r="26" spans="1:17" x14ac:dyDescent="0.2">
      <c r="A26" s="20"/>
      <c r="B26" s="20"/>
      <c r="C26" s="20"/>
      <c r="D26" s="20"/>
      <c r="E26" s="20"/>
      <c r="F26" s="20"/>
      <c r="G26" s="20"/>
      <c r="H26" s="20"/>
      <c r="I26" s="20"/>
      <c r="J26" s="20"/>
      <c r="K26" s="20"/>
      <c r="L26" s="20"/>
      <c r="M26" s="20"/>
      <c r="N26" s="20"/>
      <c r="O26" s="20"/>
      <c r="P26" s="20"/>
    </row>
    <row r="27" spans="1:17" x14ac:dyDescent="0.2">
      <c r="A27" s="1" t="s">
        <v>14</v>
      </c>
      <c r="B27" s="20"/>
      <c r="C27" s="328">
        <f>'Kops n'!C36:H36</f>
        <v>0</v>
      </c>
      <c r="D27" s="328"/>
      <c r="E27" s="328"/>
      <c r="F27" s="328"/>
      <c r="G27" s="328"/>
      <c r="H27" s="328"/>
      <c r="I27" s="20"/>
      <c r="J27" s="20"/>
      <c r="K27" s="20"/>
      <c r="L27" s="20"/>
      <c r="M27" s="20"/>
      <c r="N27" s="20"/>
      <c r="O27" s="20"/>
      <c r="P27" s="20"/>
    </row>
    <row r="28" spans="1:17" x14ac:dyDescent="0.2">
      <c r="A28" s="20"/>
      <c r="B28" s="20"/>
      <c r="C28" s="250" t="s">
        <v>15</v>
      </c>
      <c r="D28" s="250"/>
      <c r="E28" s="250"/>
      <c r="F28" s="250"/>
      <c r="G28" s="250"/>
      <c r="H28" s="250"/>
      <c r="I28" s="20"/>
      <c r="J28" s="20"/>
      <c r="K28" s="20"/>
      <c r="L28" s="20"/>
      <c r="M28" s="20"/>
      <c r="N28" s="20"/>
      <c r="O28" s="20"/>
      <c r="P28" s="20"/>
    </row>
    <row r="29" spans="1:17" x14ac:dyDescent="0.2">
      <c r="A29" s="20"/>
      <c r="B29" s="20"/>
      <c r="C29" s="20"/>
      <c r="D29" s="20"/>
      <c r="E29" s="20"/>
      <c r="F29" s="20"/>
      <c r="G29" s="20"/>
      <c r="H29" s="20"/>
      <c r="I29" s="20"/>
      <c r="J29" s="20"/>
      <c r="K29" s="20"/>
      <c r="L29" s="20"/>
      <c r="M29" s="20"/>
      <c r="N29" s="20"/>
      <c r="O29" s="20"/>
      <c r="P29" s="20"/>
    </row>
    <row r="30" spans="1:17" x14ac:dyDescent="0.2">
      <c r="A30" s="291" t="str">
        <f>'Kops n'!A39:D39</f>
        <v xml:space="preserve">Tāme sastādīta 2023. gada __.________ </v>
      </c>
      <c r="B30" s="292"/>
      <c r="C30" s="292"/>
      <c r="D30" s="292"/>
      <c r="E30" s="20"/>
      <c r="F30" s="20"/>
      <c r="G30" s="20"/>
      <c r="H30" s="20"/>
      <c r="I30" s="20"/>
      <c r="J30" s="20"/>
      <c r="K30" s="20"/>
      <c r="L30" s="20"/>
      <c r="M30" s="20"/>
      <c r="N30" s="20"/>
      <c r="O30" s="20"/>
      <c r="P30" s="20"/>
    </row>
    <row r="31" spans="1:17" x14ac:dyDescent="0.2">
      <c r="A31" s="20"/>
      <c r="B31" s="20"/>
      <c r="C31" s="20"/>
      <c r="D31" s="20"/>
      <c r="E31" s="20"/>
      <c r="F31" s="20"/>
      <c r="G31" s="20"/>
      <c r="H31" s="20"/>
      <c r="I31" s="20"/>
      <c r="J31" s="20"/>
      <c r="K31" s="20"/>
      <c r="L31" s="20"/>
      <c r="M31" s="20"/>
      <c r="N31" s="20"/>
      <c r="O31" s="20"/>
      <c r="P31" s="20"/>
    </row>
    <row r="32" spans="1:17" x14ac:dyDescent="0.2">
      <c r="A32" s="1" t="s">
        <v>41</v>
      </c>
      <c r="B32" s="20"/>
      <c r="C32" s="328">
        <f>'Kops n'!C41:H41</f>
        <v>0</v>
      </c>
      <c r="D32" s="328"/>
      <c r="E32" s="328"/>
      <c r="F32" s="328"/>
      <c r="G32" s="328"/>
      <c r="H32" s="328"/>
      <c r="I32" s="20"/>
      <c r="J32" s="20"/>
      <c r="K32" s="20"/>
      <c r="L32" s="20"/>
      <c r="M32" s="20"/>
      <c r="N32" s="20"/>
      <c r="O32" s="20"/>
      <c r="P32" s="20"/>
    </row>
    <row r="33" spans="1:16" x14ac:dyDescent="0.2">
      <c r="A33" s="20"/>
      <c r="B33" s="20"/>
      <c r="C33" s="250" t="s">
        <v>15</v>
      </c>
      <c r="D33" s="250"/>
      <c r="E33" s="250"/>
      <c r="F33" s="250"/>
      <c r="G33" s="250"/>
      <c r="H33" s="25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3" t="s">
        <v>16</v>
      </c>
      <c r="B35" s="52"/>
      <c r="C35" s="115">
        <f>'Kops n'!C44</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C4:I4"/>
    <mergeCell ref="F12:K12"/>
    <mergeCell ref="A9:F9"/>
    <mergeCell ref="J9:M9"/>
    <mergeCell ref="D8:L8"/>
    <mergeCell ref="A24:K24"/>
    <mergeCell ref="C27:H27"/>
    <mergeCell ref="C28:H28"/>
    <mergeCell ref="A30:D30"/>
    <mergeCell ref="C32:H32"/>
    <mergeCell ref="N9:O9"/>
    <mergeCell ref="A12:A13"/>
    <mergeCell ref="B12:B13"/>
    <mergeCell ref="C12:C13"/>
    <mergeCell ref="D12:D13"/>
    <mergeCell ref="E12:E13"/>
    <mergeCell ref="L12:P12"/>
    <mergeCell ref="C2:I2"/>
    <mergeCell ref="C3:I3"/>
    <mergeCell ref="D5:L5"/>
    <mergeCell ref="D6:L6"/>
    <mergeCell ref="D7:L7"/>
  </mergeCells>
  <conditionalFormatting sqref="A14:B23 D18:G18">
    <cfRule type="cellIs" dxfId="228" priority="23" operator="equal">
      <formula>0</formula>
    </cfRule>
  </conditionalFormatting>
  <conditionalFormatting sqref="A9:F9">
    <cfRule type="containsText" dxfId="227" priority="43" operator="containsText" text="Tāme sastādīta  20__. gada tirgus cenās, pamatojoties uz ___ daļas rasējumiem">
      <formula>NOT(ISERROR(SEARCH("Tāme sastādīta  20__. gada tirgus cenās, pamatojoties uz ___ daļas rasējumiem",A9)))</formula>
    </cfRule>
  </conditionalFormatting>
  <conditionalFormatting sqref="A24:K24">
    <cfRule type="containsText" dxfId="226" priority="28" operator="containsText" text="Tiešās izmaksas kopā, t. sk. darba devēja sociālais nodoklis __.__% ">
      <formula>NOT(ISERROR(SEARCH("Tiešās izmaksas kopā, t. sk. darba devēja sociālais nodoklis __.__% ",A24)))</formula>
    </cfRule>
  </conditionalFormatting>
  <conditionalFormatting sqref="C18:C20">
    <cfRule type="cellIs" dxfId="225" priority="10" operator="equal">
      <formula>0</formula>
    </cfRule>
  </conditionalFormatting>
  <conditionalFormatting sqref="C14:G17">
    <cfRule type="cellIs" dxfId="224" priority="14" operator="equal">
      <formula>0</formula>
    </cfRule>
  </conditionalFormatting>
  <conditionalFormatting sqref="C27:H27">
    <cfRule type="cellIs" dxfId="223" priority="36" operator="equal">
      <formula>0</formula>
    </cfRule>
  </conditionalFormatting>
  <conditionalFormatting sqref="C32:H32">
    <cfRule type="cellIs" dxfId="222" priority="37" operator="equal">
      <formula>0</formula>
    </cfRule>
  </conditionalFormatting>
  <conditionalFormatting sqref="C2:I2">
    <cfRule type="cellIs" dxfId="221" priority="42" operator="equal">
      <formula>0</formula>
    </cfRule>
  </conditionalFormatting>
  <conditionalFormatting sqref="C4:I4">
    <cfRule type="cellIs" dxfId="220" priority="34" operator="equal">
      <formula>0</formula>
    </cfRule>
  </conditionalFormatting>
  <conditionalFormatting sqref="D1">
    <cfRule type="cellIs" dxfId="219" priority="30" operator="equal">
      <formula>0</formula>
    </cfRule>
  </conditionalFormatting>
  <conditionalFormatting sqref="D5:L8">
    <cfRule type="cellIs" dxfId="218" priority="31" operator="equal">
      <formula>0</formula>
    </cfRule>
  </conditionalFormatting>
  <conditionalFormatting sqref="F19:G23">
    <cfRule type="cellIs" dxfId="217" priority="6" operator="equal">
      <formula>0</formula>
    </cfRule>
  </conditionalFormatting>
  <conditionalFormatting sqref="H14:H23 K14:P23">
    <cfRule type="cellIs" dxfId="216" priority="22" operator="equal">
      <formula>0</formula>
    </cfRule>
  </conditionalFormatting>
  <conditionalFormatting sqref="I14:J23">
    <cfRule type="cellIs" dxfId="215" priority="1" operator="equal">
      <formula>0</formula>
    </cfRule>
  </conditionalFormatting>
  <conditionalFormatting sqref="L24:P24">
    <cfRule type="cellIs" dxfId="214" priority="35" operator="equal">
      <formula>0</formula>
    </cfRule>
  </conditionalFormatting>
  <conditionalFormatting sqref="N9:O9">
    <cfRule type="cellIs" dxfId="213" priority="45" operator="equal">
      <formula>0</formula>
    </cfRule>
  </conditionalFormatting>
  <conditionalFormatting sqref="Q14:Q23">
    <cfRule type="cellIs" dxfId="212" priority="24" operator="equal">
      <formula>0</formula>
    </cfRule>
  </conditionalFormatting>
  <dataValidations count="1">
    <dataValidation type="list" allowBlank="1" showInputMessage="1" showErrorMessage="1" sqref="Q14:Q23" xr:uid="{39155E1A-0A01-47D6-A258-692F57DB19DC}">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9" operator="containsText" id="{A741B695-5E60-45D8-944C-2D04D39B2193}">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38" operator="containsText" id="{443EB233-F567-4949-B038-4ADE85277BE0}">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348E-B470-4C5B-BA18-F95156EB454A}">
  <sheetPr codeName="Sheet21">
    <tabColor rgb="FF00B050"/>
  </sheetPr>
  <dimension ref="A1:P36"/>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'5a+c+n'!D1</f>
        <v>5</v>
      </c>
      <c r="E1" s="26"/>
      <c r="F1" s="26"/>
      <c r="G1" s="26"/>
      <c r="H1" s="26"/>
      <c r="I1" s="26"/>
      <c r="J1" s="26"/>
      <c r="N1" s="30"/>
      <c r="O1" s="31"/>
      <c r="P1" s="32"/>
    </row>
    <row r="2" spans="1:16" x14ac:dyDescent="0.2">
      <c r="A2" s="33"/>
      <c r="B2" s="33"/>
      <c r="C2" s="316" t="str">
        <f>'5a+c+n'!C2:I2</f>
        <v>Pagraba pārseguma siltināšana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P24</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x14ac:dyDescent="0.2">
      <c r="A14" s="63">
        <f>IF(P14=0,0,IF(COUNTBLANK(P14)=1,0,COUNTA($P$14:P14)))</f>
        <v>0</v>
      </c>
      <c r="B14" s="27">
        <f>IF($C$4="Attiecināmās izmaksas",IF('5a+c+n'!$Q14="A",'5a+c+n'!B14,0),0)</f>
        <v>0</v>
      </c>
      <c r="C14" s="27">
        <f>IF($C$4="Attiecināmās izmaksas",IF('5a+c+n'!$Q14="A",'5a+c+n'!C14,0),0)</f>
        <v>0</v>
      </c>
      <c r="D14" s="27">
        <f>IF($C$4="Attiecināmās izmaksas",IF('5a+c+n'!$Q14="A",'5a+c+n'!D14,0),0)</f>
        <v>0</v>
      </c>
      <c r="E14" s="57"/>
      <c r="F14" s="79"/>
      <c r="G14" s="27">
        <f>IF($C$4="Attiecināmās izmaksas",IF('5a+c+n'!$Q14="A",'5a+c+n'!G14,0),0)</f>
        <v>0</v>
      </c>
      <c r="H14" s="27">
        <f>IF($C$4="Attiecināmās izmaksas",IF('5a+c+n'!$Q14="A",'5a+c+n'!H14,0),0)</f>
        <v>0</v>
      </c>
      <c r="I14" s="27"/>
      <c r="J14" s="27"/>
      <c r="K14" s="57">
        <f>IF($C$4="Attiecināmās izmaksas",IF('5a+c+n'!$Q14="A",'5a+c+n'!K14,0),0)</f>
        <v>0</v>
      </c>
      <c r="L14" s="79">
        <f>IF($C$4="Attiecināmās izmaksas",IF('5a+c+n'!$Q14="A",'5a+c+n'!L14,0),0)</f>
        <v>0</v>
      </c>
      <c r="M14" s="27">
        <f>IF($C$4="Attiecināmās izmaksas",IF('5a+c+n'!$Q14="A",'5a+c+n'!M14,0),0)</f>
        <v>0</v>
      </c>
      <c r="N14" s="27">
        <f>IF($C$4="Attiecināmās izmaksas",IF('5a+c+n'!$Q14="A",'5a+c+n'!N14,0),0)</f>
        <v>0</v>
      </c>
      <c r="O14" s="27">
        <f>IF($C$4="Attiecināmās izmaksas",IF('5a+c+n'!$Q14="A",'5a+c+n'!O14,0),0)</f>
        <v>0</v>
      </c>
      <c r="P14" s="57">
        <f>IF($C$4="Attiecināmās izmaksas",IF('5a+c+n'!$Q14="A",'5a+c+n'!P14,0),0)</f>
        <v>0</v>
      </c>
    </row>
    <row r="15" spans="1:16" ht="33.75" x14ac:dyDescent="0.2">
      <c r="A15" s="64">
        <f>IF(P15=0,0,IF(COUNTBLANK(P15)=1,0,COUNTA($P$14:P15)))</f>
        <v>0</v>
      </c>
      <c r="B15" s="28" t="str">
        <f>IF($C$4="Attiecināmās izmaksas",IF('5a+c+n'!$Q15="A",'5a+c+n'!B15,0),0)</f>
        <v>02-00000</v>
      </c>
      <c r="C15" s="28" t="str">
        <f>IF($C$4="Attiecināmās izmaksas",IF('5a+c+n'!$Q15="A",'5a+c+n'!C15,0),0)</f>
        <v>Esošo dzīvokļu īpašnieku noliktavu sienu, durvju saīsināšana (atjaunojot stabilitāti) pagraba griestu siltināšanas izbūves nodrošināšanai</v>
      </c>
      <c r="D15" s="28" t="str">
        <f>IF($C$4="Attiecināmās izmaksas",IF('5a+c+n'!$Q15="A",'5a+c+n'!D15,0),0)</f>
        <v>kompl</v>
      </c>
      <c r="E15" s="59"/>
      <c r="F15" s="81"/>
      <c r="G15" s="28"/>
      <c r="H15" s="28">
        <f>IF($C$4="Attiecināmās izmaksas",IF('5a+c+n'!$Q15="A",'5a+c+n'!H15,0),0)</f>
        <v>0</v>
      </c>
      <c r="I15" s="28"/>
      <c r="J15" s="28"/>
      <c r="K15" s="59">
        <f>IF($C$4="Attiecināmās izmaksas",IF('5a+c+n'!$Q15="A",'5a+c+n'!K15,0),0)</f>
        <v>0</v>
      </c>
      <c r="L15" s="81">
        <f>IF($C$4="Attiecināmās izmaksas",IF('5a+c+n'!$Q15="A",'5a+c+n'!L15,0),0)</f>
        <v>0</v>
      </c>
      <c r="M15" s="28">
        <f>IF($C$4="Attiecināmās izmaksas",IF('5a+c+n'!$Q15="A",'5a+c+n'!M15,0),0)</f>
        <v>0</v>
      </c>
      <c r="N15" s="28">
        <f>IF($C$4="Attiecināmās izmaksas",IF('5a+c+n'!$Q15="A",'5a+c+n'!N15,0),0)</f>
        <v>0</v>
      </c>
      <c r="O15" s="28">
        <f>IF($C$4="Attiecināmās izmaksas",IF('5a+c+n'!$Q15="A",'5a+c+n'!O15,0),0)</f>
        <v>0</v>
      </c>
      <c r="P15" s="59">
        <f>IF($C$4="Attiecināmās izmaksas",IF('5a+c+n'!$Q15="A",'5a+c+n'!P15,0),0)</f>
        <v>0</v>
      </c>
    </row>
    <row r="16" spans="1:16" x14ac:dyDescent="0.2">
      <c r="A16" s="64">
        <f>IF(P16=0,0,IF(COUNTBLANK(P16)=1,0,COUNTA($P$14:P16)))</f>
        <v>0</v>
      </c>
      <c r="B16" s="28">
        <f>IF($C$4="Attiecināmās izmaksas",IF('5a+c+n'!$Q16="A",'5a+c+n'!B16,0),0)</f>
        <v>0</v>
      </c>
      <c r="C16" s="28">
        <f>IF($C$4="Attiecināmās izmaksas",IF('5a+c+n'!$Q16="A",'5a+c+n'!C16,0),0)</f>
        <v>0</v>
      </c>
      <c r="D16" s="28">
        <f>IF($C$4="Attiecināmās izmaksas",IF('5a+c+n'!$Q16="A",'5a+c+n'!D16,0),0)</f>
        <v>0</v>
      </c>
      <c r="E16" s="59"/>
      <c r="F16" s="81"/>
      <c r="G16" s="28"/>
      <c r="H16" s="28">
        <f>IF($C$4="Attiecināmās izmaksas",IF('5a+c+n'!$Q16="A",'5a+c+n'!H16,0),0)</f>
        <v>0</v>
      </c>
      <c r="I16" s="28"/>
      <c r="J16" s="28"/>
      <c r="K16" s="59">
        <f>IF($C$4="Attiecināmās izmaksas",IF('5a+c+n'!$Q16="A",'5a+c+n'!K16,0),0)</f>
        <v>0</v>
      </c>
      <c r="L16" s="81">
        <f>IF($C$4="Attiecināmās izmaksas",IF('5a+c+n'!$Q16="A",'5a+c+n'!L16,0),0)</f>
        <v>0</v>
      </c>
      <c r="M16" s="28">
        <f>IF($C$4="Attiecināmās izmaksas",IF('5a+c+n'!$Q16="A",'5a+c+n'!M16,0),0)</f>
        <v>0</v>
      </c>
      <c r="N16" s="28">
        <f>IF($C$4="Attiecināmās izmaksas",IF('5a+c+n'!$Q16="A",'5a+c+n'!N16,0),0)</f>
        <v>0</v>
      </c>
      <c r="O16" s="28">
        <f>IF($C$4="Attiecināmās izmaksas",IF('5a+c+n'!$Q16="A",'5a+c+n'!O16,0),0)</f>
        <v>0</v>
      </c>
      <c r="P16" s="59">
        <f>IF($C$4="Attiecināmās izmaksas",IF('5a+c+n'!$Q16="A",'5a+c+n'!P16,0),0)</f>
        <v>0</v>
      </c>
    </row>
    <row r="17" spans="1:16" x14ac:dyDescent="0.2">
      <c r="A17" s="64">
        <f>IF(P17=0,0,IF(COUNTBLANK(P17)=1,0,COUNTA($P$14:P17)))</f>
        <v>0</v>
      </c>
      <c r="B17" s="28">
        <f>IF($C$4="Attiecināmās izmaksas",IF('5a+c+n'!$Q17="A",'5a+c+n'!B17,0),0)</f>
        <v>0</v>
      </c>
      <c r="C17" s="28">
        <f>IF($C$4="Attiecināmās izmaksas",IF('5a+c+n'!$Q17="A",'5a+c+n'!C17,0),0)</f>
        <v>0</v>
      </c>
      <c r="D17" s="28">
        <f>IF($C$4="Attiecināmās izmaksas",IF('5a+c+n'!$Q17="A",'5a+c+n'!D17,0),0)</f>
        <v>0</v>
      </c>
      <c r="E17" s="59"/>
      <c r="F17" s="81"/>
      <c r="G17" s="28"/>
      <c r="H17" s="28">
        <f>IF($C$4="Attiecināmās izmaksas",IF('5a+c+n'!$Q17="A",'5a+c+n'!H17,0),0)</f>
        <v>0</v>
      </c>
      <c r="I17" s="28"/>
      <c r="J17" s="28"/>
      <c r="K17" s="59">
        <f>IF($C$4="Attiecināmās izmaksas",IF('5a+c+n'!$Q17="A",'5a+c+n'!K17,0),0)</f>
        <v>0</v>
      </c>
      <c r="L17" s="81">
        <f>IF($C$4="Attiecināmās izmaksas",IF('5a+c+n'!$Q17="A",'5a+c+n'!L17,0),0)</f>
        <v>0</v>
      </c>
      <c r="M17" s="28">
        <f>IF($C$4="Attiecināmās izmaksas",IF('5a+c+n'!$Q17="A",'5a+c+n'!M17,0),0)</f>
        <v>0</v>
      </c>
      <c r="N17" s="28">
        <f>IF($C$4="Attiecināmās izmaksas",IF('5a+c+n'!$Q17="A",'5a+c+n'!N17,0),0)</f>
        <v>0</v>
      </c>
      <c r="O17" s="28">
        <f>IF($C$4="Attiecināmās izmaksas",IF('5a+c+n'!$Q17="A",'5a+c+n'!O17,0),0)</f>
        <v>0</v>
      </c>
      <c r="P17" s="59">
        <f>IF($C$4="Attiecināmās izmaksas",IF('5a+c+n'!$Q17="A",'5a+c+n'!P17,0),0)</f>
        <v>0</v>
      </c>
    </row>
    <row r="18" spans="1:16" x14ac:dyDescent="0.2">
      <c r="A18" s="64">
        <f>IF(P18=0,0,IF(COUNTBLANK(P18)=1,0,COUNTA($P$14:P18)))</f>
        <v>0</v>
      </c>
      <c r="B18" s="28">
        <f>IF($C$4="Attiecināmās izmaksas",IF('5a+c+n'!$Q18="A",'5a+c+n'!B18,0),0)</f>
        <v>0</v>
      </c>
      <c r="C18" s="28">
        <f>IF($C$4="Attiecināmās izmaksas",IF('5a+c+n'!$Q18="A",'5a+c+n'!C18,0),0)</f>
        <v>0</v>
      </c>
      <c r="D18" s="28">
        <f>IF($C$4="Attiecināmās izmaksas",IF('5a+c+n'!$Q18="A",'5a+c+n'!D18,0),0)</f>
        <v>0</v>
      </c>
      <c r="E18" s="59"/>
      <c r="F18" s="81"/>
      <c r="G18" s="28"/>
      <c r="H18" s="28">
        <f>IF($C$4="Attiecināmās izmaksas",IF('5a+c+n'!$Q18="A",'5a+c+n'!H18,0),0)</f>
        <v>0</v>
      </c>
      <c r="I18" s="28"/>
      <c r="J18" s="28"/>
      <c r="K18" s="59">
        <f>IF($C$4="Attiecināmās izmaksas",IF('5a+c+n'!$Q18="A",'5a+c+n'!K18,0),0)</f>
        <v>0</v>
      </c>
      <c r="L18" s="81">
        <f>IF($C$4="Attiecināmās izmaksas",IF('5a+c+n'!$Q18="A",'5a+c+n'!L18,0),0)</f>
        <v>0</v>
      </c>
      <c r="M18" s="28">
        <f>IF($C$4="Attiecināmās izmaksas",IF('5a+c+n'!$Q18="A",'5a+c+n'!M18,0),0)</f>
        <v>0</v>
      </c>
      <c r="N18" s="28">
        <f>IF($C$4="Attiecināmās izmaksas",IF('5a+c+n'!$Q18="A",'5a+c+n'!N18,0),0)</f>
        <v>0</v>
      </c>
      <c r="O18" s="28">
        <f>IF($C$4="Attiecināmās izmaksas",IF('5a+c+n'!$Q18="A",'5a+c+n'!O18,0),0)</f>
        <v>0</v>
      </c>
      <c r="P18" s="59">
        <f>IF($C$4="Attiecināmās izmaksas",IF('5a+c+n'!$Q18="A",'5a+c+n'!P18,0),0)</f>
        <v>0</v>
      </c>
    </row>
    <row r="19" spans="1:16" ht="67.5" x14ac:dyDescent="0.2">
      <c r="A19" s="64">
        <f>IF(P19=0,0,IF(COUNTBLANK(P19)=1,0,COUNTA($P$14:P19)))</f>
        <v>0</v>
      </c>
      <c r="B19" s="28" t="str">
        <f>IF($C$4="Attiecināmās izmaksas",IF('5a+c+n'!$Q19="A",'5a+c+n'!B19,0),0)</f>
        <v>13-00000</v>
      </c>
      <c r="C19" s="28" t="str">
        <f>IF($C$4="Attiecināmās izmaksas",IF('5a+c+n'!$Q19="A",'5a+c+n'!C19,0),0)</f>
        <v>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v>
      </c>
      <c r="D19" s="28" t="str">
        <f>IF($C$4="Attiecināmās izmaksas",IF('5a+c+n'!$Q19="A",'5a+c+n'!D19,0),0)</f>
        <v>kompl.</v>
      </c>
      <c r="E19" s="59"/>
      <c r="F19" s="81"/>
      <c r="G19" s="28"/>
      <c r="H19" s="28">
        <f>IF($C$4="Attiecināmās izmaksas",IF('5a+c+n'!$Q19="A",'5a+c+n'!H19,0),0)</f>
        <v>0</v>
      </c>
      <c r="I19" s="28"/>
      <c r="J19" s="28"/>
      <c r="K19" s="59">
        <f>IF($C$4="Attiecināmās izmaksas",IF('5a+c+n'!$Q19="A",'5a+c+n'!K19,0),0)</f>
        <v>0</v>
      </c>
      <c r="L19" s="81">
        <f>IF($C$4="Attiecināmās izmaksas",IF('5a+c+n'!$Q19="A",'5a+c+n'!L19,0),0)</f>
        <v>0</v>
      </c>
      <c r="M19" s="28">
        <f>IF($C$4="Attiecināmās izmaksas",IF('5a+c+n'!$Q19="A",'5a+c+n'!M19,0),0)</f>
        <v>0</v>
      </c>
      <c r="N19" s="28">
        <f>IF($C$4="Attiecināmās izmaksas",IF('5a+c+n'!$Q19="A",'5a+c+n'!N19,0),0)</f>
        <v>0</v>
      </c>
      <c r="O19" s="28">
        <f>IF($C$4="Attiecināmās izmaksas",IF('5a+c+n'!$Q19="A",'5a+c+n'!O19,0),0)</f>
        <v>0</v>
      </c>
      <c r="P19" s="59">
        <f>IF($C$4="Attiecināmās izmaksas",IF('5a+c+n'!$Q19="A",'5a+c+n'!P19,0),0)</f>
        <v>0</v>
      </c>
    </row>
    <row r="20" spans="1:16" ht="22.5" x14ac:dyDescent="0.2">
      <c r="A20" s="64">
        <f>IF(P20=0,0,IF(COUNTBLANK(P20)=1,0,COUNTA($P$14:P20)))</f>
        <v>0</v>
      </c>
      <c r="B20" s="28" t="str">
        <f>IF($C$4="Attiecināmās izmaksas",IF('5a+c+n'!$Q20="A",'5a+c+n'!B20,0),0)</f>
        <v>13-00000</v>
      </c>
      <c r="C20" s="28" t="str">
        <f>IF($C$4="Attiecināmās izmaksas",IF('5a+c+n'!$Q20="A",'5a+c+n'!C20,0),0)</f>
        <v>Siltumizolācijas plākņšņu līmēšana ar līmjavu Baumit Nivofix vai ekvivalentu</v>
      </c>
      <c r="D20" s="28" t="str">
        <f>IF($C$4="Attiecināmās izmaksas",IF('5a+c+n'!$Q20="A",'5a+c+n'!D20,0),0)</f>
        <v>m2</v>
      </c>
      <c r="E20" s="59"/>
      <c r="F20" s="81"/>
      <c r="G20" s="28"/>
      <c r="H20" s="28">
        <f>IF($C$4="Attiecināmās izmaksas",IF('5a+c+n'!$Q20="A",'5a+c+n'!H20,0),0)</f>
        <v>0</v>
      </c>
      <c r="I20" s="28"/>
      <c r="J20" s="28"/>
      <c r="K20" s="59">
        <f>IF($C$4="Attiecināmās izmaksas",IF('5a+c+n'!$Q20="A",'5a+c+n'!K20,0),0)</f>
        <v>0</v>
      </c>
      <c r="L20" s="81">
        <f>IF($C$4="Attiecināmās izmaksas",IF('5a+c+n'!$Q20="A",'5a+c+n'!L20,0),0)</f>
        <v>0</v>
      </c>
      <c r="M20" s="28">
        <f>IF($C$4="Attiecināmās izmaksas",IF('5a+c+n'!$Q20="A",'5a+c+n'!M20,0),0)</f>
        <v>0</v>
      </c>
      <c r="N20" s="28">
        <f>IF($C$4="Attiecināmās izmaksas",IF('5a+c+n'!$Q20="A",'5a+c+n'!N20,0),0)</f>
        <v>0</v>
      </c>
      <c r="O20" s="28">
        <f>IF($C$4="Attiecināmās izmaksas",IF('5a+c+n'!$Q20="A",'5a+c+n'!O20,0),0)</f>
        <v>0</v>
      </c>
      <c r="P20" s="59">
        <f>IF($C$4="Attiecināmās izmaksas",IF('5a+c+n'!$Q20="A",'5a+c+n'!P20,0),0)</f>
        <v>0</v>
      </c>
    </row>
    <row r="21" spans="1:16" ht="22.5" x14ac:dyDescent="0.2">
      <c r="A21" s="64">
        <f>IF(P21=0,0,IF(COUNTBLANK(P21)=1,0,COUNTA($P$14:P21)))</f>
        <v>0</v>
      </c>
      <c r="B21" s="28" t="str">
        <f>IF($C$4="Attiecināmās izmaksas",IF('5a+c+n'!$Q21="A",'5a+c+n'!B21,0),0)</f>
        <v>13-00000</v>
      </c>
      <c r="C21" s="28" t="str">
        <f>IF($C$4="Attiecināmās izmaksas",IF('5a+c+n'!$Q21="A",'5a+c+n'!C21,0),0)</f>
        <v>Putupolistirola plākņu TENAPORS EPS100 vai ekvivalentu montāža (λ&lt;=0,036 W/(mK))  b=150mm</v>
      </c>
      <c r="D21" s="28" t="str">
        <f>IF($C$4="Attiecināmās izmaksas",IF('5a+c+n'!$Q21="A",'5a+c+n'!D21,0),0)</f>
        <v>m2</v>
      </c>
      <c r="E21" s="59"/>
      <c r="F21" s="81"/>
      <c r="G21" s="28"/>
      <c r="H21" s="28">
        <f>IF($C$4="Attiecināmās izmaksas",IF('5a+c+n'!$Q21="A",'5a+c+n'!H21,0),0)</f>
        <v>0</v>
      </c>
      <c r="I21" s="28"/>
      <c r="J21" s="28"/>
      <c r="K21" s="59">
        <f>IF($C$4="Attiecināmās izmaksas",IF('5a+c+n'!$Q21="A",'5a+c+n'!K21,0),0)</f>
        <v>0</v>
      </c>
      <c r="L21" s="81">
        <f>IF($C$4="Attiecināmās izmaksas",IF('5a+c+n'!$Q21="A",'5a+c+n'!L21,0),0)</f>
        <v>0</v>
      </c>
      <c r="M21" s="28">
        <f>IF($C$4="Attiecināmās izmaksas",IF('5a+c+n'!$Q21="A",'5a+c+n'!M21,0),0)</f>
        <v>0</v>
      </c>
      <c r="N21" s="28">
        <f>IF($C$4="Attiecināmās izmaksas",IF('5a+c+n'!$Q21="A",'5a+c+n'!N21,0),0)</f>
        <v>0</v>
      </c>
      <c r="O21" s="28">
        <f>IF($C$4="Attiecināmās izmaksas",IF('5a+c+n'!$Q21="A",'5a+c+n'!O21,0),0)</f>
        <v>0</v>
      </c>
      <c r="P21" s="59">
        <f>IF($C$4="Attiecināmās izmaksas",IF('5a+c+n'!$Q21="A",'5a+c+n'!P21,0),0)</f>
        <v>0</v>
      </c>
    </row>
    <row r="22" spans="1:16" ht="22.5" x14ac:dyDescent="0.2">
      <c r="A22" s="64">
        <f>IF(P22=0,0,IF(COUNTBLANK(P22)=1,0,COUNTA($P$14:P22)))</f>
        <v>0</v>
      </c>
      <c r="B22" s="28" t="str">
        <f>IF($C$4="Attiecināmās izmaksas",IF('5a+c+n'!$Q22="A",'5a+c+n'!B22,0),0)</f>
        <v>13-00000</v>
      </c>
      <c r="C22" s="28" t="str">
        <f>IF($C$4="Attiecināmās izmaksas",IF('5a+c+n'!$Q22="A",'5a+c+n'!C22,0),0)</f>
        <v>Armējošā slāņa iestrāde ar javas kārtu BAUMIT StarContact White vai ekvivalentu - 1 kārtā</v>
      </c>
      <c r="D22" s="28" t="str">
        <f>IF($C$4="Attiecināmās izmaksas",IF('5a+c+n'!$Q22="A",'5a+c+n'!D22,0),0)</f>
        <v>kg</v>
      </c>
      <c r="E22" s="59"/>
      <c r="F22" s="81"/>
      <c r="G22" s="28"/>
      <c r="H22" s="28">
        <f>IF($C$4="Attiecināmās izmaksas",IF('5a+c+n'!$Q22="A",'5a+c+n'!H22,0),0)</f>
        <v>0</v>
      </c>
      <c r="I22" s="28"/>
      <c r="J22" s="28"/>
      <c r="K22" s="59">
        <f>IF($C$4="Attiecināmās izmaksas",IF('5a+c+n'!$Q22="A",'5a+c+n'!K22,0),0)</f>
        <v>0</v>
      </c>
      <c r="L22" s="81">
        <f>IF($C$4="Attiecināmās izmaksas",IF('5a+c+n'!$Q22="A",'5a+c+n'!L22,0),0)</f>
        <v>0</v>
      </c>
      <c r="M22" s="28">
        <f>IF($C$4="Attiecināmās izmaksas",IF('5a+c+n'!$Q22="A",'5a+c+n'!M22,0),0)</f>
        <v>0</v>
      </c>
      <c r="N22" s="28">
        <f>IF($C$4="Attiecināmās izmaksas",IF('5a+c+n'!$Q22="A",'5a+c+n'!N22,0),0)</f>
        <v>0</v>
      </c>
      <c r="O22" s="28">
        <f>IF($C$4="Attiecināmās izmaksas",IF('5a+c+n'!$Q22="A",'5a+c+n'!O22,0),0)</f>
        <v>0</v>
      </c>
      <c r="P22" s="59">
        <f>IF($C$4="Attiecināmās izmaksas",IF('5a+c+n'!$Q22="A",'5a+c+n'!P22,0),0)</f>
        <v>0</v>
      </c>
    </row>
    <row r="23" spans="1:16" ht="22.5" x14ac:dyDescent="0.2">
      <c r="A23" s="64">
        <f>IF(P23=0,0,IF(COUNTBLANK(P23)=1,0,COUNTA($P$14:P23)))</f>
        <v>0</v>
      </c>
      <c r="B23" s="28" t="str">
        <f>IF($C$4="Attiecināmās izmaksas",IF('5a+c+n'!$Q23="A",'5a+c+n'!B23,0),0)</f>
        <v>13-00000</v>
      </c>
      <c r="C23" s="28" t="str">
        <f>IF($C$4="Attiecināmās izmaksas",IF('5a+c+n'!$Q23="A",'5a+c+n'!C23,0),0)</f>
        <v>Baumit StarTex vai ekvivalents stiklušķiedras siets 160 g/m²  - 1 kārtā</v>
      </c>
      <c r="D23" s="28" t="str">
        <f>IF($C$4="Attiecināmās izmaksas",IF('5a+c+n'!$Q23="A",'5a+c+n'!D23,0),0)</f>
        <v>m2</v>
      </c>
      <c r="E23" s="59"/>
      <c r="F23" s="81"/>
      <c r="G23" s="28"/>
      <c r="H23" s="28">
        <f>IF($C$4="Attiecināmās izmaksas",IF('5a+c+n'!$Q23="A",'5a+c+n'!H23,0),0)</f>
        <v>0</v>
      </c>
      <c r="I23" s="28"/>
      <c r="J23" s="28"/>
      <c r="K23" s="59">
        <f>IF($C$4="Attiecināmās izmaksas",IF('5a+c+n'!$Q23="A",'5a+c+n'!K23,0),0)</f>
        <v>0</v>
      </c>
      <c r="L23" s="81">
        <f>IF($C$4="Attiecināmās izmaksas",IF('5a+c+n'!$Q23="A",'5a+c+n'!L23,0),0)</f>
        <v>0</v>
      </c>
      <c r="M23" s="28">
        <f>IF($C$4="Attiecināmās izmaksas",IF('5a+c+n'!$Q23="A",'5a+c+n'!M23,0),0)</f>
        <v>0</v>
      </c>
      <c r="N23" s="28">
        <f>IF($C$4="Attiecināmās izmaksas",IF('5a+c+n'!$Q23="A",'5a+c+n'!N23,0),0)</f>
        <v>0</v>
      </c>
      <c r="O23" s="28">
        <f>IF($C$4="Attiecināmās izmaksas",IF('5a+c+n'!$Q23="A",'5a+c+n'!O23,0),0)</f>
        <v>0</v>
      </c>
      <c r="P23" s="59">
        <f>IF($C$4="Attiecināmās izmaksas",IF('5a+c+n'!$Q23="A",'5a+c+n'!P23,0),0)</f>
        <v>0</v>
      </c>
    </row>
    <row r="24" spans="1:16" ht="12" customHeight="1" thickBot="1" x14ac:dyDescent="0.25">
      <c r="A24" s="325" t="s">
        <v>62</v>
      </c>
      <c r="B24" s="326"/>
      <c r="C24" s="326"/>
      <c r="D24" s="326"/>
      <c r="E24" s="326"/>
      <c r="F24" s="326"/>
      <c r="G24" s="326"/>
      <c r="H24" s="326"/>
      <c r="I24" s="326"/>
      <c r="J24" s="326"/>
      <c r="K24" s="327"/>
      <c r="L24" s="74">
        <f>SUM(L14:L23)</f>
        <v>0</v>
      </c>
      <c r="M24" s="75">
        <f>SUM(M14:M23)</f>
        <v>0</v>
      </c>
      <c r="N24" s="75">
        <f>SUM(N14:N23)</f>
        <v>0</v>
      </c>
      <c r="O24" s="75">
        <f>SUM(O14:O23)</f>
        <v>0</v>
      </c>
      <c r="P24" s="76">
        <f>SUM(P14:P23)</f>
        <v>0</v>
      </c>
    </row>
    <row r="25" spans="1:16" x14ac:dyDescent="0.2">
      <c r="A25" s="20"/>
      <c r="B25" s="20"/>
      <c r="C25" s="20"/>
      <c r="D25" s="20"/>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14</v>
      </c>
      <c r="B27" s="20"/>
      <c r="C27" s="328">
        <f>'Kops n'!C36:H36</f>
        <v>0</v>
      </c>
      <c r="D27" s="328"/>
      <c r="E27" s="328"/>
      <c r="F27" s="328"/>
      <c r="G27" s="328"/>
      <c r="H27" s="328"/>
      <c r="I27" s="20"/>
      <c r="J27" s="20"/>
      <c r="K27" s="20"/>
      <c r="L27" s="20"/>
      <c r="M27" s="20"/>
      <c r="N27" s="20"/>
      <c r="O27" s="20"/>
      <c r="P27" s="20"/>
    </row>
    <row r="28" spans="1:16" x14ac:dyDescent="0.2">
      <c r="A28" s="20"/>
      <c r="B28" s="20"/>
      <c r="C28" s="250" t="s">
        <v>15</v>
      </c>
      <c r="D28" s="250"/>
      <c r="E28" s="250"/>
      <c r="F28" s="250"/>
      <c r="G28" s="250"/>
      <c r="H28" s="25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91" t="str">
        <f>'Kops n'!A39:D39</f>
        <v xml:space="preserve">Tāme sastādīta 2023. gada __.________ </v>
      </c>
      <c r="B30" s="292"/>
      <c r="C30" s="292"/>
      <c r="D30" s="292"/>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41</v>
      </c>
      <c r="B32" s="20"/>
      <c r="C32" s="328">
        <f>'Kops n'!C41:H41</f>
        <v>0</v>
      </c>
      <c r="D32" s="328"/>
      <c r="E32" s="328"/>
      <c r="F32" s="328"/>
      <c r="G32" s="328"/>
      <c r="H32" s="328"/>
      <c r="I32" s="20"/>
      <c r="J32" s="20"/>
      <c r="K32" s="20"/>
      <c r="L32" s="20"/>
      <c r="M32" s="20"/>
      <c r="N32" s="20"/>
      <c r="O32" s="20"/>
      <c r="P32" s="20"/>
    </row>
    <row r="33" spans="1:16" x14ac:dyDescent="0.2">
      <c r="A33" s="20"/>
      <c r="B33" s="20"/>
      <c r="C33" s="250" t="s">
        <v>15</v>
      </c>
      <c r="D33" s="250"/>
      <c r="E33" s="250"/>
      <c r="F33" s="250"/>
      <c r="G33" s="250"/>
      <c r="H33" s="25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3" t="s">
        <v>16</v>
      </c>
      <c r="B35" s="52"/>
      <c r="C35" s="115">
        <f>'Kops n'!C44</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4:K24">
    <cfRule type="containsText" dxfId="211" priority="3" operator="containsText" text="Tiešās izmaksas kopā, t. sk. darba devēja sociālais nodoklis __.__% ">
      <formula>NOT(ISERROR(SEARCH("Tiešās izmaksas kopā, t. sk. darba devēja sociālais nodoklis __.__% ",A24)))</formula>
    </cfRule>
  </conditionalFormatting>
  <conditionalFormatting sqref="C2:I2 D5:L8 N9:O9 A14:P23 L24:P24 C27:H27 C32:H32 C35">
    <cfRule type="cellIs" dxfId="210"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C847-0BCD-4744-9201-4A545E049521}">
  <sheetPr>
    <tabColor rgb="FF00B050"/>
  </sheetPr>
  <dimension ref="A1:P36"/>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'5a+c+n'!D1</f>
        <v>5</v>
      </c>
      <c r="E1" s="26"/>
      <c r="F1" s="26"/>
      <c r="G1" s="26"/>
      <c r="H1" s="26"/>
      <c r="I1" s="26"/>
      <c r="J1" s="26"/>
      <c r="N1" s="30"/>
      <c r="O1" s="31"/>
      <c r="P1" s="32"/>
    </row>
    <row r="2" spans="1:16" x14ac:dyDescent="0.2">
      <c r="A2" s="33"/>
      <c r="B2" s="33"/>
      <c r="C2" s="316" t="str">
        <f>'5a+c+n'!C2:I2</f>
        <v>Pagraba pārseguma siltināšana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P24</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izmaksas",IF('5a+c+n'!$Q14="C",'5a+c+n'!B14,0))</f>
        <v>0</v>
      </c>
      <c r="C14" s="27">
        <f>IF($C$4="citu pasākumu izmaksas",IF('5a+c+n'!$Q14="C",'5a+c+n'!C14,0))</f>
        <v>0</v>
      </c>
      <c r="D14" s="27">
        <f>IF($C$4="citu pasākumu izmaksas",IF('5a+c+n'!$Q14="C",'5a+c+n'!D14,0))</f>
        <v>0</v>
      </c>
      <c r="E14" s="57"/>
      <c r="F14" s="79"/>
      <c r="G14" s="27">
        <f>IF($C$4="citu pasākumu izmaksas",IF('5a+c+n'!$Q14="C",'5a+c+n'!G14,0))</f>
        <v>0</v>
      </c>
      <c r="H14" s="27">
        <f>IF($C$4="citu pasākumu izmaksas",IF('5a+c+n'!$Q14="C",'5a+c+n'!H14,0))</f>
        <v>0</v>
      </c>
      <c r="I14" s="27"/>
      <c r="J14" s="27"/>
      <c r="K14" s="57">
        <f>IF($C$4="citu pasākumu izmaksas",IF('5a+c+n'!$Q14="C",'5a+c+n'!K14,0))</f>
        <v>0</v>
      </c>
      <c r="L14" s="108">
        <f>IF($C$4="citu pasākumu izmaksas",IF('5a+c+n'!$Q14="C",'5a+c+n'!L14,0))</f>
        <v>0</v>
      </c>
      <c r="M14" s="27">
        <f>IF($C$4="citu pasākumu izmaksas",IF('5a+c+n'!$Q14="C",'5a+c+n'!M14,0))</f>
        <v>0</v>
      </c>
      <c r="N14" s="27">
        <f>IF($C$4="citu pasākumu izmaksas",IF('5a+c+n'!$Q14="C",'5a+c+n'!N14,0))</f>
        <v>0</v>
      </c>
      <c r="O14" s="27">
        <f>IF($C$4="citu pasākumu izmaksas",IF('5a+c+n'!$Q14="C",'5a+c+n'!O14,0))</f>
        <v>0</v>
      </c>
      <c r="P14" s="57">
        <f>IF($C$4="citu pasākumu izmaksas",IF('5a+c+n'!$Q14="C",'5a+c+n'!P14,0))</f>
        <v>0</v>
      </c>
    </row>
    <row r="15" spans="1:16" x14ac:dyDescent="0.2">
      <c r="A15" s="64">
        <f>IF(P15=0,0,IF(COUNTBLANK(P15)=1,0,COUNTA($P$14:P15)))</f>
        <v>0</v>
      </c>
      <c r="B15" s="28">
        <f>IF($C$4="citu pasākumu izmaksas",IF('5a+c+n'!$Q15="C",'5a+c+n'!B15,0))</f>
        <v>0</v>
      </c>
      <c r="C15" s="28">
        <f>IF($C$4="citu pasākumu izmaksas",IF('5a+c+n'!$Q15="C",'5a+c+n'!C15,0))</f>
        <v>0</v>
      </c>
      <c r="D15" s="28">
        <f>IF($C$4="citu pasākumu izmaksas",IF('5a+c+n'!$Q15="C",'5a+c+n'!D15,0))</f>
        <v>0</v>
      </c>
      <c r="E15" s="59"/>
      <c r="F15" s="81"/>
      <c r="G15" s="28"/>
      <c r="H15" s="28">
        <f>IF($C$4="citu pasākumu izmaksas",IF('5a+c+n'!$Q15="C",'5a+c+n'!H15,0))</f>
        <v>0</v>
      </c>
      <c r="I15" s="28"/>
      <c r="J15" s="28"/>
      <c r="K15" s="59">
        <f>IF($C$4="citu pasākumu izmaksas",IF('5a+c+n'!$Q15="C",'5a+c+n'!K15,0))</f>
        <v>0</v>
      </c>
      <c r="L15" s="109">
        <f>IF($C$4="citu pasākumu izmaksas",IF('5a+c+n'!$Q15="C",'5a+c+n'!L15,0))</f>
        <v>0</v>
      </c>
      <c r="M15" s="28">
        <f>IF($C$4="citu pasākumu izmaksas",IF('5a+c+n'!$Q15="C",'5a+c+n'!M15,0))</f>
        <v>0</v>
      </c>
      <c r="N15" s="28">
        <f>IF($C$4="citu pasākumu izmaksas",IF('5a+c+n'!$Q15="C",'5a+c+n'!N15,0))</f>
        <v>0</v>
      </c>
      <c r="O15" s="28">
        <f>IF($C$4="citu pasākumu izmaksas",IF('5a+c+n'!$Q15="C",'5a+c+n'!O15,0))</f>
        <v>0</v>
      </c>
      <c r="P15" s="59">
        <f>IF($C$4="citu pasākumu izmaksas",IF('5a+c+n'!$Q15="C",'5a+c+n'!P15,0))</f>
        <v>0</v>
      </c>
    </row>
    <row r="16" spans="1:16" x14ac:dyDescent="0.2">
      <c r="A16" s="64">
        <f>IF(P16=0,0,IF(COUNTBLANK(P16)=1,0,COUNTA($P$14:P16)))</f>
        <v>0</v>
      </c>
      <c r="B16" s="28">
        <f>IF($C$4="citu pasākumu izmaksas",IF('5a+c+n'!$Q16="C",'5a+c+n'!B16,0))</f>
        <v>0</v>
      </c>
      <c r="C16" s="28">
        <f>IF($C$4="citu pasākumu izmaksas",IF('5a+c+n'!$Q16="C",'5a+c+n'!C16,0))</f>
        <v>0</v>
      </c>
      <c r="D16" s="28">
        <f>IF($C$4="citu pasākumu izmaksas",IF('5a+c+n'!$Q16="C",'5a+c+n'!D16,0))</f>
        <v>0</v>
      </c>
      <c r="E16" s="59"/>
      <c r="F16" s="81"/>
      <c r="G16" s="28"/>
      <c r="H16" s="28">
        <f>IF($C$4="citu pasākumu izmaksas",IF('5a+c+n'!$Q16="C",'5a+c+n'!H16,0))</f>
        <v>0</v>
      </c>
      <c r="I16" s="28"/>
      <c r="J16" s="28"/>
      <c r="K16" s="59">
        <f>IF($C$4="citu pasākumu izmaksas",IF('5a+c+n'!$Q16="C",'5a+c+n'!K16,0))</f>
        <v>0</v>
      </c>
      <c r="L16" s="109">
        <f>IF($C$4="citu pasākumu izmaksas",IF('5a+c+n'!$Q16="C",'5a+c+n'!L16,0))</f>
        <v>0</v>
      </c>
      <c r="M16" s="28">
        <f>IF($C$4="citu pasākumu izmaksas",IF('5a+c+n'!$Q16="C",'5a+c+n'!M16,0))</f>
        <v>0</v>
      </c>
      <c r="N16" s="28">
        <f>IF($C$4="citu pasākumu izmaksas",IF('5a+c+n'!$Q16="C",'5a+c+n'!N16,0))</f>
        <v>0</v>
      </c>
      <c r="O16" s="28">
        <f>IF($C$4="citu pasākumu izmaksas",IF('5a+c+n'!$Q16="C",'5a+c+n'!O16,0))</f>
        <v>0</v>
      </c>
      <c r="P16" s="59">
        <f>IF($C$4="citu pasākumu izmaksas",IF('5a+c+n'!$Q16="C",'5a+c+n'!P16,0))</f>
        <v>0</v>
      </c>
    </row>
    <row r="17" spans="1:16" ht="33.75" x14ac:dyDescent="0.2">
      <c r="A17" s="64">
        <f>IF(P17=0,0,IF(COUNTBLANK(P17)=1,0,COUNTA($P$14:P17)))</f>
        <v>0</v>
      </c>
      <c r="B17" s="28" t="str">
        <f>IF($C$4="citu pasākumu izmaksas",IF('5a+c+n'!$Q17="C",'5a+c+n'!B17,0))</f>
        <v>13-00000</v>
      </c>
      <c r="C17" s="28" t="str">
        <f>IF($C$4="citu pasākumu izmaksas",IF('5a+c+n'!$Q17="C",'5a+c+n'!C17,0))</f>
        <v>Esošo komunikāciju aizsardzības pasākumi t.sk. vadu iznešana virs siltumizolācijas slāņa vai to ievietošana atbilstošās gofrētās caurulēs</v>
      </c>
      <c r="D17" s="28" t="str">
        <f>IF($C$4="citu pasākumu izmaksas",IF('5a+c+n'!$Q17="C",'5a+c+n'!D17,0))</f>
        <v>kompl</v>
      </c>
      <c r="E17" s="59"/>
      <c r="F17" s="81"/>
      <c r="G17" s="28"/>
      <c r="H17" s="28">
        <f>IF($C$4="citu pasākumu izmaksas",IF('5a+c+n'!$Q17="C",'5a+c+n'!H17,0))</f>
        <v>0</v>
      </c>
      <c r="I17" s="28"/>
      <c r="J17" s="28"/>
      <c r="K17" s="59">
        <f>IF($C$4="citu pasākumu izmaksas",IF('5a+c+n'!$Q17="C",'5a+c+n'!K17,0))</f>
        <v>0</v>
      </c>
      <c r="L17" s="109">
        <f>IF($C$4="citu pasākumu izmaksas",IF('5a+c+n'!$Q17="C",'5a+c+n'!L17,0))</f>
        <v>0</v>
      </c>
      <c r="M17" s="28">
        <f>IF($C$4="citu pasākumu izmaksas",IF('5a+c+n'!$Q17="C",'5a+c+n'!M17,0))</f>
        <v>0</v>
      </c>
      <c r="N17" s="28">
        <f>IF($C$4="citu pasākumu izmaksas",IF('5a+c+n'!$Q17="C",'5a+c+n'!N17,0))</f>
        <v>0</v>
      </c>
      <c r="O17" s="28">
        <f>IF($C$4="citu pasākumu izmaksas",IF('5a+c+n'!$Q17="C",'5a+c+n'!O17,0))</f>
        <v>0</v>
      </c>
      <c r="P17" s="59">
        <f>IF($C$4="citu pasākumu izmaksas",IF('5a+c+n'!$Q17="C",'5a+c+n'!P17,0))</f>
        <v>0</v>
      </c>
    </row>
    <row r="18" spans="1:16" x14ac:dyDescent="0.2">
      <c r="A18" s="64">
        <f>IF(P18=0,0,IF(COUNTBLANK(P18)=1,0,COUNTA($P$14:P18)))</f>
        <v>0</v>
      </c>
      <c r="B18" s="28">
        <f>IF($C$4="citu pasākumu izmaksas",IF('5a+c+n'!$Q18="C",'5a+c+n'!B18,0))</f>
        <v>0</v>
      </c>
      <c r="C18" s="28">
        <f>IF($C$4="citu pasākumu izmaksas",IF('5a+c+n'!$Q18="C",'5a+c+n'!C18,0))</f>
        <v>0</v>
      </c>
      <c r="D18" s="28">
        <f>IF($C$4="citu pasākumu izmaksas",IF('5a+c+n'!$Q18="C",'5a+c+n'!D18,0))</f>
        <v>0</v>
      </c>
      <c r="E18" s="59"/>
      <c r="F18" s="81"/>
      <c r="G18" s="28"/>
      <c r="H18" s="28">
        <f>IF($C$4="citu pasākumu izmaksas",IF('5a+c+n'!$Q18="C",'5a+c+n'!H18,0))</f>
        <v>0</v>
      </c>
      <c r="I18" s="28"/>
      <c r="J18" s="28"/>
      <c r="K18" s="59">
        <f>IF($C$4="citu pasākumu izmaksas",IF('5a+c+n'!$Q18="C",'5a+c+n'!K18,0))</f>
        <v>0</v>
      </c>
      <c r="L18" s="109">
        <f>IF($C$4="citu pasākumu izmaksas",IF('5a+c+n'!$Q18="C",'5a+c+n'!L18,0))</f>
        <v>0</v>
      </c>
      <c r="M18" s="28">
        <f>IF($C$4="citu pasākumu izmaksas",IF('5a+c+n'!$Q18="C",'5a+c+n'!M18,0))</f>
        <v>0</v>
      </c>
      <c r="N18" s="28">
        <f>IF($C$4="citu pasākumu izmaksas",IF('5a+c+n'!$Q18="C",'5a+c+n'!N18,0))</f>
        <v>0</v>
      </c>
      <c r="O18" s="28">
        <f>IF($C$4="citu pasākumu izmaksas",IF('5a+c+n'!$Q18="C",'5a+c+n'!O18,0))</f>
        <v>0</v>
      </c>
      <c r="P18" s="59">
        <f>IF($C$4="citu pasākumu izmaksas",IF('5a+c+n'!$Q18="C",'5a+c+n'!P18,0))</f>
        <v>0</v>
      </c>
    </row>
    <row r="19" spans="1:16" x14ac:dyDescent="0.2">
      <c r="A19" s="64">
        <f>IF(P19=0,0,IF(COUNTBLANK(P19)=1,0,COUNTA($P$14:P19)))</f>
        <v>0</v>
      </c>
      <c r="B19" s="28">
        <f>IF($C$4="citu pasākumu izmaksas",IF('5a+c+n'!$Q19="C",'5a+c+n'!B19,0))</f>
        <v>0</v>
      </c>
      <c r="C19" s="28">
        <f>IF($C$4="citu pasākumu izmaksas",IF('5a+c+n'!$Q19="C",'5a+c+n'!C19,0))</f>
        <v>0</v>
      </c>
      <c r="D19" s="28">
        <f>IF($C$4="citu pasākumu izmaksas",IF('5a+c+n'!$Q19="C",'5a+c+n'!D19,0))</f>
        <v>0</v>
      </c>
      <c r="E19" s="59"/>
      <c r="F19" s="81"/>
      <c r="G19" s="28"/>
      <c r="H19" s="28">
        <f>IF($C$4="citu pasākumu izmaksas",IF('5a+c+n'!$Q19="C",'5a+c+n'!H19,0))</f>
        <v>0</v>
      </c>
      <c r="I19" s="28"/>
      <c r="J19" s="28"/>
      <c r="K19" s="59">
        <f>IF($C$4="citu pasākumu izmaksas",IF('5a+c+n'!$Q19="C",'5a+c+n'!K19,0))</f>
        <v>0</v>
      </c>
      <c r="L19" s="109">
        <f>IF($C$4="citu pasākumu izmaksas",IF('5a+c+n'!$Q19="C",'5a+c+n'!L19,0))</f>
        <v>0</v>
      </c>
      <c r="M19" s="28">
        <f>IF($C$4="citu pasākumu izmaksas",IF('5a+c+n'!$Q19="C",'5a+c+n'!M19,0))</f>
        <v>0</v>
      </c>
      <c r="N19" s="28">
        <f>IF($C$4="citu pasākumu izmaksas",IF('5a+c+n'!$Q19="C",'5a+c+n'!N19,0))</f>
        <v>0</v>
      </c>
      <c r="O19" s="28">
        <f>IF($C$4="citu pasākumu izmaksas",IF('5a+c+n'!$Q19="C",'5a+c+n'!O19,0))</f>
        <v>0</v>
      </c>
      <c r="P19" s="59">
        <f>IF($C$4="citu pasākumu izmaksas",IF('5a+c+n'!$Q19="C",'5a+c+n'!P19,0))</f>
        <v>0</v>
      </c>
    </row>
    <row r="20" spans="1:16" x14ac:dyDescent="0.2">
      <c r="A20" s="64">
        <f>IF(P20=0,0,IF(COUNTBLANK(P20)=1,0,COUNTA($P$14:P20)))</f>
        <v>0</v>
      </c>
      <c r="B20" s="28">
        <f>IF($C$4="citu pasākumu izmaksas",IF('5a+c+n'!$Q20="C",'5a+c+n'!B20,0))</f>
        <v>0</v>
      </c>
      <c r="C20" s="28">
        <f>IF($C$4="citu pasākumu izmaksas",IF('5a+c+n'!$Q20="C",'5a+c+n'!C20,0))</f>
        <v>0</v>
      </c>
      <c r="D20" s="28">
        <f>IF($C$4="citu pasākumu izmaksas",IF('5a+c+n'!$Q20="C",'5a+c+n'!D20,0))</f>
        <v>0</v>
      </c>
      <c r="E20" s="59"/>
      <c r="F20" s="81"/>
      <c r="G20" s="28"/>
      <c r="H20" s="28">
        <f>IF($C$4="citu pasākumu izmaksas",IF('5a+c+n'!$Q20="C",'5a+c+n'!H20,0))</f>
        <v>0</v>
      </c>
      <c r="I20" s="28"/>
      <c r="J20" s="28"/>
      <c r="K20" s="59">
        <f>IF($C$4="citu pasākumu izmaksas",IF('5a+c+n'!$Q20="C",'5a+c+n'!K20,0))</f>
        <v>0</v>
      </c>
      <c r="L20" s="109">
        <f>IF($C$4="citu pasākumu izmaksas",IF('5a+c+n'!$Q20="C",'5a+c+n'!L20,0))</f>
        <v>0</v>
      </c>
      <c r="M20" s="28">
        <f>IF($C$4="citu pasākumu izmaksas",IF('5a+c+n'!$Q20="C",'5a+c+n'!M20,0))</f>
        <v>0</v>
      </c>
      <c r="N20" s="28">
        <f>IF($C$4="citu pasākumu izmaksas",IF('5a+c+n'!$Q20="C",'5a+c+n'!N20,0))</f>
        <v>0</v>
      </c>
      <c r="O20" s="28">
        <f>IF($C$4="citu pasākumu izmaksas",IF('5a+c+n'!$Q20="C",'5a+c+n'!O20,0))</f>
        <v>0</v>
      </c>
      <c r="P20" s="59">
        <f>IF($C$4="citu pasākumu izmaksas",IF('5a+c+n'!$Q20="C",'5a+c+n'!P20,0))</f>
        <v>0</v>
      </c>
    </row>
    <row r="21" spans="1:16" x14ac:dyDescent="0.2">
      <c r="A21" s="64">
        <f>IF(P21=0,0,IF(COUNTBLANK(P21)=1,0,COUNTA($P$14:P21)))</f>
        <v>0</v>
      </c>
      <c r="B21" s="28">
        <f>IF($C$4="citu pasākumu izmaksas",IF('5a+c+n'!$Q21="C",'5a+c+n'!B21,0))</f>
        <v>0</v>
      </c>
      <c r="C21" s="28">
        <f>IF($C$4="citu pasākumu izmaksas",IF('5a+c+n'!$Q21="C",'5a+c+n'!C21,0))</f>
        <v>0</v>
      </c>
      <c r="D21" s="28">
        <f>IF($C$4="citu pasākumu izmaksas",IF('5a+c+n'!$Q21="C",'5a+c+n'!D21,0))</f>
        <v>0</v>
      </c>
      <c r="E21" s="59"/>
      <c r="F21" s="81"/>
      <c r="G21" s="28"/>
      <c r="H21" s="28">
        <f>IF($C$4="citu pasākumu izmaksas",IF('5a+c+n'!$Q21="C",'5a+c+n'!H21,0))</f>
        <v>0</v>
      </c>
      <c r="I21" s="28"/>
      <c r="J21" s="28"/>
      <c r="K21" s="59">
        <f>IF($C$4="citu pasākumu izmaksas",IF('5a+c+n'!$Q21="C",'5a+c+n'!K21,0))</f>
        <v>0</v>
      </c>
      <c r="L21" s="109">
        <f>IF($C$4="citu pasākumu izmaksas",IF('5a+c+n'!$Q21="C",'5a+c+n'!L21,0))</f>
        <v>0</v>
      </c>
      <c r="M21" s="28">
        <f>IF($C$4="citu pasākumu izmaksas",IF('5a+c+n'!$Q21="C",'5a+c+n'!M21,0))</f>
        <v>0</v>
      </c>
      <c r="N21" s="28">
        <f>IF($C$4="citu pasākumu izmaksas",IF('5a+c+n'!$Q21="C",'5a+c+n'!N21,0))</f>
        <v>0</v>
      </c>
      <c r="O21" s="28">
        <f>IF($C$4="citu pasākumu izmaksas",IF('5a+c+n'!$Q21="C",'5a+c+n'!O21,0))</f>
        <v>0</v>
      </c>
      <c r="P21" s="59">
        <f>IF($C$4="citu pasākumu izmaksas",IF('5a+c+n'!$Q21="C",'5a+c+n'!P21,0))</f>
        <v>0</v>
      </c>
    </row>
    <row r="22" spans="1:16" x14ac:dyDescent="0.2">
      <c r="A22" s="64">
        <f>IF(P22=0,0,IF(COUNTBLANK(P22)=1,0,COUNTA($P$14:P22)))</f>
        <v>0</v>
      </c>
      <c r="B22" s="28">
        <f>IF($C$4="citu pasākumu izmaksas",IF('5a+c+n'!$Q22="C",'5a+c+n'!B22,0))</f>
        <v>0</v>
      </c>
      <c r="C22" s="28">
        <f>IF($C$4="citu pasākumu izmaksas",IF('5a+c+n'!$Q22="C",'5a+c+n'!C22,0))</f>
        <v>0</v>
      </c>
      <c r="D22" s="28">
        <f>IF($C$4="citu pasākumu izmaksas",IF('5a+c+n'!$Q22="C",'5a+c+n'!D22,0))</f>
        <v>0</v>
      </c>
      <c r="E22" s="59"/>
      <c r="F22" s="81"/>
      <c r="G22" s="28"/>
      <c r="H22" s="28">
        <f>IF($C$4="citu pasākumu izmaksas",IF('5a+c+n'!$Q22="C",'5a+c+n'!H22,0))</f>
        <v>0</v>
      </c>
      <c r="I22" s="28"/>
      <c r="J22" s="28"/>
      <c r="K22" s="59">
        <f>IF($C$4="citu pasākumu izmaksas",IF('5a+c+n'!$Q22="C",'5a+c+n'!K22,0))</f>
        <v>0</v>
      </c>
      <c r="L22" s="109">
        <f>IF($C$4="citu pasākumu izmaksas",IF('5a+c+n'!$Q22="C",'5a+c+n'!L22,0))</f>
        <v>0</v>
      </c>
      <c r="M22" s="28">
        <f>IF($C$4="citu pasākumu izmaksas",IF('5a+c+n'!$Q22="C",'5a+c+n'!M22,0))</f>
        <v>0</v>
      </c>
      <c r="N22" s="28">
        <f>IF($C$4="citu pasākumu izmaksas",IF('5a+c+n'!$Q22="C",'5a+c+n'!N22,0))</f>
        <v>0</v>
      </c>
      <c r="O22" s="28">
        <f>IF($C$4="citu pasākumu izmaksas",IF('5a+c+n'!$Q22="C",'5a+c+n'!O22,0))</f>
        <v>0</v>
      </c>
      <c r="P22" s="59">
        <f>IF($C$4="citu pasākumu izmaksas",IF('5a+c+n'!$Q22="C",'5a+c+n'!P22,0))</f>
        <v>0</v>
      </c>
    </row>
    <row r="23" spans="1:16" ht="12" thickBot="1" x14ac:dyDescent="0.25">
      <c r="A23" s="64">
        <f>IF(P23=0,0,IF(COUNTBLANK(P23)=1,0,COUNTA($P$14:P23)))</f>
        <v>0</v>
      </c>
      <c r="B23" s="28">
        <f>IF($C$4="citu pasākumu izmaksas",IF('5a+c+n'!$Q23="C",'5a+c+n'!B23,0))</f>
        <v>0</v>
      </c>
      <c r="C23" s="28">
        <f>IF($C$4="citu pasākumu izmaksas",IF('5a+c+n'!$Q23="C",'5a+c+n'!C23,0))</f>
        <v>0</v>
      </c>
      <c r="D23" s="28">
        <f>IF($C$4="citu pasākumu izmaksas",IF('5a+c+n'!$Q23="C",'5a+c+n'!D23,0))</f>
        <v>0</v>
      </c>
      <c r="E23" s="59"/>
      <c r="F23" s="81"/>
      <c r="G23" s="28"/>
      <c r="H23" s="28">
        <f>IF($C$4="citu pasākumu izmaksas",IF('5a+c+n'!$Q23="C",'5a+c+n'!H23,0))</f>
        <v>0</v>
      </c>
      <c r="I23" s="28"/>
      <c r="J23" s="28"/>
      <c r="K23" s="59">
        <f>IF($C$4="citu pasākumu izmaksas",IF('5a+c+n'!$Q23="C",'5a+c+n'!K23,0))</f>
        <v>0</v>
      </c>
      <c r="L23" s="109">
        <f>IF($C$4="citu pasākumu izmaksas",IF('5a+c+n'!$Q23="C",'5a+c+n'!L23,0))</f>
        <v>0</v>
      </c>
      <c r="M23" s="28">
        <f>IF($C$4="citu pasākumu izmaksas",IF('5a+c+n'!$Q23="C",'5a+c+n'!M23,0))</f>
        <v>0</v>
      </c>
      <c r="N23" s="28">
        <f>IF($C$4="citu pasākumu izmaksas",IF('5a+c+n'!$Q23="C",'5a+c+n'!N23,0))</f>
        <v>0</v>
      </c>
      <c r="O23" s="28">
        <f>IF($C$4="citu pasākumu izmaksas",IF('5a+c+n'!$Q23="C",'5a+c+n'!O23,0))</f>
        <v>0</v>
      </c>
      <c r="P23" s="59">
        <f>IF($C$4="citu pasākumu izmaksas",IF('5a+c+n'!$Q23="C",'5a+c+n'!P23,0))</f>
        <v>0</v>
      </c>
    </row>
    <row r="24" spans="1:16" ht="12" customHeight="1" thickBot="1" x14ac:dyDescent="0.25">
      <c r="A24" s="325" t="s">
        <v>62</v>
      </c>
      <c r="B24" s="326"/>
      <c r="C24" s="326"/>
      <c r="D24" s="326"/>
      <c r="E24" s="326"/>
      <c r="F24" s="326"/>
      <c r="G24" s="326"/>
      <c r="H24" s="326"/>
      <c r="I24" s="326"/>
      <c r="J24" s="326"/>
      <c r="K24" s="327"/>
      <c r="L24" s="110">
        <f>SUM(L14:L23)</f>
        <v>0</v>
      </c>
      <c r="M24" s="111">
        <f>SUM(M14:M23)</f>
        <v>0</v>
      </c>
      <c r="N24" s="111">
        <f>SUM(N14:N23)</f>
        <v>0</v>
      </c>
      <c r="O24" s="111">
        <f>SUM(O14:O23)</f>
        <v>0</v>
      </c>
      <c r="P24" s="112">
        <f>SUM(P14:P23)</f>
        <v>0</v>
      </c>
    </row>
    <row r="25" spans="1:16" x14ac:dyDescent="0.2">
      <c r="A25" s="20"/>
      <c r="B25" s="20"/>
      <c r="C25" s="20"/>
      <c r="D25" s="20"/>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14</v>
      </c>
      <c r="B27" s="20"/>
      <c r="C27" s="328">
        <f>'Kops c'!C36:H36</f>
        <v>0</v>
      </c>
      <c r="D27" s="328"/>
      <c r="E27" s="328"/>
      <c r="F27" s="328"/>
      <c r="G27" s="328"/>
      <c r="H27" s="328"/>
      <c r="I27" s="20"/>
      <c r="J27" s="20"/>
      <c r="K27" s="20"/>
      <c r="L27" s="20"/>
      <c r="M27" s="20"/>
      <c r="N27" s="20"/>
      <c r="O27" s="20"/>
      <c r="P27" s="20"/>
    </row>
    <row r="28" spans="1:16" x14ac:dyDescent="0.2">
      <c r="A28" s="20"/>
      <c r="B28" s="20"/>
      <c r="C28" s="250" t="s">
        <v>15</v>
      </c>
      <c r="D28" s="250"/>
      <c r="E28" s="250"/>
      <c r="F28" s="250"/>
      <c r="G28" s="250"/>
      <c r="H28" s="25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91" t="str">
        <f>'Kops n'!A39:D39</f>
        <v xml:space="preserve">Tāme sastādīta 2023. gada __.________ </v>
      </c>
      <c r="B30" s="292"/>
      <c r="C30" s="292"/>
      <c r="D30" s="292"/>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41</v>
      </c>
      <c r="B32" s="20"/>
      <c r="C32" s="328">
        <f>'Kops c'!C41:H41</f>
        <v>0</v>
      </c>
      <c r="D32" s="328"/>
      <c r="E32" s="328"/>
      <c r="F32" s="328"/>
      <c r="G32" s="328"/>
      <c r="H32" s="328"/>
      <c r="I32" s="20"/>
      <c r="J32" s="20"/>
      <c r="K32" s="20"/>
      <c r="L32" s="20"/>
      <c r="M32" s="20"/>
      <c r="N32" s="20"/>
      <c r="O32" s="20"/>
      <c r="P32" s="20"/>
    </row>
    <row r="33" spans="1:16" x14ac:dyDescent="0.2">
      <c r="A33" s="20"/>
      <c r="B33" s="20"/>
      <c r="C33" s="250" t="s">
        <v>15</v>
      </c>
      <c r="D33" s="250"/>
      <c r="E33" s="250"/>
      <c r="F33" s="250"/>
      <c r="G33" s="250"/>
      <c r="H33" s="25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3" t="s">
        <v>16</v>
      </c>
      <c r="B35" s="52"/>
      <c r="C35" s="115">
        <f>'Kops c'!C44</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4:K24">
    <cfRule type="containsText" dxfId="209"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208" priority="1" operator="equal">
      <formula>0</formula>
    </cfRule>
  </conditionalFormatting>
  <conditionalFormatting sqref="C2:I2 D5:L8 N9:O9 L24:P24 C27:H27 C32:H32 C35">
    <cfRule type="cellIs" dxfId="207"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A286-E2AE-4C9E-8BA7-F9CCD9E5F44B}">
  <sheetPr codeName="Sheet20">
    <tabColor rgb="FF00B050"/>
  </sheetPr>
  <dimension ref="A1:P36"/>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'5a+c+n'!D1</f>
        <v>5</v>
      </c>
      <c r="E1" s="26"/>
      <c r="F1" s="26"/>
      <c r="G1" s="26"/>
      <c r="H1" s="26"/>
      <c r="I1" s="26"/>
      <c r="J1" s="26"/>
      <c r="N1" s="30"/>
      <c r="O1" s="31"/>
      <c r="P1" s="32"/>
    </row>
    <row r="2" spans="1:16" x14ac:dyDescent="0.2">
      <c r="A2" s="33"/>
      <c r="B2" s="33"/>
      <c r="C2" s="316" t="str">
        <f>'5a+c+n'!C2:I2</f>
        <v>Pagraba pārseguma siltināšana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P24</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izmaksas",IF('5a+c+n'!$Q14="N",'5a+c+n'!B14,0))</f>
        <v>0</v>
      </c>
      <c r="C14" s="27">
        <f>IF($C$4="Neattiecināmās izmaksas",IF('5a+c+n'!$Q14="N",'5a+c+n'!C14,0))</f>
        <v>0</v>
      </c>
      <c r="D14" s="27">
        <f>IF($C$4="Neattiecināmās izmaksas",IF('5a+c+n'!$Q14="N",'5a+c+n'!D14,0))</f>
        <v>0</v>
      </c>
      <c r="E14" s="57"/>
      <c r="F14" s="79"/>
      <c r="G14" s="27">
        <f>IF($C$4="Neattiecināmās izmaksas",IF('5a+c+n'!$Q14="N",'5a+c+n'!G14,0))</f>
        <v>0</v>
      </c>
      <c r="H14" s="27">
        <f>IF($C$4="Neattiecināmās izmaksas",IF('5a+c+n'!$Q14="N",'5a+c+n'!H14,0))</f>
        <v>0</v>
      </c>
      <c r="I14" s="27"/>
      <c r="J14" s="27"/>
      <c r="K14" s="57">
        <f>IF($C$4="Neattiecināmās izmaksas",IF('5a+c+n'!$Q14="N",'5a+c+n'!K14,0))</f>
        <v>0</v>
      </c>
      <c r="L14" s="108">
        <f>IF($C$4="Neattiecināmās izmaksas",IF('5a+c+n'!$Q14="N",'5a+c+n'!L14,0))</f>
        <v>0</v>
      </c>
      <c r="M14" s="27">
        <f>IF($C$4="Neattiecināmās izmaksas",IF('5a+c+n'!$Q14="N",'5a+c+n'!M14,0))</f>
        <v>0</v>
      </c>
      <c r="N14" s="27">
        <f>IF($C$4="Neattiecināmās izmaksas",IF('5a+c+n'!$Q14="N",'5a+c+n'!N14,0))</f>
        <v>0</v>
      </c>
      <c r="O14" s="27">
        <f>IF($C$4="Neattiecināmās izmaksas",IF('5a+c+n'!$Q14="N",'5a+c+n'!O14,0))</f>
        <v>0</v>
      </c>
      <c r="P14" s="57">
        <f>IF($C$4="Neattiecināmās izmaksas",IF('5a+c+n'!$Q14="N",'5a+c+n'!P14,0))</f>
        <v>0</v>
      </c>
    </row>
    <row r="15" spans="1:16" x14ac:dyDescent="0.2">
      <c r="A15" s="64">
        <f>IF(P15=0,0,IF(COUNTBLANK(P15)=1,0,COUNTA($P$14:P15)))</f>
        <v>0</v>
      </c>
      <c r="B15" s="28">
        <f>IF($C$4="Neattiecināmās izmaksas",IF('5a+c+n'!$Q15="N",'5a+c+n'!B15,0))</f>
        <v>0</v>
      </c>
      <c r="C15" s="28">
        <f>IF($C$4="Neattiecināmās izmaksas",IF('5a+c+n'!$Q15="N",'5a+c+n'!C15,0))</f>
        <v>0</v>
      </c>
      <c r="D15" s="28">
        <f>IF($C$4="Neattiecināmās izmaksas",IF('5a+c+n'!$Q15="N",'5a+c+n'!D15,0))</f>
        <v>0</v>
      </c>
      <c r="E15" s="59"/>
      <c r="F15" s="81"/>
      <c r="G15" s="28"/>
      <c r="H15" s="28">
        <f>IF($C$4="Neattiecināmās izmaksas",IF('5a+c+n'!$Q15="N",'5a+c+n'!H15,0))</f>
        <v>0</v>
      </c>
      <c r="I15" s="28"/>
      <c r="J15" s="28"/>
      <c r="K15" s="59">
        <f>IF($C$4="Neattiecināmās izmaksas",IF('5a+c+n'!$Q15="N",'5a+c+n'!K15,0))</f>
        <v>0</v>
      </c>
      <c r="L15" s="109">
        <f>IF($C$4="Neattiecināmās izmaksas",IF('5a+c+n'!$Q15="N",'5a+c+n'!L15,0))</f>
        <v>0</v>
      </c>
      <c r="M15" s="28">
        <f>IF($C$4="Neattiecināmās izmaksas",IF('5a+c+n'!$Q15="N",'5a+c+n'!M15,0))</f>
        <v>0</v>
      </c>
      <c r="N15" s="28">
        <f>IF($C$4="Neattiecināmās izmaksas",IF('5a+c+n'!$Q15="N",'5a+c+n'!N15,0))</f>
        <v>0</v>
      </c>
      <c r="O15" s="28">
        <f>IF($C$4="Neattiecināmās izmaksas",IF('5a+c+n'!$Q15="N",'5a+c+n'!O15,0))</f>
        <v>0</v>
      </c>
      <c r="P15" s="59">
        <f>IF($C$4="Neattiecināmās izmaksas",IF('5a+c+n'!$Q15="N",'5a+c+n'!P15,0))</f>
        <v>0</v>
      </c>
    </row>
    <row r="16" spans="1:16" x14ac:dyDescent="0.2">
      <c r="A16" s="64">
        <f>IF(P16=0,0,IF(COUNTBLANK(P16)=1,0,COUNTA($P$14:P16)))</f>
        <v>0</v>
      </c>
      <c r="B16" s="28">
        <f>IF($C$4="Neattiecināmās izmaksas",IF('5a+c+n'!$Q16="N",'5a+c+n'!B16,0))</f>
        <v>0</v>
      </c>
      <c r="C16" s="28">
        <f>IF($C$4="Neattiecināmās izmaksas",IF('5a+c+n'!$Q16="N",'5a+c+n'!C16,0))</f>
        <v>0</v>
      </c>
      <c r="D16" s="28">
        <f>IF($C$4="Neattiecināmās izmaksas",IF('5a+c+n'!$Q16="N",'5a+c+n'!D16,0))</f>
        <v>0</v>
      </c>
      <c r="E16" s="59"/>
      <c r="F16" s="81"/>
      <c r="G16" s="28"/>
      <c r="H16" s="28">
        <f>IF($C$4="Neattiecināmās izmaksas",IF('5a+c+n'!$Q16="N",'5a+c+n'!H16,0))</f>
        <v>0</v>
      </c>
      <c r="I16" s="28"/>
      <c r="J16" s="28"/>
      <c r="K16" s="59">
        <f>IF($C$4="Neattiecināmās izmaksas",IF('5a+c+n'!$Q16="N",'5a+c+n'!K16,0))</f>
        <v>0</v>
      </c>
      <c r="L16" s="109">
        <f>IF($C$4="Neattiecināmās izmaksas",IF('5a+c+n'!$Q16="N",'5a+c+n'!L16,0))</f>
        <v>0</v>
      </c>
      <c r="M16" s="28">
        <f>IF($C$4="Neattiecināmās izmaksas",IF('5a+c+n'!$Q16="N",'5a+c+n'!M16,0))</f>
        <v>0</v>
      </c>
      <c r="N16" s="28">
        <f>IF($C$4="Neattiecināmās izmaksas",IF('5a+c+n'!$Q16="N",'5a+c+n'!N16,0))</f>
        <v>0</v>
      </c>
      <c r="O16" s="28">
        <f>IF($C$4="Neattiecināmās izmaksas",IF('5a+c+n'!$Q16="N",'5a+c+n'!O16,0))</f>
        <v>0</v>
      </c>
      <c r="P16" s="59">
        <f>IF($C$4="Neattiecināmās izmaksas",IF('5a+c+n'!$Q16="N",'5a+c+n'!P16,0))</f>
        <v>0</v>
      </c>
    </row>
    <row r="17" spans="1:16" x14ac:dyDescent="0.2">
      <c r="A17" s="64">
        <f>IF(P17=0,0,IF(COUNTBLANK(P17)=1,0,COUNTA($P$14:P17)))</f>
        <v>0</v>
      </c>
      <c r="B17" s="28">
        <f>IF($C$4="Neattiecināmās izmaksas",IF('5a+c+n'!$Q17="N",'5a+c+n'!B17,0))</f>
        <v>0</v>
      </c>
      <c r="C17" s="28">
        <f>IF($C$4="Neattiecināmās izmaksas",IF('5a+c+n'!$Q17="N",'5a+c+n'!C17,0))</f>
        <v>0</v>
      </c>
      <c r="D17" s="28">
        <f>IF($C$4="Neattiecināmās izmaksas",IF('5a+c+n'!$Q17="N",'5a+c+n'!D17,0))</f>
        <v>0</v>
      </c>
      <c r="E17" s="59"/>
      <c r="F17" s="81"/>
      <c r="G17" s="28"/>
      <c r="H17" s="28">
        <f>IF($C$4="Neattiecināmās izmaksas",IF('5a+c+n'!$Q17="N",'5a+c+n'!H17,0))</f>
        <v>0</v>
      </c>
      <c r="I17" s="28"/>
      <c r="J17" s="28"/>
      <c r="K17" s="59">
        <f>IF($C$4="Neattiecināmās izmaksas",IF('5a+c+n'!$Q17="N",'5a+c+n'!K17,0))</f>
        <v>0</v>
      </c>
      <c r="L17" s="109">
        <f>IF($C$4="Neattiecināmās izmaksas",IF('5a+c+n'!$Q17="N",'5a+c+n'!L17,0))</f>
        <v>0</v>
      </c>
      <c r="M17" s="28">
        <f>IF($C$4="Neattiecināmās izmaksas",IF('5a+c+n'!$Q17="N",'5a+c+n'!M17,0))</f>
        <v>0</v>
      </c>
      <c r="N17" s="28">
        <f>IF($C$4="Neattiecināmās izmaksas",IF('5a+c+n'!$Q17="N",'5a+c+n'!N17,0))</f>
        <v>0</v>
      </c>
      <c r="O17" s="28">
        <f>IF($C$4="Neattiecināmās izmaksas",IF('5a+c+n'!$Q17="N",'5a+c+n'!O17,0))</f>
        <v>0</v>
      </c>
      <c r="P17" s="59">
        <f>IF($C$4="Neattiecināmās izmaksas",IF('5a+c+n'!$Q17="N",'5a+c+n'!P17,0))</f>
        <v>0</v>
      </c>
    </row>
    <row r="18" spans="1:16" x14ac:dyDescent="0.2">
      <c r="A18" s="64">
        <f>IF(P18=0,0,IF(COUNTBLANK(P18)=1,0,COUNTA($P$14:P18)))</f>
        <v>0</v>
      </c>
      <c r="B18" s="28">
        <f>IF($C$4="Neattiecināmās izmaksas",IF('5a+c+n'!$Q18="N",'5a+c+n'!B18,0))</f>
        <v>0</v>
      </c>
      <c r="C18" s="28">
        <f>IF($C$4="Neattiecināmās izmaksas",IF('5a+c+n'!$Q18="N",'5a+c+n'!C18,0))</f>
        <v>0</v>
      </c>
      <c r="D18" s="28">
        <f>IF($C$4="Neattiecināmās izmaksas",IF('5a+c+n'!$Q18="N",'5a+c+n'!D18,0))</f>
        <v>0</v>
      </c>
      <c r="E18" s="59"/>
      <c r="F18" s="81"/>
      <c r="G18" s="28"/>
      <c r="H18" s="28">
        <f>IF($C$4="Neattiecināmās izmaksas",IF('5a+c+n'!$Q18="N",'5a+c+n'!H18,0))</f>
        <v>0</v>
      </c>
      <c r="I18" s="28"/>
      <c r="J18" s="28"/>
      <c r="K18" s="59">
        <f>IF($C$4="Neattiecināmās izmaksas",IF('5a+c+n'!$Q18="N",'5a+c+n'!K18,0))</f>
        <v>0</v>
      </c>
      <c r="L18" s="109">
        <f>IF($C$4="Neattiecināmās izmaksas",IF('5a+c+n'!$Q18="N",'5a+c+n'!L18,0))</f>
        <v>0</v>
      </c>
      <c r="M18" s="28">
        <f>IF($C$4="Neattiecināmās izmaksas",IF('5a+c+n'!$Q18="N",'5a+c+n'!M18,0))</f>
        <v>0</v>
      </c>
      <c r="N18" s="28">
        <f>IF($C$4="Neattiecināmās izmaksas",IF('5a+c+n'!$Q18="N",'5a+c+n'!N18,0))</f>
        <v>0</v>
      </c>
      <c r="O18" s="28">
        <f>IF($C$4="Neattiecināmās izmaksas",IF('5a+c+n'!$Q18="N",'5a+c+n'!O18,0))</f>
        <v>0</v>
      </c>
      <c r="P18" s="59">
        <f>IF($C$4="Neattiecināmās izmaksas",IF('5a+c+n'!$Q18="N",'5a+c+n'!P18,0))</f>
        <v>0</v>
      </c>
    </row>
    <row r="19" spans="1:16" x14ac:dyDescent="0.2">
      <c r="A19" s="64">
        <f>IF(P19=0,0,IF(COUNTBLANK(P19)=1,0,COUNTA($P$14:P19)))</f>
        <v>0</v>
      </c>
      <c r="B19" s="28">
        <f>IF($C$4="Neattiecināmās izmaksas",IF('5a+c+n'!$Q19="N",'5a+c+n'!B19,0))</f>
        <v>0</v>
      </c>
      <c r="C19" s="28">
        <f>IF($C$4="Neattiecināmās izmaksas",IF('5a+c+n'!$Q19="N",'5a+c+n'!C19,0))</f>
        <v>0</v>
      </c>
      <c r="D19" s="28">
        <f>IF($C$4="Neattiecināmās izmaksas",IF('5a+c+n'!$Q19="N",'5a+c+n'!D19,0))</f>
        <v>0</v>
      </c>
      <c r="E19" s="59"/>
      <c r="F19" s="81"/>
      <c r="G19" s="28"/>
      <c r="H19" s="28">
        <f>IF($C$4="Neattiecināmās izmaksas",IF('5a+c+n'!$Q19="N",'5a+c+n'!H19,0))</f>
        <v>0</v>
      </c>
      <c r="I19" s="28"/>
      <c r="J19" s="28"/>
      <c r="K19" s="59">
        <f>IF($C$4="Neattiecināmās izmaksas",IF('5a+c+n'!$Q19="N",'5a+c+n'!K19,0))</f>
        <v>0</v>
      </c>
      <c r="L19" s="109">
        <f>IF($C$4="Neattiecināmās izmaksas",IF('5a+c+n'!$Q19="N",'5a+c+n'!L19,0))</f>
        <v>0</v>
      </c>
      <c r="M19" s="28">
        <f>IF($C$4="Neattiecināmās izmaksas",IF('5a+c+n'!$Q19="N",'5a+c+n'!M19,0))</f>
        <v>0</v>
      </c>
      <c r="N19" s="28">
        <f>IF($C$4="Neattiecināmās izmaksas",IF('5a+c+n'!$Q19="N",'5a+c+n'!N19,0))</f>
        <v>0</v>
      </c>
      <c r="O19" s="28">
        <f>IF($C$4="Neattiecināmās izmaksas",IF('5a+c+n'!$Q19="N",'5a+c+n'!O19,0))</f>
        <v>0</v>
      </c>
      <c r="P19" s="59">
        <f>IF($C$4="Neattiecināmās izmaksas",IF('5a+c+n'!$Q19="N",'5a+c+n'!P19,0))</f>
        <v>0</v>
      </c>
    </row>
    <row r="20" spans="1:16" x14ac:dyDescent="0.2">
      <c r="A20" s="64">
        <f>IF(P20=0,0,IF(COUNTBLANK(P20)=1,0,COUNTA($P$14:P20)))</f>
        <v>0</v>
      </c>
      <c r="B20" s="28">
        <f>IF($C$4="Neattiecināmās izmaksas",IF('5a+c+n'!$Q20="N",'5a+c+n'!B20,0))</f>
        <v>0</v>
      </c>
      <c r="C20" s="28">
        <f>IF($C$4="Neattiecināmās izmaksas",IF('5a+c+n'!$Q20="N",'5a+c+n'!C20,0))</f>
        <v>0</v>
      </c>
      <c r="D20" s="28">
        <f>IF($C$4="Neattiecināmās izmaksas",IF('5a+c+n'!$Q20="N",'5a+c+n'!D20,0))</f>
        <v>0</v>
      </c>
      <c r="E20" s="59"/>
      <c r="F20" s="81"/>
      <c r="G20" s="28"/>
      <c r="H20" s="28">
        <f>IF($C$4="Neattiecināmās izmaksas",IF('5a+c+n'!$Q20="N",'5a+c+n'!H20,0))</f>
        <v>0</v>
      </c>
      <c r="I20" s="28"/>
      <c r="J20" s="28"/>
      <c r="K20" s="59">
        <f>IF($C$4="Neattiecināmās izmaksas",IF('5a+c+n'!$Q20="N",'5a+c+n'!K20,0))</f>
        <v>0</v>
      </c>
      <c r="L20" s="109">
        <f>IF($C$4="Neattiecināmās izmaksas",IF('5a+c+n'!$Q20="N",'5a+c+n'!L20,0))</f>
        <v>0</v>
      </c>
      <c r="M20" s="28">
        <f>IF($C$4="Neattiecināmās izmaksas",IF('5a+c+n'!$Q20="N",'5a+c+n'!M20,0))</f>
        <v>0</v>
      </c>
      <c r="N20" s="28">
        <f>IF($C$4="Neattiecināmās izmaksas",IF('5a+c+n'!$Q20="N",'5a+c+n'!N20,0))</f>
        <v>0</v>
      </c>
      <c r="O20" s="28">
        <f>IF($C$4="Neattiecināmās izmaksas",IF('5a+c+n'!$Q20="N",'5a+c+n'!O20,0))</f>
        <v>0</v>
      </c>
      <c r="P20" s="59">
        <f>IF($C$4="Neattiecināmās izmaksas",IF('5a+c+n'!$Q20="N",'5a+c+n'!P20,0))</f>
        <v>0</v>
      </c>
    </row>
    <row r="21" spans="1:16" x14ac:dyDescent="0.2">
      <c r="A21" s="64">
        <f>IF(P21=0,0,IF(COUNTBLANK(P21)=1,0,COUNTA($P$14:P21)))</f>
        <v>0</v>
      </c>
      <c r="B21" s="28">
        <f>IF($C$4="Neattiecināmās izmaksas",IF('5a+c+n'!$Q21="N",'5a+c+n'!B21,0))</f>
        <v>0</v>
      </c>
      <c r="C21" s="28">
        <f>IF($C$4="Neattiecināmās izmaksas",IF('5a+c+n'!$Q21="N",'5a+c+n'!C21,0))</f>
        <v>0</v>
      </c>
      <c r="D21" s="28">
        <f>IF($C$4="Neattiecināmās izmaksas",IF('5a+c+n'!$Q21="N",'5a+c+n'!D21,0))</f>
        <v>0</v>
      </c>
      <c r="E21" s="59"/>
      <c r="F21" s="81"/>
      <c r="G21" s="28"/>
      <c r="H21" s="28">
        <f>IF($C$4="Neattiecināmās izmaksas",IF('5a+c+n'!$Q21="N",'5a+c+n'!H21,0))</f>
        <v>0</v>
      </c>
      <c r="I21" s="28"/>
      <c r="J21" s="28"/>
      <c r="K21" s="59">
        <f>IF($C$4="Neattiecināmās izmaksas",IF('5a+c+n'!$Q21="N",'5a+c+n'!K21,0))</f>
        <v>0</v>
      </c>
      <c r="L21" s="109">
        <f>IF($C$4="Neattiecināmās izmaksas",IF('5a+c+n'!$Q21="N",'5a+c+n'!L21,0))</f>
        <v>0</v>
      </c>
      <c r="M21" s="28">
        <f>IF($C$4="Neattiecināmās izmaksas",IF('5a+c+n'!$Q21="N",'5a+c+n'!M21,0))</f>
        <v>0</v>
      </c>
      <c r="N21" s="28">
        <f>IF($C$4="Neattiecināmās izmaksas",IF('5a+c+n'!$Q21="N",'5a+c+n'!N21,0))</f>
        <v>0</v>
      </c>
      <c r="O21" s="28">
        <f>IF($C$4="Neattiecināmās izmaksas",IF('5a+c+n'!$Q21="N",'5a+c+n'!O21,0))</f>
        <v>0</v>
      </c>
      <c r="P21" s="59">
        <f>IF($C$4="Neattiecināmās izmaksas",IF('5a+c+n'!$Q21="N",'5a+c+n'!P21,0))</f>
        <v>0</v>
      </c>
    </row>
    <row r="22" spans="1:16" x14ac:dyDescent="0.2">
      <c r="A22" s="64">
        <f>IF(P22=0,0,IF(COUNTBLANK(P22)=1,0,COUNTA($P$14:P22)))</f>
        <v>0</v>
      </c>
      <c r="B22" s="28">
        <f>IF($C$4="Neattiecināmās izmaksas",IF('5a+c+n'!$Q22="N",'5a+c+n'!B22,0))</f>
        <v>0</v>
      </c>
      <c r="C22" s="28">
        <f>IF($C$4="Neattiecināmās izmaksas",IF('5a+c+n'!$Q22="N",'5a+c+n'!C22,0))</f>
        <v>0</v>
      </c>
      <c r="D22" s="28">
        <f>IF($C$4="Neattiecināmās izmaksas",IF('5a+c+n'!$Q22="N",'5a+c+n'!D22,0))</f>
        <v>0</v>
      </c>
      <c r="E22" s="59"/>
      <c r="F22" s="81"/>
      <c r="G22" s="28"/>
      <c r="H22" s="28">
        <f>IF($C$4="Neattiecināmās izmaksas",IF('5a+c+n'!$Q22="N",'5a+c+n'!H22,0))</f>
        <v>0</v>
      </c>
      <c r="I22" s="28"/>
      <c r="J22" s="28"/>
      <c r="K22" s="59">
        <f>IF($C$4="Neattiecināmās izmaksas",IF('5a+c+n'!$Q22="N",'5a+c+n'!K22,0))</f>
        <v>0</v>
      </c>
      <c r="L22" s="109">
        <f>IF($C$4="Neattiecināmās izmaksas",IF('5a+c+n'!$Q22="N",'5a+c+n'!L22,0))</f>
        <v>0</v>
      </c>
      <c r="M22" s="28">
        <f>IF($C$4="Neattiecināmās izmaksas",IF('5a+c+n'!$Q22="N",'5a+c+n'!M22,0))</f>
        <v>0</v>
      </c>
      <c r="N22" s="28">
        <f>IF($C$4="Neattiecināmās izmaksas",IF('5a+c+n'!$Q22="N",'5a+c+n'!N22,0))</f>
        <v>0</v>
      </c>
      <c r="O22" s="28">
        <f>IF($C$4="Neattiecināmās izmaksas",IF('5a+c+n'!$Q22="N",'5a+c+n'!O22,0))</f>
        <v>0</v>
      </c>
      <c r="P22" s="59">
        <f>IF($C$4="Neattiecināmās izmaksas",IF('5a+c+n'!$Q22="N",'5a+c+n'!P22,0))</f>
        <v>0</v>
      </c>
    </row>
    <row r="23" spans="1:16" ht="12" thickBot="1" x14ac:dyDescent="0.25">
      <c r="A23" s="64">
        <f>IF(P23=0,0,IF(COUNTBLANK(P23)=1,0,COUNTA($P$14:P23)))</f>
        <v>0</v>
      </c>
      <c r="B23" s="28">
        <f>IF($C$4="Neattiecināmās izmaksas",IF('5a+c+n'!$Q23="N",'5a+c+n'!B23,0))</f>
        <v>0</v>
      </c>
      <c r="C23" s="28">
        <f>IF($C$4="Neattiecināmās izmaksas",IF('5a+c+n'!$Q23="N",'5a+c+n'!C23,0))</f>
        <v>0</v>
      </c>
      <c r="D23" s="28">
        <f>IF($C$4="Neattiecināmās izmaksas",IF('5a+c+n'!$Q23="N",'5a+c+n'!D23,0))</f>
        <v>0</v>
      </c>
      <c r="E23" s="59"/>
      <c r="F23" s="81"/>
      <c r="G23" s="28"/>
      <c r="H23" s="28">
        <f>IF($C$4="Neattiecināmās izmaksas",IF('5a+c+n'!$Q23="N",'5a+c+n'!H23,0))</f>
        <v>0</v>
      </c>
      <c r="I23" s="28"/>
      <c r="J23" s="28"/>
      <c r="K23" s="59">
        <f>IF($C$4="Neattiecināmās izmaksas",IF('5a+c+n'!$Q23="N",'5a+c+n'!K23,0))</f>
        <v>0</v>
      </c>
      <c r="L23" s="109">
        <f>IF($C$4="Neattiecināmās izmaksas",IF('5a+c+n'!$Q23="N",'5a+c+n'!L23,0))</f>
        <v>0</v>
      </c>
      <c r="M23" s="28">
        <f>IF($C$4="Neattiecināmās izmaksas",IF('5a+c+n'!$Q23="N",'5a+c+n'!M23,0))</f>
        <v>0</v>
      </c>
      <c r="N23" s="28">
        <f>IF($C$4="Neattiecināmās izmaksas",IF('5a+c+n'!$Q23="N",'5a+c+n'!N23,0))</f>
        <v>0</v>
      </c>
      <c r="O23" s="28">
        <f>IF($C$4="Neattiecināmās izmaksas",IF('5a+c+n'!$Q23="N",'5a+c+n'!O23,0))</f>
        <v>0</v>
      </c>
      <c r="P23" s="59">
        <f>IF($C$4="Neattiecināmās izmaksas",IF('5a+c+n'!$Q23="N",'5a+c+n'!P23,0))</f>
        <v>0</v>
      </c>
    </row>
    <row r="24" spans="1:16" ht="12" customHeight="1" thickBot="1" x14ac:dyDescent="0.25">
      <c r="A24" s="325" t="s">
        <v>62</v>
      </c>
      <c r="B24" s="326"/>
      <c r="C24" s="326"/>
      <c r="D24" s="326"/>
      <c r="E24" s="326"/>
      <c r="F24" s="326"/>
      <c r="G24" s="326"/>
      <c r="H24" s="326"/>
      <c r="I24" s="326"/>
      <c r="J24" s="326"/>
      <c r="K24" s="327"/>
      <c r="L24" s="110">
        <f>SUM(L14:L23)</f>
        <v>0</v>
      </c>
      <c r="M24" s="111">
        <f>SUM(M14:M23)</f>
        <v>0</v>
      </c>
      <c r="N24" s="111">
        <f>SUM(N14:N23)</f>
        <v>0</v>
      </c>
      <c r="O24" s="111">
        <f>SUM(O14:O23)</f>
        <v>0</v>
      </c>
      <c r="P24" s="112">
        <f>SUM(P14:P23)</f>
        <v>0</v>
      </c>
    </row>
    <row r="25" spans="1:16" x14ac:dyDescent="0.2">
      <c r="A25" s="20"/>
      <c r="B25" s="20"/>
      <c r="C25" s="20"/>
      <c r="D25" s="20"/>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14</v>
      </c>
      <c r="B27" s="20"/>
      <c r="C27" s="328">
        <f>'Kops n'!C36:H36</f>
        <v>0</v>
      </c>
      <c r="D27" s="328"/>
      <c r="E27" s="328"/>
      <c r="F27" s="328"/>
      <c r="G27" s="328"/>
      <c r="H27" s="328"/>
      <c r="I27" s="20"/>
      <c r="J27" s="20"/>
      <c r="K27" s="20"/>
      <c r="L27" s="20"/>
      <c r="M27" s="20"/>
      <c r="N27" s="20"/>
      <c r="O27" s="20"/>
      <c r="P27" s="20"/>
    </row>
    <row r="28" spans="1:16" x14ac:dyDescent="0.2">
      <c r="A28" s="20"/>
      <c r="B28" s="20"/>
      <c r="C28" s="250" t="s">
        <v>15</v>
      </c>
      <c r="D28" s="250"/>
      <c r="E28" s="250"/>
      <c r="F28" s="250"/>
      <c r="G28" s="250"/>
      <c r="H28" s="25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91" t="str">
        <f>'Kops n'!A39:D39</f>
        <v xml:space="preserve">Tāme sastādīta 2023. gada __.________ </v>
      </c>
      <c r="B30" s="292"/>
      <c r="C30" s="292"/>
      <c r="D30" s="292"/>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41</v>
      </c>
      <c r="B32" s="20"/>
      <c r="C32" s="328">
        <f>'Kops n'!C41:H41</f>
        <v>0</v>
      </c>
      <c r="D32" s="328"/>
      <c r="E32" s="328"/>
      <c r="F32" s="328"/>
      <c r="G32" s="328"/>
      <c r="H32" s="328"/>
      <c r="I32" s="20"/>
      <c r="J32" s="20"/>
      <c r="K32" s="20"/>
      <c r="L32" s="20"/>
      <c r="M32" s="20"/>
      <c r="N32" s="20"/>
      <c r="O32" s="20"/>
      <c r="P32" s="20"/>
    </row>
    <row r="33" spans="1:16" x14ac:dyDescent="0.2">
      <c r="A33" s="20"/>
      <c r="B33" s="20"/>
      <c r="C33" s="250" t="s">
        <v>15</v>
      </c>
      <c r="D33" s="250"/>
      <c r="E33" s="250"/>
      <c r="F33" s="250"/>
      <c r="G33" s="250"/>
      <c r="H33" s="25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3" t="s">
        <v>16</v>
      </c>
      <c r="B35" s="52"/>
      <c r="C35" s="115">
        <f>'Kops n'!C44</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4:K24">
    <cfRule type="containsText" dxfId="206"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205" priority="1" operator="equal">
      <formula>0</formula>
    </cfRule>
  </conditionalFormatting>
  <conditionalFormatting sqref="C2:I2 D5:L8 N9:O9 L24:P24 C27:H27 C32:H32 C35">
    <cfRule type="cellIs" dxfId="204"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22">
    <tabColor rgb="FF00B0F0"/>
  </sheetPr>
  <dimension ref="A1:Q42"/>
  <sheetViews>
    <sheetView topLeftCell="C13" zoomScale="85" zoomScaleNormal="85" workbookViewId="0">
      <selection activeCell="K21" sqref="K2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6</v>
      </c>
      <c r="E1" s="26"/>
      <c r="F1" s="26"/>
      <c r="G1" s="26"/>
      <c r="H1" s="26"/>
      <c r="I1" s="26"/>
      <c r="J1" s="26"/>
      <c r="N1" s="30"/>
      <c r="O1" s="31"/>
      <c r="P1" s="32"/>
    </row>
    <row r="2" spans="1:17" x14ac:dyDescent="0.2">
      <c r="A2" s="33"/>
      <c r="B2" s="33"/>
      <c r="C2" s="316" t="s">
        <v>408</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401</v>
      </c>
      <c r="B9" s="319"/>
      <c r="C9" s="319"/>
      <c r="D9" s="319"/>
      <c r="E9" s="319"/>
      <c r="F9" s="319"/>
      <c r="G9" s="35"/>
      <c r="H9" s="35"/>
      <c r="I9" s="35"/>
      <c r="J9" s="320" t="s">
        <v>45</v>
      </c>
      <c r="K9" s="320"/>
      <c r="L9" s="320"/>
      <c r="M9" s="320"/>
      <c r="N9" s="321">
        <f>P30</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173">
        <v>1</v>
      </c>
      <c r="B14" s="130"/>
      <c r="C14" s="152" t="s">
        <v>216</v>
      </c>
      <c r="D14" s="174"/>
      <c r="E14" s="183"/>
      <c r="F14" s="89"/>
      <c r="G14" s="90"/>
      <c r="H14" s="90">
        <f>F14*G14</f>
        <v>0</v>
      </c>
      <c r="I14" s="90"/>
      <c r="J14" s="90"/>
      <c r="K14" s="237">
        <f>SUM(H14:J14)</f>
        <v>0</v>
      </c>
      <c r="L14" s="90">
        <f>E14*F14</f>
        <v>0</v>
      </c>
      <c r="M14" s="90">
        <f>H14*E14</f>
        <v>0</v>
      </c>
      <c r="N14" s="90">
        <f>I14*E14</f>
        <v>0</v>
      </c>
      <c r="O14" s="90">
        <f>J14*E14</f>
        <v>0</v>
      </c>
      <c r="P14" s="91">
        <f>SUM(M14:O14)</f>
        <v>0</v>
      </c>
      <c r="Q14" s="119"/>
    </row>
    <row r="15" spans="1:17" ht="22.5" x14ac:dyDescent="0.2">
      <c r="A15" s="175">
        <v>2</v>
      </c>
      <c r="B15" s="23" t="s">
        <v>217</v>
      </c>
      <c r="C15" s="48" t="s">
        <v>218</v>
      </c>
      <c r="D15" s="160" t="s">
        <v>219</v>
      </c>
      <c r="E15" s="233">
        <v>9.1</v>
      </c>
      <c r="F15" s="51"/>
      <c r="G15" s="49"/>
      <c r="H15" s="49">
        <f t="shared" ref="H15:H29" si="0">F15*G15</f>
        <v>0</v>
      </c>
      <c r="I15" s="49"/>
      <c r="J15" s="49"/>
      <c r="K15" s="236">
        <f t="shared" ref="K15:K29" si="1">SUM(H15:J15)</f>
        <v>0</v>
      </c>
      <c r="L15" s="49">
        <f t="shared" ref="L15:L29" si="2">E15*F15</f>
        <v>0</v>
      </c>
      <c r="M15" s="49">
        <f t="shared" ref="M15:M29" si="3">H15*E15</f>
        <v>0</v>
      </c>
      <c r="N15" s="49">
        <f t="shared" ref="N15:N29" si="4">I15*E15</f>
        <v>0</v>
      </c>
      <c r="O15" s="49">
        <f t="shared" ref="O15:O29" si="5">J15*E15</f>
        <v>0</v>
      </c>
      <c r="P15" s="50">
        <f t="shared" ref="P15:P29" si="6">SUM(M15:O15)</f>
        <v>0</v>
      </c>
      <c r="Q15" s="120" t="s">
        <v>47</v>
      </c>
    </row>
    <row r="16" spans="1:17" ht="22.5" x14ac:dyDescent="0.2">
      <c r="A16" s="175">
        <v>3</v>
      </c>
      <c r="B16" s="23" t="s">
        <v>217</v>
      </c>
      <c r="C16" s="48" t="s">
        <v>220</v>
      </c>
      <c r="D16" s="160" t="s">
        <v>219</v>
      </c>
      <c r="E16" s="233">
        <v>14</v>
      </c>
      <c r="F16" s="51"/>
      <c r="G16" s="49"/>
      <c r="H16" s="49">
        <f t="shared" si="0"/>
        <v>0</v>
      </c>
      <c r="I16" s="49"/>
      <c r="J16" s="49"/>
      <c r="K16" s="236">
        <f t="shared" si="1"/>
        <v>0</v>
      </c>
      <c r="L16" s="49">
        <f t="shared" si="2"/>
        <v>0</v>
      </c>
      <c r="M16" s="49">
        <f t="shared" si="3"/>
        <v>0</v>
      </c>
      <c r="N16" s="49">
        <f t="shared" si="4"/>
        <v>0</v>
      </c>
      <c r="O16" s="49">
        <f t="shared" si="5"/>
        <v>0</v>
      </c>
      <c r="P16" s="50">
        <f t="shared" si="6"/>
        <v>0</v>
      </c>
      <c r="Q16" s="120" t="s">
        <v>47</v>
      </c>
    </row>
    <row r="17" spans="1:17" ht="33.75" x14ac:dyDescent="0.2">
      <c r="A17" s="175">
        <v>4</v>
      </c>
      <c r="B17" s="23" t="s">
        <v>217</v>
      </c>
      <c r="C17" s="48" t="s">
        <v>221</v>
      </c>
      <c r="D17" s="28" t="s">
        <v>66</v>
      </c>
      <c r="E17" s="233">
        <v>57</v>
      </c>
      <c r="F17" s="51"/>
      <c r="G17" s="49"/>
      <c r="H17" s="49">
        <f t="shared" si="0"/>
        <v>0</v>
      </c>
      <c r="I17" s="49"/>
      <c r="J17" s="49"/>
      <c r="K17" s="236">
        <f t="shared" si="1"/>
        <v>0</v>
      </c>
      <c r="L17" s="49">
        <f t="shared" si="2"/>
        <v>0</v>
      </c>
      <c r="M17" s="49">
        <f t="shared" si="3"/>
        <v>0</v>
      </c>
      <c r="N17" s="49">
        <f t="shared" si="4"/>
        <v>0</v>
      </c>
      <c r="O17" s="49">
        <f t="shared" si="5"/>
        <v>0</v>
      </c>
      <c r="P17" s="50">
        <f t="shared" si="6"/>
        <v>0</v>
      </c>
      <c r="Q17" s="120" t="s">
        <v>47</v>
      </c>
    </row>
    <row r="18" spans="1:17" x14ac:dyDescent="0.2">
      <c r="A18" s="175">
        <v>5</v>
      </c>
      <c r="B18" s="176"/>
      <c r="C18" s="177" t="s">
        <v>222</v>
      </c>
      <c r="D18" s="178"/>
      <c r="E18" s="233"/>
      <c r="F18" s="51"/>
      <c r="G18" s="49"/>
      <c r="H18" s="49">
        <f t="shared" si="0"/>
        <v>0</v>
      </c>
      <c r="I18" s="49"/>
      <c r="J18" s="49"/>
      <c r="K18" s="236">
        <f t="shared" si="1"/>
        <v>0</v>
      </c>
      <c r="L18" s="49">
        <f t="shared" si="2"/>
        <v>0</v>
      </c>
      <c r="M18" s="49">
        <f t="shared" si="3"/>
        <v>0</v>
      </c>
      <c r="N18" s="49">
        <f t="shared" si="4"/>
        <v>0</v>
      </c>
      <c r="O18" s="49">
        <f t="shared" si="5"/>
        <v>0</v>
      </c>
      <c r="P18" s="50">
        <f t="shared" si="6"/>
        <v>0</v>
      </c>
      <c r="Q18" s="120"/>
    </row>
    <row r="19" spans="1:17" ht="33.75" x14ac:dyDescent="0.2">
      <c r="A19" s="175">
        <v>6</v>
      </c>
      <c r="B19" s="23" t="s">
        <v>217</v>
      </c>
      <c r="C19" s="48" t="s">
        <v>223</v>
      </c>
      <c r="D19" s="160" t="s">
        <v>219</v>
      </c>
      <c r="E19" s="233">
        <v>120</v>
      </c>
      <c r="F19" s="51"/>
      <c r="G19" s="49"/>
      <c r="H19" s="49">
        <f t="shared" si="0"/>
        <v>0</v>
      </c>
      <c r="I19" s="49"/>
      <c r="J19" s="49"/>
      <c r="K19" s="236">
        <f t="shared" si="1"/>
        <v>0</v>
      </c>
      <c r="L19" s="49">
        <f t="shared" si="2"/>
        <v>0</v>
      </c>
      <c r="M19" s="49">
        <f t="shared" si="3"/>
        <v>0</v>
      </c>
      <c r="N19" s="49">
        <f t="shared" si="4"/>
        <v>0</v>
      </c>
      <c r="O19" s="49">
        <f t="shared" si="5"/>
        <v>0</v>
      </c>
      <c r="P19" s="50">
        <f t="shared" si="6"/>
        <v>0</v>
      </c>
      <c r="Q19" s="120" t="s">
        <v>47</v>
      </c>
    </row>
    <row r="20" spans="1:17" ht="33.75" x14ac:dyDescent="0.2">
      <c r="A20" s="175">
        <v>7</v>
      </c>
      <c r="B20" s="23" t="s">
        <v>217</v>
      </c>
      <c r="C20" s="154" t="s">
        <v>224</v>
      </c>
      <c r="D20" s="149" t="s">
        <v>101</v>
      </c>
      <c r="E20" s="234">
        <v>120</v>
      </c>
      <c r="F20" s="51"/>
      <c r="G20" s="49"/>
      <c r="H20" s="49">
        <f t="shared" si="0"/>
        <v>0</v>
      </c>
      <c r="I20" s="49"/>
      <c r="J20" s="49"/>
      <c r="K20" s="236">
        <f t="shared" si="1"/>
        <v>0</v>
      </c>
      <c r="L20" s="49">
        <f t="shared" si="2"/>
        <v>0</v>
      </c>
      <c r="M20" s="49">
        <f t="shared" si="3"/>
        <v>0</v>
      </c>
      <c r="N20" s="49">
        <f t="shared" si="4"/>
        <v>0</v>
      </c>
      <c r="O20" s="49">
        <f t="shared" si="5"/>
        <v>0</v>
      </c>
      <c r="P20" s="50">
        <f t="shared" si="6"/>
        <v>0</v>
      </c>
      <c r="Q20" s="120" t="s">
        <v>47</v>
      </c>
    </row>
    <row r="21" spans="1:17" ht="33.75" x14ac:dyDescent="0.2">
      <c r="A21" s="175">
        <v>8</v>
      </c>
      <c r="B21" s="23" t="s">
        <v>217</v>
      </c>
      <c r="C21" s="48" t="s">
        <v>225</v>
      </c>
      <c r="D21" s="160" t="s">
        <v>219</v>
      </c>
      <c r="E21" s="233">
        <v>19.8</v>
      </c>
      <c r="F21" s="51"/>
      <c r="G21" s="49"/>
      <c r="H21" s="49">
        <f t="shared" si="0"/>
        <v>0</v>
      </c>
      <c r="I21" s="49"/>
      <c r="J21" s="49"/>
      <c r="K21" s="236">
        <f t="shared" si="1"/>
        <v>0</v>
      </c>
      <c r="L21" s="49">
        <f t="shared" si="2"/>
        <v>0</v>
      </c>
      <c r="M21" s="49">
        <f t="shared" si="3"/>
        <v>0</v>
      </c>
      <c r="N21" s="49">
        <f t="shared" si="4"/>
        <v>0</v>
      </c>
      <c r="O21" s="49">
        <f t="shared" si="5"/>
        <v>0</v>
      </c>
      <c r="P21" s="50">
        <f t="shared" si="6"/>
        <v>0</v>
      </c>
      <c r="Q21" s="120" t="s">
        <v>47</v>
      </c>
    </row>
    <row r="22" spans="1:17" ht="56.25" x14ac:dyDescent="0.2">
      <c r="A22" s="175">
        <v>9</v>
      </c>
      <c r="B22" s="23" t="s">
        <v>217</v>
      </c>
      <c r="C22" s="48" t="s">
        <v>226</v>
      </c>
      <c r="D22" s="160" t="s">
        <v>219</v>
      </c>
      <c r="E22" s="233">
        <v>120</v>
      </c>
      <c r="F22" s="51"/>
      <c r="G22" s="49"/>
      <c r="H22" s="49">
        <f t="shared" si="0"/>
        <v>0</v>
      </c>
      <c r="I22" s="49"/>
      <c r="J22" s="49"/>
      <c r="K22" s="236">
        <f t="shared" si="1"/>
        <v>0</v>
      </c>
      <c r="L22" s="49">
        <f t="shared" si="2"/>
        <v>0</v>
      </c>
      <c r="M22" s="49">
        <f t="shared" si="3"/>
        <v>0</v>
      </c>
      <c r="N22" s="49">
        <f t="shared" si="4"/>
        <v>0</v>
      </c>
      <c r="O22" s="49">
        <f t="shared" si="5"/>
        <v>0</v>
      </c>
      <c r="P22" s="50">
        <f t="shared" si="6"/>
        <v>0</v>
      </c>
      <c r="Q22" s="120" t="s">
        <v>47</v>
      </c>
    </row>
    <row r="23" spans="1:17" ht="22.5" x14ac:dyDescent="0.2">
      <c r="A23" s="175">
        <v>10</v>
      </c>
      <c r="B23" s="23" t="s">
        <v>217</v>
      </c>
      <c r="C23" s="48" t="s">
        <v>227</v>
      </c>
      <c r="D23" s="160" t="s">
        <v>219</v>
      </c>
      <c r="E23" s="233">
        <v>120</v>
      </c>
      <c r="F23" s="51"/>
      <c r="G23" s="49"/>
      <c r="H23" s="49">
        <f t="shared" si="0"/>
        <v>0</v>
      </c>
      <c r="I23" s="49"/>
      <c r="J23" s="49"/>
      <c r="K23" s="236">
        <f t="shared" si="1"/>
        <v>0</v>
      </c>
      <c r="L23" s="49">
        <f t="shared" si="2"/>
        <v>0</v>
      </c>
      <c r="M23" s="49">
        <f t="shared" si="3"/>
        <v>0</v>
      </c>
      <c r="N23" s="49">
        <f t="shared" si="4"/>
        <v>0</v>
      </c>
      <c r="O23" s="49">
        <f t="shared" si="5"/>
        <v>0</v>
      </c>
      <c r="P23" s="50">
        <f t="shared" si="6"/>
        <v>0</v>
      </c>
      <c r="Q23" s="120" t="s">
        <v>47</v>
      </c>
    </row>
    <row r="24" spans="1:17" ht="22.5" x14ac:dyDescent="0.2">
      <c r="A24" s="175">
        <v>11</v>
      </c>
      <c r="B24" s="179"/>
      <c r="C24" s="155" t="s">
        <v>228</v>
      </c>
      <c r="D24" s="28"/>
      <c r="E24" s="233"/>
      <c r="F24" s="51"/>
      <c r="G24" s="49"/>
      <c r="H24" s="49">
        <f t="shared" si="0"/>
        <v>0</v>
      </c>
      <c r="I24" s="49"/>
      <c r="J24" s="49"/>
      <c r="K24" s="236">
        <f t="shared" si="1"/>
        <v>0</v>
      </c>
      <c r="L24" s="49">
        <f t="shared" si="2"/>
        <v>0</v>
      </c>
      <c r="M24" s="49">
        <f t="shared" si="3"/>
        <v>0</v>
      </c>
      <c r="N24" s="49">
        <f t="shared" si="4"/>
        <v>0</v>
      </c>
      <c r="O24" s="49">
        <f t="shared" si="5"/>
        <v>0</v>
      </c>
      <c r="P24" s="50">
        <f t="shared" si="6"/>
        <v>0</v>
      </c>
      <c r="Q24" s="120"/>
    </row>
    <row r="25" spans="1:17" ht="22.5" x14ac:dyDescent="0.2">
      <c r="A25" s="175">
        <v>12</v>
      </c>
      <c r="B25" s="23" t="s">
        <v>217</v>
      </c>
      <c r="C25" s="48" t="s">
        <v>229</v>
      </c>
      <c r="D25" s="28" t="s">
        <v>68</v>
      </c>
      <c r="E25" s="233">
        <v>5</v>
      </c>
      <c r="F25" s="51"/>
      <c r="G25" s="49"/>
      <c r="H25" s="49">
        <f t="shared" si="0"/>
        <v>0</v>
      </c>
      <c r="I25" s="49"/>
      <c r="J25" s="49"/>
      <c r="K25" s="236">
        <f t="shared" si="1"/>
        <v>0</v>
      </c>
      <c r="L25" s="49">
        <f t="shared" si="2"/>
        <v>0</v>
      </c>
      <c r="M25" s="49">
        <f t="shared" si="3"/>
        <v>0</v>
      </c>
      <c r="N25" s="49">
        <f t="shared" si="4"/>
        <v>0</v>
      </c>
      <c r="O25" s="49">
        <f t="shared" si="5"/>
        <v>0</v>
      </c>
      <c r="P25" s="50">
        <f t="shared" si="6"/>
        <v>0</v>
      </c>
      <c r="Q25" s="120" t="s">
        <v>47</v>
      </c>
    </row>
    <row r="26" spans="1:17" ht="22.5" x14ac:dyDescent="0.2">
      <c r="A26" s="175">
        <v>13</v>
      </c>
      <c r="B26" s="23" t="s">
        <v>217</v>
      </c>
      <c r="C26" s="48" t="s">
        <v>230</v>
      </c>
      <c r="D26" s="28" t="s">
        <v>68</v>
      </c>
      <c r="E26" s="233">
        <v>5</v>
      </c>
      <c r="F26" s="51"/>
      <c r="G26" s="49"/>
      <c r="H26" s="49">
        <f t="shared" si="0"/>
        <v>0</v>
      </c>
      <c r="I26" s="49"/>
      <c r="J26" s="49"/>
      <c r="K26" s="236">
        <f t="shared" si="1"/>
        <v>0</v>
      </c>
      <c r="L26" s="49">
        <f t="shared" si="2"/>
        <v>0</v>
      </c>
      <c r="M26" s="49">
        <f t="shared" si="3"/>
        <v>0</v>
      </c>
      <c r="N26" s="49">
        <f t="shared" si="4"/>
        <v>0</v>
      </c>
      <c r="O26" s="49">
        <f t="shared" si="5"/>
        <v>0</v>
      </c>
      <c r="P26" s="50">
        <f t="shared" si="6"/>
        <v>0</v>
      </c>
      <c r="Q26" s="120" t="s">
        <v>47</v>
      </c>
    </row>
    <row r="27" spans="1:17" ht="22.5" x14ac:dyDescent="0.2">
      <c r="A27" s="175">
        <v>14</v>
      </c>
      <c r="B27" s="28" t="s">
        <v>217</v>
      </c>
      <c r="C27" s="137" t="s">
        <v>427</v>
      </c>
      <c r="D27" s="149" t="s">
        <v>68</v>
      </c>
      <c r="E27" s="185">
        <v>5</v>
      </c>
      <c r="F27" s="51"/>
      <c r="G27" s="49"/>
      <c r="H27" s="49">
        <f t="shared" si="0"/>
        <v>0</v>
      </c>
      <c r="I27" s="49"/>
      <c r="J27" s="49"/>
      <c r="K27" s="236">
        <f t="shared" si="1"/>
        <v>0</v>
      </c>
      <c r="L27" s="49">
        <f t="shared" si="2"/>
        <v>0</v>
      </c>
      <c r="M27" s="49">
        <f t="shared" si="3"/>
        <v>0</v>
      </c>
      <c r="N27" s="49">
        <f t="shared" si="4"/>
        <v>0</v>
      </c>
      <c r="O27" s="49">
        <f t="shared" si="5"/>
        <v>0</v>
      </c>
      <c r="P27" s="50">
        <f t="shared" si="6"/>
        <v>0</v>
      </c>
      <c r="Q27" s="235" t="s">
        <v>46</v>
      </c>
    </row>
    <row r="28" spans="1:17" x14ac:dyDescent="0.2">
      <c r="A28" s="175">
        <v>15</v>
      </c>
      <c r="B28" s="176"/>
      <c r="C28" s="155" t="s">
        <v>231</v>
      </c>
      <c r="D28" s="28"/>
      <c r="E28" s="233"/>
      <c r="F28" s="51"/>
      <c r="G28" s="49"/>
      <c r="H28" s="49">
        <f t="shared" si="0"/>
        <v>0</v>
      </c>
      <c r="I28" s="49"/>
      <c r="J28" s="49"/>
      <c r="K28" s="236">
        <f t="shared" si="1"/>
        <v>0</v>
      </c>
      <c r="L28" s="49">
        <f t="shared" si="2"/>
        <v>0</v>
      </c>
      <c r="M28" s="49">
        <f t="shared" si="3"/>
        <v>0</v>
      </c>
      <c r="N28" s="49">
        <f t="shared" si="4"/>
        <v>0</v>
      </c>
      <c r="O28" s="49">
        <f t="shared" si="5"/>
        <v>0</v>
      </c>
      <c r="P28" s="50">
        <f t="shared" si="6"/>
        <v>0</v>
      </c>
      <c r="Q28" s="120"/>
    </row>
    <row r="29" spans="1:17" ht="23.25" thickBot="1" x14ac:dyDescent="0.25">
      <c r="A29" s="175">
        <v>16</v>
      </c>
      <c r="B29" s="180" t="s">
        <v>217</v>
      </c>
      <c r="C29" s="48" t="s">
        <v>232</v>
      </c>
      <c r="D29" s="28" t="s">
        <v>68</v>
      </c>
      <c r="E29" s="233">
        <v>1</v>
      </c>
      <c r="F29" s="238"/>
      <c r="G29" s="239"/>
      <c r="H29" s="239">
        <f t="shared" si="0"/>
        <v>0</v>
      </c>
      <c r="I29" s="239"/>
      <c r="J29" s="239"/>
      <c r="K29" s="240">
        <f t="shared" si="1"/>
        <v>0</v>
      </c>
      <c r="L29" s="239">
        <f t="shared" si="2"/>
        <v>0</v>
      </c>
      <c r="M29" s="239">
        <f t="shared" si="3"/>
        <v>0</v>
      </c>
      <c r="N29" s="239">
        <f t="shared" si="4"/>
        <v>0</v>
      </c>
      <c r="O29" s="239">
        <f t="shared" si="5"/>
        <v>0</v>
      </c>
      <c r="P29" s="241">
        <f t="shared" si="6"/>
        <v>0</v>
      </c>
      <c r="Q29" s="120" t="s">
        <v>46</v>
      </c>
    </row>
    <row r="30" spans="1:17" ht="12" customHeight="1" thickBot="1" x14ac:dyDescent="0.25">
      <c r="A30" s="325" t="s">
        <v>62</v>
      </c>
      <c r="B30" s="326"/>
      <c r="C30" s="326"/>
      <c r="D30" s="326"/>
      <c r="E30" s="326"/>
      <c r="F30" s="326"/>
      <c r="G30" s="326"/>
      <c r="H30" s="326"/>
      <c r="I30" s="326"/>
      <c r="J30" s="326"/>
      <c r="K30" s="327"/>
      <c r="L30" s="74">
        <f>SUM(L14:L29)</f>
        <v>0</v>
      </c>
      <c r="M30" s="75">
        <f>SUM(M14:M29)</f>
        <v>0</v>
      </c>
      <c r="N30" s="75">
        <f>SUM(N14:N29)</f>
        <v>0</v>
      </c>
      <c r="O30" s="75">
        <f>SUM(O14:O29)</f>
        <v>0</v>
      </c>
      <c r="P30" s="76">
        <f>SUM(P14:P29)</f>
        <v>0</v>
      </c>
    </row>
    <row r="31" spans="1:17" x14ac:dyDescent="0.2">
      <c r="A31" s="20"/>
      <c r="B31" s="20"/>
      <c r="C31" s="20"/>
      <c r="D31" s="20"/>
      <c r="E31" s="20"/>
      <c r="F31" s="20"/>
      <c r="G31" s="20"/>
      <c r="H31" s="2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row r="33" spans="1:16" x14ac:dyDescent="0.2">
      <c r="A33" s="1" t="s">
        <v>14</v>
      </c>
      <c r="B33" s="20"/>
      <c r="C33" s="328">
        <f>'Kops n'!C36:H36</f>
        <v>0</v>
      </c>
      <c r="D33" s="328"/>
      <c r="E33" s="328"/>
      <c r="F33" s="328"/>
      <c r="G33" s="328"/>
      <c r="H33" s="328"/>
      <c r="I33" s="20"/>
      <c r="J33" s="20"/>
      <c r="K33" s="20"/>
      <c r="L33" s="20"/>
      <c r="M33" s="20"/>
      <c r="N33" s="20"/>
      <c r="O33" s="20"/>
      <c r="P33" s="20"/>
    </row>
    <row r="34" spans="1:16" x14ac:dyDescent="0.2">
      <c r="A34" s="20"/>
      <c r="B34" s="20"/>
      <c r="C34" s="250" t="s">
        <v>15</v>
      </c>
      <c r="D34" s="250"/>
      <c r="E34" s="250"/>
      <c r="F34" s="250"/>
      <c r="G34" s="250"/>
      <c r="H34" s="25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91" t="str">
        <f>'Kops n'!A39:D39</f>
        <v xml:space="preserve">Tāme sastādīta 2023. gada __.________ </v>
      </c>
      <c r="B36" s="292"/>
      <c r="C36" s="292"/>
      <c r="D36" s="29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328">
        <f>'Kops n'!C41:H41</f>
        <v>0</v>
      </c>
      <c r="D38" s="328"/>
      <c r="E38" s="328"/>
      <c r="F38" s="328"/>
      <c r="G38" s="328"/>
      <c r="H38" s="328"/>
      <c r="I38" s="20"/>
      <c r="J38" s="20"/>
      <c r="K38" s="20"/>
      <c r="L38" s="20"/>
      <c r="M38" s="20"/>
      <c r="N38" s="20"/>
      <c r="O38" s="20"/>
      <c r="P38" s="20"/>
    </row>
    <row r="39" spans="1:16" x14ac:dyDescent="0.2">
      <c r="A39" s="20"/>
      <c r="B39" s="20"/>
      <c r="C39" s="250" t="s">
        <v>15</v>
      </c>
      <c r="D39" s="250"/>
      <c r="E39" s="250"/>
      <c r="F39" s="250"/>
      <c r="G39" s="250"/>
      <c r="H39" s="250"/>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3" t="s">
        <v>16</v>
      </c>
      <c r="B41" s="52"/>
      <c r="C41" s="115">
        <f>'Kops n'!C44</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39:H39"/>
    <mergeCell ref="C4:I4"/>
    <mergeCell ref="F12:K12"/>
    <mergeCell ref="A9:F9"/>
    <mergeCell ref="J9:M9"/>
    <mergeCell ref="D8:L8"/>
    <mergeCell ref="A30:K30"/>
    <mergeCell ref="C33:H33"/>
    <mergeCell ref="C34:H34"/>
    <mergeCell ref="A36:D36"/>
    <mergeCell ref="C38:H38"/>
    <mergeCell ref="N9:O9"/>
    <mergeCell ref="A12:A13"/>
    <mergeCell ref="B12:B13"/>
    <mergeCell ref="C12:C13"/>
    <mergeCell ref="D12:D13"/>
    <mergeCell ref="E12:E13"/>
    <mergeCell ref="L12:P12"/>
    <mergeCell ref="C2:I2"/>
    <mergeCell ref="C3:I3"/>
    <mergeCell ref="D5:L5"/>
    <mergeCell ref="D6:L6"/>
    <mergeCell ref="D7:L7"/>
  </mergeCells>
  <conditionalFormatting sqref="A15:A29">
    <cfRule type="cellIs" dxfId="203" priority="43" operator="equal">
      <formula>0</formula>
    </cfRule>
  </conditionalFormatting>
  <conditionalFormatting sqref="A14:E14">
    <cfRule type="cellIs" dxfId="200" priority="42" operator="equal">
      <formula>0</formula>
    </cfRule>
  </conditionalFormatting>
  <conditionalFormatting sqref="A9:F9">
    <cfRule type="containsText" dxfId="199" priority="66"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198" priority="50" operator="containsText" text="Tiešās izmaksas kopā, t. sk. darba devēja sociālais nodoklis __.__% ">
      <formula>NOT(ISERROR(SEARCH("Tiešās izmaksas kopā, t. sk. darba devēja sociālais nodoklis __.__% ",A30)))</formula>
    </cfRule>
  </conditionalFormatting>
  <conditionalFormatting sqref="B15:B17">
    <cfRule type="cellIs" dxfId="197" priority="45" operator="equal">
      <formula>0</formula>
    </cfRule>
  </conditionalFormatting>
  <conditionalFormatting sqref="B19:B23">
    <cfRule type="cellIs" dxfId="196" priority="13" operator="equal">
      <formula>0</formula>
    </cfRule>
  </conditionalFormatting>
  <conditionalFormatting sqref="B29">
    <cfRule type="cellIs" dxfId="195" priority="10" operator="equal">
      <formula>0</formula>
    </cfRule>
  </conditionalFormatting>
  <conditionalFormatting sqref="C15:E26 C28:E29">
    <cfRule type="cellIs" dxfId="194" priority="15" operator="equal">
      <formula>0</formula>
    </cfRule>
  </conditionalFormatting>
  <conditionalFormatting sqref="C33:H33">
    <cfRule type="cellIs" dxfId="193" priority="59" operator="equal">
      <formula>0</formula>
    </cfRule>
  </conditionalFormatting>
  <conditionalFormatting sqref="C38:H38">
    <cfRule type="cellIs" dxfId="192" priority="60" operator="equal">
      <formula>0</formula>
    </cfRule>
  </conditionalFormatting>
  <conditionalFormatting sqref="C2:I2">
    <cfRule type="cellIs" dxfId="191" priority="65" operator="equal">
      <formula>0</formula>
    </cfRule>
  </conditionalFormatting>
  <conditionalFormatting sqref="C4:I4">
    <cfRule type="cellIs" dxfId="190" priority="57" operator="equal">
      <formula>0</formula>
    </cfRule>
  </conditionalFormatting>
  <conditionalFormatting sqref="D1">
    <cfRule type="cellIs" dxfId="189" priority="52" operator="equal">
      <formula>0</formula>
    </cfRule>
  </conditionalFormatting>
  <conditionalFormatting sqref="D5:L8">
    <cfRule type="cellIs" dxfId="188" priority="53" operator="equal">
      <formula>0</formula>
    </cfRule>
  </conditionalFormatting>
  <conditionalFormatting sqref="E27">
    <cfRule type="cellIs" dxfId="187" priority="6" operator="equal">
      <formula>0</formula>
    </cfRule>
  </conditionalFormatting>
  <conditionalFormatting sqref="F14:G29">
    <cfRule type="cellIs" dxfId="186" priority="2" operator="equal">
      <formula>0</formula>
    </cfRule>
  </conditionalFormatting>
  <conditionalFormatting sqref="H14:H29 K14:P29">
    <cfRule type="cellIs" dxfId="185" priority="3" operator="equal">
      <formula>0</formula>
    </cfRule>
  </conditionalFormatting>
  <conditionalFormatting sqref="I14:J29">
    <cfRule type="cellIs" dxfId="184" priority="1" operator="equal">
      <formula>0</formula>
    </cfRule>
  </conditionalFormatting>
  <conditionalFormatting sqref="L30:P30">
    <cfRule type="cellIs" dxfId="183" priority="58" operator="equal">
      <formula>0</formula>
    </cfRule>
  </conditionalFormatting>
  <conditionalFormatting sqref="N9:O9">
    <cfRule type="cellIs" dxfId="182" priority="68" operator="equal">
      <formula>0</formula>
    </cfRule>
  </conditionalFormatting>
  <conditionalFormatting sqref="Q14:Q29 B25:B27">
    <cfRule type="cellIs" dxfId="181" priority="8" operator="equal">
      <formula>0</formula>
    </cfRule>
  </conditionalFormatting>
  <dataValidations count="1">
    <dataValidation type="list" allowBlank="1" showInputMessage="1" showErrorMessage="1" sqref="Q14:Q29" xr:uid="{7442DB0F-FE76-4562-8CED-9B255AA5B2F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2" operator="containsText" id="{B8C534A8-1389-4FB7-AB9D-1716933C5704}">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61" operator="containsText" id="{CE152A0A-42AE-4275-9336-5D218AD53D74}">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831E-91DA-467D-B68B-B35DF321BAB1}">
  <sheetPr codeName="Sheet23">
    <tabColor rgb="FF00B0F0"/>
  </sheetPr>
  <dimension ref="A1:P44"/>
  <sheetViews>
    <sheetView workbookViewId="0">
      <selection activeCell="P32" sqref="P3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'6a+c+n'!D1</f>
        <v>6</v>
      </c>
      <c r="E1" s="26"/>
      <c r="F1" s="26"/>
      <c r="G1" s="26"/>
      <c r="H1" s="26"/>
      <c r="I1" s="26"/>
      <c r="J1" s="26"/>
      <c r="N1" s="30"/>
      <c r="O1" s="31"/>
      <c r="P1" s="32"/>
    </row>
    <row r="2" spans="1:16" x14ac:dyDescent="0.2">
      <c r="A2" s="33"/>
      <c r="B2" s="33"/>
      <c r="C2" s="316" t="str">
        <f>'6a+c+n'!C2:I2</f>
        <v>Jumta darbi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P32</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x14ac:dyDescent="0.2">
      <c r="A14" s="63">
        <f>IF(P14=0,0,IF(COUNTBLANK(P14)=1,0,COUNTA($P$14:P14)))</f>
        <v>0</v>
      </c>
      <c r="B14" s="27">
        <f>IF($C$4="Attiecināmās izmaksas",IF('6a+c+n'!$Q14="A",'6a+c+n'!B14,0),0)</f>
        <v>0</v>
      </c>
      <c r="C14" s="27">
        <f>IF($C$4="Attiecināmās izmaksas",IF('6a+c+n'!$Q14="A",'6a+c+n'!C14,0),0)</f>
        <v>0</v>
      </c>
      <c r="D14" s="27">
        <f>IF($C$4="Attiecināmās izmaksas",IF('6a+c+n'!$Q14="A",'6a+c+n'!D14,0),0)</f>
        <v>0</v>
      </c>
      <c r="E14" s="57"/>
      <c r="F14" s="79"/>
      <c r="G14" s="27">
        <f>IF($C$4="Attiecināmās izmaksas",IF('6a+c+n'!$Q14="A",'6a+c+n'!G14,0),0)</f>
        <v>0</v>
      </c>
      <c r="H14" s="27">
        <f>IF($C$4="Attiecināmās izmaksas",IF('6a+c+n'!$Q14="A",'6a+c+n'!H14,0),0)</f>
        <v>0</v>
      </c>
      <c r="I14" s="27"/>
      <c r="J14" s="27"/>
      <c r="K14" s="57">
        <f>IF($C$4="Attiecināmās izmaksas",IF('6a+c+n'!$Q14="A",'6a+c+n'!K14,0),0)</f>
        <v>0</v>
      </c>
      <c r="L14" s="79">
        <f>IF($C$4="Attiecināmās izmaksas",IF('6a+c+n'!$Q14="A",'6a+c+n'!L14,0),0)</f>
        <v>0</v>
      </c>
      <c r="M14" s="27">
        <f>IF($C$4="Attiecināmās izmaksas",IF('6a+c+n'!$Q14="A",'6a+c+n'!M14,0),0)</f>
        <v>0</v>
      </c>
      <c r="N14" s="27">
        <f>IF($C$4="Attiecināmās izmaksas",IF('6a+c+n'!$Q14="A",'6a+c+n'!N14,0),0)</f>
        <v>0</v>
      </c>
      <c r="O14" s="27">
        <f>IF($C$4="Attiecināmās izmaksas",IF('6a+c+n'!$Q14="A",'6a+c+n'!O14,0),0)</f>
        <v>0</v>
      </c>
      <c r="P14" s="57">
        <f>IF($C$4="Attiecināmās izmaksas",IF('6a+c+n'!$Q14="A",'6a+c+n'!P14,0),0)</f>
        <v>0</v>
      </c>
    </row>
    <row r="15" spans="1:16" x14ac:dyDescent="0.2">
      <c r="A15" s="64">
        <f>IF(P15=0,0,IF(COUNTBLANK(P15)=1,0,COUNTA($P$14:P15)))</f>
        <v>0</v>
      </c>
      <c r="B15" s="28">
        <f>IF($C$4="Attiecināmās izmaksas",IF('6a+c+n'!$Q15="A",'6a+c+n'!B15,0),0)</f>
        <v>0</v>
      </c>
      <c r="C15" s="28">
        <f>IF($C$4="Attiecināmās izmaksas",IF('6a+c+n'!$Q15="A",'6a+c+n'!C15,0),0)</f>
        <v>0</v>
      </c>
      <c r="D15" s="28">
        <f>IF($C$4="Attiecināmās izmaksas",IF('6a+c+n'!$Q15="A",'6a+c+n'!D15,0),0)</f>
        <v>0</v>
      </c>
      <c r="E15" s="59"/>
      <c r="F15" s="81"/>
      <c r="G15" s="28"/>
      <c r="H15" s="28">
        <f>IF($C$4="Attiecināmās izmaksas",IF('6a+c+n'!$Q15="A",'6a+c+n'!H15,0),0)</f>
        <v>0</v>
      </c>
      <c r="I15" s="28"/>
      <c r="J15" s="28"/>
      <c r="K15" s="59">
        <f>IF($C$4="Attiecināmās izmaksas",IF('6a+c+n'!$Q15="A",'6a+c+n'!K15,0),0)</f>
        <v>0</v>
      </c>
      <c r="L15" s="81">
        <f>IF($C$4="Attiecināmās izmaksas",IF('6a+c+n'!$Q15="A",'6a+c+n'!L15,0),0)</f>
        <v>0</v>
      </c>
      <c r="M15" s="28">
        <f>IF($C$4="Attiecināmās izmaksas",IF('6a+c+n'!$Q15="A",'6a+c+n'!M15,0),0)</f>
        <v>0</v>
      </c>
      <c r="N15" s="28">
        <f>IF($C$4="Attiecināmās izmaksas",IF('6a+c+n'!$Q15="A",'6a+c+n'!N15,0),0)</f>
        <v>0</v>
      </c>
      <c r="O15" s="28">
        <f>IF($C$4="Attiecināmās izmaksas",IF('6a+c+n'!$Q15="A",'6a+c+n'!O15,0),0)</f>
        <v>0</v>
      </c>
      <c r="P15" s="59">
        <f>IF($C$4="Attiecināmās izmaksas",IF('6a+c+n'!$Q15="A",'6a+c+n'!P15,0),0)</f>
        <v>0</v>
      </c>
    </row>
    <row r="16" spans="1:16" x14ac:dyDescent="0.2">
      <c r="A16" s="64">
        <f>IF(P16=0,0,IF(COUNTBLANK(P16)=1,0,COUNTA($P$14:P16)))</f>
        <v>0</v>
      </c>
      <c r="B16" s="28">
        <f>IF($C$4="Attiecināmās izmaksas",IF('6a+c+n'!$Q16="A",'6a+c+n'!B16,0),0)</f>
        <v>0</v>
      </c>
      <c r="C16" s="28">
        <f>IF($C$4="Attiecināmās izmaksas",IF('6a+c+n'!$Q16="A",'6a+c+n'!C16,0),0)</f>
        <v>0</v>
      </c>
      <c r="D16" s="28">
        <f>IF($C$4="Attiecināmās izmaksas",IF('6a+c+n'!$Q16="A",'6a+c+n'!D16,0),0)</f>
        <v>0</v>
      </c>
      <c r="E16" s="59"/>
      <c r="F16" s="81"/>
      <c r="G16" s="28"/>
      <c r="H16" s="28">
        <f>IF($C$4="Attiecināmās izmaksas",IF('6a+c+n'!$Q16="A",'6a+c+n'!H16,0),0)</f>
        <v>0</v>
      </c>
      <c r="I16" s="28"/>
      <c r="J16" s="28"/>
      <c r="K16" s="59">
        <f>IF($C$4="Attiecināmās izmaksas",IF('6a+c+n'!$Q16="A",'6a+c+n'!K16,0),0)</f>
        <v>0</v>
      </c>
      <c r="L16" s="81">
        <f>IF($C$4="Attiecināmās izmaksas",IF('6a+c+n'!$Q16="A",'6a+c+n'!L16,0),0)</f>
        <v>0</v>
      </c>
      <c r="M16" s="28">
        <f>IF($C$4="Attiecināmās izmaksas",IF('6a+c+n'!$Q16="A",'6a+c+n'!M16,0),0)</f>
        <v>0</v>
      </c>
      <c r="N16" s="28">
        <f>IF($C$4="Attiecināmās izmaksas",IF('6a+c+n'!$Q16="A",'6a+c+n'!N16,0),0)</f>
        <v>0</v>
      </c>
      <c r="O16" s="28">
        <f>IF($C$4="Attiecināmās izmaksas",IF('6a+c+n'!$Q16="A",'6a+c+n'!O16,0),0)</f>
        <v>0</v>
      </c>
      <c r="P16" s="59">
        <f>IF($C$4="Attiecināmās izmaksas",IF('6a+c+n'!$Q16="A",'6a+c+n'!P16,0),0)</f>
        <v>0</v>
      </c>
    </row>
    <row r="17" spans="1:16" x14ac:dyDescent="0.2">
      <c r="A17" s="64">
        <f>IF(P17=0,0,IF(COUNTBLANK(P17)=1,0,COUNTA($P$14:P17)))</f>
        <v>0</v>
      </c>
      <c r="B17" s="28">
        <f>IF($C$4="Attiecināmās izmaksas",IF('6a+c+n'!$Q17="A",'6a+c+n'!B17,0),0)</f>
        <v>0</v>
      </c>
      <c r="C17" s="28">
        <f>IF($C$4="Attiecināmās izmaksas",IF('6a+c+n'!$Q17="A",'6a+c+n'!C17,0),0)</f>
        <v>0</v>
      </c>
      <c r="D17" s="28">
        <f>IF($C$4="Attiecināmās izmaksas",IF('6a+c+n'!$Q17="A",'6a+c+n'!D17,0),0)</f>
        <v>0</v>
      </c>
      <c r="E17" s="59"/>
      <c r="F17" s="81"/>
      <c r="G17" s="28"/>
      <c r="H17" s="28">
        <f>IF($C$4="Attiecināmās izmaksas",IF('6a+c+n'!$Q17="A",'6a+c+n'!H17,0),0)</f>
        <v>0</v>
      </c>
      <c r="I17" s="28"/>
      <c r="J17" s="28"/>
      <c r="K17" s="59">
        <f>IF($C$4="Attiecināmās izmaksas",IF('6a+c+n'!$Q17="A",'6a+c+n'!K17,0),0)</f>
        <v>0</v>
      </c>
      <c r="L17" s="81">
        <f>IF($C$4="Attiecināmās izmaksas",IF('6a+c+n'!$Q17="A",'6a+c+n'!L17,0),0)</f>
        <v>0</v>
      </c>
      <c r="M17" s="28">
        <f>IF($C$4="Attiecināmās izmaksas",IF('6a+c+n'!$Q17="A",'6a+c+n'!M17,0),0)</f>
        <v>0</v>
      </c>
      <c r="N17" s="28">
        <f>IF($C$4="Attiecināmās izmaksas",IF('6a+c+n'!$Q17="A",'6a+c+n'!N17,0),0)</f>
        <v>0</v>
      </c>
      <c r="O17" s="28">
        <f>IF($C$4="Attiecināmās izmaksas",IF('6a+c+n'!$Q17="A",'6a+c+n'!O17,0),0)</f>
        <v>0</v>
      </c>
      <c r="P17" s="59">
        <f>IF($C$4="Attiecināmās izmaksas",IF('6a+c+n'!$Q17="A",'6a+c+n'!P17,0),0)</f>
        <v>0</v>
      </c>
    </row>
    <row r="18" spans="1:16" x14ac:dyDescent="0.2">
      <c r="A18" s="64">
        <f>IF(P18=0,0,IF(COUNTBLANK(P18)=1,0,COUNTA($P$14:P18)))</f>
        <v>0</v>
      </c>
      <c r="B18" s="28">
        <f>IF($C$4="Attiecināmās izmaksas",IF('6a+c+n'!$Q18="A",'6a+c+n'!B18,0),0)</f>
        <v>0</v>
      </c>
      <c r="C18" s="28">
        <f>IF($C$4="Attiecināmās izmaksas",IF('6a+c+n'!$Q18="A",'6a+c+n'!C18,0),0)</f>
        <v>0</v>
      </c>
      <c r="D18" s="28">
        <f>IF($C$4="Attiecināmās izmaksas",IF('6a+c+n'!$Q18="A",'6a+c+n'!D18,0),0)</f>
        <v>0</v>
      </c>
      <c r="E18" s="59"/>
      <c r="F18" s="81"/>
      <c r="G18" s="28"/>
      <c r="H18" s="28">
        <f>IF($C$4="Attiecināmās izmaksas",IF('6a+c+n'!$Q18="A",'6a+c+n'!H18,0),0)</f>
        <v>0</v>
      </c>
      <c r="I18" s="28"/>
      <c r="J18" s="28"/>
      <c r="K18" s="59">
        <f>IF($C$4="Attiecināmās izmaksas",IF('6a+c+n'!$Q18="A",'6a+c+n'!K18,0),0)</f>
        <v>0</v>
      </c>
      <c r="L18" s="81">
        <f>IF($C$4="Attiecināmās izmaksas",IF('6a+c+n'!$Q18="A",'6a+c+n'!L18,0),0)</f>
        <v>0</v>
      </c>
      <c r="M18" s="28">
        <f>IF($C$4="Attiecināmās izmaksas",IF('6a+c+n'!$Q18="A",'6a+c+n'!M18,0),0)</f>
        <v>0</v>
      </c>
      <c r="N18" s="28">
        <f>IF($C$4="Attiecināmās izmaksas",IF('6a+c+n'!$Q18="A",'6a+c+n'!N18,0),0)</f>
        <v>0</v>
      </c>
      <c r="O18" s="28">
        <f>IF($C$4="Attiecināmās izmaksas",IF('6a+c+n'!$Q18="A",'6a+c+n'!O18,0),0)</f>
        <v>0</v>
      </c>
      <c r="P18" s="59">
        <f>IF($C$4="Attiecināmās izmaksas",IF('6a+c+n'!$Q18="A",'6a+c+n'!P18,0),0)</f>
        <v>0</v>
      </c>
    </row>
    <row r="19" spans="1:16" x14ac:dyDescent="0.2">
      <c r="A19" s="64">
        <f>IF(P19=0,0,IF(COUNTBLANK(P19)=1,0,COUNTA($P$14:P19)))</f>
        <v>0</v>
      </c>
      <c r="B19" s="28">
        <f>IF($C$4="Attiecināmās izmaksas",IF('6a+c+n'!$Q19="A",'6a+c+n'!B19,0),0)</f>
        <v>0</v>
      </c>
      <c r="C19" s="28">
        <f>IF($C$4="Attiecināmās izmaksas",IF('6a+c+n'!$Q19="A",'6a+c+n'!C19,0),0)</f>
        <v>0</v>
      </c>
      <c r="D19" s="28">
        <f>IF($C$4="Attiecināmās izmaksas",IF('6a+c+n'!$Q19="A",'6a+c+n'!D19,0),0)</f>
        <v>0</v>
      </c>
      <c r="E19" s="59"/>
      <c r="F19" s="81"/>
      <c r="G19" s="28"/>
      <c r="H19" s="28">
        <f>IF($C$4="Attiecināmās izmaksas",IF('6a+c+n'!$Q19="A",'6a+c+n'!H19,0),0)</f>
        <v>0</v>
      </c>
      <c r="I19" s="28"/>
      <c r="J19" s="28"/>
      <c r="K19" s="59">
        <f>IF($C$4="Attiecināmās izmaksas",IF('6a+c+n'!$Q19="A",'6a+c+n'!K19,0),0)</f>
        <v>0</v>
      </c>
      <c r="L19" s="81">
        <f>IF($C$4="Attiecināmās izmaksas",IF('6a+c+n'!$Q19="A",'6a+c+n'!L19,0),0)</f>
        <v>0</v>
      </c>
      <c r="M19" s="28">
        <f>IF($C$4="Attiecināmās izmaksas",IF('6a+c+n'!$Q19="A",'6a+c+n'!M19,0),0)</f>
        <v>0</v>
      </c>
      <c r="N19" s="28">
        <f>IF($C$4="Attiecināmās izmaksas",IF('6a+c+n'!$Q19="A",'6a+c+n'!N19,0),0)</f>
        <v>0</v>
      </c>
      <c r="O19" s="28">
        <f>IF($C$4="Attiecināmās izmaksas",IF('6a+c+n'!$Q19="A",'6a+c+n'!O19,0),0)</f>
        <v>0</v>
      </c>
      <c r="P19" s="59">
        <f>IF($C$4="Attiecināmās izmaksas",IF('6a+c+n'!$Q19="A",'6a+c+n'!P19,0),0)</f>
        <v>0</v>
      </c>
    </row>
    <row r="20" spans="1:16" x14ac:dyDescent="0.2">
      <c r="A20" s="64">
        <f>IF(P20=0,0,IF(COUNTBLANK(P20)=1,0,COUNTA($P$14:P20)))</f>
        <v>0</v>
      </c>
      <c r="B20" s="28">
        <f>IF($C$4="Attiecināmās izmaksas",IF('6a+c+n'!$Q20="A",'6a+c+n'!B20,0),0)</f>
        <v>0</v>
      </c>
      <c r="C20" s="28">
        <f>IF($C$4="Attiecināmās izmaksas",IF('6a+c+n'!$Q20="A",'6a+c+n'!C20,0),0)</f>
        <v>0</v>
      </c>
      <c r="D20" s="28">
        <f>IF($C$4="Attiecināmās izmaksas",IF('6a+c+n'!$Q20="A",'6a+c+n'!D20,0),0)</f>
        <v>0</v>
      </c>
      <c r="E20" s="59"/>
      <c r="F20" s="81"/>
      <c r="G20" s="28"/>
      <c r="H20" s="28">
        <f>IF($C$4="Attiecināmās izmaksas",IF('6a+c+n'!$Q20="A",'6a+c+n'!H20,0),0)</f>
        <v>0</v>
      </c>
      <c r="I20" s="28"/>
      <c r="J20" s="28"/>
      <c r="K20" s="59">
        <f>IF($C$4="Attiecināmās izmaksas",IF('6a+c+n'!$Q20="A",'6a+c+n'!K20,0),0)</f>
        <v>0</v>
      </c>
      <c r="L20" s="81">
        <f>IF($C$4="Attiecināmās izmaksas",IF('6a+c+n'!$Q20="A",'6a+c+n'!L20,0),0)</f>
        <v>0</v>
      </c>
      <c r="M20" s="28">
        <f>IF($C$4="Attiecināmās izmaksas",IF('6a+c+n'!$Q20="A",'6a+c+n'!M20,0),0)</f>
        <v>0</v>
      </c>
      <c r="N20" s="28">
        <f>IF($C$4="Attiecināmās izmaksas",IF('6a+c+n'!$Q20="A",'6a+c+n'!N20,0),0)</f>
        <v>0</v>
      </c>
      <c r="O20" s="28">
        <f>IF($C$4="Attiecināmās izmaksas",IF('6a+c+n'!$Q20="A",'6a+c+n'!O20,0),0)</f>
        <v>0</v>
      </c>
      <c r="P20" s="59">
        <f>IF($C$4="Attiecināmās izmaksas",IF('6a+c+n'!$Q20="A",'6a+c+n'!P20,0),0)</f>
        <v>0</v>
      </c>
    </row>
    <row r="21" spans="1:16" x14ac:dyDescent="0.2">
      <c r="A21" s="64">
        <f>IF(P21=0,0,IF(COUNTBLANK(P21)=1,0,COUNTA($P$14:P21)))</f>
        <v>0</v>
      </c>
      <c r="B21" s="28">
        <f>IF($C$4="Attiecināmās izmaksas",IF('6a+c+n'!$Q21="A",'6a+c+n'!B21,0),0)</f>
        <v>0</v>
      </c>
      <c r="C21" s="28">
        <f>IF($C$4="Attiecināmās izmaksas",IF('6a+c+n'!$Q21="A",'6a+c+n'!C21,0),0)</f>
        <v>0</v>
      </c>
      <c r="D21" s="28">
        <f>IF($C$4="Attiecināmās izmaksas",IF('6a+c+n'!$Q21="A",'6a+c+n'!D21,0),0)</f>
        <v>0</v>
      </c>
      <c r="E21" s="59"/>
      <c r="F21" s="81"/>
      <c r="G21" s="28"/>
      <c r="H21" s="28">
        <f>IF($C$4="Attiecināmās izmaksas",IF('6a+c+n'!$Q21="A",'6a+c+n'!H21,0),0)</f>
        <v>0</v>
      </c>
      <c r="I21" s="28"/>
      <c r="J21" s="28"/>
      <c r="K21" s="59">
        <f>IF($C$4="Attiecināmās izmaksas",IF('6a+c+n'!$Q21="A",'6a+c+n'!K21,0),0)</f>
        <v>0</v>
      </c>
      <c r="L21" s="81">
        <f>IF($C$4="Attiecināmās izmaksas",IF('6a+c+n'!$Q21="A",'6a+c+n'!L21,0),0)</f>
        <v>0</v>
      </c>
      <c r="M21" s="28">
        <f>IF($C$4="Attiecināmās izmaksas",IF('6a+c+n'!$Q21="A",'6a+c+n'!M21,0),0)</f>
        <v>0</v>
      </c>
      <c r="N21" s="28">
        <f>IF($C$4="Attiecināmās izmaksas",IF('6a+c+n'!$Q21="A",'6a+c+n'!N21,0),0)</f>
        <v>0</v>
      </c>
      <c r="O21" s="28">
        <f>IF($C$4="Attiecināmās izmaksas",IF('6a+c+n'!$Q21="A",'6a+c+n'!O21,0),0)</f>
        <v>0</v>
      </c>
      <c r="P21" s="59">
        <f>IF($C$4="Attiecināmās izmaksas",IF('6a+c+n'!$Q21="A",'6a+c+n'!P21,0),0)</f>
        <v>0</v>
      </c>
    </row>
    <row r="22" spans="1:16" x14ac:dyDescent="0.2">
      <c r="A22" s="64">
        <f>IF(P22=0,0,IF(COUNTBLANK(P22)=1,0,COUNTA($P$14:P22)))</f>
        <v>0</v>
      </c>
      <c r="B22" s="28">
        <f>IF($C$4="Attiecināmās izmaksas",IF('6a+c+n'!$Q22="A",'6a+c+n'!B22,0),0)</f>
        <v>0</v>
      </c>
      <c r="C22" s="28">
        <f>IF($C$4="Attiecināmās izmaksas",IF('6a+c+n'!$Q22="A",'6a+c+n'!C22,0),0)</f>
        <v>0</v>
      </c>
      <c r="D22" s="28">
        <f>IF($C$4="Attiecināmās izmaksas",IF('6a+c+n'!$Q22="A",'6a+c+n'!D22,0),0)</f>
        <v>0</v>
      </c>
      <c r="E22" s="59"/>
      <c r="F22" s="81"/>
      <c r="G22" s="28"/>
      <c r="H22" s="28">
        <f>IF($C$4="Attiecināmās izmaksas",IF('6a+c+n'!$Q22="A",'6a+c+n'!H22,0),0)</f>
        <v>0</v>
      </c>
      <c r="I22" s="28"/>
      <c r="J22" s="28"/>
      <c r="K22" s="59">
        <f>IF($C$4="Attiecināmās izmaksas",IF('6a+c+n'!$Q22="A",'6a+c+n'!K22,0),0)</f>
        <v>0</v>
      </c>
      <c r="L22" s="81">
        <f>IF($C$4="Attiecināmās izmaksas",IF('6a+c+n'!$Q22="A",'6a+c+n'!L22,0),0)</f>
        <v>0</v>
      </c>
      <c r="M22" s="28">
        <f>IF($C$4="Attiecināmās izmaksas",IF('6a+c+n'!$Q22="A",'6a+c+n'!M22,0),0)</f>
        <v>0</v>
      </c>
      <c r="N22" s="28">
        <f>IF($C$4="Attiecināmās izmaksas",IF('6a+c+n'!$Q22="A",'6a+c+n'!N22,0),0)</f>
        <v>0</v>
      </c>
      <c r="O22" s="28">
        <f>IF($C$4="Attiecināmās izmaksas",IF('6a+c+n'!$Q22="A",'6a+c+n'!O22,0),0)</f>
        <v>0</v>
      </c>
      <c r="P22" s="59">
        <f>IF($C$4="Attiecināmās izmaksas",IF('6a+c+n'!$Q22="A",'6a+c+n'!P22,0),0)</f>
        <v>0</v>
      </c>
    </row>
    <row r="23" spans="1:16" x14ac:dyDescent="0.2">
      <c r="A23" s="64">
        <f>IF(P23=0,0,IF(COUNTBLANK(P23)=1,0,COUNTA($P$14:P23)))</f>
        <v>0</v>
      </c>
      <c r="B23" s="28">
        <f>IF($C$4="Attiecināmās izmaksas",IF('6a+c+n'!$Q23="A",'6a+c+n'!B23,0),0)</f>
        <v>0</v>
      </c>
      <c r="C23" s="28">
        <f>IF($C$4="Attiecināmās izmaksas",IF('6a+c+n'!$Q23="A",'6a+c+n'!C23,0),0)</f>
        <v>0</v>
      </c>
      <c r="D23" s="28">
        <f>IF($C$4="Attiecināmās izmaksas",IF('6a+c+n'!$Q23="A",'6a+c+n'!D23,0),0)</f>
        <v>0</v>
      </c>
      <c r="E23" s="59"/>
      <c r="F23" s="81"/>
      <c r="G23" s="28"/>
      <c r="H23" s="28">
        <f>IF($C$4="Attiecināmās izmaksas",IF('6a+c+n'!$Q23="A",'6a+c+n'!H23,0),0)</f>
        <v>0</v>
      </c>
      <c r="I23" s="28"/>
      <c r="J23" s="28"/>
      <c r="K23" s="59">
        <f>IF($C$4="Attiecināmās izmaksas",IF('6a+c+n'!$Q23="A",'6a+c+n'!K23,0),0)</f>
        <v>0</v>
      </c>
      <c r="L23" s="81">
        <f>IF($C$4="Attiecināmās izmaksas",IF('6a+c+n'!$Q23="A",'6a+c+n'!L23,0),0)</f>
        <v>0</v>
      </c>
      <c r="M23" s="28">
        <f>IF($C$4="Attiecināmās izmaksas",IF('6a+c+n'!$Q23="A",'6a+c+n'!M23,0),0)</f>
        <v>0</v>
      </c>
      <c r="N23" s="28">
        <f>IF($C$4="Attiecināmās izmaksas",IF('6a+c+n'!$Q23="A",'6a+c+n'!N23,0),0)</f>
        <v>0</v>
      </c>
      <c r="O23" s="28">
        <f>IF($C$4="Attiecināmās izmaksas",IF('6a+c+n'!$Q23="A",'6a+c+n'!O23,0),0)</f>
        <v>0</v>
      </c>
      <c r="P23" s="59">
        <f>IF($C$4="Attiecināmās izmaksas",IF('6a+c+n'!$Q23="A",'6a+c+n'!P23,0),0)</f>
        <v>0</v>
      </c>
    </row>
    <row r="24" spans="1:16" x14ac:dyDescent="0.2">
      <c r="A24" s="64">
        <f>IF(P24=0,0,IF(COUNTBLANK(P24)=1,0,COUNTA($P$14:P24)))</f>
        <v>0</v>
      </c>
      <c r="B24" s="28">
        <f>IF($C$4="Attiecināmās izmaksas",IF('6a+c+n'!$Q24="A",'6a+c+n'!B24,0),0)</f>
        <v>0</v>
      </c>
      <c r="C24" s="28">
        <f>IF($C$4="Attiecināmās izmaksas",IF('6a+c+n'!$Q24="A",'6a+c+n'!C24,0),0)</f>
        <v>0</v>
      </c>
      <c r="D24" s="28">
        <f>IF($C$4="Attiecināmās izmaksas",IF('6a+c+n'!$Q24="A",'6a+c+n'!D24,0),0)</f>
        <v>0</v>
      </c>
      <c r="E24" s="59"/>
      <c r="F24" s="81"/>
      <c r="G24" s="28"/>
      <c r="H24" s="28">
        <f>IF($C$4="Attiecināmās izmaksas",IF('6a+c+n'!$Q24="A",'6a+c+n'!H24,0),0)</f>
        <v>0</v>
      </c>
      <c r="I24" s="28"/>
      <c r="J24" s="28"/>
      <c r="K24" s="59">
        <f>IF($C$4="Attiecināmās izmaksas",IF('6a+c+n'!$Q24="A",'6a+c+n'!K24,0),0)</f>
        <v>0</v>
      </c>
      <c r="L24" s="81">
        <f>IF($C$4="Attiecināmās izmaksas",IF('6a+c+n'!$Q24="A",'6a+c+n'!L24,0),0)</f>
        <v>0</v>
      </c>
      <c r="M24" s="28">
        <f>IF($C$4="Attiecināmās izmaksas",IF('6a+c+n'!$Q24="A",'6a+c+n'!M24,0),0)</f>
        <v>0</v>
      </c>
      <c r="N24" s="28">
        <f>IF($C$4="Attiecināmās izmaksas",IF('6a+c+n'!$Q24="A",'6a+c+n'!N24,0),0)</f>
        <v>0</v>
      </c>
      <c r="O24" s="28">
        <f>IF($C$4="Attiecināmās izmaksas",IF('6a+c+n'!$Q24="A",'6a+c+n'!O24,0),0)</f>
        <v>0</v>
      </c>
      <c r="P24" s="59">
        <f>IF($C$4="Attiecināmās izmaksas",IF('6a+c+n'!$Q24="A",'6a+c+n'!P24,0),0)</f>
        <v>0</v>
      </c>
    </row>
    <row r="25" spans="1:16" x14ac:dyDescent="0.2">
      <c r="A25" s="64">
        <f>IF(P25=0,0,IF(COUNTBLANK(P25)=1,0,COUNTA($P$14:P25)))</f>
        <v>0</v>
      </c>
      <c r="B25" s="28">
        <f>IF($C$4="Attiecināmās izmaksas",IF('6a+c+n'!$Q25="A",'6a+c+n'!B25,0),0)</f>
        <v>0</v>
      </c>
      <c r="C25" s="28">
        <f>IF($C$4="Attiecināmās izmaksas",IF('6a+c+n'!$Q25="A",'6a+c+n'!C25,0),0)</f>
        <v>0</v>
      </c>
      <c r="D25" s="28">
        <f>IF($C$4="Attiecināmās izmaksas",IF('6a+c+n'!$Q25="A",'6a+c+n'!D25,0),0)</f>
        <v>0</v>
      </c>
      <c r="E25" s="59"/>
      <c r="F25" s="81"/>
      <c r="G25" s="28"/>
      <c r="H25" s="28">
        <f>IF($C$4="Attiecināmās izmaksas",IF('6a+c+n'!$Q25="A",'6a+c+n'!H25,0),0)</f>
        <v>0</v>
      </c>
      <c r="I25" s="28"/>
      <c r="J25" s="28"/>
      <c r="K25" s="59">
        <f>IF($C$4="Attiecināmās izmaksas",IF('6a+c+n'!$Q25="A",'6a+c+n'!K25,0),0)</f>
        <v>0</v>
      </c>
      <c r="L25" s="81">
        <f>IF($C$4="Attiecināmās izmaksas",IF('6a+c+n'!$Q25="A",'6a+c+n'!L25,0),0)</f>
        <v>0</v>
      </c>
      <c r="M25" s="28">
        <f>IF($C$4="Attiecināmās izmaksas",IF('6a+c+n'!$Q25="A",'6a+c+n'!M25,0),0)</f>
        <v>0</v>
      </c>
      <c r="N25" s="28">
        <f>IF($C$4="Attiecināmās izmaksas",IF('6a+c+n'!$Q25="A",'6a+c+n'!N25,0),0)</f>
        <v>0</v>
      </c>
      <c r="O25" s="28">
        <f>IF($C$4="Attiecināmās izmaksas",IF('6a+c+n'!$Q25="A",'6a+c+n'!O25,0),0)</f>
        <v>0</v>
      </c>
      <c r="P25" s="59">
        <f>IF($C$4="Attiecināmās izmaksas",IF('6a+c+n'!$Q25="A",'6a+c+n'!P25,0),0)</f>
        <v>0</v>
      </c>
    </row>
    <row r="26" spans="1:16" x14ac:dyDescent="0.2">
      <c r="A26" s="64">
        <f>IF(P26=0,0,IF(COUNTBLANK(P26)=1,0,COUNTA($P$14:P26)))</f>
        <v>0</v>
      </c>
      <c r="B26" s="28">
        <f>IF($C$4="Attiecināmās izmaksas",IF('6a+c+n'!$Q26="A",'6a+c+n'!B26,0),0)</f>
        <v>0</v>
      </c>
      <c r="C26" s="28">
        <f>IF($C$4="Attiecināmās izmaksas",IF('6a+c+n'!$Q26="A",'6a+c+n'!C26,0),0)</f>
        <v>0</v>
      </c>
      <c r="D26" s="28">
        <f>IF($C$4="Attiecināmās izmaksas",IF('6a+c+n'!$Q26="A",'6a+c+n'!D26,0),0)</f>
        <v>0</v>
      </c>
      <c r="E26" s="59"/>
      <c r="F26" s="81"/>
      <c r="G26" s="28"/>
      <c r="H26" s="28">
        <f>IF($C$4="Attiecināmās izmaksas",IF('6a+c+n'!$Q26="A",'6a+c+n'!H26,0),0)</f>
        <v>0</v>
      </c>
      <c r="I26" s="28"/>
      <c r="J26" s="28"/>
      <c r="K26" s="59">
        <f>IF($C$4="Attiecināmās izmaksas",IF('6a+c+n'!$Q26="A",'6a+c+n'!K26,0),0)</f>
        <v>0</v>
      </c>
      <c r="L26" s="81">
        <f>IF($C$4="Attiecināmās izmaksas",IF('6a+c+n'!$Q26="A",'6a+c+n'!L26,0),0)</f>
        <v>0</v>
      </c>
      <c r="M26" s="28">
        <f>IF($C$4="Attiecināmās izmaksas",IF('6a+c+n'!$Q26="A",'6a+c+n'!M26,0),0)</f>
        <v>0</v>
      </c>
      <c r="N26" s="28">
        <f>IF($C$4="Attiecināmās izmaksas",IF('6a+c+n'!$Q26="A",'6a+c+n'!N26,0),0)</f>
        <v>0</v>
      </c>
      <c r="O26" s="28">
        <f>IF($C$4="Attiecināmās izmaksas",IF('6a+c+n'!$Q26="A",'6a+c+n'!O26,0),0)</f>
        <v>0</v>
      </c>
      <c r="P26" s="59">
        <f>IF($C$4="Attiecināmās izmaksas",IF('6a+c+n'!$Q26="A",'6a+c+n'!P26,0),0)</f>
        <v>0</v>
      </c>
    </row>
    <row r="27" spans="1:16" ht="22.5" x14ac:dyDescent="0.2">
      <c r="A27" s="64">
        <f>IF(P27=0,0,IF(COUNTBLANK(P27)=1,0,COUNTA($P$14:P27)))</f>
        <v>0</v>
      </c>
      <c r="B27" s="28" t="str">
        <f>IF($C$4="Attiecināmās izmaksas",IF('6a+c+n'!$Q27="A",'6a+c+n'!B27,0),0)</f>
        <v>09-00000</v>
      </c>
      <c r="C27" s="28" t="str">
        <f>IF($C$4="Attiecināmās izmaksas",IF('6a+c+n'!$Q27="A",'6a+c+n'!C27,0),0)</f>
        <v>Ventilācijas šahtu apsekošana un tīrīšana.</v>
      </c>
      <c r="D27" s="28" t="str">
        <f>IF($C$4="Attiecināmās izmaksas",IF('6a+c+n'!$Q27="A",'6a+c+n'!D27,0),0)</f>
        <v>kompl</v>
      </c>
      <c r="E27" s="59"/>
      <c r="F27" s="81"/>
      <c r="G27" s="28"/>
      <c r="H27" s="28">
        <f>IF($C$4="Attiecināmās izmaksas",IF('6a+c+n'!$Q27="A",'6a+c+n'!H27,0),0)</f>
        <v>0</v>
      </c>
      <c r="I27" s="28"/>
      <c r="J27" s="28"/>
      <c r="K27" s="59">
        <f>IF($C$4="Attiecināmās izmaksas",IF('6a+c+n'!$Q27="A",'6a+c+n'!K27,0),0)</f>
        <v>0</v>
      </c>
      <c r="L27" s="81">
        <f>IF($C$4="Attiecināmās izmaksas",IF('6a+c+n'!$Q27="A",'6a+c+n'!L27,0),0)</f>
        <v>0</v>
      </c>
      <c r="M27" s="28">
        <f>IF($C$4="Attiecināmās izmaksas",IF('6a+c+n'!$Q27="A",'6a+c+n'!M27,0),0)</f>
        <v>0</v>
      </c>
      <c r="N27" s="28">
        <f>IF($C$4="Attiecināmās izmaksas",IF('6a+c+n'!$Q27="A",'6a+c+n'!N27,0),0)</f>
        <v>0</v>
      </c>
      <c r="O27" s="28">
        <f>IF($C$4="Attiecināmās izmaksas",IF('6a+c+n'!$Q27="A",'6a+c+n'!O27,0),0)</f>
        <v>0</v>
      </c>
      <c r="P27" s="59">
        <f>IF($C$4="Attiecināmās izmaksas",IF('6a+c+n'!$Q27="A",'6a+c+n'!P27,0),0)</f>
        <v>0</v>
      </c>
    </row>
    <row r="28" spans="1:16" x14ac:dyDescent="0.2">
      <c r="A28" s="64">
        <f>IF(P28=0,0,IF(COUNTBLANK(P28)=1,0,COUNTA($P$14:P28)))</f>
        <v>0</v>
      </c>
      <c r="B28" s="28">
        <f>IF($C$4="Attiecināmās izmaksas",IF('6a+c+n'!$Q28="A",'6a+c+n'!B28,0),0)</f>
        <v>0</v>
      </c>
      <c r="C28" s="28">
        <f>IF($C$4="Attiecināmās izmaksas",IF('6a+c+n'!$Q28="A",'6a+c+n'!C28,0),0)</f>
        <v>0</v>
      </c>
      <c r="D28" s="28">
        <f>IF($C$4="Attiecināmās izmaksas",IF('6a+c+n'!$Q28="A",'6a+c+n'!D28,0),0)</f>
        <v>0</v>
      </c>
      <c r="E28" s="59"/>
      <c r="F28" s="81"/>
      <c r="G28" s="28"/>
      <c r="H28" s="28">
        <f>IF($C$4="Attiecināmās izmaksas",IF('6a+c+n'!$Q28="A",'6a+c+n'!H28,0),0)</f>
        <v>0</v>
      </c>
      <c r="I28" s="28"/>
      <c r="J28" s="28"/>
      <c r="K28" s="59">
        <f>IF($C$4="Attiecināmās izmaksas",IF('6a+c+n'!$Q28="A",'6a+c+n'!K28,0),0)</f>
        <v>0</v>
      </c>
      <c r="L28" s="81">
        <f>IF($C$4="Attiecināmās izmaksas",IF('6a+c+n'!$Q28="A",'6a+c+n'!L28,0),0)</f>
        <v>0</v>
      </c>
      <c r="M28" s="28">
        <f>IF($C$4="Attiecināmās izmaksas",IF('6a+c+n'!$Q28="A",'6a+c+n'!M28,0),0)</f>
        <v>0</v>
      </c>
      <c r="N28" s="28">
        <f>IF($C$4="Attiecināmās izmaksas",IF('6a+c+n'!$Q28="A",'6a+c+n'!N28,0),0)</f>
        <v>0</v>
      </c>
      <c r="O28" s="28">
        <f>IF($C$4="Attiecināmās izmaksas",IF('6a+c+n'!$Q28="A",'6a+c+n'!O28,0),0)</f>
        <v>0</v>
      </c>
      <c r="P28" s="59">
        <f>IF($C$4="Attiecināmās izmaksas",IF('6a+c+n'!$Q28="A",'6a+c+n'!P28,0),0)</f>
        <v>0</v>
      </c>
    </row>
    <row r="29" spans="1:16" ht="22.5" x14ac:dyDescent="0.2">
      <c r="A29" s="64">
        <f>IF(P29=0,0,IF(COUNTBLANK(P29)=1,0,COUNTA($P$14:P29)))</f>
        <v>0</v>
      </c>
      <c r="B29" s="28" t="str">
        <f>IF($C$4="Attiecināmās izmaksas",IF('6a+c+n'!$Q29="A",'6a+c+n'!B29,0),0)</f>
        <v>09-00000</v>
      </c>
      <c r="C29" s="28" t="str">
        <f>IF($C$4="Attiecināmās izmaksas",IF('6a+c+n'!$Q29="A",'6a+c+n'!C29,0),0)</f>
        <v>Jumta lūkas montāža 720x540, t.sk. stiprinājumi</v>
      </c>
      <c r="D29" s="28" t="str">
        <f>IF($C$4="Attiecināmās izmaksas",IF('6a+c+n'!$Q29="A",'6a+c+n'!D29,0),0)</f>
        <v>kompl</v>
      </c>
      <c r="E29" s="59"/>
      <c r="F29" s="81"/>
      <c r="G29" s="28"/>
      <c r="H29" s="28">
        <f>IF($C$4="Attiecināmās izmaksas",IF('6a+c+n'!$Q29="A",'6a+c+n'!H29,0),0)</f>
        <v>0</v>
      </c>
      <c r="I29" s="28"/>
      <c r="J29" s="28"/>
      <c r="K29" s="59">
        <f>IF($C$4="Attiecināmās izmaksas",IF('6a+c+n'!$Q29="A",'6a+c+n'!K29,0),0)</f>
        <v>0</v>
      </c>
      <c r="L29" s="81">
        <f>IF($C$4="Attiecināmās izmaksas",IF('6a+c+n'!$Q29="A",'6a+c+n'!L29,0),0)</f>
        <v>0</v>
      </c>
      <c r="M29" s="28">
        <f>IF($C$4="Attiecināmās izmaksas",IF('6a+c+n'!$Q29="A",'6a+c+n'!M29,0),0)</f>
        <v>0</v>
      </c>
      <c r="N29" s="28">
        <f>IF($C$4="Attiecināmās izmaksas",IF('6a+c+n'!$Q29="A",'6a+c+n'!N29,0),0)</f>
        <v>0</v>
      </c>
      <c r="O29" s="28">
        <f>IF($C$4="Attiecināmās izmaksas",IF('6a+c+n'!$Q29="A",'6a+c+n'!O29,0),0)</f>
        <v>0</v>
      </c>
      <c r="P29" s="59">
        <f>IF($C$4="Attiecināmās izmaksas",IF('6a+c+n'!$Q29="A",'6a+c+n'!P29,0),0)</f>
        <v>0</v>
      </c>
    </row>
    <row r="30" spans="1:16" x14ac:dyDescent="0.2">
      <c r="A30" s="64">
        <f>IF(P30=0,0,IF(COUNTBLANK(P30)=1,0,COUNTA($P$14:P30)))</f>
        <v>0</v>
      </c>
      <c r="B30" s="28">
        <f>IF($C$4="Attiecināmās izmaksas",IF('6a+c+n'!$Q30="A",'6a+c+n'!B30,0),0)</f>
        <v>0</v>
      </c>
      <c r="C30" s="28">
        <f>IF($C$4="Attiecināmās izmaksas",IF('6a+c+n'!$Q30="A",'6a+c+n'!C30,0),0)</f>
        <v>0</v>
      </c>
      <c r="D30" s="28">
        <f>IF($C$4="Attiecināmās izmaksas",IF('6a+c+n'!$Q30="A",'6a+c+n'!D30,0),0)</f>
        <v>0</v>
      </c>
      <c r="E30" s="59"/>
      <c r="F30" s="81"/>
      <c r="G30" s="28"/>
      <c r="H30" s="28">
        <f>IF($C$4="Attiecināmās izmaksas",IF('6a+c+n'!$Q30="A",'6a+c+n'!H30,0),0)</f>
        <v>0</v>
      </c>
      <c r="I30" s="28"/>
      <c r="J30" s="28"/>
      <c r="K30" s="59">
        <f>IF($C$4="Attiecināmās izmaksas",IF('6a+c+n'!$Q30="A",'6a+c+n'!K30,0),0)</f>
        <v>0</v>
      </c>
      <c r="L30" s="81">
        <f>IF($C$4="Attiecināmās izmaksas",IF('6a+c+n'!$Q30="A",'6a+c+n'!L30,0),0)</f>
        <v>0</v>
      </c>
      <c r="M30" s="28">
        <f>IF($C$4="Attiecināmās izmaksas",IF('6a+c+n'!$Q30="A",'6a+c+n'!M30,0),0)</f>
        <v>0</v>
      </c>
      <c r="N30" s="28">
        <f>IF($C$4="Attiecināmās izmaksas",IF('6a+c+n'!$Q30="A",'6a+c+n'!N30,0),0)</f>
        <v>0</v>
      </c>
      <c r="O30" s="28">
        <f>IF($C$4="Attiecināmās izmaksas",IF('6a+c+n'!$Q30="A",'6a+c+n'!O30,0),0)</f>
        <v>0</v>
      </c>
      <c r="P30" s="59">
        <f>IF($C$4="Attiecināmās izmaksas",IF('6a+c+n'!$Q30="A",'6a+c+n'!P30,0),0)</f>
        <v>0</v>
      </c>
    </row>
    <row r="31" spans="1:16" x14ac:dyDescent="0.2">
      <c r="A31" s="64">
        <f>IF(P31=0,0,IF(COUNTBLANK(P31)=1,0,COUNTA($P$14:P31)))</f>
        <v>0</v>
      </c>
      <c r="B31" s="28">
        <f>IF($C$4="Attiecināmās izmaksas",IF('6a+c+n'!$Q31="A",'6a+c+n'!B31,0),0)</f>
        <v>0</v>
      </c>
      <c r="C31" s="28">
        <f>IF($C$4="Attiecināmās izmaksas",IF('6a+c+n'!$Q31="A",'6a+c+n'!C31,0),0)</f>
        <v>0</v>
      </c>
      <c r="D31" s="28">
        <f>IF($C$4="Attiecināmās izmaksas",IF('6a+c+n'!$Q31="A",'6a+c+n'!D31,0),0)</f>
        <v>0</v>
      </c>
      <c r="E31" s="59"/>
      <c r="F31" s="81"/>
      <c r="G31" s="28"/>
      <c r="H31" s="28">
        <f>IF($C$4="Attiecināmās izmaksas",IF('6a+c+n'!$Q31="A",'6a+c+n'!H31,0),0)</f>
        <v>0</v>
      </c>
      <c r="I31" s="28"/>
      <c r="J31" s="28"/>
      <c r="K31" s="59">
        <f>IF($C$4="Attiecināmās izmaksas",IF('6a+c+n'!$Q31="A",'6a+c+n'!K31,0),0)</f>
        <v>0</v>
      </c>
      <c r="L31" s="81">
        <f>IF($C$4="Attiecināmās izmaksas",IF('6a+c+n'!$Q31="A",'6a+c+n'!L31,0),0)</f>
        <v>0</v>
      </c>
      <c r="M31" s="28">
        <f>IF($C$4="Attiecināmās izmaksas",IF('6a+c+n'!$Q31="A",'6a+c+n'!M31,0),0)</f>
        <v>0</v>
      </c>
      <c r="N31" s="28">
        <f>IF($C$4="Attiecināmās izmaksas",IF('6a+c+n'!$Q31="A",'6a+c+n'!N31,0),0)</f>
        <v>0</v>
      </c>
      <c r="O31" s="28">
        <f>IF($C$4="Attiecināmās izmaksas",IF('6a+c+n'!$Q31="A",'6a+c+n'!O31,0),0)</f>
        <v>0</v>
      </c>
      <c r="P31" s="59">
        <f>IF($C$4="Attiecināmās izmaksas",IF('6a+c+n'!$Q31="A",'6a+c+n'!P31,0),0)</f>
        <v>0</v>
      </c>
    </row>
    <row r="32" spans="1:16" ht="12" customHeight="1" thickBot="1" x14ac:dyDescent="0.25">
      <c r="A32" s="325" t="s">
        <v>62</v>
      </c>
      <c r="B32" s="326"/>
      <c r="C32" s="326"/>
      <c r="D32" s="326"/>
      <c r="E32" s="326"/>
      <c r="F32" s="326"/>
      <c r="G32" s="326"/>
      <c r="H32" s="326"/>
      <c r="I32" s="326"/>
      <c r="J32" s="326"/>
      <c r="K32" s="327"/>
      <c r="L32" s="74">
        <f>SUM(L14:L31)</f>
        <v>0</v>
      </c>
      <c r="M32" s="75">
        <f>SUM(M14:M31)</f>
        <v>0</v>
      </c>
      <c r="N32" s="75">
        <f>SUM(N14:N31)</f>
        <v>0</v>
      </c>
      <c r="O32" s="75">
        <f>SUM(O14:O31)</f>
        <v>0</v>
      </c>
      <c r="P32" s="76">
        <f>SUM(P14:P31)</f>
        <v>0</v>
      </c>
    </row>
    <row r="33" spans="1:16" x14ac:dyDescent="0.2">
      <c r="A33" s="20"/>
      <c r="B33" s="20"/>
      <c r="C33" s="20"/>
      <c r="D33" s="20"/>
      <c r="E33" s="20"/>
      <c r="F33" s="20"/>
      <c r="G33" s="20"/>
      <c r="H33" s="2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 t="s">
        <v>14</v>
      </c>
      <c r="B35" s="20"/>
      <c r="C35" s="328">
        <f>'Kops n'!C36:H36</f>
        <v>0</v>
      </c>
      <c r="D35" s="328"/>
      <c r="E35" s="328"/>
      <c r="F35" s="328"/>
      <c r="G35" s="328"/>
      <c r="H35" s="328"/>
      <c r="I35" s="20"/>
      <c r="J35" s="20"/>
      <c r="K35" s="20"/>
      <c r="L35" s="20"/>
      <c r="M35" s="20"/>
      <c r="N35" s="20"/>
      <c r="O35" s="20"/>
      <c r="P35" s="20"/>
    </row>
    <row r="36" spans="1:16" x14ac:dyDescent="0.2">
      <c r="A36" s="20"/>
      <c r="B36" s="20"/>
      <c r="C36" s="250" t="s">
        <v>15</v>
      </c>
      <c r="D36" s="250"/>
      <c r="E36" s="250"/>
      <c r="F36" s="250"/>
      <c r="G36" s="250"/>
      <c r="H36" s="25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291" t="str">
        <f>'Kops n'!A39:D39</f>
        <v xml:space="preserve">Tāme sastādīta 2023. gada __.________ </v>
      </c>
      <c r="B38" s="292"/>
      <c r="C38" s="292"/>
      <c r="D38" s="292"/>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 t="s">
        <v>41</v>
      </c>
      <c r="B40" s="20"/>
      <c r="C40" s="328">
        <f>'Kops n'!C41:H41</f>
        <v>0</v>
      </c>
      <c r="D40" s="328"/>
      <c r="E40" s="328"/>
      <c r="F40" s="328"/>
      <c r="G40" s="328"/>
      <c r="H40" s="328"/>
      <c r="I40" s="20"/>
      <c r="J40" s="20"/>
      <c r="K40" s="20"/>
      <c r="L40" s="20"/>
      <c r="M40" s="20"/>
      <c r="N40" s="20"/>
      <c r="O40" s="20"/>
      <c r="P40" s="20"/>
    </row>
    <row r="41" spans="1:16" x14ac:dyDescent="0.2">
      <c r="A41" s="20"/>
      <c r="B41" s="20"/>
      <c r="C41" s="250" t="s">
        <v>15</v>
      </c>
      <c r="D41" s="250"/>
      <c r="E41" s="250"/>
      <c r="F41" s="250"/>
      <c r="G41" s="250"/>
      <c r="H41" s="25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103" t="s">
        <v>16</v>
      </c>
      <c r="B43" s="52"/>
      <c r="C43" s="115">
        <f>'Kops n'!C44</f>
        <v>0</v>
      </c>
      <c r="D43" s="52"/>
      <c r="E43" s="20"/>
      <c r="F43" s="20"/>
      <c r="G43" s="20"/>
      <c r="H43" s="20"/>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sheetData>
  <mergeCells count="23">
    <mergeCell ref="C41:H41"/>
    <mergeCell ref="L12:P12"/>
    <mergeCell ref="A32:K32"/>
    <mergeCell ref="C35:H35"/>
    <mergeCell ref="C36:H36"/>
    <mergeCell ref="A38:D38"/>
    <mergeCell ref="C40:H40"/>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2:K32">
    <cfRule type="containsText" dxfId="180" priority="3" operator="containsText" text="Tiešās izmaksas kopā, t. sk. darba devēja sociālais nodoklis __.__% ">
      <formula>NOT(ISERROR(SEARCH("Tiešās izmaksas kopā, t. sk. darba devēja sociālais nodoklis __.__% ",A32)))</formula>
    </cfRule>
  </conditionalFormatting>
  <conditionalFormatting sqref="A14:P31">
    <cfRule type="cellIs" dxfId="179" priority="1" operator="equal">
      <formula>0</formula>
    </cfRule>
  </conditionalFormatting>
  <conditionalFormatting sqref="C2:I2 D5:L8 N9:O9 L32:P32 C35:H35 C40:H40 C43">
    <cfRule type="cellIs" dxfId="178"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F5B0-D63A-435F-B6A5-3A6CECAF006A}">
  <sheetPr>
    <tabColor rgb="FF00B0F0"/>
  </sheetPr>
  <dimension ref="A1:P41"/>
  <sheetViews>
    <sheetView topLeftCell="A16"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'6a+c+n'!D1</f>
        <v>6</v>
      </c>
      <c r="E1" s="26"/>
      <c r="F1" s="26"/>
      <c r="G1" s="26"/>
      <c r="H1" s="26"/>
      <c r="I1" s="26"/>
      <c r="J1" s="26"/>
      <c r="N1" s="30"/>
      <c r="O1" s="31"/>
      <c r="P1" s="32"/>
    </row>
    <row r="2" spans="1:16" x14ac:dyDescent="0.2">
      <c r="A2" s="33"/>
      <c r="B2" s="33"/>
      <c r="C2" s="316" t="str">
        <f>'6a+c+n'!C2:I2</f>
        <v>Jumta darbi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P29</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izmaksas",IF('6a+c+n'!$Q14="C",'6a+c+n'!B14,0))</f>
        <v>0</v>
      </c>
      <c r="C14" s="27">
        <f>IF($C$4="citu pasākumu izmaksas",IF('6a+c+n'!$Q14="C",'6a+c+n'!C14,0))</f>
        <v>0</v>
      </c>
      <c r="D14" s="27">
        <f>IF($C$4="citu pasākumu izmaksas",IF('6a+c+n'!$Q14="C",'6a+c+n'!D14,0))</f>
        <v>0</v>
      </c>
      <c r="E14" s="57"/>
      <c r="F14" s="79"/>
      <c r="G14" s="27">
        <f>IF($C$4="citu pasākumu izmaksas",IF('6a+c+n'!$Q14="C",'6a+c+n'!G14,0))</f>
        <v>0</v>
      </c>
      <c r="H14" s="27">
        <f>IF($C$4="citu pasākumu izmaksas",IF('6a+c+n'!$Q14="C",'6a+c+n'!H14,0))</f>
        <v>0</v>
      </c>
      <c r="I14" s="27"/>
      <c r="J14" s="27"/>
      <c r="K14" s="57">
        <f>IF($C$4="citu pasākumu izmaksas",IF('6a+c+n'!$Q14="C",'6a+c+n'!K14,0))</f>
        <v>0</v>
      </c>
      <c r="L14" s="108">
        <f>IF($C$4="citu pasākumu izmaksas",IF('6a+c+n'!$Q14="C",'6a+c+n'!L14,0))</f>
        <v>0</v>
      </c>
      <c r="M14" s="27">
        <f>IF($C$4="citu pasākumu izmaksas",IF('6a+c+n'!$Q14="C",'6a+c+n'!M14,0))</f>
        <v>0</v>
      </c>
      <c r="N14" s="27">
        <f>IF($C$4="citu pasākumu izmaksas",IF('6a+c+n'!$Q14="C",'6a+c+n'!N14,0))</f>
        <v>0</v>
      </c>
      <c r="O14" s="27">
        <f>IF($C$4="citu pasākumu izmaksas",IF('6a+c+n'!$Q14="C",'6a+c+n'!O14,0))</f>
        <v>0</v>
      </c>
      <c r="P14" s="57">
        <f>IF($C$4="citu pasākumu izmaksas",IF('6a+c+n'!$Q14="C",'6a+c+n'!P14,0))</f>
        <v>0</v>
      </c>
    </row>
    <row r="15" spans="1:16" ht="22.5" x14ac:dyDescent="0.2">
      <c r="A15" s="64">
        <f>IF(P15=0,0,IF(COUNTBLANK(P15)=1,0,COUNTA($P$14:P15)))</f>
        <v>0</v>
      </c>
      <c r="B15" s="28" t="str">
        <f>IF($C$4="citu pasākumu izmaksas",IF('6a+c+n'!$Q15="C",'6a+c+n'!B15,0))</f>
        <v>09-00000</v>
      </c>
      <c r="C15" s="28" t="str">
        <f>IF($C$4="citu pasākumu izmaksas",IF('6a+c+n'!$Q15="C",'6a+c+n'!C15,0))</f>
        <v>Mitrumizturīga saplākšņa b=15 montāža, t.sk. materiāli</v>
      </c>
      <c r="D15" s="28" t="str">
        <f>IF($C$4="citu pasākumu izmaksas",IF('6a+c+n'!$Q15="C",'6a+c+n'!D15,0))</f>
        <v>m2</v>
      </c>
      <c r="E15" s="59"/>
      <c r="F15" s="81"/>
      <c r="G15" s="28"/>
      <c r="H15" s="28">
        <f>IF($C$4="citu pasākumu izmaksas",IF('6a+c+n'!$Q15="C",'6a+c+n'!H15,0))</f>
        <v>0</v>
      </c>
      <c r="I15" s="28"/>
      <c r="J15" s="28"/>
      <c r="K15" s="59">
        <f>IF($C$4="citu pasākumu izmaksas",IF('6a+c+n'!$Q15="C",'6a+c+n'!K15,0))</f>
        <v>0</v>
      </c>
      <c r="L15" s="109">
        <f>IF($C$4="citu pasākumu izmaksas",IF('6a+c+n'!$Q15="C",'6a+c+n'!L15,0))</f>
        <v>0</v>
      </c>
      <c r="M15" s="28">
        <f>IF($C$4="citu pasākumu izmaksas",IF('6a+c+n'!$Q15="C",'6a+c+n'!M15,0))</f>
        <v>0</v>
      </c>
      <c r="N15" s="28">
        <f>IF($C$4="citu pasākumu izmaksas",IF('6a+c+n'!$Q15="C",'6a+c+n'!N15,0))</f>
        <v>0</v>
      </c>
      <c r="O15" s="28">
        <f>IF($C$4="citu pasākumu izmaksas",IF('6a+c+n'!$Q15="C",'6a+c+n'!O15,0))</f>
        <v>0</v>
      </c>
      <c r="P15" s="59">
        <f>IF($C$4="citu pasākumu izmaksas",IF('6a+c+n'!$Q15="C",'6a+c+n'!P15,0))</f>
        <v>0</v>
      </c>
    </row>
    <row r="16" spans="1:16" ht="22.5" x14ac:dyDescent="0.2">
      <c r="A16" s="64">
        <f>IF(P16=0,0,IF(COUNTBLANK(P16)=1,0,COUNTA($P$14:P16)))</f>
        <v>0</v>
      </c>
      <c r="B16" s="28" t="str">
        <f>IF($C$4="citu pasākumu izmaksas",IF('6a+c+n'!$Q16="C",'6a+c+n'!B16,0))</f>
        <v>09-00000</v>
      </c>
      <c r="C16" s="28" t="str">
        <f>IF($C$4="citu pasākumu izmaksas",IF('6a+c+n'!$Q16="C",'6a+c+n'!C16,0))</f>
        <v>Bitumena ruļļveida seguma uzkausēšana</v>
      </c>
      <c r="D16" s="28" t="str">
        <f>IF($C$4="citu pasākumu izmaksas",IF('6a+c+n'!$Q16="C",'6a+c+n'!D16,0))</f>
        <v>m2</v>
      </c>
      <c r="E16" s="59"/>
      <c r="F16" s="81"/>
      <c r="G16" s="28"/>
      <c r="H16" s="28">
        <f>IF($C$4="citu pasākumu izmaksas",IF('6a+c+n'!$Q16="C",'6a+c+n'!H16,0))</f>
        <v>0</v>
      </c>
      <c r="I16" s="28"/>
      <c r="J16" s="28"/>
      <c r="K16" s="59">
        <f>IF($C$4="citu pasākumu izmaksas",IF('6a+c+n'!$Q16="C",'6a+c+n'!K16,0))</f>
        <v>0</v>
      </c>
      <c r="L16" s="109">
        <f>IF($C$4="citu pasākumu izmaksas",IF('6a+c+n'!$Q16="C",'6a+c+n'!L16,0))</f>
        <v>0</v>
      </c>
      <c r="M16" s="28">
        <f>IF($C$4="citu pasākumu izmaksas",IF('6a+c+n'!$Q16="C",'6a+c+n'!M16,0))</f>
        <v>0</v>
      </c>
      <c r="N16" s="28">
        <f>IF($C$4="citu pasākumu izmaksas",IF('6a+c+n'!$Q16="C",'6a+c+n'!N16,0))</f>
        <v>0</v>
      </c>
      <c r="O16" s="28">
        <f>IF($C$4="citu pasākumu izmaksas",IF('6a+c+n'!$Q16="C",'6a+c+n'!O16,0))</f>
        <v>0</v>
      </c>
      <c r="P16" s="59">
        <f>IF($C$4="citu pasākumu izmaksas",IF('6a+c+n'!$Q16="C",'6a+c+n'!P16,0))</f>
        <v>0</v>
      </c>
    </row>
    <row r="17" spans="1:16" ht="33.75" x14ac:dyDescent="0.2">
      <c r="A17" s="64">
        <f>IF(P17=0,0,IF(COUNTBLANK(P17)=1,0,COUNTA($P$14:P17)))</f>
        <v>0</v>
      </c>
      <c r="B17" s="28" t="str">
        <f>IF($C$4="citu pasākumu izmaksas",IF('6a+c+n'!$Q17="C",'6a+c+n'!B17,0))</f>
        <v>09-00000</v>
      </c>
      <c r="C17" s="28" t="str">
        <f>IF($C$4="citu pasākumu izmaksas",IF('6a+c+n'!$Q17="C",'6a+c+n'!C17,0))</f>
        <v>Cinkota skārda ar Pural pārklājumu b=0,5 montāža, l=700, t.sk. cinkoti metāla leņķi S=300, b=1,5, stiprinājumi</v>
      </c>
      <c r="D17" s="28" t="str">
        <f>IF($C$4="citu pasākumu izmaksas",IF('6a+c+n'!$Q17="C",'6a+c+n'!D17,0))</f>
        <v>tm</v>
      </c>
      <c r="E17" s="59"/>
      <c r="F17" s="81"/>
      <c r="G17" s="28"/>
      <c r="H17" s="28">
        <f>IF($C$4="citu pasākumu izmaksas",IF('6a+c+n'!$Q17="C",'6a+c+n'!H17,0))</f>
        <v>0</v>
      </c>
      <c r="I17" s="28"/>
      <c r="J17" s="28"/>
      <c r="K17" s="59">
        <f>IF($C$4="citu pasākumu izmaksas",IF('6a+c+n'!$Q17="C",'6a+c+n'!K17,0))</f>
        <v>0</v>
      </c>
      <c r="L17" s="109">
        <f>IF($C$4="citu pasākumu izmaksas",IF('6a+c+n'!$Q17="C",'6a+c+n'!L17,0))</f>
        <v>0</v>
      </c>
      <c r="M17" s="28">
        <f>IF($C$4="citu pasākumu izmaksas",IF('6a+c+n'!$Q17="C",'6a+c+n'!M17,0))</f>
        <v>0</v>
      </c>
      <c r="N17" s="28">
        <f>IF($C$4="citu pasākumu izmaksas",IF('6a+c+n'!$Q17="C",'6a+c+n'!N17,0))</f>
        <v>0</v>
      </c>
      <c r="O17" s="28">
        <f>IF($C$4="citu pasākumu izmaksas",IF('6a+c+n'!$Q17="C",'6a+c+n'!O17,0))</f>
        <v>0</v>
      </c>
      <c r="P17" s="59">
        <f>IF($C$4="citu pasākumu izmaksas",IF('6a+c+n'!$Q17="C",'6a+c+n'!P17,0))</f>
        <v>0</v>
      </c>
    </row>
    <row r="18" spans="1:16" x14ac:dyDescent="0.2">
      <c r="A18" s="64">
        <f>IF(P18=0,0,IF(COUNTBLANK(P18)=1,0,COUNTA($P$14:P18)))</f>
        <v>0</v>
      </c>
      <c r="B18" s="28">
        <f>IF($C$4="citu pasākumu izmaksas",IF('6a+c+n'!$Q18="C",'6a+c+n'!B18,0))</f>
        <v>0</v>
      </c>
      <c r="C18" s="28">
        <f>IF($C$4="citu pasākumu izmaksas",IF('6a+c+n'!$Q18="C",'6a+c+n'!C18,0))</f>
        <v>0</v>
      </c>
      <c r="D18" s="28">
        <f>IF($C$4="citu pasākumu izmaksas",IF('6a+c+n'!$Q18="C",'6a+c+n'!D18,0))</f>
        <v>0</v>
      </c>
      <c r="E18" s="59"/>
      <c r="F18" s="81"/>
      <c r="G18" s="28"/>
      <c r="H18" s="28">
        <f>IF($C$4="citu pasākumu izmaksas",IF('6a+c+n'!$Q18="C",'6a+c+n'!H18,0))</f>
        <v>0</v>
      </c>
      <c r="I18" s="28"/>
      <c r="J18" s="28"/>
      <c r="K18" s="59">
        <f>IF($C$4="citu pasākumu izmaksas",IF('6a+c+n'!$Q18="C",'6a+c+n'!K18,0))</f>
        <v>0</v>
      </c>
      <c r="L18" s="109">
        <f>IF($C$4="citu pasākumu izmaksas",IF('6a+c+n'!$Q18="C",'6a+c+n'!L18,0))</f>
        <v>0</v>
      </c>
      <c r="M18" s="28">
        <f>IF($C$4="citu pasākumu izmaksas",IF('6a+c+n'!$Q18="C",'6a+c+n'!M18,0))</f>
        <v>0</v>
      </c>
      <c r="N18" s="28">
        <f>IF($C$4="citu pasākumu izmaksas",IF('6a+c+n'!$Q18="C",'6a+c+n'!N18,0))</f>
        <v>0</v>
      </c>
      <c r="O18" s="28">
        <f>IF($C$4="citu pasākumu izmaksas",IF('6a+c+n'!$Q18="C",'6a+c+n'!O18,0))</f>
        <v>0</v>
      </c>
      <c r="P18" s="59">
        <f>IF($C$4="citu pasākumu izmaksas",IF('6a+c+n'!$Q18="C",'6a+c+n'!P18,0))</f>
        <v>0</v>
      </c>
    </row>
    <row r="19" spans="1:16" ht="33.75" x14ac:dyDescent="0.2">
      <c r="A19" s="64">
        <f>IF(P19=0,0,IF(COUNTBLANK(P19)=1,0,COUNTA($P$14:P19)))</f>
        <v>0</v>
      </c>
      <c r="B19" s="28" t="str">
        <f>IF($C$4="citu pasākumu izmaksas",IF('6a+c+n'!$Q19="C",'6a+c+n'!B19,0))</f>
        <v>09-00000</v>
      </c>
      <c r="C19" s="28" t="str">
        <f>IF($C$4="citu pasākumu izmaksas",IF('6a+c+n'!$Q19="C",'6a+c+n'!C19,0))</f>
        <v>Jumta apstrāde ar
antibakteriālu fungicīdu sastāvu Vincent Fungi vai ekvivalentu. 60% no kopējā jumta laukuma</v>
      </c>
      <c r="D19" s="28" t="str">
        <f>IF($C$4="citu pasākumu izmaksas",IF('6a+c+n'!$Q19="C",'6a+c+n'!D19,0))</f>
        <v>m2</v>
      </c>
      <c r="E19" s="59"/>
      <c r="F19" s="81"/>
      <c r="G19" s="28"/>
      <c r="H19" s="28">
        <f>IF($C$4="citu pasākumu izmaksas",IF('6a+c+n'!$Q19="C",'6a+c+n'!H19,0))</f>
        <v>0</v>
      </c>
      <c r="I19" s="28"/>
      <c r="J19" s="28"/>
      <c r="K19" s="59">
        <f>IF($C$4="citu pasākumu izmaksas",IF('6a+c+n'!$Q19="C",'6a+c+n'!K19,0))</f>
        <v>0</v>
      </c>
      <c r="L19" s="109">
        <f>IF($C$4="citu pasākumu izmaksas",IF('6a+c+n'!$Q19="C",'6a+c+n'!L19,0))</f>
        <v>0</v>
      </c>
      <c r="M19" s="28">
        <f>IF($C$4="citu pasākumu izmaksas",IF('6a+c+n'!$Q19="C",'6a+c+n'!M19,0))</f>
        <v>0</v>
      </c>
      <c r="N19" s="28">
        <f>IF($C$4="citu pasākumu izmaksas",IF('6a+c+n'!$Q19="C",'6a+c+n'!N19,0))</f>
        <v>0</v>
      </c>
      <c r="O19" s="28">
        <f>IF($C$4="citu pasākumu izmaksas",IF('6a+c+n'!$Q19="C",'6a+c+n'!O19,0))</f>
        <v>0</v>
      </c>
      <c r="P19" s="59">
        <f>IF($C$4="citu pasākumu izmaksas",IF('6a+c+n'!$Q19="C",'6a+c+n'!P19,0))</f>
        <v>0</v>
      </c>
    </row>
    <row r="20" spans="1:16" ht="33.75" x14ac:dyDescent="0.2">
      <c r="A20" s="64">
        <f>IF(P20=0,0,IF(COUNTBLANK(P20)=1,0,COUNTA($P$14:P20)))</f>
        <v>0</v>
      </c>
      <c r="B20" s="28" t="str">
        <f>IF($C$4="citu pasākumu izmaksas",IF('6a+c+n'!$Q20="C",'6a+c+n'!B20,0))</f>
        <v>09-00000</v>
      </c>
      <c r="C20" s="28" t="str">
        <f>IF($C$4="citu pasākumu izmaksas",IF('6a+c+n'!$Q20="C",'6a+c+n'!C20,0))</f>
        <v>Jumta attīrīšana no bojātā un atslāņotā betona un augsnes paliekām izmantojot augsta spiediena (800 bāri) ūdens strūklu. 60% no kopējā jumta laukuma</v>
      </c>
      <c r="D20" s="28" t="str">
        <f>IF($C$4="citu pasākumu izmaksas",IF('6a+c+n'!$Q20="C",'6a+c+n'!D20,0))</f>
        <v>m2</v>
      </c>
      <c r="E20" s="59"/>
      <c r="F20" s="81"/>
      <c r="G20" s="28"/>
      <c r="H20" s="28">
        <f>IF($C$4="citu pasākumu izmaksas",IF('6a+c+n'!$Q20="C",'6a+c+n'!H20,0))</f>
        <v>0</v>
      </c>
      <c r="I20" s="28"/>
      <c r="J20" s="28"/>
      <c r="K20" s="59">
        <f>IF($C$4="citu pasākumu izmaksas",IF('6a+c+n'!$Q20="C",'6a+c+n'!K20,0))</f>
        <v>0</v>
      </c>
      <c r="L20" s="109">
        <f>IF($C$4="citu pasākumu izmaksas",IF('6a+c+n'!$Q20="C",'6a+c+n'!L20,0))</f>
        <v>0</v>
      </c>
      <c r="M20" s="28">
        <f>IF($C$4="citu pasākumu izmaksas",IF('6a+c+n'!$Q20="C",'6a+c+n'!M20,0))</f>
        <v>0</v>
      </c>
      <c r="N20" s="28">
        <f>IF($C$4="citu pasākumu izmaksas",IF('6a+c+n'!$Q20="C",'6a+c+n'!N20,0))</f>
        <v>0</v>
      </c>
      <c r="O20" s="28">
        <f>IF($C$4="citu pasākumu izmaksas",IF('6a+c+n'!$Q20="C",'6a+c+n'!O20,0))</f>
        <v>0</v>
      </c>
      <c r="P20" s="59">
        <f>IF($C$4="citu pasākumu izmaksas",IF('6a+c+n'!$Q20="C",'6a+c+n'!P20,0))</f>
        <v>0</v>
      </c>
    </row>
    <row r="21" spans="1:16" ht="33.75" x14ac:dyDescent="0.2">
      <c r="A21" s="64">
        <f>IF(P21=0,0,IF(COUNTBLANK(P21)=1,0,COUNTA($P$14:P21)))</f>
        <v>0</v>
      </c>
      <c r="B21" s="28" t="str">
        <f>IF($C$4="citu pasākumu izmaksas",IF('6a+c+n'!$Q21="C",'6a+c+n'!B21,0))</f>
        <v>09-00000</v>
      </c>
      <c r="C21" s="28" t="str">
        <f>IF($C$4="citu pasākumu izmaksas",IF('6a+c+n'!$Q21="C",'6a+c+n'!C21,0))</f>
        <v>Atsegtā stiegrojuma apstrāde ar rūsas pārveidotāju Vincent Rust Off vai ekvivalentu. 10% no jumta kopējā laukuma</v>
      </c>
      <c r="D21" s="28" t="str">
        <f>IF($C$4="citu pasākumu izmaksas",IF('6a+c+n'!$Q21="C",'6a+c+n'!D21,0))</f>
        <v>m2</v>
      </c>
      <c r="E21" s="59"/>
      <c r="F21" s="81"/>
      <c r="G21" s="28"/>
      <c r="H21" s="28">
        <f>IF($C$4="citu pasākumu izmaksas",IF('6a+c+n'!$Q21="C",'6a+c+n'!H21,0))</f>
        <v>0</v>
      </c>
      <c r="I21" s="28"/>
      <c r="J21" s="28"/>
      <c r="K21" s="59">
        <f>IF($C$4="citu pasākumu izmaksas",IF('6a+c+n'!$Q21="C",'6a+c+n'!K21,0))</f>
        <v>0</v>
      </c>
      <c r="L21" s="109">
        <f>IF($C$4="citu pasākumu izmaksas",IF('6a+c+n'!$Q21="C",'6a+c+n'!L21,0))</f>
        <v>0</v>
      </c>
      <c r="M21" s="28">
        <f>IF($C$4="citu pasākumu izmaksas",IF('6a+c+n'!$Q21="C",'6a+c+n'!M21,0))</f>
        <v>0</v>
      </c>
      <c r="N21" s="28">
        <f>IF($C$4="citu pasākumu izmaksas",IF('6a+c+n'!$Q21="C",'6a+c+n'!N21,0))</f>
        <v>0</v>
      </c>
      <c r="O21" s="28">
        <f>IF($C$4="citu pasākumu izmaksas",IF('6a+c+n'!$Q21="C",'6a+c+n'!O21,0))</f>
        <v>0</v>
      </c>
      <c r="P21" s="59">
        <f>IF($C$4="citu pasākumu izmaksas",IF('6a+c+n'!$Q21="C",'6a+c+n'!P21,0))</f>
        <v>0</v>
      </c>
    </row>
    <row r="22" spans="1:16" ht="56.25" x14ac:dyDescent="0.2">
      <c r="A22" s="64">
        <f>IF(P22=0,0,IF(COUNTBLANK(P22)=1,0,COUNTA($P$14:P22)))</f>
        <v>0</v>
      </c>
      <c r="B22" s="28" t="str">
        <f>IF($C$4="citu pasākumu izmaksas",IF('6a+c+n'!$Q22="C",'6a+c+n'!B22,0))</f>
        <v>09-00000</v>
      </c>
      <c r="C22" s="28" t="str">
        <f>IF($C$4="citu pasākumu izmaksas",IF('6a+c+n'!$Q22="C",'6a+c+n'!C22,0))</f>
        <v>Visu betona un apstrādātā metāla virsmu mitrināšana un nosegšana ar
gruntējošu sastāvu Vincents Super (vai ekvivalents) sajaucot kopā cementu masas attiecībā 1:2.              60% no kopējā jumta laukuma</v>
      </c>
      <c r="D22" s="28" t="str">
        <f>IF($C$4="citu pasākumu izmaksas",IF('6a+c+n'!$Q22="C",'6a+c+n'!D22,0))</f>
        <v>m2</v>
      </c>
      <c r="E22" s="59"/>
      <c r="F22" s="81"/>
      <c r="G22" s="28"/>
      <c r="H22" s="28">
        <f>IF($C$4="citu pasākumu izmaksas",IF('6a+c+n'!$Q22="C",'6a+c+n'!H22,0))</f>
        <v>0</v>
      </c>
      <c r="I22" s="28"/>
      <c r="J22" s="28"/>
      <c r="K22" s="59">
        <f>IF($C$4="citu pasākumu izmaksas",IF('6a+c+n'!$Q22="C",'6a+c+n'!K22,0))</f>
        <v>0</v>
      </c>
      <c r="L22" s="109">
        <f>IF($C$4="citu pasākumu izmaksas",IF('6a+c+n'!$Q22="C",'6a+c+n'!L22,0))</f>
        <v>0</v>
      </c>
      <c r="M22" s="28">
        <f>IF($C$4="citu pasākumu izmaksas",IF('6a+c+n'!$Q22="C",'6a+c+n'!M22,0))</f>
        <v>0</v>
      </c>
      <c r="N22" s="28">
        <f>IF($C$4="citu pasākumu izmaksas",IF('6a+c+n'!$Q22="C",'6a+c+n'!N22,0))</f>
        <v>0</v>
      </c>
      <c r="O22" s="28">
        <f>IF($C$4="citu pasākumu izmaksas",IF('6a+c+n'!$Q22="C",'6a+c+n'!O22,0))</f>
        <v>0</v>
      </c>
      <c r="P22" s="59">
        <f>IF($C$4="citu pasākumu izmaksas",IF('6a+c+n'!$Q22="C",'6a+c+n'!P22,0))</f>
        <v>0</v>
      </c>
    </row>
    <row r="23" spans="1:16" ht="22.5" x14ac:dyDescent="0.2">
      <c r="A23" s="64">
        <f>IF(P23=0,0,IF(COUNTBLANK(P23)=1,0,COUNTA($P$14:P23)))</f>
        <v>0</v>
      </c>
      <c r="B23" s="28" t="str">
        <f>IF($C$4="citu pasākumu izmaksas",IF('6a+c+n'!$Q23="C",'6a+c+n'!B23,0))</f>
        <v>09-00000</v>
      </c>
      <c r="C23" s="28" t="str">
        <f>IF($C$4="citu pasākumu izmaksas",IF('6a+c+n'!$Q23="C",'6a+c+n'!C23,0))</f>
        <v>Šķidrā membrāna jumtu segumiem Vincent Hidroplast UV vai ekvilanta t.sk. uzklāšana</v>
      </c>
      <c r="D23" s="28" t="str">
        <f>IF($C$4="citu pasākumu izmaksas",IF('6a+c+n'!$Q23="C",'6a+c+n'!D23,0))</f>
        <v>m2</v>
      </c>
      <c r="E23" s="59"/>
      <c r="F23" s="81"/>
      <c r="G23" s="28"/>
      <c r="H23" s="28">
        <f>IF($C$4="citu pasākumu izmaksas",IF('6a+c+n'!$Q23="C",'6a+c+n'!H23,0))</f>
        <v>0</v>
      </c>
      <c r="I23" s="28"/>
      <c r="J23" s="28"/>
      <c r="K23" s="59">
        <f>IF($C$4="citu pasākumu izmaksas",IF('6a+c+n'!$Q23="C",'6a+c+n'!K23,0))</f>
        <v>0</v>
      </c>
      <c r="L23" s="109">
        <f>IF($C$4="citu pasākumu izmaksas",IF('6a+c+n'!$Q23="C",'6a+c+n'!L23,0))</f>
        <v>0</v>
      </c>
      <c r="M23" s="28">
        <f>IF($C$4="citu pasākumu izmaksas",IF('6a+c+n'!$Q23="C",'6a+c+n'!M23,0))</f>
        <v>0</v>
      </c>
      <c r="N23" s="28">
        <f>IF($C$4="citu pasākumu izmaksas",IF('6a+c+n'!$Q23="C",'6a+c+n'!N23,0))</f>
        <v>0</v>
      </c>
      <c r="O23" s="28">
        <f>IF($C$4="citu pasākumu izmaksas",IF('6a+c+n'!$Q23="C",'6a+c+n'!O23,0))</f>
        <v>0</v>
      </c>
      <c r="P23" s="59">
        <f>IF($C$4="citu pasākumu izmaksas",IF('6a+c+n'!$Q23="C",'6a+c+n'!P23,0))</f>
        <v>0</v>
      </c>
    </row>
    <row r="24" spans="1:16" x14ac:dyDescent="0.2">
      <c r="A24" s="64">
        <f>IF(P24=0,0,IF(COUNTBLANK(P24)=1,0,COUNTA($P$14:P24)))</f>
        <v>0</v>
      </c>
      <c r="B24" s="28">
        <f>IF($C$4="citu pasākumu izmaksas",IF('6a+c+n'!$Q24="C",'6a+c+n'!B24,0))</f>
        <v>0</v>
      </c>
      <c r="C24" s="28">
        <f>IF($C$4="citu pasākumu izmaksas",IF('6a+c+n'!$Q24="C",'6a+c+n'!C24,0))</f>
        <v>0</v>
      </c>
      <c r="D24" s="28">
        <f>IF($C$4="citu pasākumu izmaksas",IF('6a+c+n'!$Q24="C",'6a+c+n'!D24,0))</f>
        <v>0</v>
      </c>
      <c r="E24" s="59"/>
      <c r="F24" s="81"/>
      <c r="G24" s="28"/>
      <c r="H24" s="28">
        <f>IF($C$4="citu pasākumu izmaksas",IF('6a+c+n'!$Q24="C",'6a+c+n'!H24,0))</f>
        <v>0</v>
      </c>
      <c r="I24" s="28"/>
      <c r="J24" s="28"/>
      <c r="K24" s="59">
        <f>IF($C$4="citu pasākumu izmaksas",IF('6a+c+n'!$Q24="C",'6a+c+n'!K24,0))</f>
        <v>0</v>
      </c>
      <c r="L24" s="109">
        <f>IF($C$4="citu pasākumu izmaksas",IF('6a+c+n'!$Q24="C",'6a+c+n'!L24,0))</f>
        <v>0</v>
      </c>
      <c r="M24" s="28">
        <f>IF($C$4="citu pasākumu izmaksas",IF('6a+c+n'!$Q24="C",'6a+c+n'!M24,0))</f>
        <v>0</v>
      </c>
      <c r="N24" s="28">
        <f>IF($C$4="citu pasākumu izmaksas",IF('6a+c+n'!$Q24="C",'6a+c+n'!N24,0))</f>
        <v>0</v>
      </c>
      <c r="O24" s="28">
        <f>IF($C$4="citu pasākumu izmaksas",IF('6a+c+n'!$Q24="C",'6a+c+n'!O24,0))</f>
        <v>0</v>
      </c>
      <c r="P24" s="59">
        <f>IF($C$4="citu pasākumu izmaksas",IF('6a+c+n'!$Q24="C",'6a+c+n'!P24,0))</f>
        <v>0</v>
      </c>
    </row>
    <row r="25" spans="1:16" ht="22.5" x14ac:dyDescent="0.2">
      <c r="A25" s="64">
        <f>IF(P25=0,0,IF(COUNTBLANK(P25)=1,0,COUNTA($P$14:P25)))</f>
        <v>0</v>
      </c>
      <c r="B25" s="28" t="str">
        <f>IF($C$4="citu pasākumu izmaksas",IF('6a+c+n'!$Q25="C",'6a+c+n'!B25,0))</f>
        <v>09-00000</v>
      </c>
      <c r="C25" s="28" t="str">
        <f>IF($C$4="citu pasākumu izmaksas",IF('6a+c+n'!$Q25="C",'6a+c+n'!C25,0))</f>
        <v xml:space="preserve">Esošo skārda nosegu attīrīšana no rūsas, krāsošana. Tonis atbilstoši  krāsu pasei. </v>
      </c>
      <c r="D25" s="28" t="str">
        <f>IF($C$4="citu pasākumu izmaksas",IF('6a+c+n'!$Q25="C",'6a+c+n'!D25,0))</f>
        <v>kompl</v>
      </c>
      <c r="E25" s="59"/>
      <c r="F25" s="81"/>
      <c r="G25" s="28"/>
      <c r="H25" s="28">
        <f>IF($C$4="citu pasākumu izmaksas",IF('6a+c+n'!$Q25="C",'6a+c+n'!H25,0))</f>
        <v>0</v>
      </c>
      <c r="I25" s="28"/>
      <c r="J25" s="28"/>
      <c r="K25" s="59">
        <f>IF($C$4="citu pasākumu izmaksas",IF('6a+c+n'!$Q25="C",'6a+c+n'!K25,0))</f>
        <v>0</v>
      </c>
      <c r="L25" s="109">
        <f>IF($C$4="citu pasākumu izmaksas",IF('6a+c+n'!$Q25="C",'6a+c+n'!L25,0))</f>
        <v>0</v>
      </c>
      <c r="M25" s="28">
        <f>IF($C$4="citu pasākumu izmaksas",IF('6a+c+n'!$Q25="C",'6a+c+n'!M25,0))</f>
        <v>0</v>
      </c>
      <c r="N25" s="28">
        <f>IF($C$4="citu pasākumu izmaksas",IF('6a+c+n'!$Q25="C",'6a+c+n'!N25,0))</f>
        <v>0</v>
      </c>
      <c r="O25" s="28">
        <f>IF($C$4="citu pasākumu izmaksas",IF('6a+c+n'!$Q25="C",'6a+c+n'!O25,0))</f>
        <v>0</v>
      </c>
      <c r="P25" s="59">
        <f>IF($C$4="citu pasākumu izmaksas",IF('6a+c+n'!$Q25="C",'6a+c+n'!P25,0))</f>
        <v>0</v>
      </c>
    </row>
    <row r="26" spans="1:16" ht="22.5" x14ac:dyDescent="0.2">
      <c r="A26" s="64">
        <f>IF(P26=0,0,IF(COUNTBLANK(P26)=1,0,COUNTA($P$14:P26)))</f>
        <v>0</v>
      </c>
      <c r="B26" s="28" t="str">
        <f>IF($C$4="citu pasākumu izmaksas",IF('6a+c+n'!$Q26="C",'6a+c+n'!B26,0))</f>
        <v>09-00000</v>
      </c>
      <c r="C26" s="28" t="str">
        <f>IF($C$4="citu pasākumu izmaksas",IF('6a+c+n'!$Q26="C",'6a+c+n'!C26,0))</f>
        <v>Ventilācijas atveres nosegt ar cinkotu pīto sietu, acs izmērs 10x10, t.sk. stiprinājumi</v>
      </c>
      <c r="D26" s="28" t="str">
        <f>IF($C$4="citu pasākumu izmaksas",IF('6a+c+n'!$Q26="C",'6a+c+n'!D26,0))</f>
        <v>kompl</v>
      </c>
      <c r="E26" s="59"/>
      <c r="F26" s="81"/>
      <c r="G26" s="28"/>
      <c r="H26" s="28">
        <f>IF($C$4="citu pasākumu izmaksas",IF('6a+c+n'!$Q26="C",'6a+c+n'!H26,0))</f>
        <v>0</v>
      </c>
      <c r="I26" s="28"/>
      <c r="J26" s="28"/>
      <c r="K26" s="59">
        <f>IF($C$4="citu pasākumu izmaksas",IF('6a+c+n'!$Q26="C",'6a+c+n'!K26,0))</f>
        <v>0</v>
      </c>
      <c r="L26" s="109">
        <f>IF($C$4="citu pasākumu izmaksas",IF('6a+c+n'!$Q26="C",'6a+c+n'!L26,0))</f>
        <v>0</v>
      </c>
      <c r="M26" s="28">
        <f>IF($C$4="citu pasākumu izmaksas",IF('6a+c+n'!$Q26="C",'6a+c+n'!M26,0))</f>
        <v>0</v>
      </c>
      <c r="N26" s="28">
        <f>IF($C$4="citu pasākumu izmaksas",IF('6a+c+n'!$Q26="C",'6a+c+n'!N26,0))</f>
        <v>0</v>
      </c>
      <c r="O26" s="28">
        <f>IF($C$4="citu pasākumu izmaksas",IF('6a+c+n'!$Q26="C",'6a+c+n'!O26,0))</f>
        <v>0</v>
      </c>
      <c r="P26" s="59">
        <f>IF($C$4="citu pasākumu izmaksas",IF('6a+c+n'!$Q26="C",'6a+c+n'!P26,0))</f>
        <v>0</v>
      </c>
    </row>
    <row r="27" spans="1:16" x14ac:dyDescent="0.2">
      <c r="A27" s="64">
        <f>IF(P27=0,0,IF(COUNTBLANK(P27)=1,0,COUNTA($P$14:P27)))</f>
        <v>0</v>
      </c>
      <c r="B27" s="28">
        <f>IF($C$4="citu pasākumu izmaksas",IF('6a+c+n'!$Q28="C",'6a+c+n'!B28,0))</f>
        <v>0</v>
      </c>
      <c r="C27" s="28">
        <f>IF($C$4="citu pasākumu izmaksas",IF('6a+c+n'!$Q28="C",'6a+c+n'!C28,0))</f>
        <v>0</v>
      </c>
      <c r="D27" s="28">
        <f>IF($C$4="citu pasākumu izmaksas",IF('6a+c+n'!$Q28="C",'6a+c+n'!D28,0))</f>
        <v>0</v>
      </c>
      <c r="E27" s="59"/>
      <c r="F27" s="81"/>
      <c r="G27" s="28"/>
      <c r="H27" s="28">
        <f>IF($C$4="citu pasākumu izmaksas",IF('6a+c+n'!$Q28="C",'6a+c+n'!H28,0))</f>
        <v>0</v>
      </c>
      <c r="I27" s="28"/>
      <c r="J27" s="28"/>
      <c r="K27" s="59">
        <f>IF($C$4="citu pasākumu izmaksas",IF('6a+c+n'!$Q28="C",'6a+c+n'!K28,0))</f>
        <v>0</v>
      </c>
      <c r="L27" s="109">
        <f>IF($C$4="citu pasākumu izmaksas",IF('6a+c+n'!$Q28="C",'6a+c+n'!L28,0))</f>
        <v>0</v>
      </c>
      <c r="M27" s="28">
        <f>IF($C$4="citu pasākumu izmaksas",IF('6a+c+n'!$Q28="C",'6a+c+n'!M28,0))</f>
        <v>0</v>
      </c>
      <c r="N27" s="28">
        <f>IF($C$4="citu pasākumu izmaksas",IF('6a+c+n'!$Q28="C",'6a+c+n'!N28,0))</f>
        <v>0</v>
      </c>
      <c r="O27" s="28">
        <f>IF($C$4="citu pasākumu izmaksas",IF('6a+c+n'!$Q28="C",'6a+c+n'!O28,0))</f>
        <v>0</v>
      </c>
      <c r="P27" s="59">
        <f>IF($C$4="citu pasākumu izmaksas",IF('6a+c+n'!$Q28="C",'6a+c+n'!P28,0))</f>
        <v>0</v>
      </c>
    </row>
    <row r="28" spans="1:16" ht="12" thickBot="1" x14ac:dyDescent="0.25">
      <c r="A28" s="64">
        <f>IF(P28=0,0,IF(COUNTBLANK(P28)=1,0,COUNTA($P$14:P28)))</f>
        <v>0</v>
      </c>
      <c r="B28" s="28">
        <f>IF($C$4="citu pasākumu izmaksas",IF('6a+c+n'!$Q29="C",'6a+c+n'!B29,0))</f>
        <v>0</v>
      </c>
      <c r="C28" s="28">
        <f>IF($C$4="citu pasākumu izmaksas",IF('6a+c+n'!$Q29="C",'6a+c+n'!C29,0))</f>
        <v>0</v>
      </c>
      <c r="D28" s="28">
        <f>IF($C$4="citu pasākumu izmaksas",IF('6a+c+n'!$Q29="C",'6a+c+n'!D29,0))</f>
        <v>0</v>
      </c>
      <c r="E28" s="59"/>
      <c r="F28" s="81"/>
      <c r="G28" s="28"/>
      <c r="H28" s="28">
        <f>IF($C$4="citu pasākumu izmaksas",IF('6a+c+n'!$Q29="C",'6a+c+n'!H29,0))</f>
        <v>0</v>
      </c>
      <c r="I28" s="28"/>
      <c r="J28" s="28"/>
      <c r="K28" s="59">
        <f>IF($C$4="citu pasākumu izmaksas",IF('6a+c+n'!$Q29="C",'6a+c+n'!K29,0))</f>
        <v>0</v>
      </c>
      <c r="L28" s="109">
        <f>IF($C$4="citu pasākumu izmaksas",IF('6a+c+n'!$Q29="C",'6a+c+n'!L29,0))</f>
        <v>0</v>
      </c>
      <c r="M28" s="28">
        <f>IF($C$4="citu pasākumu izmaksas",IF('6a+c+n'!$Q29="C",'6a+c+n'!M29,0))</f>
        <v>0</v>
      </c>
      <c r="N28" s="28">
        <f>IF($C$4="citu pasākumu izmaksas",IF('6a+c+n'!$Q29="C",'6a+c+n'!N29,0))</f>
        <v>0</v>
      </c>
      <c r="O28" s="28">
        <f>IF($C$4="citu pasākumu izmaksas",IF('6a+c+n'!$Q29="C",'6a+c+n'!O29,0))</f>
        <v>0</v>
      </c>
      <c r="P28" s="59">
        <f>IF($C$4="citu pasākumu izmaksas",IF('6a+c+n'!$Q29="C",'6a+c+n'!P29,0))</f>
        <v>0</v>
      </c>
    </row>
    <row r="29" spans="1:16" ht="12" customHeight="1" thickBot="1" x14ac:dyDescent="0.25">
      <c r="A29" s="325" t="s">
        <v>62</v>
      </c>
      <c r="B29" s="326"/>
      <c r="C29" s="326"/>
      <c r="D29" s="326"/>
      <c r="E29" s="326"/>
      <c r="F29" s="326"/>
      <c r="G29" s="326"/>
      <c r="H29" s="326"/>
      <c r="I29" s="326"/>
      <c r="J29" s="326"/>
      <c r="K29" s="327"/>
      <c r="L29" s="110">
        <f>SUM(L14:L28)</f>
        <v>0</v>
      </c>
      <c r="M29" s="111">
        <f>SUM(M14:M28)</f>
        <v>0</v>
      </c>
      <c r="N29" s="111">
        <f>SUM(N14:N28)</f>
        <v>0</v>
      </c>
      <c r="O29" s="111">
        <f>SUM(O14:O28)</f>
        <v>0</v>
      </c>
      <c r="P29" s="112">
        <f>SUM(P14:P28)</f>
        <v>0</v>
      </c>
    </row>
    <row r="30" spans="1:16" x14ac:dyDescent="0.2">
      <c r="A30" s="20"/>
      <c r="B30" s="20"/>
      <c r="C30" s="20"/>
      <c r="D30" s="20"/>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14</v>
      </c>
      <c r="B32" s="20"/>
      <c r="C32" s="328">
        <f>'Kops c'!C36:H36</f>
        <v>0</v>
      </c>
      <c r="D32" s="328"/>
      <c r="E32" s="328"/>
      <c r="F32" s="328"/>
      <c r="G32" s="328"/>
      <c r="H32" s="328"/>
      <c r="I32" s="20"/>
      <c r="J32" s="20"/>
      <c r="K32" s="20"/>
      <c r="L32" s="20"/>
      <c r="M32" s="20"/>
      <c r="N32" s="20"/>
      <c r="O32" s="20"/>
      <c r="P32" s="20"/>
    </row>
    <row r="33" spans="1:16" x14ac:dyDescent="0.2">
      <c r="A33" s="20"/>
      <c r="B33" s="20"/>
      <c r="C33" s="250" t="s">
        <v>15</v>
      </c>
      <c r="D33" s="250"/>
      <c r="E33" s="250"/>
      <c r="F33" s="250"/>
      <c r="G33" s="250"/>
      <c r="H33" s="25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291" t="str">
        <f>'Kops n'!A39:D39</f>
        <v xml:space="preserve">Tāme sastādīta 2023. gada __.________ </v>
      </c>
      <c r="B35" s="292"/>
      <c r="C35" s="292"/>
      <c r="D35" s="29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41</v>
      </c>
      <c r="B37" s="20"/>
      <c r="C37" s="328">
        <f>'Kops c'!C41:H41</f>
        <v>0</v>
      </c>
      <c r="D37" s="328"/>
      <c r="E37" s="328"/>
      <c r="F37" s="328"/>
      <c r="G37" s="328"/>
      <c r="H37" s="328"/>
      <c r="I37" s="20"/>
      <c r="J37" s="20"/>
      <c r="K37" s="20"/>
      <c r="L37" s="20"/>
      <c r="M37" s="20"/>
      <c r="N37" s="20"/>
      <c r="O37" s="20"/>
      <c r="P37" s="20"/>
    </row>
    <row r="38" spans="1:16" x14ac:dyDescent="0.2">
      <c r="A38" s="20"/>
      <c r="B38" s="20"/>
      <c r="C38" s="250" t="s">
        <v>15</v>
      </c>
      <c r="D38" s="250"/>
      <c r="E38" s="250"/>
      <c r="F38" s="250"/>
      <c r="G38" s="250"/>
      <c r="H38" s="25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03" t="s">
        <v>16</v>
      </c>
      <c r="B40" s="52"/>
      <c r="C40" s="115">
        <f>'Kops c'!C44</f>
        <v>0</v>
      </c>
      <c r="D40" s="52"/>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sheetData>
  <mergeCells count="23">
    <mergeCell ref="C38:H38"/>
    <mergeCell ref="L12:P12"/>
    <mergeCell ref="A29:K29"/>
    <mergeCell ref="C32:H32"/>
    <mergeCell ref="C33:H33"/>
    <mergeCell ref="A35:D35"/>
    <mergeCell ref="C37:H37"/>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9:K29">
    <cfRule type="containsText" dxfId="177" priority="3"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176" priority="1" operator="equal">
      <formula>0</formula>
    </cfRule>
  </conditionalFormatting>
  <conditionalFormatting sqref="C2:I2 D5:L8 N9:O9 L29:P29 C32:H32 C37:H37 C40">
    <cfRule type="cellIs" dxfId="175"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A701-52E5-45AC-A920-CEA10BBE7395}">
  <sheetPr codeName="Sheet24">
    <tabColor rgb="FF00B0F0"/>
  </sheetPr>
  <dimension ref="A1:P41"/>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'6a+c+n'!D1</f>
        <v>6</v>
      </c>
      <c r="E1" s="26"/>
      <c r="F1" s="26"/>
      <c r="G1" s="26"/>
      <c r="H1" s="26"/>
      <c r="I1" s="26"/>
      <c r="J1" s="26"/>
      <c r="N1" s="30"/>
      <c r="O1" s="31"/>
      <c r="P1" s="32"/>
    </row>
    <row r="2" spans="1:16" x14ac:dyDescent="0.2">
      <c r="A2" s="33"/>
      <c r="B2" s="33"/>
      <c r="C2" s="316" t="str">
        <f>'6a+c+n'!C2:I2</f>
        <v>Jumta darbi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P29</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izmaksas",IF('6a+c+n'!$Q14="N",'6a+c+n'!B14,0))</f>
        <v>0</v>
      </c>
      <c r="C14" s="27">
        <f>IF($C$4="Neattiecināmās izmaksas",IF('6a+c+n'!$Q14="N",'6a+c+n'!C14,0))</f>
        <v>0</v>
      </c>
      <c r="D14" s="27">
        <f>IF($C$4="Neattiecināmās izmaksas",IF('6a+c+n'!$Q14="N",'6a+c+n'!D14,0))</f>
        <v>0</v>
      </c>
      <c r="E14" s="57"/>
      <c r="F14" s="79"/>
      <c r="G14" s="27">
        <f>IF($C$4="Neattiecināmās izmaksas",IF('6a+c+n'!$Q14="N",'6a+c+n'!G14,0))</f>
        <v>0</v>
      </c>
      <c r="H14" s="27">
        <f>IF($C$4="Neattiecināmās izmaksas",IF('6a+c+n'!$Q14="N",'6a+c+n'!H14,0))</f>
        <v>0</v>
      </c>
      <c r="I14" s="27"/>
      <c r="J14" s="27"/>
      <c r="K14" s="57">
        <f>IF($C$4="Neattiecināmās izmaksas",IF('6a+c+n'!$Q14="N",'6a+c+n'!K14,0))</f>
        <v>0</v>
      </c>
      <c r="L14" s="108">
        <f>IF($C$4="Neattiecināmās izmaksas",IF('6a+c+n'!$Q14="N",'6a+c+n'!L14,0))</f>
        <v>0</v>
      </c>
      <c r="M14" s="27">
        <f>IF($C$4="Neattiecināmās izmaksas",IF('6a+c+n'!$Q14="N",'6a+c+n'!M14,0))</f>
        <v>0</v>
      </c>
      <c r="N14" s="27">
        <f>IF($C$4="Neattiecināmās izmaksas",IF('6a+c+n'!$Q14="N",'6a+c+n'!N14,0))</f>
        <v>0</v>
      </c>
      <c r="O14" s="27">
        <f>IF($C$4="Neattiecināmās izmaksas",IF('6a+c+n'!$Q14="N",'6a+c+n'!O14,0))</f>
        <v>0</v>
      </c>
      <c r="P14" s="57">
        <f>IF($C$4="Neattiecināmās izmaksas",IF('6a+c+n'!$Q14="N",'6a+c+n'!P14,0))</f>
        <v>0</v>
      </c>
    </row>
    <row r="15" spans="1:16" x14ac:dyDescent="0.2">
      <c r="A15" s="64">
        <f>IF(P15=0,0,IF(COUNTBLANK(P15)=1,0,COUNTA($P$14:P15)))</f>
        <v>0</v>
      </c>
      <c r="B15" s="28">
        <f>IF($C$4="Neattiecināmās izmaksas",IF('6a+c+n'!$Q15="N",'6a+c+n'!B15,0))</f>
        <v>0</v>
      </c>
      <c r="C15" s="28">
        <f>IF($C$4="Neattiecināmās izmaksas",IF('6a+c+n'!$Q15="N",'6a+c+n'!C15,0))</f>
        <v>0</v>
      </c>
      <c r="D15" s="28">
        <f>IF($C$4="Neattiecināmās izmaksas",IF('6a+c+n'!$Q15="N",'6a+c+n'!D15,0))</f>
        <v>0</v>
      </c>
      <c r="E15" s="59"/>
      <c r="F15" s="81"/>
      <c r="G15" s="28"/>
      <c r="H15" s="28">
        <f>IF($C$4="Neattiecināmās izmaksas",IF('6a+c+n'!$Q15="N",'6a+c+n'!H15,0))</f>
        <v>0</v>
      </c>
      <c r="I15" s="28"/>
      <c r="J15" s="28"/>
      <c r="K15" s="59">
        <f>IF($C$4="Neattiecināmās izmaksas",IF('6a+c+n'!$Q15="N",'6a+c+n'!K15,0))</f>
        <v>0</v>
      </c>
      <c r="L15" s="109">
        <f>IF($C$4="Neattiecināmās izmaksas",IF('6a+c+n'!$Q15="N",'6a+c+n'!L15,0))</f>
        <v>0</v>
      </c>
      <c r="M15" s="28">
        <f>IF($C$4="Neattiecināmās izmaksas",IF('6a+c+n'!$Q15="N",'6a+c+n'!M15,0))</f>
        <v>0</v>
      </c>
      <c r="N15" s="28">
        <f>IF($C$4="Neattiecināmās izmaksas",IF('6a+c+n'!$Q15="N",'6a+c+n'!N15,0))</f>
        <v>0</v>
      </c>
      <c r="O15" s="28">
        <f>IF($C$4="Neattiecināmās izmaksas",IF('6a+c+n'!$Q15="N",'6a+c+n'!O15,0))</f>
        <v>0</v>
      </c>
      <c r="P15" s="59">
        <f>IF($C$4="Neattiecināmās izmaksas",IF('6a+c+n'!$Q15="N",'6a+c+n'!P15,0))</f>
        <v>0</v>
      </c>
    </row>
    <row r="16" spans="1:16" x14ac:dyDescent="0.2">
      <c r="A16" s="64">
        <f>IF(P16=0,0,IF(COUNTBLANK(P16)=1,0,COUNTA($P$14:P16)))</f>
        <v>0</v>
      </c>
      <c r="B16" s="28">
        <f>IF($C$4="Neattiecināmās izmaksas",IF('6a+c+n'!$Q16="N",'6a+c+n'!B16,0))</f>
        <v>0</v>
      </c>
      <c r="C16" s="28">
        <f>IF($C$4="Neattiecināmās izmaksas",IF('6a+c+n'!$Q16="N",'6a+c+n'!C16,0))</f>
        <v>0</v>
      </c>
      <c r="D16" s="28">
        <f>IF($C$4="Neattiecināmās izmaksas",IF('6a+c+n'!$Q16="N",'6a+c+n'!D16,0))</f>
        <v>0</v>
      </c>
      <c r="E16" s="59"/>
      <c r="F16" s="81"/>
      <c r="G16" s="28"/>
      <c r="H16" s="28">
        <f>IF($C$4="Neattiecināmās izmaksas",IF('6a+c+n'!$Q16="N",'6a+c+n'!H16,0))</f>
        <v>0</v>
      </c>
      <c r="I16" s="28"/>
      <c r="J16" s="28"/>
      <c r="K16" s="59">
        <f>IF($C$4="Neattiecināmās izmaksas",IF('6a+c+n'!$Q16="N",'6a+c+n'!K16,0))</f>
        <v>0</v>
      </c>
      <c r="L16" s="109">
        <f>IF($C$4="Neattiecināmās izmaksas",IF('6a+c+n'!$Q16="N",'6a+c+n'!L16,0))</f>
        <v>0</v>
      </c>
      <c r="M16" s="28">
        <f>IF($C$4="Neattiecināmās izmaksas",IF('6a+c+n'!$Q16="N",'6a+c+n'!M16,0))</f>
        <v>0</v>
      </c>
      <c r="N16" s="28">
        <f>IF($C$4="Neattiecināmās izmaksas",IF('6a+c+n'!$Q16="N",'6a+c+n'!N16,0))</f>
        <v>0</v>
      </c>
      <c r="O16" s="28">
        <f>IF($C$4="Neattiecināmās izmaksas",IF('6a+c+n'!$Q16="N",'6a+c+n'!O16,0))</f>
        <v>0</v>
      </c>
      <c r="P16" s="59">
        <f>IF($C$4="Neattiecināmās izmaksas",IF('6a+c+n'!$Q16="N",'6a+c+n'!P16,0))</f>
        <v>0</v>
      </c>
    </row>
    <row r="17" spans="1:16" x14ac:dyDescent="0.2">
      <c r="A17" s="64">
        <f>IF(P17=0,0,IF(COUNTBLANK(P17)=1,0,COUNTA($P$14:P17)))</f>
        <v>0</v>
      </c>
      <c r="B17" s="28">
        <f>IF($C$4="Neattiecināmās izmaksas",IF('6a+c+n'!$Q17="N",'6a+c+n'!B17,0))</f>
        <v>0</v>
      </c>
      <c r="C17" s="28">
        <f>IF($C$4="Neattiecināmās izmaksas",IF('6a+c+n'!$Q17="N",'6a+c+n'!C17,0))</f>
        <v>0</v>
      </c>
      <c r="D17" s="28">
        <f>IF($C$4="Neattiecināmās izmaksas",IF('6a+c+n'!$Q17="N",'6a+c+n'!D17,0))</f>
        <v>0</v>
      </c>
      <c r="E17" s="59"/>
      <c r="F17" s="81"/>
      <c r="G17" s="28"/>
      <c r="H17" s="28">
        <f>IF($C$4="Neattiecināmās izmaksas",IF('6a+c+n'!$Q17="N",'6a+c+n'!H17,0))</f>
        <v>0</v>
      </c>
      <c r="I17" s="28"/>
      <c r="J17" s="28"/>
      <c r="K17" s="59">
        <f>IF($C$4="Neattiecināmās izmaksas",IF('6a+c+n'!$Q17="N",'6a+c+n'!K17,0))</f>
        <v>0</v>
      </c>
      <c r="L17" s="109">
        <f>IF($C$4="Neattiecināmās izmaksas",IF('6a+c+n'!$Q17="N",'6a+c+n'!L17,0))</f>
        <v>0</v>
      </c>
      <c r="M17" s="28">
        <f>IF($C$4="Neattiecināmās izmaksas",IF('6a+c+n'!$Q17="N",'6a+c+n'!M17,0))</f>
        <v>0</v>
      </c>
      <c r="N17" s="28">
        <f>IF($C$4="Neattiecināmās izmaksas",IF('6a+c+n'!$Q17="N",'6a+c+n'!N17,0))</f>
        <v>0</v>
      </c>
      <c r="O17" s="28">
        <f>IF($C$4="Neattiecināmās izmaksas",IF('6a+c+n'!$Q17="N",'6a+c+n'!O17,0))</f>
        <v>0</v>
      </c>
      <c r="P17" s="59">
        <f>IF($C$4="Neattiecināmās izmaksas",IF('6a+c+n'!$Q17="N",'6a+c+n'!P17,0))</f>
        <v>0</v>
      </c>
    </row>
    <row r="18" spans="1:16" x14ac:dyDescent="0.2">
      <c r="A18" s="64">
        <f>IF(P18=0,0,IF(COUNTBLANK(P18)=1,0,COUNTA($P$14:P18)))</f>
        <v>0</v>
      </c>
      <c r="B18" s="28">
        <f>IF($C$4="Neattiecināmās izmaksas",IF('6a+c+n'!$Q18="N",'6a+c+n'!B18,0))</f>
        <v>0</v>
      </c>
      <c r="C18" s="28">
        <f>IF($C$4="Neattiecināmās izmaksas",IF('6a+c+n'!$Q18="N",'6a+c+n'!C18,0))</f>
        <v>0</v>
      </c>
      <c r="D18" s="28">
        <f>IF($C$4="Neattiecināmās izmaksas",IF('6a+c+n'!$Q18="N",'6a+c+n'!D18,0))</f>
        <v>0</v>
      </c>
      <c r="E18" s="59"/>
      <c r="F18" s="81"/>
      <c r="G18" s="28"/>
      <c r="H18" s="28">
        <f>IF($C$4="Neattiecināmās izmaksas",IF('6a+c+n'!$Q18="N",'6a+c+n'!H18,0))</f>
        <v>0</v>
      </c>
      <c r="I18" s="28"/>
      <c r="J18" s="28"/>
      <c r="K18" s="59">
        <f>IF($C$4="Neattiecināmās izmaksas",IF('6a+c+n'!$Q18="N",'6a+c+n'!K18,0))</f>
        <v>0</v>
      </c>
      <c r="L18" s="109">
        <f>IF($C$4="Neattiecināmās izmaksas",IF('6a+c+n'!$Q18="N",'6a+c+n'!L18,0))</f>
        <v>0</v>
      </c>
      <c r="M18" s="28">
        <f>IF($C$4="Neattiecināmās izmaksas",IF('6a+c+n'!$Q18="N",'6a+c+n'!M18,0))</f>
        <v>0</v>
      </c>
      <c r="N18" s="28">
        <f>IF($C$4="Neattiecināmās izmaksas",IF('6a+c+n'!$Q18="N",'6a+c+n'!N18,0))</f>
        <v>0</v>
      </c>
      <c r="O18" s="28">
        <f>IF($C$4="Neattiecināmās izmaksas",IF('6a+c+n'!$Q18="N",'6a+c+n'!O18,0))</f>
        <v>0</v>
      </c>
      <c r="P18" s="59">
        <f>IF($C$4="Neattiecināmās izmaksas",IF('6a+c+n'!$Q18="N",'6a+c+n'!P18,0))</f>
        <v>0</v>
      </c>
    </row>
    <row r="19" spans="1:16" x14ac:dyDescent="0.2">
      <c r="A19" s="64">
        <f>IF(P19=0,0,IF(COUNTBLANK(P19)=1,0,COUNTA($P$14:P19)))</f>
        <v>0</v>
      </c>
      <c r="B19" s="28">
        <f>IF($C$4="Neattiecināmās izmaksas",IF('6a+c+n'!$Q19="N",'6a+c+n'!B19,0))</f>
        <v>0</v>
      </c>
      <c r="C19" s="28">
        <f>IF($C$4="Neattiecināmās izmaksas",IF('6a+c+n'!$Q19="N",'6a+c+n'!C19,0))</f>
        <v>0</v>
      </c>
      <c r="D19" s="28">
        <f>IF($C$4="Neattiecināmās izmaksas",IF('6a+c+n'!$Q19="N",'6a+c+n'!D19,0))</f>
        <v>0</v>
      </c>
      <c r="E19" s="59"/>
      <c r="F19" s="81"/>
      <c r="G19" s="28"/>
      <c r="H19" s="28">
        <f>IF($C$4="Neattiecināmās izmaksas",IF('6a+c+n'!$Q19="N",'6a+c+n'!H19,0))</f>
        <v>0</v>
      </c>
      <c r="I19" s="28"/>
      <c r="J19" s="28"/>
      <c r="K19" s="59">
        <f>IF($C$4="Neattiecināmās izmaksas",IF('6a+c+n'!$Q19="N",'6a+c+n'!K19,0))</f>
        <v>0</v>
      </c>
      <c r="L19" s="109">
        <f>IF($C$4="Neattiecināmās izmaksas",IF('6a+c+n'!$Q19="N",'6a+c+n'!L19,0))</f>
        <v>0</v>
      </c>
      <c r="M19" s="28">
        <f>IF($C$4="Neattiecināmās izmaksas",IF('6a+c+n'!$Q19="N",'6a+c+n'!M19,0))</f>
        <v>0</v>
      </c>
      <c r="N19" s="28">
        <f>IF($C$4="Neattiecināmās izmaksas",IF('6a+c+n'!$Q19="N",'6a+c+n'!N19,0))</f>
        <v>0</v>
      </c>
      <c r="O19" s="28">
        <f>IF($C$4="Neattiecināmās izmaksas",IF('6a+c+n'!$Q19="N",'6a+c+n'!O19,0))</f>
        <v>0</v>
      </c>
      <c r="P19" s="59">
        <f>IF($C$4="Neattiecināmās izmaksas",IF('6a+c+n'!$Q19="N",'6a+c+n'!P19,0))</f>
        <v>0</v>
      </c>
    </row>
    <row r="20" spans="1:16" x14ac:dyDescent="0.2">
      <c r="A20" s="64">
        <f>IF(P20=0,0,IF(COUNTBLANK(P20)=1,0,COUNTA($P$14:P20)))</f>
        <v>0</v>
      </c>
      <c r="B20" s="28">
        <f>IF($C$4="Neattiecināmās izmaksas",IF('6a+c+n'!$Q20="N",'6a+c+n'!B20,0))</f>
        <v>0</v>
      </c>
      <c r="C20" s="28">
        <f>IF($C$4="Neattiecināmās izmaksas",IF('6a+c+n'!$Q20="N",'6a+c+n'!C20,0))</f>
        <v>0</v>
      </c>
      <c r="D20" s="28">
        <f>IF($C$4="Neattiecināmās izmaksas",IF('6a+c+n'!$Q20="N",'6a+c+n'!D20,0))</f>
        <v>0</v>
      </c>
      <c r="E20" s="59"/>
      <c r="F20" s="81"/>
      <c r="G20" s="28"/>
      <c r="H20" s="28">
        <f>IF($C$4="Neattiecināmās izmaksas",IF('6a+c+n'!$Q20="N",'6a+c+n'!H20,0))</f>
        <v>0</v>
      </c>
      <c r="I20" s="28"/>
      <c r="J20" s="28"/>
      <c r="K20" s="59">
        <f>IF($C$4="Neattiecināmās izmaksas",IF('6a+c+n'!$Q20="N",'6a+c+n'!K20,0))</f>
        <v>0</v>
      </c>
      <c r="L20" s="109">
        <f>IF($C$4="Neattiecināmās izmaksas",IF('6a+c+n'!$Q20="N",'6a+c+n'!L20,0))</f>
        <v>0</v>
      </c>
      <c r="M20" s="28">
        <f>IF($C$4="Neattiecināmās izmaksas",IF('6a+c+n'!$Q20="N",'6a+c+n'!M20,0))</f>
        <v>0</v>
      </c>
      <c r="N20" s="28">
        <f>IF($C$4="Neattiecināmās izmaksas",IF('6a+c+n'!$Q20="N",'6a+c+n'!N20,0))</f>
        <v>0</v>
      </c>
      <c r="O20" s="28">
        <f>IF($C$4="Neattiecināmās izmaksas",IF('6a+c+n'!$Q20="N",'6a+c+n'!O20,0))</f>
        <v>0</v>
      </c>
      <c r="P20" s="59">
        <f>IF($C$4="Neattiecināmās izmaksas",IF('6a+c+n'!$Q20="N",'6a+c+n'!P20,0))</f>
        <v>0</v>
      </c>
    </row>
    <row r="21" spans="1:16" x14ac:dyDescent="0.2">
      <c r="A21" s="64">
        <f>IF(P21=0,0,IF(COUNTBLANK(P21)=1,0,COUNTA($P$14:P21)))</f>
        <v>0</v>
      </c>
      <c r="B21" s="28">
        <f>IF($C$4="Neattiecināmās izmaksas",IF('6a+c+n'!$Q21="N",'6a+c+n'!B21,0))</f>
        <v>0</v>
      </c>
      <c r="C21" s="28">
        <f>IF($C$4="Neattiecināmās izmaksas",IF('6a+c+n'!$Q21="N",'6a+c+n'!C21,0))</f>
        <v>0</v>
      </c>
      <c r="D21" s="28">
        <f>IF($C$4="Neattiecināmās izmaksas",IF('6a+c+n'!$Q21="N",'6a+c+n'!D21,0))</f>
        <v>0</v>
      </c>
      <c r="E21" s="59"/>
      <c r="F21" s="81"/>
      <c r="G21" s="28"/>
      <c r="H21" s="28">
        <f>IF($C$4="Neattiecināmās izmaksas",IF('6a+c+n'!$Q21="N",'6a+c+n'!H21,0))</f>
        <v>0</v>
      </c>
      <c r="I21" s="28"/>
      <c r="J21" s="28"/>
      <c r="K21" s="59">
        <f>IF($C$4="Neattiecināmās izmaksas",IF('6a+c+n'!$Q21="N",'6a+c+n'!K21,0))</f>
        <v>0</v>
      </c>
      <c r="L21" s="109">
        <f>IF($C$4="Neattiecināmās izmaksas",IF('6a+c+n'!$Q21="N",'6a+c+n'!L21,0))</f>
        <v>0</v>
      </c>
      <c r="M21" s="28">
        <f>IF($C$4="Neattiecināmās izmaksas",IF('6a+c+n'!$Q21="N",'6a+c+n'!M21,0))</f>
        <v>0</v>
      </c>
      <c r="N21" s="28">
        <f>IF($C$4="Neattiecināmās izmaksas",IF('6a+c+n'!$Q21="N",'6a+c+n'!N21,0))</f>
        <v>0</v>
      </c>
      <c r="O21" s="28">
        <f>IF($C$4="Neattiecināmās izmaksas",IF('6a+c+n'!$Q21="N",'6a+c+n'!O21,0))</f>
        <v>0</v>
      </c>
      <c r="P21" s="59">
        <f>IF($C$4="Neattiecināmās izmaksas",IF('6a+c+n'!$Q21="N",'6a+c+n'!P21,0))</f>
        <v>0</v>
      </c>
    </row>
    <row r="22" spans="1:16" x14ac:dyDescent="0.2">
      <c r="A22" s="64">
        <f>IF(P22=0,0,IF(COUNTBLANK(P22)=1,0,COUNTA($P$14:P22)))</f>
        <v>0</v>
      </c>
      <c r="B22" s="28">
        <f>IF($C$4="Neattiecināmās izmaksas",IF('6a+c+n'!$Q22="N",'6a+c+n'!B22,0))</f>
        <v>0</v>
      </c>
      <c r="C22" s="28">
        <f>IF($C$4="Neattiecināmās izmaksas",IF('6a+c+n'!$Q22="N",'6a+c+n'!C22,0))</f>
        <v>0</v>
      </c>
      <c r="D22" s="28">
        <f>IF($C$4="Neattiecināmās izmaksas",IF('6a+c+n'!$Q22="N",'6a+c+n'!D22,0))</f>
        <v>0</v>
      </c>
      <c r="E22" s="59"/>
      <c r="F22" s="81"/>
      <c r="G22" s="28"/>
      <c r="H22" s="28">
        <f>IF($C$4="Neattiecināmās izmaksas",IF('6a+c+n'!$Q22="N",'6a+c+n'!H22,0))</f>
        <v>0</v>
      </c>
      <c r="I22" s="28"/>
      <c r="J22" s="28"/>
      <c r="K22" s="59">
        <f>IF($C$4="Neattiecināmās izmaksas",IF('6a+c+n'!$Q22="N",'6a+c+n'!K22,0))</f>
        <v>0</v>
      </c>
      <c r="L22" s="109">
        <f>IF($C$4="Neattiecināmās izmaksas",IF('6a+c+n'!$Q22="N",'6a+c+n'!L22,0))</f>
        <v>0</v>
      </c>
      <c r="M22" s="28">
        <f>IF($C$4="Neattiecināmās izmaksas",IF('6a+c+n'!$Q22="N",'6a+c+n'!M22,0))</f>
        <v>0</v>
      </c>
      <c r="N22" s="28">
        <f>IF($C$4="Neattiecināmās izmaksas",IF('6a+c+n'!$Q22="N",'6a+c+n'!N22,0))</f>
        <v>0</v>
      </c>
      <c r="O22" s="28">
        <f>IF($C$4="Neattiecināmās izmaksas",IF('6a+c+n'!$Q22="N",'6a+c+n'!O22,0))</f>
        <v>0</v>
      </c>
      <c r="P22" s="59">
        <f>IF($C$4="Neattiecināmās izmaksas",IF('6a+c+n'!$Q22="N",'6a+c+n'!P22,0))</f>
        <v>0</v>
      </c>
    </row>
    <row r="23" spans="1:16" x14ac:dyDescent="0.2">
      <c r="A23" s="64">
        <f>IF(P23=0,0,IF(COUNTBLANK(P23)=1,0,COUNTA($P$14:P23)))</f>
        <v>0</v>
      </c>
      <c r="B23" s="28">
        <f>IF($C$4="Neattiecināmās izmaksas",IF('6a+c+n'!$Q23="N",'6a+c+n'!B23,0))</f>
        <v>0</v>
      </c>
      <c r="C23" s="28">
        <f>IF($C$4="Neattiecināmās izmaksas",IF('6a+c+n'!$Q23="N",'6a+c+n'!C23,0))</f>
        <v>0</v>
      </c>
      <c r="D23" s="28">
        <f>IF($C$4="Neattiecināmās izmaksas",IF('6a+c+n'!$Q23="N",'6a+c+n'!D23,0))</f>
        <v>0</v>
      </c>
      <c r="E23" s="59"/>
      <c r="F23" s="81"/>
      <c r="G23" s="28"/>
      <c r="H23" s="28">
        <f>IF($C$4="Neattiecināmās izmaksas",IF('6a+c+n'!$Q23="N",'6a+c+n'!H23,0))</f>
        <v>0</v>
      </c>
      <c r="I23" s="28"/>
      <c r="J23" s="28"/>
      <c r="K23" s="59">
        <f>IF($C$4="Neattiecināmās izmaksas",IF('6a+c+n'!$Q23="N",'6a+c+n'!K23,0))</f>
        <v>0</v>
      </c>
      <c r="L23" s="109">
        <f>IF($C$4="Neattiecināmās izmaksas",IF('6a+c+n'!$Q23="N",'6a+c+n'!L23,0))</f>
        <v>0</v>
      </c>
      <c r="M23" s="28">
        <f>IF($C$4="Neattiecināmās izmaksas",IF('6a+c+n'!$Q23="N",'6a+c+n'!M23,0))</f>
        <v>0</v>
      </c>
      <c r="N23" s="28">
        <f>IF($C$4="Neattiecināmās izmaksas",IF('6a+c+n'!$Q23="N",'6a+c+n'!N23,0))</f>
        <v>0</v>
      </c>
      <c r="O23" s="28">
        <f>IF($C$4="Neattiecināmās izmaksas",IF('6a+c+n'!$Q23="N",'6a+c+n'!O23,0))</f>
        <v>0</v>
      </c>
      <c r="P23" s="59">
        <f>IF($C$4="Neattiecināmās izmaksas",IF('6a+c+n'!$Q23="N",'6a+c+n'!P23,0))</f>
        <v>0</v>
      </c>
    </row>
    <row r="24" spans="1:16" x14ac:dyDescent="0.2">
      <c r="A24" s="64">
        <f>IF(P24=0,0,IF(COUNTBLANK(P24)=1,0,COUNTA($P$14:P24)))</f>
        <v>0</v>
      </c>
      <c r="B24" s="28">
        <f>IF($C$4="Neattiecināmās izmaksas",IF('6a+c+n'!$Q24="N",'6a+c+n'!B24,0))</f>
        <v>0</v>
      </c>
      <c r="C24" s="28">
        <f>IF($C$4="Neattiecināmās izmaksas",IF('6a+c+n'!$Q24="N",'6a+c+n'!C24,0))</f>
        <v>0</v>
      </c>
      <c r="D24" s="28">
        <f>IF($C$4="Neattiecināmās izmaksas",IF('6a+c+n'!$Q24="N",'6a+c+n'!D24,0))</f>
        <v>0</v>
      </c>
      <c r="E24" s="59"/>
      <c r="F24" s="81"/>
      <c r="G24" s="28"/>
      <c r="H24" s="28">
        <f>IF($C$4="Neattiecināmās izmaksas",IF('6a+c+n'!$Q24="N",'6a+c+n'!H24,0))</f>
        <v>0</v>
      </c>
      <c r="I24" s="28"/>
      <c r="J24" s="28"/>
      <c r="K24" s="59">
        <f>IF($C$4="Neattiecināmās izmaksas",IF('6a+c+n'!$Q24="N",'6a+c+n'!K24,0))</f>
        <v>0</v>
      </c>
      <c r="L24" s="109">
        <f>IF($C$4="Neattiecināmās izmaksas",IF('6a+c+n'!$Q24="N",'6a+c+n'!L24,0))</f>
        <v>0</v>
      </c>
      <c r="M24" s="28">
        <f>IF($C$4="Neattiecināmās izmaksas",IF('6a+c+n'!$Q24="N",'6a+c+n'!M24,0))</f>
        <v>0</v>
      </c>
      <c r="N24" s="28">
        <f>IF($C$4="Neattiecināmās izmaksas",IF('6a+c+n'!$Q24="N",'6a+c+n'!N24,0))</f>
        <v>0</v>
      </c>
      <c r="O24" s="28">
        <f>IF($C$4="Neattiecināmās izmaksas",IF('6a+c+n'!$Q24="N",'6a+c+n'!O24,0))</f>
        <v>0</v>
      </c>
      <c r="P24" s="59">
        <f>IF($C$4="Neattiecināmās izmaksas",IF('6a+c+n'!$Q24="N",'6a+c+n'!P24,0))</f>
        <v>0</v>
      </c>
    </row>
    <row r="25" spans="1:16" x14ac:dyDescent="0.2">
      <c r="A25" s="64">
        <f>IF(P25=0,0,IF(COUNTBLANK(P25)=1,0,COUNTA($P$14:P25)))</f>
        <v>0</v>
      </c>
      <c r="B25" s="28">
        <f>IF($C$4="Neattiecināmās izmaksas",IF('6a+c+n'!$Q25="N",'6a+c+n'!B25,0))</f>
        <v>0</v>
      </c>
      <c r="C25" s="28">
        <f>IF($C$4="Neattiecināmās izmaksas",IF('6a+c+n'!$Q25="N",'6a+c+n'!C25,0))</f>
        <v>0</v>
      </c>
      <c r="D25" s="28">
        <f>IF($C$4="Neattiecināmās izmaksas",IF('6a+c+n'!$Q25="N",'6a+c+n'!D25,0))</f>
        <v>0</v>
      </c>
      <c r="E25" s="59"/>
      <c r="F25" s="81"/>
      <c r="G25" s="28"/>
      <c r="H25" s="28">
        <f>IF($C$4="Neattiecināmās izmaksas",IF('6a+c+n'!$Q25="N",'6a+c+n'!H25,0))</f>
        <v>0</v>
      </c>
      <c r="I25" s="28"/>
      <c r="J25" s="28"/>
      <c r="K25" s="59">
        <f>IF($C$4="Neattiecināmās izmaksas",IF('6a+c+n'!$Q25="N",'6a+c+n'!K25,0))</f>
        <v>0</v>
      </c>
      <c r="L25" s="109">
        <f>IF($C$4="Neattiecināmās izmaksas",IF('6a+c+n'!$Q25="N",'6a+c+n'!L25,0))</f>
        <v>0</v>
      </c>
      <c r="M25" s="28">
        <f>IF($C$4="Neattiecināmās izmaksas",IF('6a+c+n'!$Q25="N",'6a+c+n'!M25,0))</f>
        <v>0</v>
      </c>
      <c r="N25" s="28">
        <f>IF($C$4="Neattiecināmās izmaksas",IF('6a+c+n'!$Q25="N",'6a+c+n'!N25,0))</f>
        <v>0</v>
      </c>
      <c r="O25" s="28">
        <f>IF($C$4="Neattiecināmās izmaksas",IF('6a+c+n'!$Q25="N",'6a+c+n'!O25,0))</f>
        <v>0</v>
      </c>
      <c r="P25" s="59">
        <f>IF($C$4="Neattiecināmās izmaksas",IF('6a+c+n'!$Q25="N",'6a+c+n'!P25,0))</f>
        <v>0</v>
      </c>
    </row>
    <row r="26" spans="1:16" x14ac:dyDescent="0.2">
      <c r="A26" s="64">
        <f>IF(P26=0,0,IF(COUNTBLANK(P26)=1,0,COUNTA($P$14:P26)))</f>
        <v>0</v>
      </c>
      <c r="B26" s="28">
        <f>IF($C$4="Neattiecināmās izmaksas",IF('6a+c+n'!$Q26="N",'6a+c+n'!B26,0))</f>
        <v>0</v>
      </c>
      <c r="C26" s="28">
        <f>IF($C$4="Neattiecināmās izmaksas",IF('6a+c+n'!$Q26="N",'6a+c+n'!C26,0))</f>
        <v>0</v>
      </c>
      <c r="D26" s="28">
        <f>IF($C$4="Neattiecināmās izmaksas",IF('6a+c+n'!$Q26="N",'6a+c+n'!D26,0))</f>
        <v>0</v>
      </c>
      <c r="E26" s="59"/>
      <c r="F26" s="81"/>
      <c r="G26" s="28"/>
      <c r="H26" s="28">
        <f>IF($C$4="Neattiecināmās izmaksas",IF('6a+c+n'!$Q26="N",'6a+c+n'!H26,0))</f>
        <v>0</v>
      </c>
      <c r="I26" s="28"/>
      <c r="J26" s="28"/>
      <c r="K26" s="59">
        <f>IF($C$4="Neattiecināmās izmaksas",IF('6a+c+n'!$Q26="N",'6a+c+n'!K26,0))</f>
        <v>0</v>
      </c>
      <c r="L26" s="109">
        <f>IF($C$4="Neattiecināmās izmaksas",IF('6a+c+n'!$Q26="N",'6a+c+n'!L26,0))</f>
        <v>0</v>
      </c>
      <c r="M26" s="28">
        <f>IF($C$4="Neattiecināmās izmaksas",IF('6a+c+n'!$Q26="N",'6a+c+n'!M26,0))</f>
        <v>0</v>
      </c>
      <c r="N26" s="28">
        <f>IF($C$4="Neattiecināmās izmaksas",IF('6a+c+n'!$Q26="N",'6a+c+n'!N26,0))</f>
        <v>0</v>
      </c>
      <c r="O26" s="28">
        <f>IF($C$4="Neattiecināmās izmaksas",IF('6a+c+n'!$Q26="N",'6a+c+n'!O26,0))</f>
        <v>0</v>
      </c>
      <c r="P26" s="59">
        <f>IF($C$4="Neattiecināmās izmaksas",IF('6a+c+n'!$Q26="N",'6a+c+n'!P26,0))</f>
        <v>0</v>
      </c>
    </row>
    <row r="27" spans="1:16" x14ac:dyDescent="0.2">
      <c r="A27" s="64">
        <f>IF(P27=0,0,IF(COUNTBLANK(P27)=1,0,COUNTA($P$14:P27)))</f>
        <v>0</v>
      </c>
      <c r="B27" s="28">
        <f>IF($C$4="Neattiecināmās izmaksas",IF('6a+c+n'!$Q28="N",'6a+c+n'!B28,0))</f>
        <v>0</v>
      </c>
      <c r="C27" s="28">
        <f>IF($C$4="Neattiecināmās izmaksas",IF('6a+c+n'!$Q28="N",'6a+c+n'!C28,0))</f>
        <v>0</v>
      </c>
      <c r="D27" s="28">
        <f>IF($C$4="Neattiecināmās izmaksas",IF('6a+c+n'!$Q28="N",'6a+c+n'!D28,0))</f>
        <v>0</v>
      </c>
      <c r="E27" s="59"/>
      <c r="F27" s="81"/>
      <c r="G27" s="28"/>
      <c r="H27" s="28">
        <f>IF($C$4="Neattiecināmās izmaksas",IF('6a+c+n'!$Q28="N",'6a+c+n'!H28,0))</f>
        <v>0</v>
      </c>
      <c r="I27" s="28"/>
      <c r="J27" s="28"/>
      <c r="K27" s="59">
        <f>IF($C$4="Neattiecināmās izmaksas",IF('6a+c+n'!$Q28="N",'6a+c+n'!K28,0))</f>
        <v>0</v>
      </c>
      <c r="L27" s="109">
        <f>IF($C$4="Neattiecināmās izmaksas",IF('6a+c+n'!$Q28="N",'6a+c+n'!L28,0))</f>
        <v>0</v>
      </c>
      <c r="M27" s="28">
        <f>IF($C$4="Neattiecināmās izmaksas",IF('6a+c+n'!$Q28="N",'6a+c+n'!M28,0))</f>
        <v>0</v>
      </c>
      <c r="N27" s="28">
        <f>IF($C$4="Neattiecināmās izmaksas",IF('6a+c+n'!$Q28="N",'6a+c+n'!N28,0))</f>
        <v>0</v>
      </c>
      <c r="O27" s="28">
        <f>IF($C$4="Neattiecināmās izmaksas",IF('6a+c+n'!$Q28="N",'6a+c+n'!O28,0))</f>
        <v>0</v>
      </c>
      <c r="P27" s="59">
        <f>IF($C$4="Neattiecināmās izmaksas",IF('6a+c+n'!$Q28="N",'6a+c+n'!P28,0))</f>
        <v>0</v>
      </c>
    </row>
    <row r="28" spans="1:16" ht="12" thickBot="1" x14ac:dyDescent="0.25">
      <c r="A28" s="64">
        <f>IF(P28=0,0,IF(COUNTBLANK(P28)=1,0,COUNTA($P$14:P28)))</f>
        <v>0</v>
      </c>
      <c r="B28" s="28">
        <f>IF($C$4="Neattiecināmās izmaksas",IF('6a+c+n'!$Q29="N",'6a+c+n'!B29,0))</f>
        <v>0</v>
      </c>
      <c r="C28" s="28">
        <f>IF($C$4="Neattiecināmās izmaksas",IF('6a+c+n'!$Q29="N",'6a+c+n'!C29,0))</f>
        <v>0</v>
      </c>
      <c r="D28" s="28">
        <f>IF($C$4="Neattiecināmās izmaksas",IF('6a+c+n'!$Q29="N",'6a+c+n'!D29,0))</f>
        <v>0</v>
      </c>
      <c r="E28" s="59"/>
      <c r="F28" s="81"/>
      <c r="G28" s="28"/>
      <c r="H28" s="28">
        <f>IF($C$4="Neattiecināmās izmaksas",IF('6a+c+n'!$Q29="N",'6a+c+n'!H29,0))</f>
        <v>0</v>
      </c>
      <c r="I28" s="28"/>
      <c r="J28" s="28"/>
      <c r="K28" s="59">
        <f>IF($C$4="Neattiecināmās izmaksas",IF('6a+c+n'!$Q29="N",'6a+c+n'!K29,0))</f>
        <v>0</v>
      </c>
      <c r="L28" s="109">
        <f>IF($C$4="Neattiecināmās izmaksas",IF('6a+c+n'!$Q29="N",'6a+c+n'!L29,0))</f>
        <v>0</v>
      </c>
      <c r="M28" s="28">
        <f>IF($C$4="Neattiecināmās izmaksas",IF('6a+c+n'!$Q29="N",'6a+c+n'!M29,0))</f>
        <v>0</v>
      </c>
      <c r="N28" s="28">
        <f>IF($C$4="Neattiecināmās izmaksas",IF('6a+c+n'!$Q29="N",'6a+c+n'!N29,0))</f>
        <v>0</v>
      </c>
      <c r="O28" s="28">
        <f>IF($C$4="Neattiecināmās izmaksas",IF('6a+c+n'!$Q29="N",'6a+c+n'!O29,0))</f>
        <v>0</v>
      </c>
      <c r="P28" s="59">
        <f>IF($C$4="Neattiecināmās izmaksas",IF('6a+c+n'!$Q29="N",'6a+c+n'!P29,0))</f>
        <v>0</v>
      </c>
    </row>
    <row r="29" spans="1:16" ht="12" customHeight="1" thickBot="1" x14ac:dyDescent="0.25">
      <c r="A29" s="325" t="s">
        <v>62</v>
      </c>
      <c r="B29" s="326"/>
      <c r="C29" s="326"/>
      <c r="D29" s="326"/>
      <c r="E29" s="326"/>
      <c r="F29" s="326"/>
      <c r="G29" s="326"/>
      <c r="H29" s="326"/>
      <c r="I29" s="326"/>
      <c r="J29" s="326"/>
      <c r="K29" s="327"/>
      <c r="L29" s="110">
        <f>SUM(L14:L28)</f>
        <v>0</v>
      </c>
      <c r="M29" s="111">
        <f>SUM(M14:M28)</f>
        <v>0</v>
      </c>
      <c r="N29" s="111">
        <f>SUM(N14:N28)</f>
        <v>0</v>
      </c>
      <c r="O29" s="111">
        <f>SUM(O14:O28)</f>
        <v>0</v>
      </c>
      <c r="P29" s="112">
        <f>SUM(P14:P28)</f>
        <v>0</v>
      </c>
    </row>
    <row r="30" spans="1:16" x14ac:dyDescent="0.2">
      <c r="A30" s="20"/>
      <c r="B30" s="20"/>
      <c r="C30" s="20"/>
      <c r="D30" s="20"/>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14</v>
      </c>
      <c r="B32" s="20"/>
      <c r="C32" s="328">
        <f>'Kops n'!C36:H36</f>
        <v>0</v>
      </c>
      <c r="D32" s="328"/>
      <c r="E32" s="328"/>
      <c r="F32" s="328"/>
      <c r="G32" s="328"/>
      <c r="H32" s="328"/>
      <c r="I32" s="20"/>
      <c r="J32" s="20"/>
      <c r="K32" s="20"/>
      <c r="L32" s="20"/>
      <c r="M32" s="20"/>
      <c r="N32" s="20"/>
      <c r="O32" s="20"/>
      <c r="P32" s="20"/>
    </row>
    <row r="33" spans="1:16" x14ac:dyDescent="0.2">
      <c r="A33" s="20"/>
      <c r="B33" s="20"/>
      <c r="C33" s="250" t="s">
        <v>15</v>
      </c>
      <c r="D33" s="250"/>
      <c r="E33" s="250"/>
      <c r="F33" s="250"/>
      <c r="G33" s="250"/>
      <c r="H33" s="25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291" t="str">
        <f>'Kops n'!A39:D39</f>
        <v xml:space="preserve">Tāme sastādīta 2023. gada __.________ </v>
      </c>
      <c r="B35" s="292"/>
      <c r="C35" s="292"/>
      <c r="D35" s="29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41</v>
      </c>
      <c r="B37" s="20"/>
      <c r="C37" s="328">
        <f>'Kops n'!C41:H41</f>
        <v>0</v>
      </c>
      <c r="D37" s="328"/>
      <c r="E37" s="328"/>
      <c r="F37" s="328"/>
      <c r="G37" s="328"/>
      <c r="H37" s="328"/>
      <c r="I37" s="20"/>
      <c r="J37" s="20"/>
      <c r="K37" s="20"/>
      <c r="L37" s="20"/>
      <c r="M37" s="20"/>
      <c r="N37" s="20"/>
      <c r="O37" s="20"/>
      <c r="P37" s="20"/>
    </row>
    <row r="38" spans="1:16" x14ac:dyDescent="0.2">
      <c r="A38" s="20"/>
      <c r="B38" s="20"/>
      <c r="C38" s="250" t="s">
        <v>15</v>
      </c>
      <c r="D38" s="250"/>
      <c r="E38" s="250"/>
      <c r="F38" s="250"/>
      <c r="G38" s="250"/>
      <c r="H38" s="25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03" t="s">
        <v>16</v>
      </c>
      <c r="B40" s="52"/>
      <c r="C40" s="115">
        <f>'Kops n'!C44</f>
        <v>0</v>
      </c>
      <c r="D40" s="52"/>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sheetData>
  <mergeCells count="23">
    <mergeCell ref="C38:H38"/>
    <mergeCell ref="L12:P12"/>
    <mergeCell ref="A29:K29"/>
    <mergeCell ref="C32:H32"/>
    <mergeCell ref="C33:H33"/>
    <mergeCell ref="A35:D35"/>
    <mergeCell ref="C37:H3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9:K29">
    <cfRule type="containsText" dxfId="174" priority="3"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173" priority="1" operator="equal">
      <formula>0</formula>
    </cfRule>
  </conditionalFormatting>
  <conditionalFormatting sqref="C2:I2 D5:L8 N9:O9 L29:P29 C32:H32 C37:H37 C40">
    <cfRule type="cellIs" dxfId="172"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DFDE-FC69-4706-83B9-7FB5298402FE}">
  <sheetPr codeName="Sheet25">
    <tabColor rgb="FF0070C0"/>
  </sheetPr>
  <dimension ref="A1:Q41"/>
  <sheetViews>
    <sheetView topLeftCell="A20" zoomScale="115" zoomScaleNormal="115" workbookViewId="0">
      <selection activeCell="F26" sqref="F26:P2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7</v>
      </c>
      <c r="E1" s="26"/>
      <c r="F1" s="26"/>
      <c r="G1" s="26"/>
      <c r="H1" s="26"/>
      <c r="I1" s="26"/>
      <c r="J1" s="26"/>
      <c r="N1" s="30"/>
      <c r="O1" s="31"/>
      <c r="P1" s="32"/>
    </row>
    <row r="2" spans="1:17" x14ac:dyDescent="0.2">
      <c r="A2" s="33"/>
      <c r="B2" s="33"/>
      <c r="C2" s="316" t="s">
        <v>409</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401</v>
      </c>
      <c r="B9" s="319"/>
      <c r="C9" s="319"/>
      <c r="D9" s="319"/>
      <c r="E9" s="319"/>
      <c r="F9" s="319"/>
      <c r="G9" s="35"/>
      <c r="H9" s="35"/>
      <c r="I9" s="35"/>
      <c r="J9" s="320" t="s">
        <v>45</v>
      </c>
      <c r="K9" s="320"/>
      <c r="L9" s="320"/>
      <c r="M9" s="320"/>
      <c r="N9" s="321">
        <f>P29</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173">
        <v>1</v>
      </c>
      <c r="B14" s="130"/>
      <c r="C14" s="181" t="s">
        <v>233</v>
      </c>
      <c r="D14" s="182"/>
      <c r="E14" s="183"/>
      <c r="F14" s="140"/>
      <c r="G14" s="162"/>
      <c r="H14" s="49">
        <f t="shared" ref="H14:H22" si="0">F14*G14</f>
        <v>0</v>
      </c>
      <c r="I14" s="141"/>
      <c r="J14" s="141"/>
      <c r="K14" s="107">
        <f t="shared" ref="K14:K22" si="1">SUM(H14:J14)</f>
        <v>0</v>
      </c>
      <c r="L14" s="51">
        <f t="shared" ref="L14:L22" si="2">E14*F14</f>
        <v>0</v>
      </c>
      <c r="M14" s="49">
        <f t="shared" ref="M14:M22" si="3">H14*E14</f>
        <v>0</v>
      </c>
      <c r="N14" s="49">
        <f t="shared" ref="N14:N22" si="4">I14*E14</f>
        <v>0</v>
      </c>
      <c r="O14" s="49">
        <f t="shared" ref="O14:O22" si="5">J14*E14</f>
        <v>0</v>
      </c>
      <c r="P14" s="50">
        <f t="shared" ref="P14:P22" si="6">SUM(M14:O14)</f>
        <v>0</v>
      </c>
      <c r="Q14" s="70"/>
    </row>
    <row r="15" spans="1:17" ht="22.5" x14ac:dyDescent="0.2">
      <c r="A15" s="184">
        <v>2</v>
      </c>
      <c r="B15" s="180" t="s">
        <v>234</v>
      </c>
      <c r="C15" s="137" t="s">
        <v>235</v>
      </c>
      <c r="D15" s="160" t="s">
        <v>105</v>
      </c>
      <c r="E15" s="185">
        <v>80.204000000000008</v>
      </c>
      <c r="F15" s="140"/>
      <c r="G15" s="162"/>
      <c r="H15" s="49">
        <f t="shared" si="0"/>
        <v>0</v>
      </c>
      <c r="I15" s="141"/>
      <c r="J15" s="141"/>
      <c r="K15" s="107">
        <f t="shared" si="1"/>
        <v>0</v>
      </c>
      <c r="L15" s="51">
        <f t="shared" si="2"/>
        <v>0</v>
      </c>
      <c r="M15" s="49">
        <f t="shared" si="3"/>
        <v>0</v>
      </c>
      <c r="N15" s="49">
        <f t="shared" si="4"/>
        <v>0</v>
      </c>
      <c r="O15" s="49">
        <f t="shared" si="5"/>
        <v>0</v>
      </c>
      <c r="P15" s="50">
        <f t="shared" si="6"/>
        <v>0</v>
      </c>
      <c r="Q15" s="77" t="s">
        <v>47</v>
      </c>
    </row>
    <row r="16" spans="1:17" ht="22.5" x14ac:dyDescent="0.2">
      <c r="A16" s="184">
        <v>3</v>
      </c>
      <c r="B16" s="180" t="s">
        <v>234</v>
      </c>
      <c r="C16" s="154" t="s">
        <v>236</v>
      </c>
      <c r="D16" s="160" t="s">
        <v>219</v>
      </c>
      <c r="E16" s="186">
        <v>200.51</v>
      </c>
      <c r="F16" s="140"/>
      <c r="G16" s="162"/>
      <c r="H16" s="49">
        <f t="shared" si="0"/>
        <v>0</v>
      </c>
      <c r="I16" s="141"/>
      <c r="J16" s="141"/>
      <c r="K16" s="107">
        <f t="shared" si="1"/>
        <v>0</v>
      </c>
      <c r="L16" s="51">
        <f t="shared" si="2"/>
        <v>0</v>
      </c>
      <c r="M16" s="49">
        <f t="shared" si="3"/>
        <v>0</v>
      </c>
      <c r="N16" s="49">
        <f t="shared" si="4"/>
        <v>0</v>
      </c>
      <c r="O16" s="49">
        <f t="shared" si="5"/>
        <v>0</v>
      </c>
      <c r="P16" s="50">
        <f t="shared" si="6"/>
        <v>0</v>
      </c>
      <c r="Q16" s="77" t="s">
        <v>47</v>
      </c>
    </row>
    <row r="17" spans="1:17" ht="22.5" x14ac:dyDescent="0.2">
      <c r="A17" s="184">
        <v>4</v>
      </c>
      <c r="B17" s="180" t="s">
        <v>234</v>
      </c>
      <c r="C17" s="137" t="s">
        <v>237</v>
      </c>
      <c r="D17" s="160" t="s">
        <v>105</v>
      </c>
      <c r="E17" s="185">
        <v>360.91800000000001</v>
      </c>
      <c r="F17" s="140"/>
      <c r="G17" s="162"/>
      <c r="H17" s="49">
        <f t="shared" si="0"/>
        <v>0</v>
      </c>
      <c r="I17" s="141"/>
      <c r="J17" s="141"/>
      <c r="K17" s="107">
        <f t="shared" si="1"/>
        <v>0</v>
      </c>
      <c r="L17" s="51">
        <f t="shared" si="2"/>
        <v>0</v>
      </c>
      <c r="M17" s="49">
        <f t="shared" si="3"/>
        <v>0</v>
      </c>
      <c r="N17" s="49">
        <f t="shared" si="4"/>
        <v>0</v>
      </c>
      <c r="O17" s="49">
        <f t="shared" si="5"/>
        <v>0</v>
      </c>
      <c r="P17" s="50">
        <f t="shared" si="6"/>
        <v>0</v>
      </c>
      <c r="Q17" s="77" t="s">
        <v>47</v>
      </c>
    </row>
    <row r="18" spans="1:17" ht="22.5" x14ac:dyDescent="0.2">
      <c r="A18" s="184">
        <v>5</v>
      </c>
      <c r="B18" s="180" t="s">
        <v>234</v>
      </c>
      <c r="C18" s="137" t="s">
        <v>238</v>
      </c>
      <c r="D18" s="160" t="s">
        <v>101</v>
      </c>
      <c r="E18" s="185">
        <v>200.51</v>
      </c>
      <c r="F18" s="140"/>
      <c r="G18" s="162"/>
      <c r="H18" s="49">
        <f t="shared" si="0"/>
        <v>0</v>
      </c>
      <c r="I18" s="141"/>
      <c r="J18" s="141"/>
      <c r="K18" s="107">
        <f t="shared" si="1"/>
        <v>0</v>
      </c>
      <c r="L18" s="51">
        <f t="shared" si="2"/>
        <v>0</v>
      </c>
      <c r="M18" s="49">
        <f t="shared" si="3"/>
        <v>0</v>
      </c>
      <c r="N18" s="49">
        <f t="shared" si="4"/>
        <v>0</v>
      </c>
      <c r="O18" s="49">
        <f t="shared" si="5"/>
        <v>0</v>
      </c>
      <c r="P18" s="50">
        <f t="shared" si="6"/>
        <v>0</v>
      </c>
      <c r="Q18" s="77" t="s">
        <v>47</v>
      </c>
    </row>
    <row r="19" spans="1:17" ht="22.5" x14ac:dyDescent="0.2">
      <c r="A19" s="184">
        <v>6</v>
      </c>
      <c r="B19" s="180" t="s">
        <v>234</v>
      </c>
      <c r="C19" s="137" t="s">
        <v>239</v>
      </c>
      <c r="D19" s="160" t="s">
        <v>101</v>
      </c>
      <c r="E19" s="185">
        <v>67</v>
      </c>
      <c r="F19" s="140"/>
      <c r="G19" s="162"/>
      <c r="H19" s="49">
        <f t="shared" si="0"/>
        <v>0</v>
      </c>
      <c r="I19" s="141"/>
      <c r="J19" s="141"/>
      <c r="K19" s="107">
        <f t="shared" si="1"/>
        <v>0</v>
      </c>
      <c r="L19" s="51">
        <f t="shared" si="2"/>
        <v>0</v>
      </c>
      <c r="M19" s="49">
        <f t="shared" si="3"/>
        <v>0</v>
      </c>
      <c r="N19" s="49">
        <f t="shared" si="4"/>
        <v>0</v>
      </c>
      <c r="O19" s="49">
        <f t="shared" si="5"/>
        <v>0</v>
      </c>
      <c r="P19" s="50">
        <f t="shared" si="6"/>
        <v>0</v>
      </c>
      <c r="Q19" s="77" t="s">
        <v>47</v>
      </c>
    </row>
    <row r="20" spans="1:17" x14ac:dyDescent="0.2">
      <c r="A20" s="184">
        <v>7</v>
      </c>
      <c r="B20" s="187"/>
      <c r="C20" s="155" t="s">
        <v>240</v>
      </c>
      <c r="D20" s="28"/>
      <c r="E20" s="185"/>
      <c r="F20" s="140"/>
      <c r="G20" s="162"/>
      <c r="H20" s="49">
        <f t="shared" si="0"/>
        <v>0</v>
      </c>
      <c r="I20" s="141"/>
      <c r="J20" s="141"/>
      <c r="K20" s="107">
        <f t="shared" si="1"/>
        <v>0</v>
      </c>
      <c r="L20" s="51">
        <f t="shared" si="2"/>
        <v>0</v>
      </c>
      <c r="M20" s="49">
        <f t="shared" si="3"/>
        <v>0</v>
      </c>
      <c r="N20" s="49">
        <f t="shared" si="4"/>
        <v>0</v>
      </c>
      <c r="O20" s="49">
        <f t="shared" si="5"/>
        <v>0</v>
      </c>
      <c r="P20" s="50">
        <f t="shared" si="6"/>
        <v>0</v>
      </c>
      <c r="Q20" s="77"/>
    </row>
    <row r="21" spans="1:17" ht="22.5" x14ac:dyDescent="0.2">
      <c r="A21" s="184">
        <v>8</v>
      </c>
      <c r="B21" s="188" t="str">
        <f>B15</f>
        <v>10-00000</v>
      </c>
      <c r="C21" s="189" t="s">
        <v>241</v>
      </c>
      <c r="D21" s="160" t="s">
        <v>242</v>
      </c>
      <c r="E21" s="185">
        <v>3.15</v>
      </c>
      <c r="F21" s="140"/>
      <c r="G21" s="162"/>
      <c r="H21" s="49">
        <f t="shared" si="0"/>
        <v>0</v>
      </c>
      <c r="I21" s="141"/>
      <c r="J21" s="141"/>
      <c r="K21" s="107">
        <f t="shared" si="1"/>
        <v>0</v>
      </c>
      <c r="L21" s="51">
        <f t="shared" si="2"/>
        <v>0</v>
      </c>
      <c r="M21" s="49">
        <f t="shared" si="3"/>
        <v>0</v>
      </c>
      <c r="N21" s="49">
        <f t="shared" si="4"/>
        <v>0</v>
      </c>
      <c r="O21" s="49">
        <f t="shared" si="5"/>
        <v>0</v>
      </c>
      <c r="P21" s="50">
        <f t="shared" si="6"/>
        <v>0</v>
      </c>
      <c r="Q21" s="77" t="s">
        <v>54</v>
      </c>
    </row>
    <row r="22" spans="1:17" x14ac:dyDescent="0.2">
      <c r="A22" s="184">
        <v>9</v>
      </c>
      <c r="B22" s="28"/>
      <c r="C22" s="168" t="s">
        <v>243</v>
      </c>
      <c r="D22" s="28"/>
      <c r="E22" s="185"/>
      <c r="F22" s="140"/>
      <c r="G22" s="162"/>
      <c r="H22" s="49">
        <f t="shared" si="0"/>
        <v>0</v>
      </c>
      <c r="I22" s="141"/>
      <c r="J22" s="141"/>
      <c r="K22" s="107">
        <f t="shared" si="1"/>
        <v>0</v>
      </c>
      <c r="L22" s="51">
        <f t="shared" si="2"/>
        <v>0</v>
      </c>
      <c r="M22" s="49">
        <f t="shared" si="3"/>
        <v>0</v>
      </c>
      <c r="N22" s="49">
        <f t="shared" si="4"/>
        <v>0</v>
      </c>
      <c r="O22" s="49">
        <f t="shared" si="5"/>
        <v>0</v>
      </c>
      <c r="P22" s="50">
        <f t="shared" si="6"/>
        <v>0</v>
      </c>
      <c r="Q22" s="77"/>
    </row>
    <row r="23" spans="1:17" ht="45" x14ac:dyDescent="0.2">
      <c r="A23" s="184">
        <v>10</v>
      </c>
      <c r="B23" s="28" t="s">
        <v>234</v>
      </c>
      <c r="C23" s="154" t="s">
        <v>244</v>
      </c>
      <c r="D23" s="149" t="s">
        <v>101</v>
      </c>
      <c r="E23" s="230">
        <v>231</v>
      </c>
      <c r="F23" s="140"/>
      <c r="G23" s="162"/>
      <c r="H23" s="49">
        <f>F23*G23</f>
        <v>0</v>
      </c>
      <c r="I23" s="141"/>
      <c r="J23" s="141"/>
      <c r="K23" s="107">
        <f t="shared" ref="K23:K28" si="7">SUM(H23:J23)</f>
        <v>0</v>
      </c>
      <c r="L23" s="51">
        <f t="shared" ref="L23:L28" si="8">E23*F23</f>
        <v>0</v>
      </c>
      <c r="M23" s="49">
        <f t="shared" ref="M23:M28" si="9">H23*E23</f>
        <v>0</v>
      </c>
      <c r="N23" s="49">
        <f t="shared" ref="N23:N28" si="10">I23*E23</f>
        <v>0</v>
      </c>
      <c r="O23" s="49">
        <f t="shared" ref="O23:O28" si="11">J23*E23</f>
        <v>0</v>
      </c>
      <c r="P23" s="50">
        <f t="shared" ref="P23:P28" si="12">SUM(M23:O23)</f>
        <v>0</v>
      </c>
      <c r="Q23" s="77" t="s">
        <v>47</v>
      </c>
    </row>
    <row r="24" spans="1:17" ht="33.75" x14ac:dyDescent="0.2">
      <c r="A24" s="184">
        <v>11</v>
      </c>
      <c r="B24" s="28" t="s">
        <v>234</v>
      </c>
      <c r="C24" s="137" t="s">
        <v>245</v>
      </c>
      <c r="D24" s="149" t="s">
        <v>101</v>
      </c>
      <c r="E24" s="231">
        <v>89.25</v>
      </c>
      <c r="F24" s="140"/>
      <c r="G24" s="162"/>
      <c r="H24" s="49">
        <f t="shared" ref="H24:H28" si="13">F24*G24</f>
        <v>0</v>
      </c>
      <c r="I24" s="141"/>
      <c r="J24" s="141"/>
      <c r="K24" s="107">
        <f t="shared" si="7"/>
        <v>0</v>
      </c>
      <c r="L24" s="51">
        <f t="shared" si="8"/>
        <v>0</v>
      </c>
      <c r="M24" s="49">
        <f t="shared" si="9"/>
        <v>0</v>
      </c>
      <c r="N24" s="49">
        <f t="shared" si="10"/>
        <v>0</v>
      </c>
      <c r="O24" s="49">
        <f t="shared" si="11"/>
        <v>0</v>
      </c>
      <c r="P24" s="50">
        <f t="shared" si="12"/>
        <v>0</v>
      </c>
      <c r="Q24" s="77" t="s">
        <v>47</v>
      </c>
    </row>
    <row r="25" spans="1:17" ht="45" x14ac:dyDescent="0.2">
      <c r="A25" s="184">
        <v>12</v>
      </c>
      <c r="B25" s="28" t="s">
        <v>234</v>
      </c>
      <c r="C25" s="137" t="s">
        <v>246</v>
      </c>
      <c r="D25" s="149" t="s">
        <v>101</v>
      </c>
      <c r="E25" s="231">
        <v>57.319500000000005</v>
      </c>
      <c r="F25" s="140"/>
      <c r="G25" s="162"/>
      <c r="H25" s="49">
        <f t="shared" si="13"/>
        <v>0</v>
      </c>
      <c r="I25" s="141"/>
      <c r="J25" s="141"/>
      <c r="K25" s="107">
        <f t="shared" si="7"/>
        <v>0</v>
      </c>
      <c r="L25" s="51">
        <f t="shared" si="8"/>
        <v>0</v>
      </c>
      <c r="M25" s="49">
        <f t="shared" si="9"/>
        <v>0</v>
      </c>
      <c r="N25" s="49">
        <f t="shared" si="10"/>
        <v>0</v>
      </c>
      <c r="O25" s="49">
        <f t="shared" si="11"/>
        <v>0</v>
      </c>
      <c r="P25" s="50">
        <f t="shared" si="12"/>
        <v>0</v>
      </c>
      <c r="Q25" s="77" t="s">
        <v>47</v>
      </c>
    </row>
    <row r="26" spans="1:17" ht="67.5" x14ac:dyDescent="0.2">
      <c r="A26" s="184">
        <v>13</v>
      </c>
      <c r="B26" s="28" t="s">
        <v>234</v>
      </c>
      <c r="C26" s="137" t="s">
        <v>247</v>
      </c>
      <c r="D26" s="149" t="s">
        <v>101</v>
      </c>
      <c r="E26" s="231">
        <v>4.2</v>
      </c>
      <c r="F26" s="140"/>
      <c r="G26" s="162"/>
      <c r="H26" s="49">
        <f t="shared" si="13"/>
        <v>0</v>
      </c>
      <c r="I26" s="141"/>
      <c r="J26" s="141"/>
      <c r="K26" s="107">
        <f t="shared" si="7"/>
        <v>0</v>
      </c>
      <c r="L26" s="51">
        <f t="shared" si="8"/>
        <v>0</v>
      </c>
      <c r="M26" s="49">
        <f t="shared" si="9"/>
        <v>0</v>
      </c>
      <c r="N26" s="49">
        <f t="shared" si="10"/>
        <v>0</v>
      </c>
      <c r="O26" s="49">
        <f t="shared" si="11"/>
        <v>0</v>
      </c>
      <c r="P26" s="50">
        <f t="shared" ref="P26:P27" si="14">SUM(M26:O26)</f>
        <v>0</v>
      </c>
      <c r="Q26" s="77" t="s">
        <v>54</v>
      </c>
    </row>
    <row r="27" spans="1:17" ht="22.5" x14ac:dyDescent="0.2">
      <c r="A27" s="184">
        <v>14</v>
      </c>
      <c r="B27" s="28" t="s">
        <v>234</v>
      </c>
      <c r="C27" s="137" t="s">
        <v>248</v>
      </c>
      <c r="D27" s="149" t="s">
        <v>66</v>
      </c>
      <c r="E27" s="231">
        <v>30.450000000000003</v>
      </c>
      <c r="F27" s="51"/>
      <c r="G27" s="162"/>
      <c r="H27" s="49">
        <f t="shared" si="13"/>
        <v>0</v>
      </c>
      <c r="I27" s="162"/>
      <c r="J27" s="162"/>
      <c r="K27" s="107">
        <f t="shared" si="7"/>
        <v>0</v>
      </c>
      <c r="L27" s="51">
        <f t="shared" si="8"/>
        <v>0</v>
      </c>
      <c r="M27" s="49">
        <f t="shared" si="9"/>
        <v>0</v>
      </c>
      <c r="N27" s="49">
        <f t="shared" si="10"/>
        <v>0</v>
      </c>
      <c r="O27" s="49">
        <f t="shared" si="11"/>
        <v>0</v>
      </c>
      <c r="P27" s="50">
        <f t="shared" si="14"/>
        <v>0</v>
      </c>
      <c r="Q27" s="77" t="s">
        <v>54</v>
      </c>
    </row>
    <row r="28" spans="1:17" ht="22.5" x14ac:dyDescent="0.2">
      <c r="A28" s="184">
        <v>15</v>
      </c>
      <c r="B28" s="28" t="s">
        <v>234</v>
      </c>
      <c r="C28" s="137" t="s">
        <v>249</v>
      </c>
      <c r="D28" s="149" t="s">
        <v>66</v>
      </c>
      <c r="E28" s="232">
        <v>30.450000000000003</v>
      </c>
      <c r="F28" s="51"/>
      <c r="G28" s="162"/>
      <c r="H28" s="49">
        <f t="shared" si="13"/>
        <v>0</v>
      </c>
      <c r="I28" s="162"/>
      <c r="J28" s="162"/>
      <c r="K28" s="107">
        <f t="shared" si="7"/>
        <v>0</v>
      </c>
      <c r="L28" s="51">
        <f t="shared" si="8"/>
        <v>0</v>
      </c>
      <c r="M28" s="49">
        <f t="shared" si="9"/>
        <v>0</v>
      </c>
      <c r="N28" s="49">
        <f t="shared" si="10"/>
        <v>0</v>
      </c>
      <c r="O28" s="49">
        <f t="shared" si="11"/>
        <v>0</v>
      </c>
      <c r="P28" s="50">
        <f t="shared" si="12"/>
        <v>0</v>
      </c>
      <c r="Q28" s="77" t="s">
        <v>54</v>
      </c>
    </row>
    <row r="29" spans="1:17" ht="12" customHeight="1" thickBot="1" x14ac:dyDescent="0.25">
      <c r="A29" s="325" t="s">
        <v>62</v>
      </c>
      <c r="B29" s="326"/>
      <c r="C29" s="326"/>
      <c r="D29" s="326"/>
      <c r="E29" s="326"/>
      <c r="F29" s="326"/>
      <c r="G29" s="326"/>
      <c r="H29" s="326"/>
      <c r="I29" s="326"/>
      <c r="J29" s="326"/>
      <c r="K29" s="327"/>
      <c r="L29" s="74">
        <f>SUM(L14:L28)</f>
        <v>0</v>
      </c>
      <c r="M29" s="75">
        <f>SUM(M14:M28)</f>
        <v>0</v>
      </c>
      <c r="N29" s="75">
        <f>SUM(N14:N28)</f>
        <v>0</v>
      </c>
      <c r="O29" s="75">
        <f>SUM(O14:O28)</f>
        <v>0</v>
      </c>
      <c r="P29" s="76">
        <f>SUM(P14:P28)</f>
        <v>0</v>
      </c>
    </row>
    <row r="30" spans="1:17" x14ac:dyDescent="0.2">
      <c r="A30" s="20"/>
      <c r="B30" s="20"/>
      <c r="C30" s="20"/>
      <c r="D30" s="20"/>
      <c r="E30" s="20"/>
      <c r="F30" s="20"/>
      <c r="G30" s="20"/>
      <c r="H30" s="20"/>
      <c r="I30" s="20"/>
      <c r="J30" s="20"/>
      <c r="K30" s="20"/>
      <c r="L30" s="20"/>
      <c r="M30" s="20"/>
      <c r="N30" s="20"/>
      <c r="O30" s="20"/>
      <c r="P30" s="20"/>
    </row>
    <row r="31" spans="1:17" x14ac:dyDescent="0.2">
      <c r="A31" s="20"/>
      <c r="B31" s="20"/>
      <c r="C31" s="20"/>
      <c r="D31" s="20"/>
      <c r="E31" s="20"/>
      <c r="F31" s="20"/>
      <c r="G31" s="20"/>
      <c r="H31" s="20"/>
      <c r="I31" s="20"/>
      <c r="J31" s="20"/>
      <c r="K31" s="20"/>
      <c r="L31" s="20"/>
      <c r="M31" s="20"/>
      <c r="N31" s="20"/>
      <c r="O31" s="20"/>
      <c r="P31" s="20"/>
    </row>
    <row r="32" spans="1:17" x14ac:dyDescent="0.2">
      <c r="A32" s="1" t="s">
        <v>14</v>
      </c>
      <c r="B32" s="20"/>
      <c r="C32" s="328">
        <f>'Kops n'!C36:H36</f>
        <v>0</v>
      </c>
      <c r="D32" s="328"/>
      <c r="E32" s="328"/>
      <c r="F32" s="328"/>
      <c r="G32" s="328"/>
      <c r="H32" s="328"/>
      <c r="I32" s="20"/>
      <c r="J32" s="20"/>
      <c r="K32" s="20"/>
      <c r="L32" s="20"/>
      <c r="M32" s="20"/>
      <c r="N32" s="20"/>
      <c r="O32" s="20"/>
      <c r="P32" s="20"/>
    </row>
    <row r="33" spans="1:16" x14ac:dyDescent="0.2">
      <c r="A33" s="20"/>
      <c r="B33" s="20"/>
      <c r="C33" s="250" t="s">
        <v>15</v>
      </c>
      <c r="D33" s="250"/>
      <c r="E33" s="250"/>
      <c r="F33" s="250"/>
      <c r="G33" s="250"/>
      <c r="H33" s="25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291" t="str">
        <f>'Kops n'!A39:D39</f>
        <v xml:space="preserve">Tāme sastādīta 2023. gada __.________ </v>
      </c>
      <c r="B35" s="292"/>
      <c r="C35" s="292"/>
      <c r="D35" s="29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41</v>
      </c>
      <c r="B37" s="20"/>
      <c r="C37" s="328">
        <f>'Kops n'!C41:H41</f>
        <v>0</v>
      </c>
      <c r="D37" s="328"/>
      <c r="E37" s="328"/>
      <c r="F37" s="328"/>
      <c r="G37" s="328"/>
      <c r="H37" s="328"/>
      <c r="I37" s="20"/>
      <c r="J37" s="20"/>
      <c r="K37" s="20"/>
      <c r="L37" s="20"/>
      <c r="M37" s="20"/>
      <c r="N37" s="20"/>
      <c r="O37" s="20"/>
      <c r="P37" s="20"/>
    </row>
    <row r="38" spans="1:16" x14ac:dyDescent="0.2">
      <c r="A38" s="20"/>
      <c r="B38" s="20"/>
      <c r="C38" s="250" t="s">
        <v>15</v>
      </c>
      <c r="D38" s="250"/>
      <c r="E38" s="250"/>
      <c r="F38" s="250"/>
      <c r="G38" s="250"/>
      <c r="H38" s="25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03" t="s">
        <v>16</v>
      </c>
      <c r="B40" s="52"/>
      <c r="C40" s="115">
        <f>'Kops n'!C44</f>
        <v>0</v>
      </c>
      <c r="D40" s="52"/>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sheetData>
  <mergeCells count="23">
    <mergeCell ref="C38:H38"/>
    <mergeCell ref="L12:P12"/>
    <mergeCell ref="A29:K29"/>
    <mergeCell ref="C32:H32"/>
    <mergeCell ref="C33:H33"/>
    <mergeCell ref="A35:D35"/>
    <mergeCell ref="C37:H3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5:A28">
    <cfRule type="cellIs" dxfId="171" priority="20" operator="equal">
      <formula>0</formula>
    </cfRule>
  </conditionalFormatting>
  <conditionalFormatting sqref="A14:E14">
    <cfRule type="cellIs" dxfId="168" priority="19" operator="equal">
      <formula>0</formula>
    </cfRule>
  </conditionalFormatting>
  <conditionalFormatting sqref="A9:F9">
    <cfRule type="containsText" dxfId="167" priority="59" operator="containsText" text="Tāme sastādīta  20__. gada tirgus cenās, pamatojoties uz ___ daļas rasējumiem">
      <formula>NOT(ISERROR(SEARCH("Tāme sastādīta  20__. gada tirgus cenās, pamatojoties uz ___ daļas rasējumiem",A9)))</formula>
    </cfRule>
  </conditionalFormatting>
  <conditionalFormatting sqref="A29:K29">
    <cfRule type="containsText" dxfId="166" priority="45" operator="containsText" text="Tiešās izmaksas kopā, t. sk. darba devēja sociālais nodoklis __.__% ">
      <formula>NOT(ISERROR(SEARCH("Tiešās izmaksas kopā, t. sk. darba devēja sociālais nodoklis __.__% ",A29)))</formula>
    </cfRule>
  </conditionalFormatting>
  <conditionalFormatting sqref="B22:B28">
    <cfRule type="cellIs" dxfId="165" priority="40" operator="equal">
      <formula>0</formula>
    </cfRule>
  </conditionalFormatting>
  <conditionalFormatting sqref="C32:H32">
    <cfRule type="cellIs" dxfId="164" priority="52" operator="equal">
      <formula>0</formula>
    </cfRule>
  </conditionalFormatting>
  <conditionalFormatting sqref="C37:H37">
    <cfRule type="cellIs" dxfId="163" priority="53" operator="equal">
      <formula>0</formula>
    </cfRule>
  </conditionalFormatting>
  <conditionalFormatting sqref="C2:I2">
    <cfRule type="cellIs" dxfId="162" priority="58" operator="equal">
      <formula>0</formula>
    </cfRule>
  </conditionalFormatting>
  <conditionalFormatting sqref="C4:I4">
    <cfRule type="cellIs" dxfId="161" priority="50" operator="equal">
      <formula>0</formula>
    </cfRule>
  </conditionalFormatting>
  <conditionalFormatting sqref="D1">
    <cfRule type="cellIs" dxfId="160" priority="47" operator="equal">
      <formula>0</formula>
    </cfRule>
  </conditionalFormatting>
  <conditionalFormatting sqref="D5:L8">
    <cfRule type="cellIs" dxfId="159" priority="48" operator="equal">
      <formula>0</formula>
    </cfRule>
  </conditionalFormatting>
  <conditionalFormatting sqref="F14:G22 C21:E22 C23:G28">
    <cfRule type="cellIs" dxfId="158" priority="1" operator="equal">
      <formula>0</formula>
    </cfRule>
  </conditionalFormatting>
  <conditionalFormatting sqref="H14:H28 K14:P28">
    <cfRule type="cellIs" dxfId="157" priority="4" operator="equal">
      <formula>0</formula>
    </cfRule>
  </conditionalFormatting>
  <conditionalFormatting sqref="I14:J28 B15:E20">
    <cfRule type="cellIs" dxfId="156" priority="3" operator="equal">
      <formula>0</formula>
    </cfRule>
  </conditionalFormatting>
  <conditionalFormatting sqref="L29:P29">
    <cfRule type="cellIs" dxfId="155" priority="51" operator="equal">
      <formula>0</formula>
    </cfRule>
  </conditionalFormatting>
  <conditionalFormatting sqref="N9:O9">
    <cfRule type="cellIs" dxfId="154" priority="60" operator="equal">
      <formula>0</formula>
    </cfRule>
  </conditionalFormatting>
  <conditionalFormatting sqref="Q14:Q28">
    <cfRule type="cellIs" dxfId="153" priority="41" operator="equal">
      <formula>0</formula>
    </cfRule>
  </conditionalFormatting>
  <dataValidations count="1">
    <dataValidation type="list" allowBlank="1" showInputMessage="1" showErrorMessage="1" sqref="Q14:Q28" xr:uid="{A13D972E-2A28-4217-A615-BD9AEC1778FD}">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5" operator="containsText" id="{7147BC1D-48D1-42AC-A18F-E1A61E03E1A7}">
            <xm:f>NOT(ISERROR(SEARCH("Tāme sastādīta ____. gada ___. ______________",A35)))</xm:f>
            <xm:f>"Tāme sastādīta ____. gada ___. ______________"</xm:f>
            <x14:dxf>
              <font>
                <color auto="1"/>
              </font>
              <fill>
                <patternFill>
                  <bgColor rgb="FFC6EFCE"/>
                </patternFill>
              </fill>
            </x14:dxf>
          </x14:cfRule>
          <xm:sqref>A35</xm:sqref>
        </x14:conditionalFormatting>
        <x14:conditionalFormatting xmlns:xm="http://schemas.microsoft.com/office/excel/2006/main">
          <x14:cfRule type="containsText" priority="54" operator="containsText" id="{694EE524-F5D1-40CC-8DDC-9A24CDC41892}">
            <xm:f>NOT(ISERROR(SEARCH("Sertifikāta Nr. _________________________________",A40)))</xm:f>
            <xm:f>"Sertifikāta Nr. _________________________________"</xm:f>
            <x14:dxf>
              <font>
                <color auto="1"/>
              </font>
              <fill>
                <patternFill>
                  <bgColor rgb="FFC6EFCE"/>
                </patternFill>
              </fill>
            </x14:dxf>
          </x14:cfRule>
          <xm:sqref>A40</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26">
    <tabColor rgb="FF0070C0"/>
  </sheetPr>
  <dimension ref="A1:P41"/>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'7a+c+n'!D1</f>
        <v>7</v>
      </c>
      <c r="E1" s="26"/>
      <c r="F1" s="26"/>
      <c r="G1" s="26"/>
      <c r="H1" s="26"/>
      <c r="I1" s="26"/>
      <c r="J1" s="26"/>
      <c r="N1" s="30"/>
      <c r="O1" s="31"/>
      <c r="P1" s="32"/>
    </row>
    <row r="2" spans="1:16" x14ac:dyDescent="0.2">
      <c r="A2" s="33"/>
      <c r="B2" s="33"/>
      <c r="C2" s="316" t="str">
        <f>'7a+c+n'!C2:I2</f>
        <v>Iekštelpu darbi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P29</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x14ac:dyDescent="0.2">
      <c r="A14" s="63">
        <f>IF(P14=0,0,IF(COUNTBLANK(P14)=1,0,COUNTA($P$14:P14)))</f>
        <v>0</v>
      </c>
      <c r="B14" s="27">
        <f>IF($C$4="Attiecināmās izmaksas",IF('7a+c+n'!$Q14="A",'7a+c+n'!B14,0),0)</f>
        <v>0</v>
      </c>
      <c r="C14" s="27">
        <f>IF($C$4="Attiecināmās izmaksas",IF('7a+c+n'!$Q14="A",'7a+c+n'!C14,0),0)</f>
        <v>0</v>
      </c>
      <c r="D14" s="27">
        <f>IF($C$4="Attiecināmās izmaksas",IF('7a+c+n'!$Q14="A",'7a+c+n'!D14,0),0)</f>
        <v>0</v>
      </c>
      <c r="E14" s="57"/>
      <c r="F14" s="79"/>
      <c r="G14" s="27">
        <f>IF($C$4="Attiecināmās izmaksas",IF('7a+c+n'!$Q14="A",'7a+c+n'!G14,0),0)</f>
        <v>0</v>
      </c>
      <c r="H14" s="27">
        <f>IF($C$4="Attiecināmās izmaksas",IF('7a+c+n'!$Q14="A",'7a+c+n'!H14,0),0)</f>
        <v>0</v>
      </c>
      <c r="I14" s="27"/>
      <c r="J14" s="27"/>
      <c r="K14" s="57">
        <f>IF($C$4="Attiecināmās izmaksas",IF('7a+c+n'!$Q14="A",'7a+c+n'!K14,0),0)</f>
        <v>0</v>
      </c>
      <c r="L14" s="79">
        <f>IF($C$4="Attiecināmās izmaksas",IF('7a+c+n'!$Q14="A",'7a+c+n'!L14,0),0)</f>
        <v>0</v>
      </c>
      <c r="M14" s="27">
        <f>IF($C$4="Attiecināmās izmaksas",IF('7a+c+n'!$Q14="A",'7a+c+n'!M14,0),0)</f>
        <v>0</v>
      </c>
      <c r="N14" s="27">
        <f>IF($C$4="Attiecināmās izmaksas",IF('7a+c+n'!$Q14="A",'7a+c+n'!N14,0),0)</f>
        <v>0</v>
      </c>
      <c r="O14" s="27">
        <f>IF($C$4="Attiecināmās izmaksas",IF('7a+c+n'!$Q14="A",'7a+c+n'!O14,0),0)</f>
        <v>0</v>
      </c>
      <c r="P14" s="57">
        <f>IF($C$4="Attiecināmās izmaksas",IF('7a+c+n'!$Q14="A",'7a+c+n'!P14,0),0)</f>
        <v>0</v>
      </c>
    </row>
    <row r="15" spans="1:16" x14ac:dyDescent="0.2">
      <c r="A15" s="64">
        <f>IF(P15=0,0,IF(COUNTBLANK(P15)=1,0,COUNTA($P$14:P15)))</f>
        <v>0</v>
      </c>
      <c r="B15" s="28">
        <f>IF($C$4="Attiecināmās izmaksas",IF('7a+c+n'!$Q15="A",'7a+c+n'!B15,0),0)</f>
        <v>0</v>
      </c>
      <c r="C15" s="28">
        <f>IF($C$4="Attiecināmās izmaksas",IF('7a+c+n'!$Q15="A",'7a+c+n'!C15,0),0)</f>
        <v>0</v>
      </c>
      <c r="D15" s="28">
        <f>IF($C$4="Attiecināmās izmaksas",IF('7a+c+n'!$Q15="A",'7a+c+n'!D15,0),0)</f>
        <v>0</v>
      </c>
      <c r="E15" s="59"/>
      <c r="F15" s="81"/>
      <c r="G15" s="28"/>
      <c r="H15" s="28">
        <f>IF($C$4="Attiecināmās izmaksas",IF('7a+c+n'!$Q15="A",'7a+c+n'!H15,0),0)</f>
        <v>0</v>
      </c>
      <c r="I15" s="28"/>
      <c r="J15" s="28"/>
      <c r="K15" s="59">
        <f>IF($C$4="Attiecināmās izmaksas",IF('7a+c+n'!$Q15="A",'7a+c+n'!K15,0),0)</f>
        <v>0</v>
      </c>
      <c r="L15" s="81">
        <f>IF($C$4="Attiecināmās izmaksas",IF('7a+c+n'!$Q15="A",'7a+c+n'!L15,0),0)</f>
        <v>0</v>
      </c>
      <c r="M15" s="28">
        <f>IF($C$4="Attiecināmās izmaksas",IF('7a+c+n'!$Q15="A",'7a+c+n'!M15,0),0)</f>
        <v>0</v>
      </c>
      <c r="N15" s="28">
        <f>IF($C$4="Attiecināmās izmaksas",IF('7a+c+n'!$Q15="A",'7a+c+n'!N15,0),0)</f>
        <v>0</v>
      </c>
      <c r="O15" s="28">
        <f>IF($C$4="Attiecināmās izmaksas",IF('7a+c+n'!$Q15="A",'7a+c+n'!O15,0),0)</f>
        <v>0</v>
      </c>
      <c r="P15" s="59">
        <f>IF($C$4="Attiecināmās izmaksas",IF('7a+c+n'!$Q15="A",'7a+c+n'!P15,0),0)</f>
        <v>0</v>
      </c>
    </row>
    <row r="16" spans="1:16" x14ac:dyDescent="0.2">
      <c r="A16" s="64">
        <f>IF(P16=0,0,IF(COUNTBLANK(P16)=1,0,COUNTA($P$14:P16)))</f>
        <v>0</v>
      </c>
      <c r="B16" s="28">
        <f>IF($C$4="Attiecināmās izmaksas",IF('7a+c+n'!$Q16="A",'7a+c+n'!B16,0),0)</f>
        <v>0</v>
      </c>
      <c r="C16" s="28">
        <f>IF($C$4="Attiecināmās izmaksas",IF('7a+c+n'!$Q16="A",'7a+c+n'!C16,0),0)</f>
        <v>0</v>
      </c>
      <c r="D16" s="28">
        <f>IF($C$4="Attiecināmās izmaksas",IF('7a+c+n'!$Q16="A",'7a+c+n'!D16,0),0)</f>
        <v>0</v>
      </c>
      <c r="E16" s="59"/>
      <c r="F16" s="81"/>
      <c r="G16" s="28"/>
      <c r="H16" s="28">
        <f>IF($C$4="Attiecināmās izmaksas",IF('7a+c+n'!$Q16="A",'7a+c+n'!H16,0),0)</f>
        <v>0</v>
      </c>
      <c r="I16" s="28"/>
      <c r="J16" s="28"/>
      <c r="K16" s="59">
        <f>IF($C$4="Attiecināmās izmaksas",IF('7a+c+n'!$Q16="A",'7a+c+n'!K16,0),0)</f>
        <v>0</v>
      </c>
      <c r="L16" s="81">
        <f>IF($C$4="Attiecināmās izmaksas",IF('7a+c+n'!$Q16="A",'7a+c+n'!L16,0),0)</f>
        <v>0</v>
      </c>
      <c r="M16" s="28">
        <f>IF($C$4="Attiecināmās izmaksas",IF('7a+c+n'!$Q16="A",'7a+c+n'!M16,0),0)</f>
        <v>0</v>
      </c>
      <c r="N16" s="28">
        <f>IF($C$4="Attiecināmās izmaksas",IF('7a+c+n'!$Q16="A",'7a+c+n'!N16,0),0)</f>
        <v>0</v>
      </c>
      <c r="O16" s="28">
        <f>IF($C$4="Attiecināmās izmaksas",IF('7a+c+n'!$Q16="A",'7a+c+n'!O16,0),0)</f>
        <v>0</v>
      </c>
      <c r="P16" s="59">
        <f>IF($C$4="Attiecināmās izmaksas",IF('7a+c+n'!$Q16="A",'7a+c+n'!P16,0),0)</f>
        <v>0</v>
      </c>
    </row>
    <row r="17" spans="1:16" x14ac:dyDescent="0.2">
      <c r="A17" s="64">
        <f>IF(P17=0,0,IF(COUNTBLANK(P17)=1,0,COUNTA($P$14:P17)))</f>
        <v>0</v>
      </c>
      <c r="B17" s="28">
        <f>IF($C$4="Attiecināmās izmaksas",IF('7a+c+n'!$Q17="A",'7a+c+n'!B17,0),0)</f>
        <v>0</v>
      </c>
      <c r="C17" s="28">
        <f>IF($C$4="Attiecināmās izmaksas",IF('7a+c+n'!$Q17="A",'7a+c+n'!C17,0),0)</f>
        <v>0</v>
      </c>
      <c r="D17" s="28">
        <f>IF($C$4="Attiecināmās izmaksas",IF('7a+c+n'!$Q17="A",'7a+c+n'!D17,0),0)</f>
        <v>0</v>
      </c>
      <c r="E17" s="59"/>
      <c r="F17" s="81"/>
      <c r="G17" s="28"/>
      <c r="H17" s="28">
        <f>IF($C$4="Attiecināmās izmaksas",IF('7a+c+n'!$Q17="A",'7a+c+n'!H17,0),0)</f>
        <v>0</v>
      </c>
      <c r="I17" s="28"/>
      <c r="J17" s="28"/>
      <c r="K17" s="59">
        <f>IF($C$4="Attiecināmās izmaksas",IF('7a+c+n'!$Q17="A",'7a+c+n'!K17,0),0)</f>
        <v>0</v>
      </c>
      <c r="L17" s="81">
        <f>IF($C$4="Attiecināmās izmaksas",IF('7a+c+n'!$Q17="A",'7a+c+n'!L17,0),0)</f>
        <v>0</v>
      </c>
      <c r="M17" s="28">
        <f>IF($C$4="Attiecināmās izmaksas",IF('7a+c+n'!$Q17="A",'7a+c+n'!M17,0),0)</f>
        <v>0</v>
      </c>
      <c r="N17" s="28">
        <f>IF($C$4="Attiecināmās izmaksas",IF('7a+c+n'!$Q17="A",'7a+c+n'!N17,0),0)</f>
        <v>0</v>
      </c>
      <c r="O17" s="28">
        <f>IF($C$4="Attiecināmās izmaksas",IF('7a+c+n'!$Q17="A",'7a+c+n'!O17,0),0)</f>
        <v>0</v>
      </c>
      <c r="P17" s="59">
        <f>IF($C$4="Attiecināmās izmaksas",IF('7a+c+n'!$Q17="A",'7a+c+n'!P17,0),0)</f>
        <v>0</v>
      </c>
    </row>
    <row r="18" spans="1:16" x14ac:dyDescent="0.2">
      <c r="A18" s="64">
        <f>IF(P18=0,0,IF(COUNTBLANK(P18)=1,0,COUNTA($P$14:P18)))</f>
        <v>0</v>
      </c>
      <c r="B18" s="28">
        <f>IF($C$4="Attiecināmās izmaksas",IF('7a+c+n'!$Q18="A",'7a+c+n'!B18,0),0)</f>
        <v>0</v>
      </c>
      <c r="C18" s="28">
        <f>IF($C$4="Attiecināmās izmaksas",IF('7a+c+n'!$Q18="A",'7a+c+n'!C18,0),0)</f>
        <v>0</v>
      </c>
      <c r="D18" s="28">
        <f>IF($C$4="Attiecināmās izmaksas",IF('7a+c+n'!$Q18="A",'7a+c+n'!D18,0),0)</f>
        <v>0</v>
      </c>
      <c r="E18" s="59"/>
      <c r="F18" s="81"/>
      <c r="G18" s="28"/>
      <c r="H18" s="28">
        <f>IF($C$4="Attiecināmās izmaksas",IF('7a+c+n'!$Q18="A",'7a+c+n'!H18,0),0)</f>
        <v>0</v>
      </c>
      <c r="I18" s="28"/>
      <c r="J18" s="28"/>
      <c r="K18" s="59">
        <f>IF($C$4="Attiecināmās izmaksas",IF('7a+c+n'!$Q18="A",'7a+c+n'!K18,0),0)</f>
        <v>0</v>
      </c>
      <c r="L18" s="81">
        <f>IF($C$4="Attiecināmās izmaksas",IF('7a+c+n'!$Q18="A",'7a+c+n'!L18,0),0)</f>
        <v>0</v>
      </c>
      <c r="M18" s="28">
        <f>IF($C$4="Attiecināmās izmaksas",IF('7a+c+n'!$Q18="A",'7a+c+n'!M18,0),0)</f>
        <v>0</v>
      </c>
      <c r="N18" s="28">
        <f>IF($C$4="Attiecināmās izmaksas",IF('7a+c+n'!$Q18="A",'7a+c+n'!N18,0),0)</f>
        <v>0</v>
      </c>
      <c r="O18" s="28">
        <f>IF($C$4="Attiecināmās izmaksas",IF('7a+c+n'!$Q18="A",'7a+c+n'!O18,0),0)</f>
        <v>0</v>
      </c>
      <c r="P18" s="59">
        <f>IF($C$4="Attiecināmās izmaksas",IF('7a+c+n'!$Q18="A",'7a+c+n'!P18,0),0)</f>
        <v>0</v>
      </c>
    </row>
    <row r="19" spans="1:16" x14ac:dyDescent="0.2">
      <c r="A19" s="64">
        <f>IF(P19=0,0,IF(COUNTBLANK(P19)=1,0,COUNTA($P$14:P19)))</f>
        <v>0</v>
      </c>
      <c r="B19" s="28">
        <f>IF($C$4="Attiecināmās izmaksas",IF('7a+c+n'!$Q19="A",'7a+c+n'!B19,0),0)</f>
        <v>0</v>
      </c>
      <c r="C19" s="28">
        <f>IF($C$4="Attiecināmās izmaksas",IF('7a+c+n'!$Q19="A",'7a+c+n'!C19,0),0)</f>
        <v>0</v>
      </c>
      <c r="D19" s="28">
        <f>IF($C$4="Attiecināmās izmaksas",IF('7a+c+n'!$Q19="A",'7a+c+n'!D19,0),0)</f>
        <v>0</v>
      </c>
      <c r="E19" s="59"/>
      <c r="F19" s="81"/>
      <c r="G19" s="28"/>
      <c r="H19" s="28">
        <f>IF($C$4="Attiecināmās izmaksas",IF('7a+c+n'!$Q19="A",'7a+c+n'!H19,0),0)</f>
        <v>0</v>
      </c>
      <c r="I19" s="28"/>
      <c r="J19" s="28"/>
      <c r="K19" s="59">
        <f>IF($C$4="Attiecināmās izmaksas",IF('7a+c+n'!$Q19="A",'7a+c+n'!K19,0),0)</f>
        <v>0</v>
      </c>
      <c r="L19" s="81">
        <f>IF($C$4="Attiecināmās izmaksas",IF('7a+c+n'!$Q19="A",'7a+c+n'!L19,0),0)</f>
        <v>0</v>
      </c>
      <c r="M19" s="28">
        <f>IF($C$4="Attiecināmās izmaksas",IF('7a+c+n'!$Q19="A",'7a+c+n'!M19,0),0)</f>
        <v>0</v>
      </c>
      <c r="N19" s="28">
        <f>IF($C$4="Attiecināmās izmaksas",IF('7a+c+n'!$Q19="A",'7a+c+n'!N19,0),0)</f>
        <v>0</v>
      </c>
      <c r="O19" s="28">
        <f>IF($C$4="Attiecināmās izmaksas",IF('7a+c+n'!$Q19="A",'7a+c+n'!O19,0),0)</f>
        <v>0</v>
      </c>
      <c r="P19" s="59">
        <f>IF($C$4="Attiecināmās izmaksas",IF('7a+c+n'!$Q19="A",'7a+c+n'!P19,0),0)</f>
        <v>0</v>
      </c>
    </row>
    <row r="20" spans="1:16" x14ac:dyDescent="0.2">
      <c r="A20" s="64">
        <f>IF(P20=0,0,IF(COUNTBLANK(P20)=1,0,COUNTA($P$14:P20)))</f>
        <v>0</v>
      </c>
      <c r="B20" s="28">
        <f>IF($C$4="Attiecināmās izmaksas",IF('7a+c+n'!$Q20="A",'7a+c+n'!B20,0),0)</f>
        <v>0</v>
      </c>
      <c r="C20" s="28">
        <f>IF($C$4="Attiecināmās izmaksas",IF('7a+c+n'!$Q20="A",'7a+c+n'!C20,0),0)</f>
        <v>0</v>
      </c>
      <c r="D20" s="28">
        <f>IF($C$4="Attiecināmās izmaksas",IF('7a+c+n'!$Q20="A",'7a+c+n'!D20,0),0)</f>
        <v>0</v>
      </c>
      <c r="E20" s="59"/>
      <c r="F20" s="81"/>
      <c r="G20" s="28"/>
      <c r="H20" s="28">
        <f>IF($C$4="Attiecināmās izmaksas",IF('7a+c+n'!$Q20="A",'7a+c+n'!H20,0),0)</f>
        <v>0</v>
      </c>
      <c r="I20" s="28"/>
      <c r="J20" s="28"/>
      <c r="K20" s="59">
        <f>IF($C$4="Attiecināmās izmaksas",IF('7a+c+n'!$Q20="A",'7a+c+n'!K20,0),0)</f>
        <v>0</v>
      </c>
      <c r="L20" s="81">
        <f>IF($C$4="Attiecināmās izmaksas",IF('7a+c+n'!$Q20="A",'7a+c+n'!L20,0),0)</f>
        <v>0</v>
      </c>
      <c r="M20" s="28">
        <f>IF($C$4="Attiecināmās izmaksas",IF('7a+c+n'!$Q20="A",'7a+c+n'!M20,0),0)</f>
        <v>0</v>
      </c>
      <c r="N20" s="28">
        <f>IF($C$4="Attiecināmās izmaksas",IF('7a+c+n'!$Q20="A",'7a+c+n'!N20,0),0)</f>
        <v>0</v>
      </c>
      <c r="O20" s="28">
        <f>IF($C$4="Attiecināmās izmaksas",IF('7a+c+n'!$Q20="A",'7a+c+n'!O20,0),0)</f>
        <v>0</v>
      </c>
      <c r="P20" s="59">
        <f>IF($C$4="Attiecināmās izmaksas",IF('7a+c+n'!$Q20="A",'7a+c+n'!P20,0),0)</f>
        <v>0</v>
      </c>
    </row>
    <row r="21" spans="1:16" x14ac:dyDescent="0.2">
      <c r="A21" s="64">
        <f>IF(P21=0,0,IF(COUNTBLANK(P21)=1,0,COUNTA($P$14:P21)))</f>
        <v>0</v>
      </c>
      <c r="B21" s="28">
        <f>IF($C$4="Attiecināmās izmaksas",IF('7a+c+n'!$Q21="A",'7a+c+n'!B21,0),0)</f>
        <v>0</v>
      </c>
      <c r="C21" s="28">
        <f>IF($C$4="Attiecināmās izmaksas",IF('7a+c+n'!$Q21="A",'7a+c+n'!C21,0),0)</f>
        <v>0</v>
      </c>
      <c r="D21" s="28">
        <f>IF($C$4="Attiecināmās izmaksas",IF('7a+c+n'!$Q21="A",'7a+c+n'!D21,0),0)</f>
        <v>0</v>
      </c>
      <c r="E21" s="59"/>
      <c r="F21" s="81"/>
      <c r="G21" s="28"/>
      <c r="H21" s="28">
        <f>IF($C$4="Attiecināmās izmaksas",IF('7a+c+n'!$Q21="A",'7a+c+n'!H21,0),0)</f>
        <v>0</v>
      </c>
      <c r="I21" s="28"/>
      <c r="J21" s="28"/>
      <c r="K21" s="59">
        <f>IF($C$4="Attiecināmās izmaksas",IF('7a+c+n'!$Q21="A",'7a+c+n'!K21,0),0)</f>
        <v>0</v>
      </c>
      <c r="L21" s="81">
        <f>IF($C$4="Attiecināmās izmaksas",IF('7a+c+n'!$Q21="A",'7a+c+n'!L21,0),0)</f>
        <v>0</v>
      </c>
      <c r="M21" s="28">
        <f>IF($C$4="Attiecināmās izmaksas",IF('7a+c+n'!$Q21="A",'7a+c+n'!M21,0),0)</f>
        <v>0</v>
      </c>
      <c r="N21" s="28">
        <f>IF($C$4="Attiecināmās izmaksas",IF('7a+c+n'!$Q21="A",'7a+c+n'!N21,0),0)</f>
        <v>0</v>
      </c>
      <c r="O21" s="28">
        <f>IF($C$4="Attiecināmās izmaksas",IF('7a+c+n'!$Q21="A",'7a+c+n'!O21,0),0)</f>
        <v>0</v>
      </c>
      <c r="P21" s="59">
        <f>IF($C$4="Attiecināmās izmaksas",IF('7a+c+n'!$Q21="A",'7a+c+n'!P21,0),0)</f>
        <v>0</v>
      </c>
    </row>
    <row r="22" spans="1:16" x14ac:dyDescent="0.2">
      <c r="A22" s="64">
        <f>IF(P22=0,0,IF(COUNTBLANK(P22)=1,0,COUNTA($P$14:P22)))</f>
        <v>0</v>
      </c>
      <c r="B22" s="28">
        <f>IF($C$4="Attiecināmās izmaksas",IF('7a+c+n'!$Q22="A",'7a+c+n'!B22,0),0)</f>
        <v>0</v>
      </c>
      <c r="C22" s="28">
        <f>IF($C$4="Attiecināmās izmaksas",IF('7a+c+n'!$Q22="A",'7a+c+n'!C22,0),0)</f>
        <v>0</v>
      </c>
      <c r="D22" s="28">
        <f>IF($C$4="Attiecināmās izmaksas",IF('7a+c+n'!$Q22="A",'7a+c+n'!D22,0),0)</f>
        <v>0</v>
      </c>
      <c r="E22" s="59"/>
      <c r="F22" s="81"/>
      <c r="G22" s="28"/>
      <c r="H22" s="28">
        <f>IF($C$4="Attiecināmās izmaksas",IF('7a+c+n'!$Q22="A",'7a+c+n'!H22,0),0)</f>
        <v>0</v>
      </c>
      <c r="I22" s="28"/>
      <c r="J22" s="28"/>
      <c r="K22" s="59">
        <f>IF($C$4="Attiecināmās izmaksas",IF('7a+c+n'!$Q22="A",'7a+c+n'!K22,0),0)</f>
        <v>0</v>
      </c>
      <c r="L22" s="81">
        <f>IF($C$4="Attiecināmās izmaksas",IF('7a+c+n'!$Q22="A",'7a+c+n'!L22,0),0)</f>
        <v>0</v>
      </c>
      <c r="M22" s="28">
        <f>IF($C$4="Attiecināmās izmaksas",IF('7a+c+n'!$Q22="A",'7a+c+n'!M22,0),0)</f>
        <v>0</v>
      </c>
      <c r="N22" s="28">
        <f>IF($C$4="Attiecināmās izmaksas",IF('7a+c+n'!$Q22="A",'7a+c+n'!N22,0),0)</f>
        <v>0</v>
      </c>
      <c r="O22" s="28">
        <f>IF($C$4="Attiecināmās izmaksas",IF('7a+c+n'!$Q22="A",'7a+c+n'!O22,0),0)</f>
        <v>0</v>
      </c>
      <c r="P22" s="59">
        <f>IF($C$4="Attiecināmās izmaksas",IF('7a+c+n'!$Q22="A",'7a+c+n'!P22,0),0)</f>
        <v>0</v>
      </c>
    </row>
    <row r="23" spans="1:16" x14ac:dyDescent="0.2">
      <c r="A23" s="64">
        <f>IF(P23=0,0,IF(COUNTBLANK(P23)=1,0,COUNTA($P$14:P23)))</f>
        <v>0</v>
      </c>
      <c r="B23" s="28">
        <f>IF($C$4="Attiecināmās izmaksas",IF('7a+c+n'!$Q23="A",'7a+c+n'!B23,0),0)</f>
        <v>0</v>
      </c>
      <c r="C23" s="28">
        <f>IF($C$4="Attiecināmās izmaksas",IF('7a+c+n'!$Q23="A",'7a+c+n'!C23,0),0)</f>
        <v>0</v>
      </c>
      <c r="D23" s="28">
        <f>IF($C$4="Attiecināmās izmaksas",IF('7a+c+n'!$Q23="A",'7a+c+n'!D23,0),0)</f>
        <v>0</v>
      </c>
      <c r="E23" s="59"/>
      <c r="F23" s="81"/>
      <c r="G23" s="28"/>
      <c r="H23" s="28">
        <f>IF($C$4="Attiecināmās izmaksas",IF('7a+c+n'!$Q23="A",'7a+c+n'!H23,0),0)</f>
        <v>0</v>
      </c>
      <c r="I23" s="28"/>
      <c r="J23" s="28"/>
      <c r="K23" s="59">
        <f>IF($C$4="Attiecināmās izmaksas",IF('7a+c+n'!$Q23="A",'7a+c+n'!K23,0),0)</f>
        <v>0</v>
      </c>
      <c r="L23" s="81">
        <f>IF($C$4="Attiecināmās izmaksas",IF('7a+c+n'!$Q23="A",'7a+c+n'!L23,0),0)</f>
        <v>0</v>
      </c>
      <c r="M23" s="28">
        <f>IF($C$4="Attiecināmās izmaksas",IF('7a+c+n'!$Q23="A",'7a+c+n'!M23,0),0)</f>
        <v>0</v>
      </c>
      <c r="N23" s="28">
        <f>IF($C$4="Attiecināmās izmaksas",IF('7a+c+n'!$Q23="A",'7a+c+n'!N23,0),0)</f>
        <v>0</v>
      </c>
      <c r="O23" s="28">
        <f>IF($C$4="Attiecināmās izmaksas",IF('7a+c+n'!$Q23="A",'7a+c+n'!O23,0),0)</f>
        <v>0</v>
      </c>
      <c r="P23" s="59">
        <f>IF($C$4="Attiecināmās izmaksas",IF('7a+c+n'!$Q23="A",'7a+c+n'!P23,0),0)</f>
        <v>0</v>
      </c>
    </row>
    <row r="24" spans="1:16" x14ac:dyDescent="0.2">
      <c r="A24" s="64">
        <f>IF(P24=0,0,IF(COUNTBLANK(P24)=1,0,COUNTA($P$14:P24)))</f>
        <v>0</v>
      </c>
      <c r="B24" s="28">
        <f>IF($C$4="Attiecināmās izmaksas",IF('7a+c+n'!$Q24="A",'7a+c+n'!B24,0),0)</f>
        <v>0</v>
      </c>
      <c r="C24" s="28">
        <f>IF($C$4="Attiecināmās izmaksas",IF('7a+c+n'!$Q24="A",'7a+c+n'!C24,0),0)</f>
        <v>0</v>
      </c>
      <c r="D24" s="28">
        <f>IF($C$4="Attiecināmās izmaksas",IF('7a+c+n'!$Q24="A",'7a+c+n'!D24,0),0)</f>
        <v>0</v>
      </c>
      <c r="E24" s="59"/>
      <c r="F24" s="81"/>
      <c r="G24" s="28"/>
      <c r="H24" s="28">
        <f>IF($C$4="Attiecināmās izmaksas",IF('7a+c+n'!$Q24="A",'7a+c+n'!H24,0),0)</f>
        <v>0</v>
      </c>
      <c r="I24" s="28"/>
      <c r="J24" s="28"/>
      <c r="K24" s="59">
        <f>IF($C$4="Attiecināmās izmaksas",IF('7a+c+n'!$Q24="A",'7a+c+n'!K24,0),0)</f>
        <v>0</v>
      </c>
      <c r="L24" s="81">
        <f>IF($C$4="Attiecināmās izmaksas",IF('7a+c+n'!$Q24="A",'7a+c+n'!L24,0),0)</f>
        <v>0</v>
      </c>
      <c r="M24" s="28">
        <f>IF($C$4="Attiecināmās izmaksas",IF('7a+c+n'!$Q24="A",'7a+c+n'!M24,0),0)</f>
        <v>0</v>
      </c>
      <c r="N24" s="28">
        <f>IF($C$4="Attiecināmās izmaksas",IF('7a+c+n'!$Q24="A",'7a+c+n'!N24,0),0)</f>
        <v>0</v>
      </c>
      <c r="O24" s="28">
        <f>IF($C$4="Attiecināmās izmaksas",IF('7a+c+n'!$Q24="A",'7a+c+n'!O24,0),0)</f>
        <v>0</v>
      </c>
      <c r="P24" s="59">
        <f>IF($C$4="Attiecināmās izmaksas",IF('7a+c+n'!$Q24="A",'7a+c+n'!P24,0),0)</f>
        <v>0</v>
      </c>
    </row>
    <row r="25" spans="1:16" x14ac:dyDescent="0.2">
      <c r="A25" s="64">
        <f>IF(P25=0,0,IF(COUNTBLANK(P25)=1,0,COUNTA($P$14:P25)))</f>
        <v>0</v>
      </c>
      <c r="B25" s="28">
        <f>IF($C$4="Attiecināmās izmaksas",IF('7a+c+n'!$Q25="A",'7a+c+n'!B25,0),0)</f>
        <v>0</v>
      </c>
      <c r="C25" s="28">
        <f>IF($C$4="Attiecināmās izmaksas",IF('7a+c+n'!$Q25="A",'7a+c+n'!C25,0),0)</f>
        <v>0</v>
      </c>
      <c r="D25" s="28">
        <f>IF($C$4="Attiecināmās izmaksas",IF('7a+c+n'!$Q25="A",'7a+c+n'!D25,0),0)</f>
        <v>0</v>
      </c>
      <c r="E25" s="59"/>
      <c r="F25" s="81"/>
      <c r="G25" s="28"/>
      <c r="H25" s="28">
        <f>IF($C$4="Attiecināmās izmaksas",IF('7a+c+n'!$Q25="A",'7a+c+n'!H25,0),0)</f>
        <v>0</v>
      </c>
      <c r="I25" s="28"/>
      <c r="J25" s="28"/>
      <c r="K25" s="59">
        <f>IF($C$4="Attiecināmās izmaksas",IF('7a+c+n'!$Q25="A",'7a+c+n'!K25,0),0)</f>
        <v>0</v>
      </c>
      <c r="L25" s="81">
        <f>IF($C$4="Attiecināmās izmaksas",IF('7a+c+n'!$Q25="A",'7a+c+n'!L25,0),0)</f>
        <v>0</v>
      </c>
      <c r="M25" s="28">
        <f>IF($C$4="Attiecināmās izmaksas",IF('7a+c+n'!$Q25="A",'7a+c+n'!M25,0),0)</f>
        <v>0</v>
      </c>
      <c r="N25" s="28">
        <f>IF($C$4="Attiecināmās izmaksas",IF('7a+c+n'!$Q25="A",'7a+c+n'!N25,0),0)</f>
        <v>0</v>
      </c>
      <c r="O25" s="28">
        <f>IF($C$4="Attiecināmās izmaksas",IF('7a+c+n'!$Q25="A",'7a+c+n'!O25,0),0)</f>
        <v>0</v>
      </c>
      <c r="P25" s="59">
        <f>IF($C$4="Attiecināmās izmaksas",IF('7a+c+n'!$Q25="A",'7a+c+n'!P25,0),0)</f>
        <v>0</v>
      </c>
    </row>
    <row r="26" spans="1:16" x14ac:dyDescent="0.2">
      <c r="A26" s="64">
        <f>IF(P26=0,0,IF(COUNTBLANK(P26)=1,0,COUNTA($P$14:P26)))</f>
        <v>0</v>
      </c>
      <c r="B26" s="28">
        <f>IF($C$4="Attiecināmās izmaksas",IF('7a+c+n'!$Q26="A",'7a+c+n'!B26,0),0)</f>
        <v>0</v>
      </c>
      <c r="C26" s="28">
        <f>IF($C$4="Attiecināmās izmaksas",IF('7a+c+n'!$Q26="A",'7a+c+n'!C26,0),0)</f>
        <v>0</v>
      </c>
      <c r="D26" s="28">
        <f>IF($C$4="Attiecināmās izmaksas",IF('7a+c+n'!$Q26="A",'7a+c+n'!D26,0),0)</f>
        <v>0</v>
      </c>
      <c r="E26" s="59"/>
      <c r="F26" s="81"/>
      <c r="G26" s="28"/>
      <c r="H26" s="28">
        <f>IF($C$4="Attiecināmās izmaksas",IF('7a+c+n'!$Q26="A",'7a+c+n'!H26,0),0)</f>
        <v>0</v>
      </c>
      <c r="I26" s="28"/>
      <c r="J26" s="28"/>
      <c r="K26" s="59">
        <f>IF($C$4="Attiecināmās izmaksas",IF('7a+c+n'!$Q26="A",'7a+c+n'!K26,0),0)</f>
        <v>0</v>
      </c>
      <c r="L26" s="81">
        <f>IF($C$4="Attiecināmās izmaksas",IF('7a+c+n'!$Q26="A",'7a+c+n'!L26,0),0)</f>
        <v>0</v>
      </c>
      <c r="M26" s="28">
        <f>IF($C$4="Attiecināmās izmaksas",IF('7a+c+n'!$Q26="A",'7a+c+n'!M26,0),0)</f>
        <v>0</v>
      </c>
      <c r="N26" s="28">
        <f>IF($C$4="Attiecināmās izmaksas",IF('7a+c+n'!$Q26="A",'7a+c+n'!N26,0),0)</f>
        <v>0</v>
      </c>
      <c r="O26" s="28">
        <f>IF($C$4="Attiecināmās izmaksas",IF('7a+c+n'!$Q26="A",'7a+c+n'!O26,0),0)</f>
        <v>0</v>
      </c>
      <c r="P26" s="59">
        <f>IF($C$4="Attiecināmās izmaksas",IF('7a+c+n'!$Q26="A",'7a+c+n'!P26,0),0)</f>
        <v>0</v>
      </c>
    </row>
    <row r="27" spans="1:16" x14ac:dyDescent="0.2">
      <c r="A27" s="64">
        <f>IF(P27=0,0,IF(COUNTBLANK(P27)=1,0,COUNTA($P$14:P27)))</f>
        <v>0</v>
      </c>
      <c r="B27" s="28">
        <f>IF($C$4="Attiecināmās izmaksas",IF('7a+c+n'!$Q27="A",'7a+c+n'!B27,0),0)</f>
        <v>0</v>
      </c>
      <c r="C27" s="28">
        <f>IF($C$4="Attiecināmās izmaksas",IF('7a+c+n'!$Q27="A",'7a+c+n'!C27,0),0)</f>
        <v>0</v>
      </c>
      <c r="D27" s="28">
        <f>IF($C$4="Attiecināmās izmaksas",IF('7a+c+n'!$Q27="A",'7a+c+n'!D27,0),0)</f>
        <v>0</v>
      </c>
      <c r="E27" s="59"/>
      <c r="F27" s="81"/>
      <c r="G27" s="28"/>
      <c r="H27" s="28">
        <f>IF($C$4="Attiecināmās izmaksas",IF('7a+c+n'!$Q27="A",'7a+c+n'!H27,0),0)</f>
        <v>0</v>
      </c>
      <c r="I27" s="28"/>
      <c r="J27" s="28"/>
      <c r="K27" s="59">
        <f>IF($C$4="Attiecināmās izmaksas",IF('7a+c+n'!$Q27="A",'7a+c+n'!K27,0),0)</f>
        <v>0</v>
      </c>
      <c r="L27" s="81">
        <f>IF($C$4="Attiecināmās izmaksas",IF('7a+c+n'!$Q27="A",'7a+c+n'!L27,0),0)</f>
        <v>0</v>
      </c>
      <c r="M27" s="28">
        <f>IF($C$4="Attiecināmās izmaksas",IF('7a+c+n'!$Q27="A",'7a+c+n'!M27,0),0)</f>
        <v>0</v>
      </c>
      <c r="N27" s="28">
        <f>IF($C$4="Attiecināmās izmaksas",IF('7a+c+n'!$Q27="A",'7a+c+n'!N27,0),0)</f>
        <v>0</v>
      </c>
      <c r="O27" s="28">
        <f>IF($C$4="Attiecināmās izmaksas",IF('7a+c+n'!$Q27="A",'7a+c+n'!O27,0),0)</f>
        <v>0</v>
      </c>
      <c r="P27" s="59">
        <f>IF($C$4="Attiecināmās izmaksas",IF('7a+c+n'!$Q27="A",'7a+c+n'!P27,0),0)</f>
        <v>0</v>
      </c>
    </row>
    <row r="28" spans="1:16" x14ac:dyDescent="0.2">
      <c r="A28" s="64">
        <f>IF(P28=0,0,IF(COUNTBLANK(P28)=1,0,COUNTA($P$14:P28)))</f>
        <v>0</v>
      </c>
      <c r="B28" s="28">
        <f>IF($C$4="Attiecināmās izmaksas",IF('7a+c+n'!$Q28="A",'7a+c+n'!B28,0),0)</f>
        <v>0</v>
      </c>
      <c r="C28" s="28">
        <f>IF($C$4="Attiecināmās izmaksas",IF('7a+c+n'!$Q28="A",'7a+c+n'!C28,0),0)</f>
        <v>0</v>
      </c>
      <c r="D28" s="28">
        <f>IF($C$4="Attiecināmās izmaksas",IF('7a+c+n'!$Q28="A",'7a+c+n'!D28,0),0)</f>
        <v>0</v>
      </c>
      <c r="E28" s="59"/>
      <c r="F28" s="81"/>
      <c r="G28" s="28"/>
      <c r="H28" s="28">
        <f>IF($C$4="Attiecināmās izmaksas",IF('7a+c+n'!$Q28="A",'7a+c+n'!H28,0),0)</f>
        <v>0</v>
      </c>
      <c r="I28" s="28"/>
      <c r="J28" s="28"/>
      <c r="K28" s="59">
        <f>IF($C$4="Attiecināmās izmaksas",IF('7a+c+n'!$Q28="A",'7a+c+n'!K28,0),0)</f>
        <v>0</v>
      </c>
      <c r="L28" s="81">
        <f>IF($C$4="Attiecināmās izmaksas",IF('7a+c+n'!$Q28="A",'7a+c+n'!L28,0),0)</f>
        <v>0</v>
      </c>
      <c r="M28" s="28">
        <f>IF($C$4="Attiecināmās izmaksas",IF('7a+c+n'!$Q28="A",'7a+c+n'!M28,0),0)</f>
        <v>0</v>
      </c>
      <c r="N28" s="28">
        <f>IF($C$4="Attiecināmās izmaksas",IF('7a+c+n'!$Q28="A",'7a+c+n'!N28,0),0)</f>
        <v>0</v>
      </c>
      <c r="O28" s="28">
        <f>IF($C$4="Attiecināmās izmaksas",IF('7a+c+n'!$Q28="A",'7a+c+n'!O28,0),0)</f>
        <v>0</v>
      </c>
      <c r="P28" s="59">
        <f>IF($C$4="Attiecināmās izmaksas",IF('7a+c+n'!$Q28="A",'7a+c+n'!P28,0),0)</f>
        <v>0</v>
      </c>
    </row>
    <row r="29" spans="1:16" ht="12" customHeight="1" thickBot="1" x14ac:dyDescent="0.25">
      <c r="A29" s="325" t="s">
        <v>62</v>
      </c>
      <c r="B29" s="326"/>
      <c r="C29" s="326"/>
      <c r="D29" s="326"/>
      <c r="E29" s="326"/>
      <c r="F29" s="326"/>
      <c r="G29" s="326"/>
      <c r="H29" s="326"/>
      <c r="I29" s="326"/>
      <c r="J29" s="326"/>
      <c r="K29" s="327"/>
      <c r="L29" s="74">
        <f>SUM(L14:L28)</f>
        <v>0</v>
      </c>
      <c r="M29" s="75">
        <f>SUM(M14:M28)</f>
        <v>0</v>
      </c>
      <c r="N29" s="75">
        <f>SUM(N14:N28)</f>
        <v>0</v>
      </c>
      <c r="O29" s="75">
        <f>SUM(O14:O28)</f>
        <v>0</v>
      </c>
      <c r="P29" s="76">
        <f>SUM(P14:P28)</f>
        <v>0</v>
      </c>
    </row>
    <row r="30" spans="1:16" x14ac:dyDescent="0.2">
      <c r="A30" s="20"/>
      <c r="B30" s="20"/>
      <c r="C30" s="20"/>
      <c r="D30" s="20"/>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14</v>
      </c>
      <c r="B32" s="20"/>
      <c r="C32" s="328">
        <f>'Kops n'!C36:H36</f>
        <v>0</v>
      </c>
      <c r="D32" s="328"/>
      <c r="E32" s="328"/>
      <c r="F32" s="328"/>
      <c r="G32" s="328"/>
      <c r="H32" s="328"/>
      <c r="I32" s="20"/>
      <c r="J32" s="20"/>
      <c r="K32" s="20"/>
      <c r="L32" s="20"/>
      <c r="M32" s="20"/>
      <c r="N32" s="20"/>
      <c r="O32" s="20"/>
      <c r="P32" s="20"/>
    </row>
    <row r="33" spans="1:16" x14ac:dyDescent="0.2">
      <c r="A33" s="20"/>
      <c r="B33" s="20"/>
      <c r="C33" s="250" t="s">
        <v>15</v>
      </c>
      <c r="D33" s="250"/>
      <c r="E33" s="250"/>
      <c r="F33" s="250"/>
      <c r="G33" s="250"/>
      <c r="H33" s="25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291" t="str">
        <f>'Kops n'!A39:D39</f>
        <v xml:space="preserve">Tāme sastādīta 2023. gada __.________ </v>
      </c>
      <c r="B35" s="292"/>
      <c r="C35" s="292"/>
      <c r="D35" s="29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41</v>
      </c>
      <c r="B37" s="20"/>
      <c r="C37" s="328">
        <f>'Kops n'!C41:H41</f>
        <v>0</v>
      </c>
      <c r="D37" s="328"/>
      <c r="E37" s="328"/>
      <c r="F37" s="328"/>
      <c r="G37" s="328"/>
      <c r="H37" s="328"/>
      <c r="I37" s="20"/>
      <c r="J37" s="20"/>
      <c r="K37" s="20"/>
      <c r="L37" s="20"/>
      <c r="M37" s="20"/>
      <c r="N37" s="20"/>
      <c r="O37" s="20"/>
      <c r="P37" s="20"/>
    </row>
    <row r="38" spans="1:16" x14ac:dyDescent="0.2">
      <c r="A38" s="20"/>
      <c r="B38" s="20"/>
      <c r="C38" s="250" t="s">
        <v>15</v>
      </c>
      <c r="D38" s="250"/>
      <c r="E38" s="250"/>
      <c r="F38" s="250"/>
      <c r="G38" s="250"/>
      <c r="H38" s="25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03" t="s">
        <v>16</v>
      </c>
      <c r="B40" s="52"/>
      <c r="C40" s="115">
        <f>'Kops n'!C44</f>
        <v>0</v>
      </c>
      <c r="D40" s="52"/>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sheetData>
  <mergeCells count="23">
    <mergeCell ref="C38:H38"/>
    <mergeCell ref="C4:I4"/>
    <mergeCell ref="F12:K12"/>
    <mergeCell ref="A9:F9"/>
    <mergeCell ref="J9:M9"/>
    <mergeCell ref="D8:L8"/>
    <mergeCell ref="A29:K29"/>
    <mergeCell ref="C32:H32"/>
    <mergeCell ref="C33:H33"/>
    <mergeCell ref="A35:D35"/>
    <mergeCell ref="C37:H37"/>
    <mergeCell ref="N9:O9"/>
    <mergeCell ref="A12:A13"/>
    <mergeCell ref="B12:B13"/>
    <mergeCell ref="C12:C13"/>
    <mergeCell ref="D12:D13"/>
    <mergeCell ref="E12:E13"/>
    <mergeCell ref="L12:P12"/>
    <mergeCell ref="C2:I2"/>
    <mergeCell ref="C3:I3"/>
    <mergeCell ref="D5:L5"/>
    <mergeCell ref="D6:L6"/>
    <mergeCell ref="D7:L7"/>
  </mergeCells>
  <conditionalFormatting sqref="A29:K29">
    <cfRule type="containsText" dxfId="152" priority="3"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151" priority="1" operator="equal">
      <formula>0</formula>
    </cfRule>
  </conditionalFormatting>
  <conditionalFormatting sqref="C2:I2 D5:L8 N9:O9 L29:P29 C32:H32 C37:H37 C40">
    <cfRule type="cellIs" dxfId="150"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A909-4E16-475C-A8DE-4AE9280C928F}">
  <sheetPr>
    <tabColor rgb="FF0070C0"/>
  </sheetPr>
  <dimension ref="A1:P41"/>
  <sheetViews>
    <sheetView topLeftCell="A19"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'7a+c+n'!D1</f>
        <v>7</v>
      </c>
      <c r="E1" s="26"/>
      <c r="F1" s="26"/>
      <c r="G1" s="26"/>
      <c r="H1" s="26"/>
      <c r="I1" s="26"/>
      <c r="J1" s="26"/>
      <c r="N1" s="30"/>
      <c r="O1" s="31"/>
      <c r="P1" s="32"/>
    </row>
    <row r="2" spans="1:16" x14ac:dyDescent="0.2">
      <c r="A2" s="33"/>
      <c r="B2" s="33"/>
      <c r="C2" s="316" t="str">
        <f>'7a+c+n'!C2:I2</f>
        <v>Iekštelpu darbi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P29</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izmaksas",IF('7a+c+n'!$Q14="C",'7a+c+n'!B14,0))</f>
        <v>0</v>
      </c>
      <c r="C14" s="27">
        <f>IF($C$4="citu pasākumu izmaksas",IF('7a+c+n'!$Q14="C",'7a+c+n'!C14,0))</f>
        <v>0</v>
      </c>
      <c r="D14" s="27">
        <f>IF($C$4="citu pasākumu izmaksas",IF('7a+c+n'!$Q14="C",'7a+c+n'!D14,0))</f>
        <v>0</v>
      </c>
      <c r="E14" s="57"/>
      <c r="F14" s="79"/>
      <c r="G14" s="27">
        <f>IF($C$4="citu pasākumu izmaksas",IF('7a+c+n'!$Q14="C",'7a+c+n'!G14,0))</f>
        <v>0</v>
      </c>
      <c r="H14" s="27">
        <f>IF($C$4="citu pasākumu izmaksas",IF('7a+c+n'!$Q14="C",'7a+c+n'!H14,0))</f>
        <v>0</v>
      </c>
      <c r="I14" s="27"/>
      <c r="J14" s="27"/>
      <c r="K14" s="57">
        <f>IF($C$4="citu pasākumu izmaksas",IF('7a+c+n'!$Q14="C",'7a+c+n'!K14,0))</f>
        <v>0</v>
      </c>
      <c r="L14" s="108">
        <f>IF($C$4="citu pasākumu izmaksas",IF('7a+c+n'!$Q14="C",'7a+c+n'!L14,0))</f>
        <v>0</v>
      </c>
      <c r="M14" s="27">
        <f>IF($C$4="citu pasākumu izmaksas",IF('7a+c+n'!$Q14="C",'7a+c+n'!M14,0))</f>
        <v>0</v>
      </c>
      <c r="N14" s="27">
        <f>IF($C$4="citu pasākumu izmaksas",IF('7a+c+n'!$Q14="C",'7a+c+n'!N14,0))</f>
        <v>0</v>
      </c>
      <c r="O14" s="27">
        <f>IF($C$4="citu pasākumu izmaksas",IF('7a+c+n'!$Q14="C",'7a+c+n'!O14,0))</f>
        <v>0</v>
      </c>
      <c r="P14" s="57">
        <f>IF($C$4="citu pasākumu izmaksas",IF('7a+c+n'!$Q14="C",'7a+c+n'!P14,0))</f>
        <v>0</v>
      </c>
    </row>
    <row r="15" spans="1:16" ht="22.5" x14ac:dyDescent="0.2">
      <c r="A15" s="64">
        <f>IF(P15=0,0,IF(COUNTBLANK(P15)=1,0,COUNTA($P$14:P15)))</f>
        <v>0</v>
      </c>
      <c r="B15" s="28" t="str">
        <f>IF($C$4="citu pasākumu izmaksas",IF('7a+c+n'!$Q15="C",'7a+c+n'!B15,0))</f>
        <v>10-00000</v>
      </c>
      <c r="C15" s="28" t="str">
        <f>IF($C$4="citu pasākumu izmaksas",IF('7a+c+n'!$Q15="C",'7a+c+n'!C15,0))</f>
        <v>Lodžiju sienu apstrāde ar grunti Baumit UniPrimer vai ekvivalentu</v>
      </c>
      <c r="D15" s="28" t="str">
        <f>IF($C$4="citu pasākumu izmaksas",IF('7a+c+n'!$Q15="C",'7a+c+n'!D15,0))</f>
        <v>kg</v>
      </c>
      <c r="E15" s="59"/>
      <c r="F15" s="81"/>
      <c r="G15" s="28"/>
      <c r="H15" s="28">
        <f>IF($C$4="citu pasākumu izmaksas",IF('7a+c+n'!$Q15="C",'7a+c+n'!H15,0))</f>
        <v>0</v>
      </c>
      <c r="I15" s="28"/>
      <c r="J15" s="28"/>
      <c r="K15" s="59">
        <f>IF($C$4="citu pasākumu izmaksas",IF('7a+c+n'!$Q15="C",'7a+c+n'!K15,0))</f>
        <v>0</v>
      </c>
      <c r="L15" s="109">
        <f>IF($C$4="citu pasākumu izmaksas",IF('7a+c+n'!$Q15="C",'7a+c+n'!L15,0))</f>
        <v>0</v>
      </c>
      <c r="M15" s="28">
        <f>IF($C$4="citu pasākumu izmaksas",IF('7a+c+n'!$Q15="C",'7a+c+n'!M15,0))</f>
        <v>0</v>
      </c>
      <c r="N15" s="28">
        <f>IF($C$4="citu pasākumu izmaksas",IF('7a+c+n'!$Q15="C",'7a+c+n'!N15,0))</f>
        <v>0</v>
      </c>
      <c r="O15" s="28">
        <f>IF($C$4="citu pasākumu izmaksas",IF('7a+c+n'!$Q15="C",'7a+c+n'!O15,0))</f>
        <v>0</v>
      </c>
      <c r="P15" s="59">
        <f>IF($C$4="citu pasākumu izmaksas",IF('7a+c+n'!$Q15="C",'7a+c+n'!P15,0))</f>
        <v>0</v>
      </c>
    </row>
    <row r="16" spans="1:16" ht="22.5" x14ac:dyDescent="0.2">
      <c r="A16" s="64">
        <f>IF(P16=0,0,IF(COUNTBLANK(P16)=1,0,COUNTA($P$14:P16)))</f>
        <v>0</v>
      </c>
      <c r="B16" s="28" t="str">
        <f>IF($C$4="citu pasākumu izmaksas",IF('7a+c+n'!$Q16="C",'7a+c+n'!B16,0))</f>
        <v>10-00000</v>
      </c>
      <c r="C16" s="28" t="str">
        <f>IF($C$4="citu pasākumu izmaksas",IF('7a+c+n'!$Q16="C",'7a+c+n'!C16,0))</f>
        <v>Ģipša mašīnapmetuma Baumit Ratio Glatt vai ekviv. Iestrāde</v>
      </c>
      <c r="D16" s="28" t="str">
        <f>IF($C$4="citu pasākumu izmaksas",IF('7a+c+n'!$Q16="C",'7a+c+n'!D16,0))</f>
        <v>m2</v>
      </c>
      <c r="E16" s="59"/>
      <c r="F16" s="81"/>
      <c r="G16" s="28"/>
      <c r="H16" s="28">
        <f>IF($C$4="citu pasākumu izmaksas",IF('7a+c+n'!$Q16="C",'7a+c+n'!H16,0))</f>
        <v>0</v>
      </c>
      <c r="I16" s="28"/>
      <c r="J16" s="28"/>
      <c r="K16" s="59">
        <f>IF($C$4="citu pasākumu izmaksas",IF('7a+c+n'!$Q16="C",'7a+c+n'!K16,0))</f>
        <v>0</v>
      </c>
      <c r="L16" s="109">
        <f>IF($C$4="citu pasākumu izmaksas",IF('7a+c+n'!$Q16="C",'7a+c+n'!L16,0))</f>
        <v>0</v>
      </c>
      <c r="M16" s="28">
        <f>IF($C$4="citu pasākumu izmaksas",IF('7a+c+n'!$Q16="C",'7a+c+n'!M16,0))</f>
        <v>0</v>
      </c>
      <c r="N16" s="28">
        <f>IF($C$4="citu pasākumu izmaksas",IF('7a+c+n'!$Q16="C",'7a+c+n'!N16,0))</f>
        <v>0</v>
      </c>
      <c r="O16" s="28">
        <f>IF($C$4="citu pasākumu izmaksas",IF('7a+c+n'!$Q16="C",'7a+c+n'!O16,0))</f>
        <v>0</v>
      </c>
      <c r="P16" s="59">
        <f>IF($C$4="citu pasākumu izmaksas",IF('7a+c+n'!$Q16="C",'7a+c+n'!P16,0))</f>
        <v>0</v>
      </c>
    </row>
    <row r="17" spans="1:16" ht="22.5" x14ac:dyDescent="0.2">
      <c r="A17" s="64">
        <f>IF(P17=0,0,IF(COUNTBLANK(P17)=1,0,COUNTA($P$14:P17)))</f>
        <v>0</v>
      </c>
      <c r="B17" s="28" t="str">
        <f>IF($C$4="citu pasākumu izmaksas",IF('7a+c+n'!$Q17="C",'7a+c+n'!B17,0))</f>
        <v>10-00000</v>
      </c>
      <c r="C17" s="28" t="str">
        <f>IF($C$4="citu pasākumu izmaksas",IF('7a+c+n'!$Q17="C",'7a+c+n'!C17,0))</f>
        <v>Lodžiju sienu apstrāde ar špakteli Baumit Fino Bello vai ekvivalentu</v>
      </c>
      <c r="D17" s="28" t="str">
        <f>IF($C$4="citu pasākumu izmaksas",IF('7a+c+n'!$Q17="C",'7a+c+n'!D17,0))</f>
        <v>kg</v>
      </c>
      <c r="E17" s="59"/>
      <c r="F17" s="81"/>
      <c r="G17" s="28"/>
      <c r="H17" s="28">
        <f>IF($C$4="citu pasākumu izmaksas",IF('7a+c+n'!$Q17="C",'7a+c+n'!H17,0))</f>
        <v>0</v>
      </c>
      <c r="I17" s="28"/>
      <c r="J17" s="28"/>
      <c r="K17" s="59">
        <f>IF($C$4="citu pasākumu izmaksas",IF('7a+c+n'!$Q17="C",'7a+c+n'!K17,0))</f>
        <v>0</v>
      </c>
      <c r="L17" s="109">
        <f>IF($C$4="citu pasākumu izmaksas",IF('7a+c+n'!$Q17="C",'7a+c+n'!L17,0))</f>
        <v>0</v>
      </c>
      <c r="M17" s="28">
        <f>IF($C$4="citu pasākumu izmaksas",IF('7a+c+n'!$Q17="C",'7a+c+n'!M17,0))</f>
        <v>0</v>
      </c>
      <c r="N17" s="28">
        <f>IF($C$4="citu pasākumu izmaksas",IF('7a+c+n'!$Q17="C",'7a+c+n'!N17,0))</f>
        <v>0</v>
      </c>
      <c r="O17" s="28">
        <f>IF($C$4="citu pasākumu izmaksas",IF('7a+c+n'!$Q17="C",'7a+c+n'!O17,0))</f>
        <v>0</v>
      </c>
      <c r="P17" s="59">
        <f>IF($C$4="citu pasākumu izmaksas",IF('7a+c+n'!$Q17="C",'7a+c+n'!P17,0))</f>
        <v>0</v>
      </c>
    </row>
    <row r="18" spans="1:16" ht="22.5" x14ac:dyDescent="0.2">
      <c r="A18" s="64">
        <f>IF(P18=0,0,IF(COUNTBLANK(P18)=1,0,COUNTA($P$14:P18)))</f>
        <v>0</v>
      </c>
      <c r="B18" s="28" t="str">
        <f>IF($C$4="citu pasākumu izmaksas",IF('7a+c+n'!$Q18="C",'7a+c+n'!B18,0))</f>
        <v>10-00000</v>
      </c>
      <c r="C18" s="28" t="str">
        <f>IF($C$4="citu pasākumu izmaksas",IF('7a+c+n'!$Q18="C",'7a+c+n'!C18,0))</f>
        <v>Lodžiju sienu krāsošana ar iekštelpu krāsu. Tonis saskaņojams ar Pasūtītāju.</v>
      </c>
      <c r="D18" s="28" t="str">
        <f>IF($C$4="citu pasākumu izmaksas",IF('7a+c+n'!$Q18="C",'7a+c+n'!D18,0))</f>
        <v>m2</v>
      </c>
      <c r="E18" s="59"/>
      <c r="F18" s="81"/>
      <c r="G18" s="28"/>
      <c r="H18" s="28">
        <f>IF($C$4="citu pasākumu izmaksas",IF('7a+c+n'!$Q18="C",'7a+c+n'!H18,0))</f>
        <v>0</v>
      </c>
      <c r="I18" s="28"/>
      <c r="J18" s="28"/>
      <c r="K18" s="59">
        <f>IF($C$4="citu pasākumu izmaksas",IF('7a+c+n'!$Q18="C",'7a+c+n'!K18,0))</f>
        <v>0</v>
      </c>
      <c r="L18" s="109">
        <f>IF($C$4="citu pasākumu izmaksas",IF('7a+c+n'!$Q18="C",'7a+c+n'!L18,0))</f>
        <v>0</v>
      </c>
      <c r="M18" s="28">
        <f>IF($C$4="citu pasākumu izmaksas",IF('7a+c+n'!$Q18="C",'7a+c+n'!M18,0))</f>
        <v>0</v>
      </c>
      <c r="N18" s="28">
        <f>IF($C$4="citu pasākumu izmaksas",IF('7a+c+n'!$Q18="C",'7a+c+n'!N18,0))</f>
        <v>0</v>
      </c>
      <c r="O18" s="28">
        <f>IF($C$4="citu pasākumu izmaksas",IF('7a+c+n'!$Q18="C",'7a+c+n'!O18,0))</f>
        <v>0</v>
      </c>
      <c r="P18" s="59">
        <f>IF($C$4="citu pasākumu izmaksas",IF('7a+c+n'!$Q18="C",'7a+c+n'!P18,0))</f>
        <v>0</v>
      </c>
    </row>
    <row r="19" spans="1:16" ht="22.5" x14ac:dyDescent="0.2">
      <c r="A19" s="64">
        <f>IF(P19=0,0,IF(COUNTBLANK(P19)=1,0,COUNTA($P$14:P19)))</f>
        <v>0</v>
      </c>
      <c r="B19" s="28" t="str">
        <f>IF($C$4="citu pasākumu izmaksas",IF('7a+c+n'!$Q19="C",'7a+c+n'!B19,0))</f>
        <v>10-00000</v>
      </c>
      <c r="C19" s="28" t="str">
        <f>IF($C$4="citu pasākumu izmaksas",IF('7a+c+n'!$Q19="C",'7a+c+n'!C19,0))</f>
        <v>Lodžiju griestu krāsošana ar iekštelpu krāsu. Tonis saskaņojams ar Pasūtītāju.</v>
      </c>
      <c r="D19" s="28" t="str">
        <f>IF($C$4="citu pasākumu izmaksas",IF('7a+c+n'!$Q19="C",'7a+c+n'!D19,0))</f>
        <v>m2</v>
      </c>
      <c r="E19" s="59"/>
      <c r="F19" s="81"/>
      <c r="G19" s="28"/>
      <c r="H19" s="28">
        <f>IF($C$4="citu pasākumu izmaksas",IF('7a+c+n'!$Q19="C",'7a+c+n'!H19,0))</f>
        <v>0</v>
      </c>
      <c r="I19" s="28"/>
      <c r="J19" s="28"/>
      <c r="K19" s="59">
        <f>IF($C$4="citu pasākumu izmaksas",IF('7a+c+n'!$Q19="C",'7a+c+n'!K19,0))</f>
        <v>0</v>
      </c>
      <c r="L19" s="109">
        <f>IF($C$4="citu pasākumu izmaksas",IF('7a+c+n'!$Q19="C",'7a+c+n'!L19,0))</f>
        <v>0</v>
      </c>
      <c r="M19" s="28">
        <f>IF($C$4="citu pasākumu izmaksas",IF('7a+c+n'!$Q19="C",'7a+c+n'!M19,0))</f>
        <v>0</v>
      </c>
      <c r="N19" s="28">
        <f>IF($C$4="citu pasākumu izmaksas",IF('7a+c+n'!$Q19="C",'7a+c+n'!N19,0))</f>
        <v>0</v>
      </c>
      <c r="O19" s="28">
        <f>IF($C$4="citu pasākumu izmaksas",IF('7a+c+n'!$Q19="C",'7a+c+n'!O19,0))</f>
        <v>0</v>
      </c>
      <c r="P19" s="59">
        <f>IF($C$4="citu pasākumu izmaksas",IF('7a+c+n'!$Q19="C",'7a+c+n'!P19,0))</f>
        <v>0</v>
      </c>
    </row>
    <row r="20" spans="1:16" x14ac:dyDescent="0.2">
      <c r="A20" s="64">
        <f>IF(P20=0,0,IF(COUNTBLANK(P20)=1,0,COUNTA($P$14:P20)))</f>
        <v>0</v>
      </c>
      <c r="B20" s="28">
        <f>IF($C$4="citu pasākumu izmaksas",IF('7a+c+n'!$Q20="C",'7a+c+n'!B20,0))</f>
        <v>0</v>
      </c>
      <c r="C20" s="28">
        <f>IF($C$4="citu pasākumu izmaksas",IF('7a+c+n'!$Q20="C",'7a+c+n'!C20,0))</f>
        <v>0</v>
      </c>
      <c r="D20" s="28">
        <f>IF($C$4="citu pasākumu izmaksas",IF('7a+c+n'!$Q20="C",'7a+c+n'!D20,0))</f>
        <v>0</v>
      </c>
      <c r="E20" s="59"/>
      <c r="F20" s="81"/>
      <c r="G20" s="28"/>
      <c r="H20" s="28">
        <f>IF($C$4="citu pasākumu izmaksas",IF('7a+c+n'!$Q20="C",'7a+c+n'!H20,0))</f>
        <v>0</v>
      </c>
      <c r="I20" s="28"/>
      <c r="J20" s="28"/>
      <c r="K20" s="59">
        <f>IF($C$4="citu pasākumu izmaksas",IF('7a+c+n'!$Q20="C",'7a+c+n'!K20,0))</f>
        <v>0</v>
      </c>
      <c r="L20" s="109">
        <f>IF($C$4="citu pasākumu izmaksas",IF('7a+c+n'!$Q20="C",'7a+c+n'!L20,0))</f>
        <v>0</v>
      </c>
      <c r="M20" s="28">
        <f>IF($C$4="citu pasākumu izmaksas",IF('7a+c+n'!$Q20="C",'7a+c+n'!M20,0))</f>
        <v>0</v>
      </c>
      <c r="N20" s="28">
        <f>IF($C$4="citu pasākumu izmaksas",IF('7a+c+n'!$Q20="C",'7a+c+n'!N20,0))</f>
        <v>0</v>
      </c>
      <c r="O20" s="28">
        <f>IF($C$4="citu pasākumu izmaksas",IF('7a+c+n'!$Q20="C",'7a+c+n'!O20,0))</f>
        <v>0</v>
      </c>
      <c r="P20" s="59">
        <f>IF($C$4="citu pasākumu izmaksas",IF('7a+c+n'!$Q20="C",'7a+c+n'!P20,0))</f>
        <v>0</v>
      </c>
    </row>
    <row r="21" spans="1:16" x14ac:dyDescent="0.2">
      <c r="A21" s="64">
        <f>IF(P21=0,0,IF(COUNTBLANK(P21)=1,0,COUNTA($P$14:P21)))</f>
        <v>0</v>
      </c>
      <c r="B21" s="28">
        <f>IF($C$4="citu pasākumu izmaksas",IF('7a+c+n'!$Q21="C",'7a+c+n'!B21,0))</f>
        <v>0</v>
      </c>
      <c r="C21" s="28">
        <f>IF($C$4="citu pasākumu izmaksas",IF('7a+c+n'!$Q21="C",'7a+c+n'!C21,0))</f>
        <v>0</v>
      </c>
      <c r="D21" s="28">
        <f>IF($C$4="citu pasākumu izmaksas",IF('7a+c+n'!$Q21="C",'7a+c+n'!D21,0))</f>
        <v>0</v>
      </c>
      <c r="E21" s="59"/>
      <c r="F21" s="81"/>
      <c r="G21" s="28"/>
      <c r="H21" s="28">
        <f>IF($C$4="citu pasākumu izmaksas",IF('7a+c+n'!$Q21="C",'7a+c+n'!H21,0))</f>
        <v>0</v>
      </c>
      <c r="I21" s="28"/>
      <c r="J21" s="28"/>
      <c r="K21" s="59">
        <f>IF($C$4="citu pasākumu izmaksas",IF('7a+c+n'!$Q21="C",'7a+c+n'!K21,0))</f>
        <v>0</v>
      </c>
      <c r="L21" s="109">
        <f>IF($C$4="citu pasākumu izmaksas",IF('7a+c+n'!$Q21="C",'7a+c+n'!L21,0))</f>
        <v>0</v>
      </c>
      <c r="M21" s="28">
        <f>IF($C$4="citu pasākumu izmaksas",IF('7a+c+n'!$Q21="C",'7a+c+n'!M21,0))</f>
        <v>0</v>
      </c>
      <c r="N21" s="28">
        <f>IF($C$4="citu pasākumu izmaksas",IF('7a+c+n'!$Q21="C",'7a+c+n'!N21,0))</f>
        <v>0</v>
      </c>
      <c r="O21" s="28">
        <f>IF($C$4="citu pasākumu izmaksas",IF('7a+c+n'!$Q21="C",'7a+c+n'!O21,0))</f>
        <v>0</v>
      </c>
      <c r="P21" s="59">
        <f>IF($C$4="citu pasākumu izmaksas",IF('7a+c+n'!$Q21="C",'7a+c+n'!P21,0))</f>
        <v>0</v>
      </c>
    </row>
    <row r="22" spans="1:16" x14ac:dyDescent="0.2">
      <c r="A22" s="64">
        <f>IF(P22=0,0,IF(COUNTBLANK(P22)=1,0,COUNTA($P$14:P22)))</f>
        <v>0</v>
      </c>
      <c r="B22" s="28">
        <f>IF($C$4="citu pasākumu izmaksas",IF('7a+c+n'!$Q22="C",'7a+c+n'!B22,0))</f>
        <v>0</v>
      </c>
      <c r="C22" s="28">
        <f>IF($C$4="citu pasākumu izmaksas",IF('7a+c+n'!$Q22="C",'7a+c+n'!C22,0))</f>
        <v>0</v>
      </c>
      <c r="D22" s="28">
        <f>IF($C$4="citu pasākumu izmaksas",IF('7a+c+n'!$Q22="C",'7a+c+n'!D22,0))</f>
        <v>0</v>
      </c>
      <c r="E22" s="59"/>
      <c r="F22" s="81"/>
      <c r="G22" s="28"/>
      <c r="H22" s="28">
        <f>IF($C$4="citu pasākumu izmaksas",IF('7a+c+n'!$Q22="C",'7a+c+n'!H22,0))</f>
        <v>0</v>
      </c>
      <c r="I22" s="28"/>
      <c r="J22" s="28"/>
      <c r="K22" s="59">
        <f>IF($C$4="citu pasākumu izmaksas",IF('7a+c+n'!$Q22="C",'7a+c+n'!K22,0))</f>
        <v>0</v>
      </c>
      <c r="L22" s="109">
        <f>IF($C$4="citu pasākumu izmaksas",IF('7a+c+n'!$Q22="C",'7a+c+n'!L22,0))</f>
        <v>0</v>
      </c>
      <c r="M22" s="28">
        <f>IF($C$4="citu pasākumu izmaksas",IF('7a+c+n'!$Q22="C",'7a+c+n'!M22,0))</f>
        <v>0</v>
      </c>
      <c r="N22" s="28">
        <f>IF($C$4="citu pasākumu izmaksas",IF('7a+c+n'!$Q22="C",'7a+c+n'!N22,0))</f>
        <v>0</v>
      </c>
      <c r="O22" s="28">
        <f>IF($C$4="citu pasākumu izmaksas",IF('7a+c+n'!$Q22="C",'7a+c+n'!O22,0))</f>
        <v>0</v>
      </c>
      <c r="P22" s="59">
        <f>IF($C$4="citu pasākumu izmaksas",IF('7a+c+n'!$Q22="C",'7a+c+n'!P22,0))</f>
        <v>0</v>
      </c>
    </row>
    <row r="23" spans="1:16" ht="45" x14ac:dyDescent="0.2">
      <c r="A23" s="64">
        <f>IF(P23=0,0,IF(COUNTBLANK(P23)=1,0,COUNTA($P$14:P23)))</f>
        <v>0</v>
      </c>
      <c r="B23" s="28" t="str">
        <f>IF($C$4="citu pasākumu izmaksas",IF('7a+c+n'!$Q23="C",'7a+c+n'!B23,0))</f>
        <v>10-00000</v>
      </c>
      <c r="C23" s="28" t="str">
        <f>IF($C$4="citu pasākumu izmaksas",IF('7a+c+n'!$Q23="C",'7a+c+n'!C23,0))</f>
        <v>Sienu atjaunošana, t.sk. virsmas sagatavošana, špaktelēšana, ģipša mašīnapmetuma Baumit Ratio Glatt vai ekviv. iestrāde un krāsošana ar iekštelpu krāsu, toni saskaņojot ar Pasūtītāju</v>
      </c>
      <c r="D23" s="28" t="str">
        <f>IF($C$4="citu pasākumu izmaksas",IF('7a+c+n'!$Q23="C",'7a+c+n'!D23,0))</f>
        <v>m2</v>
      </c>
      <c r="E23" s="59"/>
      <c r="F23" s="81"/>
      <c r="G23" s="28"/>
      <c r="H23" s="28">
        <f>IF($C$4="citu pasākumu izmaksas",IF('7a+c+n'!$Q23="C",'7a+c+n'!H23,0))</f>
        <v>0</v>
      </c>
      <c r="I23" s="28"/>
      <c r="J23" s="28"/>
      <c r="K23" s="59">
        <f>IF($C$4="citu pasākumu izmaksas",IF('7a+c+n'!$Q23="C",'7a+c+n'!K23,0))</f>
        <v>0</v>
      </c>
      <c r="L23" s="109">
        <f>IF($C$4="citu pasākumu izmaksas",IF('7a+c+n'!$Q23="C",'7a+c+n'!L23,0))</f>
        <v>0</v>
      </c>
      <c r="M23" s="28">
        <f>IF($C$4="citu pasākumu izmaksas",IF('7a+c+n'!$Q23="C",'7a+c+n'!M23,0))</f>
        <v>0</v>
      </c>
      <c r="N23" s="28">
        <f>IF($C$4="citu pasākumu izmaksas",IF('7a+c+n'!$Q23="C",'7a+c+n'!N23,0))</f>
        <v>0</v>
      </c>
      <c r="O23" s="28">
        <f>IF($C$4="citu pasākumu izmaksas",IF('7a+c+n'!$Q23="C",'7a+c+n'!O23,0))</f>
        <v>0</v>
      </c>
      <c r="P23" s="59">
        <f>IF($C$4="citu pasākumu izmaksas",IF('7a+c+n'!$Q23="C",'7a+c+n'!P23,0))</f>
        <v>0</v>
      </c>
    </row>
    <row r="24" spans="1:16" ht="33.75" x14ac:dyDescent="0.2">
      <c r="A24" s="64">
        <f>IF(P24=0,0,IF(COUNTBLANK(P24)=1,0,COUNTA($P$14:P24)))</f>
        <v>0</v>
      </c>
      <c r="B24" s="28" t="str">
        <f>IF($C$4="citu pasākumu izmaksas",IF('7a+c+n'!$Q24="C",'7a+c+n'!B24,0))</f>
        <v>10-00000</v>
      </c>
      <c r="C24" s="28" t="str">
        <f>IF($C$4="citu pasākumu izmaksas",IF('7a+c+n'!$Q24="C",'7a+c+n'!C24,0))</f>
        <v>Griestu atjaunošanu, t.sk. vismas sagatavošana, špaktelēšana un krāsošanana, toni saskaņojot ar Pasūtītāju</v>
      </c>
      <c r="D24" s="28" t="str">
        <f>IF($C$4="citu pasākumu izmaksas",IF('7a+c+n'!$Q24="C",'7a+c+n'!D24,0))</f>
        <v>m2</v>
      </c>
      <c r="E24" s="59"/>
      <c r="F24" s="81"/>
      <c r="G24" s="28"/>
      <c r="H24" s="28">
        <f>IF($C$4="citu pasākumu izmaksas",IF('7a+c+n'!$Q24="C",'7a+c+n'!H24,0))</f>
        <v>0</v>
      </c>
      <c r="I24" s="28"/>
      <c r="J24" s="28"/>
      <c r="K24" s="59">
        <f>IF($C$4="citu pasākumu izmaksas",IF('7a+c+n'!$Q24="C",'7a+c+n'!K24,0))</f>
        <v>0</v>
      </c>
      <c r="L24" s="109">
        <f>IF($C$4="citu pasākumu izmaksas",IF('7a+c+n'!$Q24="C",'7a+c+n'!L24,0))</f>
        <v>0</v>
      </c>
      <c r="M24" s="28">
        <f>IF($C$4="citu pasākumu izmaksas",IF('7a+c+n'!$Q24="C",'7a+c+n'!M24,0))</f>
        <v>0</v>
      </c>
      <c r="N24" s="28">
        <f>IF($C$4="citu pasākumu izmaksas",IF('7a+c+n'!$Q24="C",'7a+c+n'!N24,0))</f>
        <v>0</v>
      </c>
      <c r="O24" s="28">
        <f>IF($C$4="citu pasākumu izmaksas",IF('7a+c+n'!$Q24="C",'7a+c+n'!O24,0))</f>
        <v>0</v>
      </c>
      <c r="P24" s="59">
        <f>IF($C$4="citu pasākumu izmaksas",IF('7a+c+n'!$Q24="C",'7a+c+n'!P24,0))</f>
        <v>0</v>
      </c>
    </row>
    <row r="25" spans="1:16" ht="45" x14ac:dyDescent="0.2">
      <c r="A25" s="64">
        <f>IF(P25=0,0,IF(COUNTBLANK(P25)=1,0,COUNTA($P$14:P25)))</f>
        <v>0</v>
      </c>
      <c r="B25" s="28" t="str">
        <f>IF($C$4="citu pasākumu izmaksas",IF('7a+c+n'!$Q25="C",'7a+c+n'!B25,0))</f>
        <v>10-00000</v>
      </c>
      <c r="C25" s="28" t="str">
        <f>IF($C$4="citu pasākumu izmaksas",IF('7a+c+n'!$Q25="C",'7a+c+n'!C25,0))</f>
        <v>Esošo grīdu atjaunošana, izmantojot atbilstošo remontsastāvu ~ 20% no grīdu platības, t.sk. esošās izlīdzinošās kārtas nokalšana, ja nepieciešams, gruntēšana</v>
      </c>
      <c r="D25" s="28" t="str">
        <f>IF($C$4="citu pasākumu izmaksas",IF('7a+c+n'!$Q25="C",'7a+c+n'!D25,0))</f>
        <v>m2</v>
      </c>
      <c r="E25" s="59"/>
      <c r="F25" s="81"/>
      <c r="G25" s="28"/>
      <c r="H25" s="28">
        <f>IF($C$4="citu pasākumu izmaksas",IF('7a+c+n'!$Q25="C",'7a+c+n'!H25,0))</f>
        <v>0</v>
      </c>
      <c r="I25" s="28"/>
      <c r="J25" s="28"/>
      <c r="K25" s="59">
        <f>IF($C$4="citu pasākumu izmaksas",IF('7a+c+n'!$Q25="C",'7a+c+n'!K25,0))</f>
        <v>0</v>
      </c>
      <c r="L25" s="109">
        <f>IF($C$4="citu pasākumu izmaksas",IF('7a+c+n'!$Q25="C",'7a+c+n'!L25,0))</f>
        <v>0</v>
      </c>
      <c r="M25" s="28">
        <f>IF($C$4="citu pasākumu izmaksas",IF('7a+c+n'!$Q25="C",'7a+c+n'!M25,0))</f>
        <v>0</v>
      </c>
      <c r="N25" s="28">
        <f>IF($C$4="citu pasākumu izmaksas",IF('7a+c+n'!$Q25="C",'7a+c+n'!N25,0))</f>
        <v>0</v>
      </c>
      <c r="O25" s="28">
        <f>IF($C$4="citu pasākumu izmaksas",IF('7a+c+n'!$Q25="C",'7a+c+n'!O25,0))</f>
        <v>0</v>
      </c>
      <c r="P25" s="59">
        <f>IF($C$4="citu pasākumu izmaksas",IF('7a+c+n'!$Q25="C",'7a+c+n'!P25,0))</f>
        <v>0</v>
      </c>
    </row>
    <row r="26" spans="1:16" x14ac:dyDescent="0.2">
      <c r="A26" s="64">
        <f>IF(P26=0,0,IF(COUNTBLANK(P26)=1,0,COUNTA($P$14:P26)))</f>
        <v>0</v>
      </c>
      <c r="B26" s="28">
        <f>IF($C$4="citu pasākumu izmaksas",IF('7a+c+n'!$Q26="C",'7a+c+n'!B26,0))</f>
        <v>0</v>
      </c>
      <c r="C26" s="28">
        <f>IF($C$4="citu pasākumu izmaksas",IF('7a+c+n'!$Q26="C",'7a+c+n'!C26,0))</f>
        <v>0</v>
      </c>
      <c r="D26" s="28">
        <f>IF($C$4="citu pasākumu izmaksas",IF('7a+c+n'!$Q26="C",'7a+c+n'!D26,0))</f>
        <v>0</v>
      </c>
      <c r="E26" s="59"/>
      <c r="F26" s="81"/>
      <c r="G26" s="28"/>
      <c r="H26" s="28">
        <f>IF($C$4="citu pasākumu izmaksas",IF('7a+c+n'!$Q26="C",'7a+c+n'!H26,0))</f>
        <v>0</v>
      </c>
      <c r="I26" s="28"/>
      <c r="J26" s="28"/>
      <c r="K26" s="59">
        <f>IF($C$4="citu pasākumu izmaksas",IF('7a+c+n'!$Q26="C",'7a+c+n'!K26,0))</f>
        <v>0</v>
      </c>
      <c r="L26" s="109">
        <f>IF($C$4="citu pasākumu izmaksas",IF('7a+c+n'!$Q26="C",'7a+c+n'!L26,0))</f>
        <v>0</v>
      </c>
      <c r="M26" s="28">
        <f>IF($C$4="citu pasākumu izmaksas",IF('7a+c+n'!$Q26="C",'7a+c+n'!M26,0))</f>
        <v>0</v>
      </c>
      <c r="N26" s="28">
        <f>IF($C$4="citu pasākumu izmaksas",IF('7a+c+n'!$Q26="C",'7a+c+n'!N26,0))</f>
        <v>0</v>
      </c>
      <c r="O26" s="28">
        <f>IF($C$4="citu pasākumu izmaksas",IF('7a+c+n'!$Q26="C",'7a+c+n'!O26,0))</f>
        <v>0</v>
      </c>
      <c r="P26" s="59">
        <f>IF($C$4="citu pasākumu izmaksas",IF('7a+c+n'!$Q26="C",'7a+c+n'!P26,0))</f>
        <v>0</v>
      </c>
    </row>
    <row r="27" spans="1:16" x14ac:dyDescent="0.2">
      <c r="A27" s="64">
        <f>IF(P27=0,0,IF(COUNTBLANK(P27)=1,0,COUNTA($P$14:P27)))</f>
        <v>0</v>
      </c>
      <c r="B27" s="28">
        <f>IF($C$4="citu pasākumu izmaksas",IF('7a+c+n'!$Q27="C",'7a+c+n'!B27,0))</f>
        <v>0</v>
      </c>
      <c r="C27" s="28">
        <f>IF($C$4="citu pasākumu izmaksas",IF('7a+c+n'!$Q27="C",'7a+c+n'!C27,0))</f>
        <v>0</v>
      </c>
      <c r="D27" s="28">
        <f>IF($C$4="citu pasākumu izmaksas",IF('7a+c+n'!$Q27="C",'7a+c+n'!D27,0))</f>
        <v>0</v>
      </c>
      <c r="E27" s="59"/>
      <c r="F27" s="81"/>
      <c r="G27" s="28"/>
      <c r="H27" s="28">
        <f>IF($C$4="citu pasākumu izmaksas",IF('7a+c+n'!$Q27="C",'7a+c+n'!H27,0))</f>
        <v>0</v>
      </c>
      <c r="I27" s="28"/>
      <c r="J27" s="28"/>
      <c r="K27" s="59">
        <f>IF($C$4="citu pasākumu izmaksas",IF('7a+c+n'!$Q27="C",'7a+c+n'!K27,0))</f>
        <v>0</v>
      </c>
      <c r="L27" s="109">
        <f>IF($C$4="citu pasākumu izmaksas",IF('7a+c+n'!$Q27="C",'7a+c+n'!L27,0))</f>
        <v>0</v>
      </c>
      <c r="M27" s="28">
        <f>IF($C$4="citu pasākumu izmaksas",IF('7a+c+n'!$Q27="C",'7a+c+n'!M27,0))</f>
        <v>0</v>
      </c>
      <c r="N27" s="28">
        <f>IF($C$4="citu pasākumu izmaksas",IF('7a+c+n'!$Q27="C",'7a+c+n'!N27,0))</f>
        <v>0</v>
      </c>
      <c r="O27" s="28">
        <f>IF($C$4="citu pasākumu izmaksas",IF('7a+c+n'!$Q27="C",'7a+c+n'!O27,0))</f>
        <v>0</v>
      </c>
      <c r="P27" s="59">
        <f>IF($C$4="citu pasākumu izmaksas",IF('7a+c+n'!$Q27="C",'7a+c+n'!P27,0))</f>
        <v>0</v>
      </c>
    </row>
    <row r="28" spans="1:16" ht="12" thickBot="1" x14ac:dyDescent="0.25">
      <c r="A28" s="64">
        <f>IF(P28=0,0,IF(COUNTBLANK(P28)=1,0,COUNTA($P$14:P28)))</f>
        <v>0</v>
      </c>
      <c r="B28" s="28">
        <f>IF($C$4="citu pasākumu izmaksas",IF('7a+c+n'!$Q28="C",'7a+c+n'!B28,0))</f>
        <v>0</v>
      </c>
      <c r="C28" s="28">
        <f>IF($C$4="citu pasākumu izmaksas",IF('7a+c+n'!$Q28="C",'7a+c+n'!C28,0))</f>
        <v>0</v>
      </c>
      <c r="D28" s="28">
        <f>IF($C$4="citu pasākumu izmaksas",IF('7a+c+n'!$Q28="C",'7a+c+n'!D28,0))</f>
        <v>0</v>
      </c>
      <c r="E28" s="59"/>
      <c r="F28" s="81"/>
      <c r="G28" s="28"/>
      <c r="H28" s="28">
        <f>IF($C$4="citu pasākumu izmaksas",IF('7a+c+n'!$Q28="C",'7a+c+n'!H28,0))</f>
        <v>0</v>
      </c>
      <c r="I28" s="28"/>
      <c r="J28" s="28"/>
      <c r="K28" s="59">
        <f>IF($C$4="citu pasākumu izmaksas",IF('7a+c+n'!$Q28="C",'7a+c+n'!K28,0))</f>
        <v>0</v>
      </c>
      <c r="L28" s="109">
        <f>IF($C$4="citu pasākumu izmaksas",IF('7a+c+n'!$Q28="C",'7a+c+n'!L28,0))</f>
        <v>0</v>
      </c>
      <c r="M28" s="28">
        <f>IF($C$4="citu pasākumu izmaksas",IF('7a+c+n'!$Q28="C",'7a+c+n'!M28,0))</f>
        <v>0</v>
      </c>
      <c r="N28" s="28">
        <f>IF($C$4="citu pasākumu izmaksas",IF('7a+c+n'!$Q28="C",'7a+c+n'!N28,0))</f>
        <v>0</v>
      </c>
      <c r="O28" s="28">
        <f>IF($C$4="citu pasākumu izmaksas",IF('7a+c+n'!$Q28="C",'7a+c+n'!O28,0))</f>
        <v>0</v>
      </c>
      <c r="P28" s="59">
        <f>IF($C$4="citu pasākumu izmaksas",IF('7a+c+n'!$Q28="C",'7a+c+n'!P28,0))</f>
        <v>0</v>
      </c>
    </row>
    <row r="29" spans="1:16" ht="12" customHeight="1" thickBot="1" x14ac:dyDescent="0.25">
      <c r="A29" s="325" t="s">
        <v>62</v>
      </c>
      <c r="B29" s="326"/>
      <c r="C29" s="326"/>
      <c r="D29" s="326"/>
      <c r="E29" s="326"/>
      <c r="F29" s="326"/>
      <c r="G29" s="326"/>
      <c r="H29" s="326"/>
      <c r="I29" s="326"/>
      <c r="J29" s="326"/>
      <c r="K29" s="327"/>
      <c r="L29" s="110">
        <f>SUM(L14:L28)</f>
        <v>0</v>
      </c>
      <c r="M29" s="111">
        <f>SUM(M14:M28)</f>
        <v>0</v>
      </c>
      <c r="N29" s="111">
        <f>SUM(N14:N28)</f>
        <v>0</v>
      </c>
      <c r="O29" s="111">
        <f>SUM(O14:O28)</f>
        <v>0</v>
      </c>
      <c r="P29" s="112">
        <f>SUM(P14:P28)</f>
        <v>0</v>
      </c>
    </row>
    <row r="30" spans="1:16" x14ac:dyDescent="0.2">
      <c r="A30" s="20"/>
      <c r="B30" s="20"/>
      <c r="C30" s="20"/>
      <c r="D30" s="20"/>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14</v>
      </c>
      <c r="B32" s="20"/>
      <c r="C32" s="328">
        <f>'Kops c'!C36:H36</f>
        <v>0</v>
      </c>
      <c r="D32" s="328"/>
      <c r="E32" s="328"/>
      <c r="F32" s="328"/>
      <c r="G32" s="328"/>
      <c r="H32" s="328"/>
      <c r="I32" s="20"/>
      <c r="J32" s="20"/>
      <c r="K32" s="20"/>
      <c r="L32" s="20"/>
      <c r="M32" s="20"/>
      <c r="N32" s="20"/>
      <c r="O32" s="20"/>
      <c r="P32" s="20"/>
    </row>
    <row r="33" spans="1:16" x14ac:dyDescent="0.2">
      <c r="A33" s="20"/>
      <c r="B33" s="20"/>
      <c r="C33" s="250" t="s">
        <v>15</v>
      </c>
      <c r="D33" s="250"/>
      <c r="E33" s="250"/>
      <c r="F33" s="250"/>
      <c r="G33" s="250"/>
      <c r="H33" s="25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291" t="str">
        <f>'Kops n'!A39:D39</f>
        <v xml:space="preserve">Tāme sastādīta 2023. gada __.________ </v>
      </c>
      <c r="B35" s="292"/>
      <c r="C35" s="292"/>
      <c r="D35" s="29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41</v>
      </c>
      <c r="B37" s="20"/>
      <c r="C37" s="328">
        <f>'Kops c'!C41:H41</f>
        <v>0</v>
      </c>
      <c r="D37" s="328"/>
      <c r="E37" s="328"/>
      <c r="F37" s="328"/>
      <c r="G37" s="328"/>
      <c r="H37" s="328"/>
      <c r="I37" s="20"/>
      <c r="J37" s="20"/>
      <c r="K37" s="20"/>
      <c r="L37" s="20"/>
      <c r="M37" s="20"/>
      <c r="N37" s="20"/>
      <c r="O37" s="20"/>
      <c r="P37" s="20"/>
    </row>
    <row r="38" spans="1:16" x14ac:dyDescent="0.2">
      <c r="A38" s="20"/>
      <c r="B38" s="20"/>
      <c r="C38" s="250" t="s">
        <v>15</v>
      </c>
      <c r="D38" s="250"/>
      <c r="E38" s="250"/>
      <c r="F38" s="250"/>
      <c r="G38" s="250"/>
      <c r="H38" s="25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03" t="s">
        <v>16</v>
      </c>
      <c r="B40" s="52"/>
      <c r="C40" s="115">
        <f>'Kops c'!C44</f>
        <v>0</v>
      </c>
      <c r="D40" s="52"/>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sheetData>
  <mergeCells count="23">
    <mergeCell ref="C38:H38"/>
    <mergeCell ref="L12:P12"/>
    <mergeCell ref="A29:K29"/>
    <mergeCell ref="C32:H32"/>
    <mergeCell ref="C33:H33"/>
    <mergeCell ref="A35:D35"/>
    <mergeCell ref="C37:H37"/>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9:K29">
    <cfRule type="containsText" dxfId="149" priority="3"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148" priority="1" operator="equal">
      <formula>0</formula>
    </cfRule>
  </conditionalFormatting>
  <conditionalFormatting sqref="C2:I2 D5:L8 N9:O9 L29:P29 C32:H32 C37:H37 C40">
    <cfRule type="cellIs" dxfId="147"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E893-0ACA-45C7-84EA-A379D2A38EC1}">
  <sheetPr codeName="Sheet27">
    <tabColor rgb="FF0070C0"/>
  </sheetPr>
  <dimension ref="A1:P41"/>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'7a+c+n'!D1</f>
        <v>7</v>
      </c>
      <c r="E1" s="26"/>
      <c r="F1" s="26"/>
      <c r="G1" s="26"/>
      <c r="H1" s="26"/>
      <c r="I1" s="26"/>
      <c r="J1" s="26"/>
      <c r="N1" s="30"/>
      <c r="O1" s="31"/>
      <c r="P1" s="32"/>
    </row>
    <row r="2" spans="1:16" x14ac:dyDescent="0.2">
      <c r="A2" s="33"/>
      <c r="B2" s="33"/>
      <c r="C2" s="316" t="str">
        <f>'7a+c+n'!C2:I2</f>
        <v>Iekštelpu darbi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P29</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izmaksas",IF('7a+c+n'!$Q14="N",'7a+c+n'!B14,0))</f>
        <v>0</v>
      </c>
      <c r="C14" s="27">
        <f>IF($C$4="Neattiecināmās izmaksas",IF('7a+c+n'!$Q14="N",'7a+c+n'!C14,0))</f>
        <v>0</v>
      </c>
      <c r="D14" s="27">
        <f>IF($C$4="Neattiecināmās izmaksas",IF('7a+c+n'!$Q14="N",'7a+c+n'!D14,0))</f>
        <v>0</v>
      </c>
      <c r="E14" s="57"/>
      <c r="F14" s="79"/>
      <c r="G14" s="27">
        <f>IF($C$4="Neattiecināmās izmaksas",IF('7a+c+n'!$Q14="N",'7a+c+n'!G14,0))</f>
        <v>0</v>
      </c>
      <c r="H14" s="27">
        <f>IF($C$4="Neattiecināmās izmaksas",IF('7a+c+n'!$Q14="N",'7a+c+n'!H14,0))</f>
        <v>0</v>
      </c>
      <c r="I14" s="27"/>
      <c r="J14" s="27"/>
      <c r="K14" s="57">
        <f>IF($C$4="Neattiecināmās izmaksas",IF('7a+c+n'!$Q14="N",'7a+c+n'!K14,0))</f>
        <v>0</v>
      </c>
      <c r="L14" s="108">
        <f>IF($C$4="Neattiecināmās izmaksas",IF('7a+c+n'!$Q14="N",'7a+c+n'!L14,0))</f>
        <v>0</v>
      </c>
      <c r="M14" s="27">
        <f>IF($C$4="Neattiecināmās izmaksas",IF('7a+c+n'!$Q14="N",'7a+c+n'!M14,0))</f>
        <v>0</v>
      </c>
      <c r="N14" s="27">
        <f>IF($C$4="Neattiecināmās izmaksas",IF('7a+c+n'!$Q14="N",'7a+c+n'!N14,0))</f>
        <v>0</v>
      </c>
      <c r="O14" s="27">
        <f>IF($C$4="Neattiecināmās izmaksas",IF('7a+c+n'!$Q14="N",'7a+c+n'!O14,0))</f>
        <v>0</v>
      </c>
      <c r="P14" s="57">
        <f>IF($C$4="Neattiecināmās izmaksas",IF('7a+c+n'!$Q14="N",'7a+c+n'!P14,0))</f>
        <v>0</v>
      </c>
    </row>
    <row r="15" spans="1:16" x14ac:dyDescent="0.2">
      <c r="A15" s="64">
        <f>IF(P15=0,0,IF(COUNTBLANK(P15)=1,0,COUNTA($P$14:P15)))</f>
        <v>0</v>
      </c>
      <c r="B15" s="28">
        <f>IF($C$4="Neattiecināmās izmaksas",IF('7a+c+n'!$Q15="N",'7a+c+n'!B15,0))</f>
        <v>0</v>
      </c>
      <c r="C15" s="28">
        <f>IF($C$4="Neattiecināmās izmaksas",IF('7a+c+n'!$Q15="N",'7a+c+n'!C15,0))</f>
        <v>0</v>
      </c>
      <c r="D15" s="28">
        <f>IF($C$4="Neattiecināmās izmaksas",IF('7a+c+n'!$Q15="N",'7a+c+n'!D15,0))</f>
        <v>0</v>
      </c>
      <c r="E15" s="59"/>
      <c r="F15" s="81"/>
      <c r="G15" s="28"/>
      <c r="H15" s="28">
        <f>IF($C$4="Neattiecināmās izmaksas",IF('7a+c+n'!$Q15="N",'7a+c+n'!H15,0))</f>
        <v>0</v>
      </c>
      <c r="I15" s="28"/>
      <c r="J15" s="28"/>
      <c r="K15" s="59">
        <f>IF($C$4="Neattiecināmās izmaksas",IF('7a+c+n'!$Q15="N",'7a+c+n'!K15,0))</f>
        <v>0</v>
      </c>
      <c r="L15" s="109">
        <f>IF($C$4="Neattiecināmās izmaksas",IF('7a+c+n'!$Q15="N",'7a+c+n'!L15,0))</f>
        <v>0</v>
      </c>
      <c r="M15" s="28">
        <f>IF($C$4="Neattiecināmās izmaksas",IF('7a+c+n'!$Q15="N",'7a+c+n'!M15,0))</f>
        <v>0</v>
      </c>
      <c r="N15" s="28">
        <f>IF($C$4="Neattiecināmās izmaksas",IF('7a+c+n'!$Q15="N",'7a+c+n'!N15,0))</f>
        <v>0</v>
      </c>
      <c r="O15" s="28">
        <f>IF($C$4="Neattiecināmās izmaksas",IF('7a+c+n'!$Q15="N",'7a+c+n'!O15,0))</f>
        <v>0</v>
      </c>
      <c r="P15" s="59">
        <f>IF($C$4="Neattiecināmās izmaksas",IF('7a+c+n'!$Q15="N",'7a+c+n'!P15,0))</f>
        <v>0</v>
      </c>
    </row>
    <row r="16" spans="1:16" x14ac:dyDescent="0.2">
      <c r="A16" s="64">
        <f>IF(P16=0,0,IF(COUNTBLANK(P16)=1,0,COUNTA($P$14:P16)))</f>
        <v>0</v>
      </c>
      <c r="B16" s="28">
        <f>IF($C$4="Neattiecināmās izmaksas",IF('7a+c+n'!$Q16="N",'7a+c+n'!B16,0))</f>
        <v>0</v>
      </c>
      <c r="C16" s="28">
        <f>IF($C$4="Neattiecināmās izmaksas",IF('7a+c+n'!$Q16="N",'7a+c+n'!C16,0))</f>
        <v>0</v>
      </c>
      <c r="D16" s="28">
        <f>IF($C$4="Neattiecināmās izmaksas",IF('7a+c+n'!$Q16="N",'7a+c+n'!D16,0))</f>
        <v>0</v>
      </c>
      <c r="E16" s="59"/>
      <c r="F16" s="81"/>
      <c r="G16" s="28"/>
      <c r="H16" s="28">
        <f>IF($C$4="Neattiecināmās izmaksas",IF('7a+c+n'!$Q16="N",'7a+c+n'!H16,0))</f>
        <v>0</v>
      </c>
      <c r="I16" s="28"/>
      <c r="J16" s="28"/>
      <c r="K16" s="59">
        <f>IF($C$4="Neattiecināmās izmaksas",IF('7a+c+n'!$Q16="N",'7a+c+n'!K16,0))</f>
        <v>0</v>
      </c>
      <c r="L16" s="109">
        <f>IF($C$4="Neattiecināmās izmaksas",IF('7a+c+n'!$Q16="N",'7a+c+n'!L16,0))</f>
        <v>0</v>
      </c>
      <c r="M16" s="28">
        <f>IF($C$4="Neattiecināmās izmaksas",IF('7a+c+n'!$Q16="N",'7a+c+n'!M16,0))</f>
        <v>0</v>
      </c>
      <c r="N16" s="28">
        <f>IF($C$4="Neattiecināmās izmaksas",IF('7a+c+n'!$Q16="N",'7a+c+n'!N16,0))</f>
        <v>0</v>
      </c>
      <c r="O16" s="28">
        <f>IF($C$4="Neattiecināmās izmaksas",IF('7a+c+n'!$Q16="N",'7a+c+n'!O16,0))</f>
        <v>0</v>
      </c>
      <c r="P16" s="59">
        <f>IF($C$4="Neattiecināmās izmaksas",IF('7a+c+n'!$Q16="N",'7a+c+n'!P16,0))</f>
        <v>0</v>
      </c>
    </row>
    <row r="17" spans="1:16" x14ac:dyDescent="0.2">
      <c r="A17" s="64">
        <f>IF(P17=0,0,IF(COUNTBLANK(P17)=1,0,COUNTA($P$14:P17)))</f>
        <v>0</v>
      </c>
      <c r="B17" s="28">
        <f>IF($C$4="Neattiecināmās izmaksas",IF('7a+c+n'!$Q17="N",'7a+c+n'!B17,0))</f>
        <v>0</v>
      </c>
      <c r="C17" s="28">
        <f>IF($C$4="Neattiecināmās izmaksas",IF('7a+c+n'!$Q17="N",'7a+c+n'!C17,0))</f>
        <v>0</v>
      </c>
      <c r="D17" s="28">
        <f>IF($C$4="Neattiecināmās izmaksas",IF('7a+c+n'!$Q17="N",'7a+c+n'!D17,0))</f>
        <v>0</v>
      </c>
      <c r="E17" s="59"/>
      <c r="F17" s="81"/>
      <c r="G17" s="28"/>
      <c r="H17" s="28">
        <f>IF($C$4="Neattiecināmās izmaksas",IF('7a+c+n'!$Q17="N",'7a+c+n'!H17,0))</f>
        <v>0</v>
      </c>
      <c r="I17" s="28"/>
      <c r="J17" s="28"/>
      <c r="K17" s="59">
        <f>IF($C$4="Neattiecināmās izmaksas",IF('7a+c+n'!$Q17="N",'7a+c+n'!K17,0))</f>
        <v>0</v>
      </c>
      <c r="L17" s="109">
        <f>IF($C$4="Neattiecināmās izmaksas",IF('7a+c+n'!$Q17="N",'7a+c+n'!L17,0))</f>
        <v>0</v>
      </c>
      <c r="M17" s="28">
        <f>IF($C$4="Neattiecināmās izmaksas",IF('7a+c+n'!$Q17="N",'7a+c+n'!M17,0))</f>
        <v>0</v>
      </c>
      <c r="N17" s="28">
        <f>IF($C$4="Neattiecināmās izmaksas",IF('7a+c+n'!$Q17="N",'7a+c+n'!N17,0))</f>
        <v>0</v>
      </c>
      <c r="O17" s="28">
        <f>IF($C$4="Neattiecināmās izmaksas",IF('7a+c+n'!$Q17="N",'7a+c+n'!O17,0))</f>
        <v>0</v>
      </c>
      <c r="P17" s="59">
        <f>IF($C$4="Neattiecināmās izmaksas",IF('7a+c+n'!$Q17="N",'7a+c+n'!P17,0))</f>
        <v>0</v>
      </c>
    </row>
    <row r="18" spans="1:16" x14ac:dyDescent="0.2">
      <c r="A18" s="64">
        <f>IF(P18=0,0,IF(COUNTBLANK(P18)=1,0,COUNTA($P$14:P18)))</f>
        <v>0</v>
      </c>
      <c r="B18" s="28">
        <f>IF($C$4="Neattiecināmās izmaksas",IF('7a+c+n'!$Q18="N",'7a+c+n'!B18,0))</f>
        <v>0</v>
      </c>
      <c r="C18" s="28">
        <f>IF($C$4="Neattiecināmās izmaksas",IF('7a+c+n'!$Q18="N",'7a+c+n'!C18,0))</f>
        <v>0</v>
      </c>
      <c r="D18" s="28">
        <f>IF($C$4="Neattiecināmās izmaksas",IF('7a+c+n'!$Q18="N",'7a+c+n'!D18,0))</f>
        <v>0</v>
      </c>
      <c r="E18" s="59"/>
      <c r="F18" s="81"/>
      <c r="G18" s="28"/>
      <c r="H18" s="28">
        <f>IF($C$4="Neattiecināmās izmaksas",IF('7a+c+n'!$Q18="N",'7a+c+n'!H18,0))</f>
        <v>0</v>
      </c>
      <c r="I18" s="28"/>
      <c r="J18" s="28"/>
      <c r="K18" s="59">
        <f>IF($C$4="Neattiecināmās izmaksas",IF('7a+c+n'!$Q18="N",'7a+c+n'!K18,0))</f>
        <v>0</v>
      </c>
      <c r="L18" s="109">
        <f>IF($C$4="Neattiecināmās izmaksas",IF('7a+c+n'!$Q18="N",'7a+c+n'!L18,0))</f>
        <v>0</v>
      </c>
      <c r="M18" s="28">
        <f>IF($C$4="Neattiecināmās izmaksas",IF('7a+c+n'!$Q18="N",'7a+c+n'!M18,0))</f>
        <v>0</v>
      </c>
      <c r="N18" s="28">
        <f>IF($C$4="Neattiecināmās izmaksas",IF('7a+c+n'!$Q18="N",'7a+c+n'!N18,0))</f>
        <v>0</v>
      </c>
      <c r="O18" s="28">
        <f>IF($C$4="Neattiecināmās izmaksas",IF('7a+c+n'!$Q18="N",'7a+c+n'!O18,0))</f>
        <v>0</v>
      </c>
      <c r="P18" s="59">
        <f>IF($C$4="Neattiecināmās izmaksas",IF('7a+c+n'!$Q18="N",'7a+c+n'!P18,0))</f>
        <v>0</v>
      </c>
    </row>
    <row r="19" spans="1:16" x14ac:dyDescent="0.2">
      <c r="A19" s="64">
        <f>IF(P19=0,0,IF(COUNTBLANK(P19)=1,0,COUNTA($P$14:P19)))</f>
        <v>0</v>
      </c>
      <c r="B19" s="28">
        <f>IF($C$4="Neattiecināmās izmaksas",IF('7a+c+n'!$Q19="N",'7a+c+n'!B19,0))</f>
        <v>0</v>
      </c>
      <c r="C19" s="28">
        <f>IF($C$4="Neattiecināmās izmaksas",IF('7a+c+n'!$Q19="N",'7a+c+n'!C19,0))</f>
        <v>0</v>
      </c>
      <c r="D19" s="28">
        <f>IF($C$4="Neattiecināmās izmaksas",IF('7a+c+n'!$Q19="N",'7a+c+n'!D19,0))</f>
        <v>0</v>
      </c>
      <c r="E19" s="59"/>
      <c r="F19" s="81"/>
      <c r="G19" s="28"/>
      <c r="H19" s="28">
        <f>IF($C$4="Neattiecināmās izmaksas",IF('7a+c+n'!$Q19="N",'7a+c+n'!H19,0))</f>
        <v>0</v>
      </c>
      <c r="I19" s="28"/>
      <c r="J19" s="28"/>
      <c r="K19" s="59">
        <f>IF($C$4="Neattiecināmās izmaksas",IF('7a+c+n'!$Q19="N",'7a+c+n'!K19,0))</f>
        <v>0</v>
      </c>
      <c r="L19" s="109">
        <f>IF($C$4="Neattiecināmās izmaksas",IF('7a+c+n'!$Q19="N",'7a+c+n'!L19,0))</f>
        <v>0</v>
      </c>
      <c r="M19" s="28">
        <f>IF($C$4="Neattiecināmās izmaksas",IF('7a+c+n'!$Q19="N",'7a+c+n'!M19,0))</f>
        <v>0</v>
      </c>
      <c r="N19" s="28">
        <f>IF($C$4="Neattiecināmās izmaksas",IF('7a+c+n'!$Q19="N",'7a+c+n'!N19,0))</f>
        <v>0</v>
      </c>
      <c r="O19" s="28">
        <f>IF($C$4="Neattiecināmās izmaksas",IF('7a+c+n'!$Q19="N",'7a+c+n'!O19,0))</f>
        <v>0</v>
      </c>
      <c r="P19" s="59">
        <f>IF($C$4="Neattiecināmās izmaksas",IF('7a+c+n'!$Q19="N",'7a+c+n'!P19,0))</f>
        <v>0</v>
      </c>
    </row>
    <row r="20" spans="1:16" x14ac:dyDescent="0.2">
      <c r="A20" s="64">
        <f>IF(P20=0,0,IF(COUNTBLANK(P20)=1,0,COUNTA($P$14:P20)))</f>
        <v>0</v>
      </c>
      <c r="B20" s="28">
        <f>IF($C$4="Neattiecināmās izmaksas",IF('7a+c+n'!$Q20="N",'7a+c+n'!B20,0))</f>
        <v>0</v>
      </c>
      <c r="C20" s="28">
        <f>IF($C$4="Neattiecināmās izmaksas",IF('7a+c+n'!$Q20="N",'7a+c+n'!C20,0))</f>
        <v>0</v>
      </c>
      <c r="D20" s="28">
        <f>IF($C$4="Neattiecināmās izmaksas",IF('7a+c+n'!$Q20="N",'7a+c+n'!D20,0))</f>
        <v>0</v>
      </c>
      <c r="E20" s="59"/>
      <c r="F20" s="81"/>
      <c r="G20" s="28"/>
      <c r="H20" s="28">
        <f>IF($C$4="Neattiecināmās izmaksas",IF('7a+c+n'!$Q20="N",'7a+c+n'!H20,0))</f>
        <v>0</v>
      </c>
      <c r="I20" s="28"/>
      <c r="J20" s="28"/>
      <c r="K20" s="59">
        <f>IF($C$4="Neattiecināmās izmaksas",IF('7a+c+n'!$Q20="N",'7a+c+n'!K20,0))</f>
        <v>0</v>
      </c>
      <c r="L20" s="109">
        <f>IF($C$4="Neattiecināmās izmaksas",IF('7a+c+n'!$Q20="N",'7a+c+n'!L20,0))</f>
        <v>0</v>
      </c>
      <c r="M20" s="28">
        <f>IF($C$4="Neattiecināmās izmaksas",IF('7a+c+n'!$Q20="N",'7a+c+n'!M20,0))</f>
        <v>0</v>
      </c>
      <c r="N20" s="28">
        <f>IF($C$4="Neattiecināmās izmaksas",IF('7a+c+n'!$Q20="N",'7a+c+n'!N20,0))</f>
        <v>0</v>
      </c>
      <c r="O20" s="28">
        <f>IF($C$4="Neattiecināmās izmaksas",IF('7a+c+n'!$Q20="N",'7a+c+n'!O20,0))</f>
        <v>0</v>
      </c>
      <c r="P20" s="59">
        <f>IF($C$4="Neattiecināmās izmaksas",IF('7a+c+n'!$Q20="N",'7a+c+n'!P20,0))</f>
        <v>0</v>
      </c>
    </row>
    <row r="21" spans="1:16" ht="22.5" x14ac:dyDescent="0.2">
      <c r="A21" s="64">
        <f>IF(P21=0,0,IF(COUNTBLANK(P21)=1,0,COUNTA($P$14:P21)))</f>
        <v>0</v>
      </c>
      <c r="B21" s="28" t="str">
        <f>IF($C$4="Neattiecināmās izmaksas",IF('7a+c+n'!$Q21="N",'7a+c+n'!B21,0))</f>
        <v>10-00000</v>
      </c>
      <c r="C21" s="28" t="str">
        <f>IF($C$4="Neattiecināmās izmaksas",IF('7a+c+n'!$Q21="N",'7a+c+n'!C21,0))</f>
        <v>Hammerite vai ekvivalenta krāsa metālam, tonis pēc krāsu pases.</v>
      </c>
      <c r="D21" s="28" t="str">
        <f>IF($C$4="Neattiecināmās izmaksas",IF('7a+c+n'!$Q21="N",'7a+c+n'!D21,0))</f>
        <v>m2</v>
      </c>
      <c r="E21" s="59"/>
      <c r="F21" s="81"/>
      <c r="G21" s="28"/>
      <c r="H21" s="28">
        <f>IF($C$4="Neattiecināmās izmaksas",IF('7a+c+n'!$Q21="N",'7a+c+n'!H21,0))</f>
        <v>0</v>
      </c>
      <c r="I21" s="28"/>
      <c r="J21" s="28"/>
      <c r="K21" s="59">
        <f>IF($C$4="Neattiecināmās izmaksas",IF('7a+c+n'!$Q21="N",'7a+c+n'!K21,0))</f>
        <v>0</v>
      </c>
      <c r="L21" s="109">
        <f>IF($C$4="Neattiecināmās izmaksas",IF('7a+c+n'!$Q21="N",'7a+c+n'!L21,0))</f>
        <v>0</v>
      </c>
      <c r="M21" s="28">
        <f>IF($C$4="Neattiecināmās izmaksas",IF('7a+c+n'!$Q21="N",'7a+c+n'!M21,0))</f>
        <v>0</v>
      </c>
      <c r="N21" s="28">
        <f>IF($C$4="Neattiecināmās izmaksas",IF('7a+c+n'!$Q21="N",'7a+c+n'!N21,0))</f>
        <v>0</v>
      </c>
      <c r="O21" s="28">
        <f>IF($C$4="Neattiecināmās izmaksas",IF('7a+c+n'!$Q21="N",'7a+c+n'!O21,0))</f>
        <v>0</v>
      </c>
      <c r="P21" s="59">
        <f>IF($C$4="Neattiecināmās izmaksas",IF('7a+c+n'!$Q21="N",'7a+c+n'!P21,0))</f>
        <v>0</v>
      </c>
    </row>
    <row r="22" spans="1:16" x14ac:dyDescent="0.2">
      <c r="A22" s="64">
        <f>IF(P22=0,0,IF(COUNTBLANK(P22)=1,0,COUNTA($P$14:P22)))</f>
        <v>0</v>
      </c>
      <c r="B22" s="28">
        <f>IF($C$4="Neattiecināmās izmaksas",IF('7a+c+n'!$Q22="N",'7a+c+n'!B22,0))</f>
        <v>0</v>
      </c>
      <c r="C22" s="28">
        <f>IF($C$4="Neattiecināmās izmaksas",IF('7a+c+n'!$Q22="N",'7a+c+n'!C22,0))</f>
        <v>0</v>
      </c>
      <c r="D22" s="28">
        <f>IF($C$4="Neattiecināmās izmaksas",IF('7a+c+n'!$Q22="N",'7a+c+n'!D22,0))</f>
        <v>0</v>
      </c>
      <c r="E22" s="59"/>
      <c r="F22" s="81"/>
      <c r="G22" s="28"/>
      <c r="H22" s="28">
        <f>IF($C$4="Neattiecināmās izmaksas",IF('7a+c+n'!$Q22="N",'7a+c+n'!H22,0))</f>
        <v>0</v>
      </c>
      <c r="I22" s="28"/>
      <c r="J22" s="28"/>
      <c r="K22" s="59">
        <f>IF($C$4="Neattiecināmās izmaksas",IF('7a+c+n'!$Q22="N",'7a+c+n'!K22,0))</f>
        <v>0</v>
      </c>
      <c r="L22" s="109">
        <f>IF($C$4="Neattiecināmās izmaksas",IF('7a+c+n'!$Q22="N",'7a+c+n'!L22,0))</f>
        <v>0</v>
      </c>
      <c r="M22" s="28">
        <f>IF($C$4="Neattiecināmās izmaksas",IF('7a+c+n'!$Q22="N",'7a+c+n'!M22,0))</f>
        <v>0</v>
      </c>
      <c r="N22" s="28">
        <f>IF($C$4="Neattiecināmās izmaksas",IF('7a+c+n'!$Q22="N",'7a+c+n'!N22,0))</f>
        <v>0</v>
      </c>
      <c r="O22" s="28">
        <f>IF($C$4="Neattiecināmās izmaksas",IF('7a+c+n'!$Q22="N",'7a+c+n'!O22,0))</f>
        <v>0</v>
      </c>
      <c r="P22" s="59">
        <f>IF($C$4="Neattiecināmās izmaksas",IF('7a+c+n'!$Q22="N",'7a+c+n'!P22,0))</f>
        <v>0</v>
      </c>
    </row>
    <row r="23" spans="1:16" x14ac:dyDescent="0.2">
      <c r="A23" s="64">
        <f>IF(P23=0,0,IF(COUNTBLANK(P23)=1,0,COUNTA($P$14:P23)))</f>
        <v>0</v>
      </c>
      <c r="B23" s="28">
        <f>IF($C$4="Neattiecināmās izmaksas",IF('7a+c+n'!$Q23="N",'7a+c+n'!B23,0))</f>
        <v>0</v>
      </c>
      <c r="C23" s="28">
        <f>IF($C$4="Neattiecināmās izmaksas",IF('7a+c+n'!$Q23="N",'7a+c+n'!C23,0))</f>
        <v>0</v>
      </c>
      <c r="D23" s="28">
        <f>IF($C$4="Neattiecināmās izmaksas",IF('7a+c+n'!$Q23="N",'7a+c+n'!D23,0))</f>
        <v>0</v>
      </c>
      <c r="E23" s="59"/>
      <c r="F23" s="81"/>
      <c r="G23" s="28"/>
      <c r="H23" s="28">
        <f>IF($C$4="Neattiecināmās izmaksas",IF('7a+c+n'!$Q23="N",'7a+c+n'!H23,0))</f>
        <v>0</v>
      </c>
      <c r="I23" s="28"/>
      <c r="J23" s="28"/>
      <c r="K23" s="59">
        <f>IF($C$4="Neattiecināmās izmaksas",IF('7a+c+n'!$Q23="N",'7a+c+n'!K23,0))</f>
        <v>0</v>
      </c>
      <c r="L23" s="109">
        <f>IF($C$4="Neattiecināmās izmaksas",IF('7a+c+n'!$Q23="N",'7a+c+n'!L23,0))</f>
        <v>0</v>
      </c>
      <c r="M23" s="28">
        <f>IF($C$4="Neattiecināmās izmaksas",IF('7a+c+n'!$Q23="N",'7a+c+n'!M23,0))</f>
        <v>0</v>
      </c>
      <c r="N23" s="28">
        <f>IF($C$4="Neattiecināmās izmaksas",IF('7a+c+n'!$Q23="N",'7a+c+n'!N23,0))</f>
        <v>0</v>
      </c>
      <c r="O23" s="28">
        <f>IF($C$4="Neattiecināmās izmaksas",IF('7a+c+n'!$Q23="N",'7a+c+n'!O23,0))</f>
        <v>0</v>
      </c>
      <c r="P23" s="59">
        <f>IF($C$4="Neattiecināmās izmaksas",IF('7a+c+n'!$Q23="N",'7a+c+n'!P23,0))</f>
        <v>0</v>
      </c>
    </row>
    <row r="24" spans="1:16" x14ac:dyDescent="0.2">
      <c r="A24" s="64">
        <f>IF(P24=0,0,IF(COUNTBLANK(P24)=1,0,COUNTA($P$14:P24)))</f>
        <v>0</v>
      </c>
      <c r="B24" s="28">
        <f>IF($C$4="Neattiecināmās izmaksas",IF('7a+c+n'!$Q24="N",'7a+c+n'!B24,0))</f>
        <v>0</v>
      </c>
      <c r="C24" s="28">
        <f>IF($C$4="Neattiecināmās izmaksas",IF('7a+c+n'!$Q24="N",'7a+c+n'!C24,0))</f>
        <v>0</v>
      </c>
      <c r="D24" s="28">
        <f>IF($C$4="Neattiecināmās izmaksas",IF('7a+c+n'!$Q24="N",'7a+c+n'!D24,0))</f>
        <v>0</v>
      </c>
      <c r="E24" s="59"/>
      <c r="F24" s="81"/>
      <c r="G24" s="28"/>
      <c r="H24" s="28">
        <f>IF($C$4="Neattiecināmās izmaksas",IF('7a+c+n'!$Q24="N",'7a+c+n'!H24,0))</f>
        <v>0</v>
      </c>
      <c r="I24" s="28"/>
      <c r="J24" s="28"/>
      <c r="K24" s="59">
        <f>IF($C$4="Neattiecināmās izmaksas",IF('7a+c+n'!$Q24="N",'7a+c+n'!K24,0))</f>
        <v>0</v>
      </c>
      <c r="L24" s="109">
        <f>IF($C$4="Neattiecināmās izmaksas",IF('7a+c+n'!$Q24="N",'7a+c+n'!L24,0))</f>
        <v>0</v>
      </c>
      <c r="M24" s="28">
        <f>IF($C$4="Neattiecināmās izmaksas",IF('7a+c+n'!$Q24="N",'7a+c+n'!M24,0))</f>
        <v>0</v>
      </c>
      <c r="N24" s="28">
        <f>IF($C$4="Neattiecināmās izmaksas",IF('7a+c+n'!$Q24="N",'7a+c+n'!N24,0))</f>
        <v>0</v>
      </c>
      <c r="O24" s="28">
        <f>IF($C$4="Neattiecināmās izmaksas",IF('7a+c+n'!$Q24="N",'7a+c+n'!O24,0))</f>
        <v>0</v>
      </c>
      <c r="P24" s="59">
        <f>IF($C$4="Neattiecināmās izmaksas",IF('7a+c+n'!$Q24="N",'7a+c+n'!P24,0))</f>
        <v>0</v>
      </c>
    </row>
    <row r="25" spans="1:16" x14ac:dyDescent="0.2">
      <c r="A25" s="64">
        <f>IF(P25=0,0,IF(COUNTBLANK(P25)=1,0,COUNTA($P$14:P25)))</f>
        <v>0</v>
      </c>
      <c r="B25" s="28">
        <f>IF($C$4="Neattiecināmās izmaksas",IF('7a+c+n'!$Q25="N",'7a+c+n'!B25,0))</f>
        <v>0</v>
      </c>
      <c r="C25" s="28">
        <f>IF($C$4="Neattiecināmās izmaksas",IF('7a+c+n'!$Q25="N",'7a+c+n'!C25,0))</f>
        <v>0</v>
      </c>
      <c r="D25" s="28">
        <f>IF($C$4="Neattiecināmās izmaksas",IF('7a+c+n'!$Q25="N",'7a+c+n'!D25,0))</f>
        <v>0</v>
      </c>
      <c r="E25" s="59"/>
      <c r="F25" s="81"/>
      <c r="G25" s="28"/>
      <c r="H25" s="28">
        <f>IF($C$4="Neattiecināmās izmaksas",IF('7a+c+n'!$Q25="N",'7a+c+n'!H25,0))</f>
        <v>0</v>
      </c>
      <c r="I25" s="28"/>
      <c r="J25" s="28"/>
      <c r="K25" s="59">
        <f>IF($C$4="Neattiecināmās izmaksas",IF('7a+c+n'!$Q25="N",'7a+c+n'!K25,0))</f>
        <v>0</v>
      </c>
      <c r="L25" s="109">
        <f>IF($C$4="Neattiecināmās izmaksas",IF('7a+c+n'!$Q25="N",'7a+c+n'!L25,0))</f>
        <v>0</v>
      </c>
      <c r="M25" s="28">
        <f>IF($C$4="Neattiecināmās izmaksas",IF('7a+c+n'!$Q25="N",'7a+c+n'!M25,0))</f>
        <v>0</v>
      </c>
      <c r="N25" s="28">
        <f>IF($C$4="Neattiecināmās izmaksas",IF('7a+c+n'!$Q25="N",'7a+c+n'!N25,0))</f>
        <v>0</v>
      </c>
      <c r="O25" s="28">
        <f>IF($C$4="Neattiecināmās izmaksas",IF('7a+c+n'!$Q25="N",'7a+c+n'!O25,0))</f>
        <v>0</v>
      </c>
      <c r="P25" s="59">
        <f>IF($C$4="Neattiecināmās izmaksas",IF('7a+c+n'!$Q25="N",'7a+c+n'!P25,0))</f>
        <v>0</v>
      </c>
    </row>
    <row r="26" spans="1:16" ht="67.5" x14ac:dyDescent="0.2">
      <c r="A26" s="64">
        <f>IF(P26=0,0,IF(COUNTBLANK(P26)=1,0,COUNTA($P$14:P26)))</f>
        <v>0</v>
      </c>
      <c r="B26" s="28" t="str">
        <f>IF($C$4="Neattiecināmās izmaksas",IF('7a+c+n'!$Q26="N",'7a+c+n'!B26,0))</f>
        <v>10-00000</v>
      </c>
      <c r="C26" s="28" t="str">
        <f>IF($C$4="Neattiecināmās izmaksas",IF('7a+c+n'!$Q26="N",'7a+c+n'!C26,0))</f>
        <v>Esošo pakāpienu atjaunošana izmantojot atbilstošo remontsastāvu ~ 20% no kopējās platības, t.sk. esošās izlīdzinošās kārtas nokalšana, ja nepieciešams, gruntēšana. Krāsošana ar atbilstošu, nodilumizturīgu krāsu. Tonis saskaņojams ar Pasūtītāju.</v>
      </c>
      <c r="D26" s="28" t="str">
        <f>IF($C$4="Neattiecināmās izmaksas",IF('7a+c+n'!$Q26="N",'7a+c+n'!D26,0))</f>
        <v>m2</v>
      </c>
      <c r="E26" s="59"/>
      <c r="F26" s="81"/>
      <c r="G26" s="28"/>
      <c r="H26" s="28">
        <f>IF($C$4="Neattiecināmās izmaksas",IF('7a+c+n'!$Q26="N",'7a+c+n'!H26,0))</f>
        <v>0</v>
      </c>
      <c r="I26" s="28"/>
      <c r="J26" s="28"/>
      <c r="K26" s="59">
        <f>IF($C$4="Neattiecināmās izmaksas",IF('7a+c+n'!$Q26="N",'7a+c+n'!K26,0))</f>
        <v>0</v>
      </c>
      <c r="L26" s="109">
        <f>IF($C$4="Neattiecināmās izmaksas",IF('7a+c+n'!$Q26="N",'7a+c+n'!L26,0))</f>
        <v>0</v>
      </c>
      <c r="M26" s="28">
        <f>IF($C$4="Neattiecināmās izmaksas",IF('7a+c+n'!$Q26="N",'7a+c+n'!M26,0))</f>
        <v>0</v>
      </c>
      <c r="N26" s="28">
        <f>IF($C$4="Neattiecināmās izmaksas",IF('7a+c+n'!$Q26="N",'7a+c+n'!N26,0))</f>
        <v>0</v>
      </c>
      <c r="O26" s="28">
        <f>IF($C$4="Neattiecināmās izmaksas",IF('7a+c+n'!$Q26="N",'7a+c+n'!O26,0))</f>
        <v>0</v>
      </c>
      <c r="P26" s="59">
        <f>IF($C$4="Neattiecināmās izmaksas",IF('7a+c+n'!$Q26="N",'7a+c+n'!P26,0))</f>
        <v>0</v>
      </c>
    </row>
    <row r="27" spans="1:16" ht="22.5" x14ac:dyDescent="0.2">
      <c r="A27" s="64">
        <f>IF(P27=0,0,IF(COUNTBLANK(P27)=1,0,COUNTA($P$14:P27)))</f>
        <v>0</v>
      </c>
      <c r="B27" s="28" t="str">
        <f>IF($C$4="Neattiecināmās izmaksas",IF('7a+c+n'!$Q27="N",'7a+c+n'!B27,0))</f>
        <v>10-00000</v>
      </c>
      <c r="C27" s="28" t="str">
        <f>IF($C$4="Neattiecināmās izmaksas",IF('7a+c+n'!$Q27="N",'7a+c+n'!C27,0))</f>
        <v>Jauna PVC lentera uzstādīšana, krāsa saskaņojama ar Pasūtītāju t.s. materiāli.</v>
      </c>
      <c r="D27" s="28" t="str">
        <f>IF($C$4="Neattiecināmās izmaksas",IF('7a+c+n'!$Q27="N",'7a+c+n'!D27,0))</f>
        <v>tm</v>
      </c>
      <c r="E27" s="59"/>
      <c r="F27" s="81"/>
      <c r="G27" s="28"/>
      <c r="H27" s="28">
        <f>IF($C$4="Neattiecināmās izmaksas",IF('7a+c+n'!$Q27="N",'7a+c+n'!H27,0))</f>
        <v>0</v>
      </c>
      <c r="I27" s="28"/>
      <c r="J27" s="28"/>
      <c r="K27" s="59">
        <f>IF($C$4="Neattiecināmās izmaksas",IF('7a+c+n'!$Q27="N",'7a+c+n'!K27,0))</f>
        <v>0</v>
      </c>
      <c r="L27" s="109">
        <f>IF($C$4="Neattiecināmās izmaksas",IF('7a+c+n'!$Q27="N",'7a+c+n'!L27,0))</f>
        <v>0</v>
      </c>
      <c r="M27" s="28">
        <f>IF($C$4="Neattiecināmās izmaksas",IF('7a+c+n'!$Q27="N",'7a+c+n'!M27,0))</f>
        <v>0</v>
      </c>
      <c r="N27" s="28">
        <f>IF($C$4="Neattiecināmās izmaksas",IF('7a+c+n'!$Q27="N",'7a+c+n'!N27,0))</f>
        <v>0</v>
      </c>
      <c r="O27" s="28">
        <f>IF($C$4="Neattiecināmās izmaksas",IF('7a+c+n'!$Q27="N",'7a+c+n'!O27,0))</f>
        <v>0</v>
      </c>
      <c r="P27" s="59">
        <f>IF($C$4="Neattiecināmās izmaksas",IF('7a+c+n'!$Q27="N",'7a+c+n'!P27,0))</f>
        <v>0</v>
      </c>
    </row>
    <row r="28" spans="1:16" ht="23.25" thickBot="1" x14ac:dyDescent="0.25">
      <c r="A28" s="64">
        <f>IF(P28=0,0,IF(COUNTBLANK(P28)=1,0,COUNTA($P$14:P28)))</f>
        <v>0</v>
      </c>
      <c r="B28" s="28" t="str">
        <f>IF($C$4="Neattiecināmās izmaksas",IF('7a+c+n'!$Q28="N",'7a+c+n'!B28,0))</f>
        <v>10-00000</v>
      </c>
      <c r="C28" s="28" t="str">
        <f>IF($C$4="Neattiecināmās izmaksas",IF('7a+c+n'!$Q28="N",'7a+c+n'!C28,0))</f>
        <v>Esošo margu atjaunošana, t.sk. esošās krāsas noņemšana, krāsošana, saskaņojot ar Pasūtītāju</v>
      </c>
      <c r="D28" s="28" t="str">
        <f>IF($C$4="Neattiecināmās izmaksas",IF('7a+c+n'!$Q28="N",'7a+c+n'!D28,0))</f>
        <v>tm</v>
      </c>
      <c r="E28" s="59"/>
      <c r="F28" s="81"/>
      <c r="G28" s="28"/>
      <c r="H28" s="28">
        <f>IF($C$4="Neattiecināmās izmaksas",IF('7a+c+n'!$Q28="N",'7a+c+n'!H28,0))</f>
        <v>0</v>
      </c>
      <c r="I28" s="28"/>
      <c r="J28" s="28"/>
      <c r="K28" s="59">
        <f>IF($C$4="Neattiecināmās izmaksas",IF('7a+c+n'!$Q28="N",'7a+c+n'!K28,0))</f>
        <v>0</v>
      </c>
      <c r="L28" s="109">
        <f>IF($C$4="Neattiecināmās izmaksas",IF('7a+c+n'!$Q28="N",'7a+c+n'!L28,0))</f>
        <v>0</v>
      </c>
      <c r="M28" s="28">
        <f>IF($C$4="Neattiecināmās izmaksas",IF('7a+c+n'!$Q28="N",'7a+c+n'!M28,0))</f>
        <v>0</v>
      </c>
      <c r="N28" s="28">
        <f>IF($C$4="Neattiecināmās izmaksas",IF('7a+c+n'!$Q28="N",'7a+c+n'!N28,0))</f>
        <v>0</v>
      </c>
      <c r="O28" s="28">
        <f>IF($C$4="Neattiecināmās izmaksas",IF('7a+c+n'!$Q28="N",'7a+c+n'!O28,0))</f>
        <v>0</v>
      </c>
      <c r="P28" s="59">
        <f>IF($C$4="Neattiecināmās izmaksas",IF('7a+c+n'!$Q28="N",'7a+c+n'!P28,0))</f>
        <v>0</v>
      </c>
    </row>
    <row r="29" spans="1:16" ht="12" customHeight="1" thickBot="1" x14ac:dyDescent="0.25">
      <c r="A29" s="325" t="s">
        <v>62</v>
      </c>
      <c r="B29" s="326"/>
      <c r="C29" s="326"/>
      <c r="D29" s="326"/>
      <c r="E29" s="326"/>
      <c r="F29" s="326"/>
      <c r="G29" s="326"/>
      <c r="H29" s="326"/>
      <c r="I29" s="326"/>
      <c r="J29" s="326"/>
      <c r="K29" s="327"/>
      <c r="L29" s="110">
        <f>SUM(L14:L28)</f>
        <v>0</v>
      </c>
      <c r="M29" s="111">
        <f>SUM(M14:M28)</f>
        <v>0</v>
      </c>
      <c r="N29" s="111">
        <f>SUM(N14:N28)</f>
        <v>0</v>
      </c>
      <c r="O29" s="111">
        <f>SUM(O14:O28)</f>
        <v>0</v>
      </c>
      <c r="P29" s="112">
        <f>SUM(P14:P28)</f>
        <v>0</v>
      </c>
    </row>
    <row r="30" spans="1:16" x14ac:dyDescent="0.2">
      <c r="A30" s="20"/>
      <c r="B30" s="20"/>
      <c r="C30" s="20"/>
      <c r="D30" s="20"/>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14</v>
      </c>
      <c r="B32" s="20"/>
      <c r="C32" s="328">
        <f>'Kops n'!C36:H36</f>
        <v>0</v>
      </c>
      <c r="D32" s="328"/>
      <c r="E32" s="328"/>
      <c r="F32" s="328"/>
      <c r="G32" s="328"/>
      <c r="H32" s="328"/>
      <c r="I32" s="20"/>
      <c r="J32" s="20"/>
      <c r="K32" s="20"/>
      <c r="L32" s="20"/>
      <c r="M32" s="20"/>
      <c r="N32" s="20"/>
      <c r="O32" s="20"/>
      <c r="P32" s="20"/>
    </row>
    <row r="33" spans="1:16" x14ac:dyDescent="0.2">
      <c r="A33" s="20"/>
      <c r="B33" s="20"/>
      <c r="C33" s="250" t="s">
        <v>15</v>
      </c>
      <c r="D33" s="250"/>
      <c r="E33" s="250"/>
      <c r="F33" s="250"/>
      <c r="G33" s="250"/>
      <c r="H33" s="25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291" t="str">
        <f>'Kops n'!A39:D39</f>
        <v xml:space="preserve">Tāme sastādīta 2023. gada __.________ </v>
      </c>
      <c r="B35" s="292"/>
      <c r="C35" s="292"/>
      <c r="D35" s="29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41</v>
      </c>
      <c r="B37" s="20"/>
      <c r="C37" s="328">
        <f>'Kops n'!C41:H41</f>
        <v>0</v>
      </c>
      <c r="D37" s="328"/>
      <c r="E37" s="328"/>
      <c r="F37" s="328"/>
      <c r="G37" s="328"/>
      <c r="H37" s="328"/>
      <c r="I37" s="20"/>
      <c r="J37" s="20"/>
      <c r="K37" s="20"/>
      <c r="L37" s="20"/>
      <c r="M37" s="20"/>
      <c r="N37" s="20"/>
      <c r="O37" s="20"/>
      <c r="P37" s="20"/>
    </row>
    <row r="38" spans="1:16" x14ac:dyDescent="0.2">
      <c r="A38" s="20"/>
      <c r="B38" s="20"/>
      <c r="C38" s="250" t="s">
        <v>15</v>
      </c>
      <c r="D38" s="250"/>
      <c r="E38" s="250"/>
      <c r="F38" s="250"/>
      <c r="G38" s="250"/>
      <c r="H38" s="25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03" t="s">
        <v>16</v>
      </c>
      <c r="B40" s="52"/>
      <c r="C40" s="115">
        <f>'Kops n'!C44</f>
        <v>0</v>
      </c>
      <c r="D40" s="52"/>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sheetData>
  <mergeCells count="23">
    <mergeCell ref="C38:H38"/>
    <mergeCell ref="L12:P12"/>
    <mergeCell ref="A29:K29"/>
    <mergeCell ref="C32:H32"/>
    <mergeCell ref="C33:H33"/>
    <mergeCell ref="A35:D35"/>
    <mergeCell ref="C37:H3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9:K29">
    <cfRule type="containsText" dxfId="146" priority="3"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145" priority="1" operator="equal">
      <formula>0</formula>
    </cfRule>
  </conditionalFormatting>
  <conditionalFormatting sqref="C2:I2 D5:L8 N9:O9 L29:P29 C32:H32 C37:H37 C40">
    <cfRule type="cellIs" dxfId="144"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28">
    <tabColor rgb="FF002060"/>
  </sheetPr>
  <dimension ref="A1:Q39"/>
  <sheetViews>
    <sheetView topLeftCell="A12" zoomScale="115" zoomScaleNormal="115" workbookViewId="0">
      <selection activeCell="L15" sqref="L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8</v>
      </c>
      <c r="E1" s="26"/>
      <c r="F1" s="26"/>
      <c r="G1" s="26"/>
      <c r="H1" s="26"/>
      <c r="I1" s="26"/>
      <c r="J1" s="26"/>
      <c r="N1" s="30"/>
      <c r="O1" s="31"/>
      <c r="P1" s="32"/>
    </row>
    <row r="2" spans="1:17" x14ac:dyDescent="0.2">
      <c r="A2" s="33"/>
      <c r="B2" s="33"/>
      <c r="C2" s="316" t="s">
        <v>410</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401</v>
      </c>
      <c r="B9" s="319"/>
      <c r="C9" s="319"/>
      <c r="D9" s="319"/>
      <c r="E9" s="319"/>
      <c r="F9" s="319"/>
      <c r="G9" s="35"/>
      <c r="H9" s="35"/>
      <c r="I9" s="35"/>
      <c r="J9" s="320" t="s">
        <v>45</v>
      </c>
      <c r="K9" s="320"/>
      <c r="L9" s="320"/>
      <c r="M9" s="320"/>
      <c r="N9" s="321">
        <f>P27</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173">
        <v>1</v>
      </c>
      <c r="B14" s="190"/>
      <c r="C14" s="152" t="s">
        <v>250</v>
      </c>
      <c r="D14" s="191"/>
      <c r="E14" s="192"/>
      <c r="F14" s="140"/>
      <c r="G14" s="162"/>
      <c r="H14" s="49">
        <f t="shared" ref="H14" si="0">F14*G14</f>
        <v>0</v>
      </c>
      <c r="I14" s="141"/>
      <c r="J14" s="141"/>
      <c r="K14" s="107">
        <f t="shared" ref="K14" si="1">SUM(H14:J14)</f>
        <v>0</v>
      </c>
      <c r="L14" s="51">
        <f t="shared" ref="L14" si="2">E14*F14</f>
        <v>0</v>
      </c>
      <c r="M14" s="49">
        <f t="shared" ref="M14" si="3">H14*E14</f>
        <v>0</v>
      </c>
      <c r="N14" s="49">
        <f t="shared" ref="N14" si="4">I14*E14</f>
        <v>0</v>
      </c>
      <c r="O14" s="49">
        <f t="shared" ref="O14" si="5">J14*E14</f>
        <v>0</v>
      </c>
      <c r="P14" s="50">
        <f t="shared" ref="P14" si="6">SUM(M14:O14)</f>
        <v>0</v>
      </c>
      <c r="Q14" s="70"/>
    </row>
    <row r="15" spans="1:17" ht="22.5" x14ac:dyDescent="0.2">
      <c r="A15" s="184">
        <v>2</v>
      </c>
      <c r="B15" s="28" t="s">
        <v>96</v>
      </c>
      <c r="C15" s="48" t="s">
        <v>251</v>
      </c>
      <c r="D15" s="149" t="s">
        <v>101</v>
      </c>
      <c r="E15" s="157">
        <v>1.2</v>
      </c>
      <c r="F15" s="140"/>
      <c r="G15" s="162"/>
      <c r="H15" s="49">
        <f t="shared" ref="H15:H26" si="7">F15*G15</f>
        <v>0</v>
      </c>
      <c r="I15" s="141"/>
      <c r="J15" s="141"/>
      <c r="K15" s="107">
        <f t="shared" ref="K15:K26" si="8">SUM(H15:J15)</f>
        <v>0</v>
      </c>
      <c r="L15" s="51">
        <f t="shared" ref="L15:L26" si="9">E15*F15</f>
        <v>0</v>
      </c>
      <c r="M15" s="49">
        <f t="shared" ref="M15:M26" si="10">H15*E15</f>
        <v>0</v>
      </c>
      <c r="N15" s="49">
        <f t="shared" ref="N15:N26" si="11">I15*E15</f>
        <v>0</v>
      </c>
      <c r="O15" s="49">
        <f t="shared" ref="O15:O26" si="12">J15*E15</f>
        <v>0</v>
      </c>
      <c r="P15" s="50">
        <f t="shared" ref="P15:P26" si="13">SUM(M15:O15)</f>
        <v>0</v>
      </c>
      <c r="Q15" s="77" t="s">
        <v>46</v>
      </c>
    </row>
    <row r="16" spans="1:17" ht="22.5" x14ac:dyDescent="0.2">
      <c r="A16" s="184">
        <v>3</v>
      </c>
      <c r="B16" s="28" t="s">
        <v>96</v>
      </c>
      <c r="C16" s="48" t="s">
        <v>252</v>
      </c>
      <c r="D16" s="149" t="s">
        <v>184</v>
      </c>
      <c r="E16" s="157">
        <v>1</v>
      </c>
      <c r="F16" s="140"/>
      <c r="G16" s="162"/>
      <c r="H16" s="49">
        <f t="shared" si="7"/>
        <v>0</v>
      </c>
      <c r="I16" s="141"/>
      <c r="J16" s="141"/>
      <c r="K16" s="107">
        <f t="shared" si="8"/>
        <v>0</v>
      </c>
      <c r="L16" s="51">
        <f t="shared" si="9"/>
        <v>0</v>
      </c>
      <c r="M16" s="49">
        <f t="shared" si="10"/>
        <v>0</v>
      </c>
      <c r="N16" s="49">
        <f t="shared" si="11"/>
        <v>0</v>
      </c>
      <c r="O16" s="49">
        <f t="shared" si="12"/>
        <v>0</v>
      </c>
      <c r="P16" s="50">
        <f t="shared" si="13"/>
        <v>0</v>
      </c>
      <c r="Q16" s="77" t="s">
        <v>46</v>
      </c>
    </row>
    <row r="17" spans="1:17" ht="33.75" x14ac:dyDescent="0.2">
      <c r="A17" s="184">
        <v>4</v>
      </c>
      <c r="B17" s="28" t="s">
        <v>96</v>
      </c>
      <c r="C17" s="48" t="s">
        <v>253</v>
      </c>
      <c r="D17" s="158" t="s">
        <v>189</v>
      </c>
      <c r="E17" s="157">
        <v>1</v>
      </c>
      <c r="F17" s="140"/>
      <c r="G17" s="162"/>
      <c r="H17" s="49">
        <f t="shared" si="7"/>
        <v>0</v>
      </c>
      <c r="I17" s="141"/>
      <c r="J17" s="141"/>
      <c r="K17" s="107">
        <f t="shared" si="8"/>
        <v>0</v>
      </c>
      <c r="L17" s="51">
        <f t="shared" si="9"/>
        <v>0</v>
      </c>
      <c r="M17" s="49">
        <f t="shared" si="10"/>
        <v>0</v>
      </c>
      <c r="N17" s="49">
        <f t="shared" si="11"/>
        <v>0</v>
      </c>
      <c r="O17" s="49">
        <f t="shared" si="12"/>
        <v>0</v>
      </c>
      <c r="P17" s="50">
        <f t="shared" si="13"/>
        <v>0</v>
      </c>
      <c r="Q17" s="77" t="s">
        <v>46</v>
      </c>
    </row>
    <row r="18" spans="1:17" ht="22.5" x14ac:dyDescent="0.2">
      <c r="A18" s="184">
        <v>5</v>
      </c>
      <c r="B18" s="92"/>
      <c r="C18" s="168" t="s">
        <v>254</v>
      </c>
      <c r="D18" s="28"/>
      <c r="E18" s="59"/>
      <c r="F18" s="140"/>
      <c r="G18" s="162"/>
      <c r="H18" s="49">
        <f t="shared" si="7"/>
        <v>0</v>
      </c>
      <c r="I18" s="141"/>
      <c r="J18" s="141"/>
      <c r="K18" s="107">
        <f t="shared" si="8"/>
        <v>0</v>
      </c>
      <c r="L18" s="51">
        <f t="shared" si="9"/>
        <v>0</v>
      </c>
      <c r="M18" s="49">
        <f t="shared" si="10"/>
        <v>0</v>
      </c>
      <c r="N18" s="49">
        <f t="shared" si="11"/>
        <v>0</v>
      </c>
      <c r="O18" s="49">
        <f t="shared" si="12"/>
        <v>0</v>
      </c>
      <c r="P18" s="50">
        <f t="shared" si="13"/>
        <v>0</v>
      </c>
      <c r="Q18" s="77"/>
    </row>
    <row r="19" spans="1:17" ht="22.5" x14ac:dyDescent="0.2">
      <c r="A19" s="184">
        <v>6</v>
      </c>
      <c r="B19" s="28" t="s">
        <v>96</v>
      </c>
      <c r="C19" s="48" t="s">
        <v>255</v>
      </c>
      <c r="D19" s="158" t="s">
        <v>68</v>
      </c>
      <c r="E19" s="157">
        <v>1</v>
      </c>
      <c r="F19" s="140"/>
      <c r="G19" s="162"/>
      <c r="H19" s="49">
        <f t="shared" si="7"/>
        <v>0</v>
      </c>
      <c r="I19" s="141"/>
      <c r="J19" s="141"/>
      <c r="K19" s="107">
        <f t="shared" si="8"/>
        <v>0</v>
      </c>
      <c r="L19" s="51">
        <f t="shared" si="9"/>
        <v>0</v>
      </c>
      <c r="M19" s="49">
        <f t="shared" si="10"/>
        <v>0</v>
      </c>
      <c r="N19" s="49">
        <f t="shared" si="11"/>
        <v>0</v>
      </c>
      <c r="O19" s="49">
        <f t="shared" si="12"/>
        <v>0</v>
      </c>
      <c r="P19" s="50">
        <f t="shared" si="13"/>
        <v>0</v>
      </c>
      <c r="Q19" s="77" t="s">
        <v>46</v>
      </c>
    </row>
    <row r="20" spans="1:17" ht="22.5" x14ac:dyDescent="0.2">
      <c r="A20" s="184">
        <v>7</v>
      </c>
      <c r="B20" s="28"/>
      <c r="C20" s="48" t="s">
        <v>256</v>
      </c>
      <c r="D20" s="149" t="s">
        <v>101</v>
      </c>
      <c r="E20" s="157">
        <v>185</v>
      </c>
      <c r="F20" s="140"/>
      <c r="G20" s="162"/>
      <c r="H20" s="49">
        <f t="shared" si="7"/>
        <v>0</v>
      </c>
      <c r="I20" s="141"/>
      <c r="J20" s="141"/>
      <c r="K20" s="107">
        <f t="shared" si="8"/>
        <v>0</v>
      </c>
      <c r="L20" s="51">
        <f t="shared" si="9"/>
        <v>0</v>
      </c>
      <c r="M20" s="49">
        <f t="shared" si="10"/>
        <v>0</v>
      </c>
      <c r="N20" s="49">
        <f t="shared" si="11"/>
        <v>0</v>
      </c>
      <c r="O20" s="49">
        <f t="shared" si="12"/>
        <v>0</v>
      </c>
      <c r="P20" s="50">
        <f t="shared" si="13"/>
        <v>0</v>
      </c>
      <c r="Q20" s="77" t="s">
        <v>46</v>
      </c>
    </row>
    <row r="21" spans="1:17" ht="33.75" x14ac:dyDescent="0.2">
      <c r="A21" s="184">
        <v>8</v>
      </c>
      <c r="B21" s="28" t="s">
        <v>96</v>
      </c>
      <c r="C21" s="227" t="s">
        <v>429</v>
      </c>
      <c r="D21" s="158" t="s">
        <v>98</v>
      </c>
      <c r="E21" s="157">
        <v>65.394000000000005</v>
      </c>
      <c r="F21" s="140"/>
      <c r="G21" s="162"/>
      <c r="H21" s="49">
        <f t="shared" si="7"/>
        <v>0</v>
      </c>
      <c r="I21" s="141"/>
      <c r="J21" s="141"/>
      <c r="K21" s="107">
        <f t="shared" si="8"/>
        <v>0</v>
      </c>
      <c r="L21" s="51">
        <f t="shared" si="9"/>
        <v>0</v>
      </c>
      <c r="M21" s="49">
        <f t="shared" si="10"/>
        <v>0</v>
      </c>
      <c r="N21" s="49">
        <f t="shared" si="11"/>
        <v>0</v>
      </c>
      <c r="O21" s="49">
        <f t="shared" si="12"/>
        <v>0</v>
      </c>
      <c r="P21" s="50">
        <f t="shared" si="13"/>
        <v>0</v>
      </c>
      <c r="Q21" s="77" t="s">
        <v>46</v>
      </c>
    </row>
    <row r="22" spans="1:17" x14ac:dyDescent="0.2">
      <c r="A22" s="184">
        <v>9</v>
      </c>
      <c r="B22" s="187"/>
      <c r="C22" s="155" t="s">
        <v>257</v>
      </c>
      <c r="D22" s="158"/>
      <c r="E22" s="157"/>
      <c r="F22" s="140"/>
      <c r="G22" s="162"/>
      <c r="H22" s="49">
        <f t="shared" si="7"/>
        <v>0</v>
      </c>
      <c r="I22" s="141"/>
      <c r="J22" s="141"/>
      <c r="K22" s="107">
        <f t="shared" si="8"/>
        <v>0</v>
      </c>
      <c r="L22" s="51">
        <f t="shared" si="9"/>
        <v>0</v>
      </c>
      <c r="M22" s="49">
        <f t="shared" si="10"/>
        <v>0</v>
      </c>
      <c r="N22" s="49">
        <f t="shared" si="11"/>
        <v>0</v>
      </c>
      <c r="O22" s="49">
        <f t="shared" si="12"/>
        <v>0</v>
      </c>
      <c r="P22" s="50">
        <f t="shared" si="13"/>
        <v>0</v>
      </c>
      <c r="Q22" s="77"/>
    </row>
    <row r="23" spans="1:17" ht="22.5" x14ac:dyDescent="0.2">
      <c r="A23" s="184">
        <v>10</v>
      </c>
      <c r="B23" s="28" t="s">
        <v>96</v>
      </c>
      <c r="C23" s="48" t="s">
        <v>258</v>
      </c>
      <c r="D23" s="158" t="s">
        <v>66</v>
      </c>
      <c r="E23" s="157">
        <v>75.11</v>
      </c>
      <c r="F23" s="140"/>
      <c r="G23" s="162"/>
      <c r="H23" s="49">
        <f t="shared" si="7"/>
        <v>0</v>
      </c>
      <c r="I23" s="141"/>
      <c r="J23" s="141"/>
      <c r="K23" s="107">
        <f t="shared" si="8"/>
        <v>0</v>
      </c>
      <c r="L23" s="51">
        <f t="shared" si="9"/>
        <v>0</v>
      </c>
      <c r="M23" s="49">
        <f t="shared" si="10"/>
        <v>0</v>
      </c>
      <c r="N23" s="49">
        <f t="shared" si="11"/>
        <v>0</v>
      </c>
      <c r="O23" s="49">
        <f t="shared" si="12"/>
        <v>0</v>
      </c>
      <c r="P23" s="50">
        <f t="shared" si="13"/>
        <v>0</v>
      </c>
      <c r="Q23" s="77" t="s">
        <v>46</v>
      </c>
    </row>
    <row r="24" spans="1:17" ht="22.5" x14ac:dyDescent="0.2">
      <c r="A24" s="184">
        <v>11</v>
      </c>
      <c r="B24" s="28" t="s">
        <v>96</v>
      </c>
      <c r="C24" s="48" t="s">
        <v>259</v>
      </c>
      <c r="D24" s="158" t="s">
        <v>66</v>
      </c>
      <c r="E24" s="157">
        <v>46</v>
      </c>
      <c r="F24" s="140"/>
      <c r="G24" s="162"/>
      <c r="H24" s="49">
        <f t="shared" si="7"/>
        <v>0</v>
      </c>
      <c r="I24" s="141"/>
      <c r="J24" s="141"/>
      <c r="K24" s="107">
        <f t="shared" si="8"/>
        <v>0</v>
      </c>
      <c r="L24" s="51">
        <f t="shared" si="9"/>
        <v>0</v>
      </c>
      <c r="M24" s="49">
        <f t="shared" si="10"/>
        <v>0</v>
      </c>
      <c r="N24" s="49">
        <f t="shared" si="11"/>
        <v>0</v>
      </c>
      <c r="O24" s="49">
        <f t="shared" si="12"/>
        <v>0</v>
      </c>
      <c r="P24" s="50">
        <f t="shared" si="13"/>
        <v>0</v>
      </c>
      <c r="Q24" s="77" t="s">
        <v>46</v>
      </c>
    </row>
    <row r="25" spans="1:17" ht="22.5" x14ac:dyDescent="0.2">
      <c r="A25" s="184">
        <v>12</v>
      </c>
      <c r="B25" s="28" t="s">
        <v>96</v>
      </c>
      <c r="C25" s="48" t="s">
        <v>260</v>
      </c>
      <c r="D25" s="149" t="s">
        <v>101</v>
      </c>
      <c r="E25" s="157">
        <v>3.75</v>
      </c>
      <c r="F25" s="140"/>
      <c r="G25" s="162"/>
      <c r="H25" s="49">
        <f t="shared" si="7"/>
        <v>0</v>
      </c>
      <c r="I25" s="141"/>
      <c r="J25" s="141"/>
      <c r="K25" s="107">
        <f t="shared" si="8"/>
        <v>0</v>
      </c>
      <c r="L25" s="51">
        <f t="shared" si="9"/>
        <v>0</v>
      </c>
      <c r="M25" s="49">
        <f t="shared" si="10"/>
        <v>0</v>
      </c>
      <c r="N25" s="49">
        <f t="shared" si="11"/>
        <v>0</v>
      </c>
      <c r="O25" s="49">
        <f t="shared" si="12"/>
        <v>0</v>
      </c>
      <c r="P25" s="50">
        <f t="shared" si="13"/>
        <v>0</v>
      </c>
      <c r="Q25" s="77" t="s">
        <v>46</v>
      </c>
    </row>
    <row r="26" spans="1:17" ht="22.5" x14ac:dyDescent="0.2">
      <c r="A26" s="184">
        <v>13</v>
      </c>
      <c r="B26" s="28" t="s">
        <v>96</v>
      </c>
      <c r="C26" s="48" t="s">
        <v>261</v>
      </c>
      <c r="D26" s="149" t="s">
        <v>101</v>
      </c>
      <c r="E26" s="157">
        <v>42.13</v>
      </c>
      <c r="F26" s="140"/>
      <c r="G26" s="162"/>
      <c r="H26" s="49">
        <f t="shared" si="7"/>
        <v>0</v>
      </c>
      <c r="I26" s="141"/>
      <c r="J26" s="141"/>
      <c r="K26" s="107">
        <f t="shared" si="8"/>
        <v>0</v>
      </c>
      <c r="L26" s="51">
        <f t="shared" si="9"/>
        <v>0</v>
      </c>
      <c r="M26" s="49">
        <f t="shared" si="10"/>
        <v>0</v>
      </c>
      <c r="N26" s="49">
        <f t="shared" si="11"/>
        <v>0</v>
      </c>
      <c r="O26" s="49">
        <f t="shared" si="12"/>
        <v>0</v>
      </c>
      <c r="P26" s="50">
        <f t="shared" si="13"/>
        <v>0</v>
      </c>
      <c r="Q26" s="77" t="s">
        <v>46</v>
      </c>
    </row>
    <row r="27" spans="1:17" ht="12" customHeight="1" thickBot="1" x14ac:dyDescent="0.25">
      <c r="A27" s="325" t="s">
        <v>62</v>
      </c>
      <c r="B27" s="326"/>
      <c r="C27" s="326"/>
      <c r="D27" s="326"/>
      <c r="E27" s="326"/>
      <c r="F27" s="326"/>
      <c r="G27" s="326"/>
      <c r="H27" s="326"/>
      <c r="I27" s="326"/>
      <c r="J27" s="326"/>
      <c r="K27" s="327"/>
      <c r="L27" s="74">
        <f>SUM(L14:L26)</f>
        <v>0</v>
      </c>
      <c r="M27" s="75">
        <f>SUM(M14:M26)</f>
        <v>0</v>
      </c>
      <c r="N27" s="75">
        <f>SUM(N14:N26)</f>
        <v>0</v>
      </c>
      <c r="O27" s="75">
        <f>SUM(O14:O26)</f>
        <v>0</v>
      </c>
      <c r="P27" s="76">
        <f>SUM(P14:P26)</f>
        <v>0</v>
      </c>
    </row>
    <row r="28" spans="1:17" x14ac:dyDescent="0.2">
      <c r="A28" s="20"/>
      <c r="B28" s="20"/>
      <c r="C28" s="20"/>
      <c r="D28" s="20"/>
      <c r="E28" s="20"/>
      <c r="F28" s="20"/>
      <c r="G28" s="20"/>
      <c r="H28" s="20"/>
      <c r="I28" s="20"/>
      <c r="J28" s="20"/>
      <c r="K28" s="20"/>
      <c r="L28" s="20"/>
      <c r="M28" s="20"/>
      <c r="N28" s="20"/>
      <c r="O28" s="20"/>
      <c r="P28" s="20"/>
    </row>
    <row r="29" spans="1:17" x14ac:dyDescent="0.2">
      <c r="A29" s="20"/>
      <c r="B29" s="20"/>
      <c r="C29" s="20"/>
      <c r="D29" s="20"/>
      <c r="E29" s="20"/>
      <c r="F29" s="20"/>
      <c r="G29" s="20"/>
      <c r="H29" s="20"/>
      <c r="I29" s="20"/>
      <c r="J29" s="20"/>
      <c r="K29" s="20"/>
      <c r="L29" s="20"/>
      <c r="M29" s="20"/>
      <c r="N29" s="20"/>
      <c r="O29" s="20"/>
      <c r="P29" s="20"/>
    </row>
    <row r="30" spans="1:17" x14ac:dyDescent="0.2">
      <c r="A30" s="1" t="s">
        <v>14</v>
      </c>
      <c r="B30" s="20"/>
      <c r="C30" s="328">
        <f>'Kops n'!C36:H36</f>
        <v>0</v>
      </c>
      <c r="D30" s="328"/>
      <c r="E30" s="328"/>
      <c r="F30" s="328"/>
      <c r="G30" s="328"/>
      <c r="H30" s="328"/>
      <c r="I30" s="20"/>
      <c r="J30" s="20"/>
      <c r="K30" s="20"/>
      <c r="L30" s="20"/>
      <c r="M30" s="20"/>
      <c r="N30" s="20"/>
      <c r="O30" s="20"/>
      <c r="P30" s="20"/>
    </row>
    <row r="31" spans="1:17" x14ac:dyDescent="0.2">
      <c r="A31" s="20"/>
      <c r="B31" s="20"/>
      <c r="C31" s="250" t="s">
        <v>15</v>
      </c>
      <c r="D31" s="250"/>
      <c r="E31" s="250"/>
      <c r="F31" s="250"/>
      <c r="G31" s="250"/>
      <c r="H31" s="25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row r="33" spans="1:16" x14ac:dyDescent="0.2">
      <c r="A33" s="291" t="str">
        <f>'Kops n'!A39:D39</f>
        <v xml:space="preserve">Tāme sastādīta 2023. gada __.________ </v>
      </c>
      <c r="B33" s="292"/>
      <c r="C33" s="292"/>
      <c r="D33" s="292"/>
      <c r="E33" s="20"/>
      <c r="F33" s="20"/>
      <c r="G33" s="20"/>
      <c r="H33" s="2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 t="s">
        <v>41</v>
      </c>
      <c r="B35" s="20"/>
      <c r="C35" s="328">
        <f>'Kops n'!C41:H41</f>
        <v>0</v>
      </c>
      <c r="D35" s="328"/>
      <c r="E35" s="328"/>
      <c r="F35" s="328"/>
      <c r="G35" s="328"/>
      <c r="H35" s="328"/>
      <c r="I35" s="20"/>
      <c r="J35" s="20"/>
      <c r="K35" s="20"/>
      <c r="L35" s="20"/>
      <c r="M35" s="20"/>
      <c r="N35" s="20"/>
      <c r="O35" s="20"/>
      <c r="P35" s="20"/>
    </row>
    <row r="36" spans="1:16" x14ac:dyDescent="0.2">
      <c r="A36" s="20"/>
      <c r="B36" s="20"/>
      <c r="C36" s="250" t="s">
        <v>15</v>
      </c>
      <c r="D36" s="250"/>
      <c r="E36" s="250"/>
      <c r="F36" s="250"/>
      <c r="G36" s="250"/>
      <c r="H36" s="25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03" t="s">
        <v>16</v>
      </c>
      <c r="B38" s="52"/>
      <c r="C38" s="115">
        <f>'Kops n'!C44</f>
        <v>0</v>
      </c>
      <c r="D38" s="52"/>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sheetData>
  <mergeCells count="23">
    <mergeCell ref="C36:H36"/>
    <mergeCell ref="C4:I4"/>
    <mergeCell ref="F12:K12"/>
    <mergeCell ref="A9:F9"/>
    <mergeCell ref="J9:M9"/>
    <mergeCell ref="D8:L8"/>
    <mergeCell ref="A27:K27"/>
    <mergeCell ref="C30:H30"/>
    <mergeCell ref="C31:H31"/>
    <mergeCell ref="A33:D33"/>
    <mergeCell ref="C35:H35"/>
    <mergeCell ref="N9:O9"/>
    <mergeCell ref="A12:A13"/>
    <mergeCell ref="B12:B13"/>
    <mergeCell ref="C12:C13"/>
    <mergeCell ref="D12:D13"/>
    <mergeCell ref="E12:E13"/>
    <mergeCell ref="L12:P12"/>
    <mergeCell ref="C2:I2"/>
    <mergeCell ref="C3:I3"/>
    <mergeCell ref="D5:L5"/>
    <mergeCell ref="D6:L6"/>
    <mergeCell ref="D7:L7"/>
  </mergeCells>
  <conditionalFormatting sqref="A14:A26">
    <cfRule type="cellIs" dxfId="143" priority="31" operator="equal">
      <formula>0</formula>
    </cfRule>
  </conditionalFormatting>
  <conditionalFormatting sqref="A9:F9">
    <cfRule type="containsText" dxfId="140" priority="68" operator="containsText" text="Tāme sastādīta  20__. gada tirgus cenās, pamatojoties uz ___ daļas rasējumiem">
      <formula>NOT(ISERROR(SEARCH("Tāme sastādīta  20__. gada tirgus cenās, pamatojoties uz ___ daļas rasējumiem",A9)))</formula>
    </cfRule>
  </conditionalFormatting>
  <conditionalFormatting sqref="A27:K27">
    <cfRule type="containsText" dxfId="139" priority="54" operator="containsText" text="Tiešās izmaksas kopā, t. sk. darba devēja sociālais nodoklis __.__% ">
      <formula>NOT(ISERROR(SEARCH("Tiešās izmaksas kopā, t. sk. darba devēja sociālais nodoklis __.__% ",A27)))</formula>
    </cfRule>
  </conditionalFormatting>
  <conditionalFormatting sqref="B19">
    <cfRule type="cellIs" dxfId="138" priority="38" operator="equal">
      <formula>0</formula>
    </cfRule>
  </conditionalFormatting>
  <conditionalFormatting sqref="B14:E18">
    <cfRule type="cellIs" dxfId="137" priority="4" operator="equal">
      <formula>0</formula>
    </cfRule>
  </conditionalFormatting>
  <conditionalFormatting sqref="B21:E26">
    <cfRule type="cellIs" dxfId="136" priority="6" operator="equal">
      <formula>0</formula>
    </cfRule>
  </conditionalFormatting>
  <conditionalFormatting sqref="C19:E20">
    <cfRule type="cellIs" dxfId="135" priority="32" operator="equal">
      <formula>0</formula>
    </cfRule>
  </conditionalFormatting>
  <conditionalFormatting sqref="C30:H30">
    <cfRule type="cellIs" dxfId="134" priority="61" operator="equal">
      <formula>0</formula>
    </cfRule>
  </conditionalFormatting>
  <conditionalFormatting sqref="C35:H35">
    <cfRule type="cellIs" dxfId="133" priority="62" operator="equal">
      <formula>0</formula>
    </cfRule>
  </conditionalFormatting>
  <conditionalFormatting sqref="C2:I2">
    <cfRule type="cellIs" dxfId="132" priority="67" operator="equal">
      <formula>0</formula>
    </cfRule>
  </conditionalFormatting>
  <conditionalFormatting sqref="C4:I4">
    <cfRule type="cellIs" dxfId="131" priority="59" operator="equal">
      <formula>0</formula>
    </cfRule>
  </conditionalFormatting>
  <conditionalFormatting sqref="D1">
    <cfRule type="cellIs" dxfId="130" priority="56" operator="equal">
      <formula>0</formula>
    </cfRule>
  </conditionalFormatting>
  <conditionalFormatting sqref="D15">
    <cfRule type="cellIs" dxfId="129" priority="18" operator="equal">
      <formula>0</formula>
    </cfRule>
  </conditionalFormatting>
  <conditionalFormatting sqref="D22">
    <cfRule type="cellIs" dxfId="128" priority="14" operator="equal">
      <formula>0</formula>
    </cfRule>
  </conditionalFormatting>
  <conditionalFormatting sqref="D24:D26">
    <cfRule type="cellIs" dxfId="127" priority="8" operator="equal">
      <formula>0</formula>
    </cfRule>
  </conditionalFormatting>
  <conditionalFormatting sqref="D5:L8">
    <cfRule type="cellIs" dxfId="126" priority="57" operator="equal">
      <formula>0</formula>
    </cfRule>
  </conditionalFormatting>
  <conditionalFormatting sqref="F14:G26">
    <cfRule type="cellIs" dxfId="125" priority="1" operator="equal">
      <formula>0</formula>
    </cfRule>
  </conditionalFormatting>
  <conditionalFormatting sqref="H14:H26 K14:P26">
    <cfRule type="cellIs" dxfId="124" priority="3" operator="equal">
      <formula>0</formula>
    </cfRule>
  </conditionalFormatting>
  <conditionalFormatting sqref="I14:J26">
    <cfRule type="cellIs" dxfId="123" priority="2" operator="equal">
      <formula>0</formula>
    </cfRule>
  </conditionalFormatting>
  <conditionalFormatting sqref="L27:P27">
    <cfRule type="cellIs" dxfId="122" priority="60" operator="equal">
      <formula>0</formula>
    </cfRule>
  </conditionalFormatting>
  <conditionalFormatting sqref="N9:O9">
    <cfRule type="cellIs" dxfId="121" priority="69" operator="equal">
      <formula>0</formula>
    </cfRule>
  </conditionalFormatting>
  <conditionalFormatting sqref="Q14:Q26">
    <cfRule type="cellIs" dxfId="120" priority="50" operator="equal">
      <formula>0</formula>
    </cfRule>
  </conditionalFormatting>
  <dataValidations count="1">
    <dataValidation type="list" allowBlank="1" showInputMessage="1" showErrorMessage="1" sqref="Q14:Q26" xr:uid="{0954C2CA-3A3B-4266-A4BC-48A5217A2C9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4" operator="containsText" id="{691F4930-6CFB-4D6E-9602-D8BBD1FA0B0A}">
            <xm:f>NOT(ISERROR(SEARCH("Tāme sastādīta ____. gada ___. ______________",A33)))</xm:f>
            <xm:f>"Tāme sastādīta ____. gada ___. ______________"</xm:f>
            <x14:dxf>
              <font>
                <color auto="1"/>
              </font>
              <fill>
                <patternFill>
                  <bgColor rgb="FFC6EFCE"/>
                </patternFill>
              </fill>
            </x14:dxf>
          </x14:cfRule>
          <xm:sqref>A33</xm:sqref>
        </x14:conditionalFormatting>
        <x14:conditionalFormatting xmlns:xm="http://schemas.microsoft.com/office/excel/2006/main">
          <x14:cfRule type="containsText" priority="63" operator="containsText" id="{5235297E-D242-4173-AE1C-DA1CD197EAF6}">
            <xm:f>NOT(ISERROR(SEARCH("Sertifikāta Nr. _________________________________",A38)))</xm:f>
            <xm:f>"Sertifikāta Nr. _________________________________"</xm:f>
            <x14:dxf>
              <font>
                <color auto="1"/>
              </font>
              <fill>
                <patternFill>
                  <bgColor rgb="FFC6EFCE"/>
                </patternFill>
              </fill>
            </x14:dxf>
          </x14:cfRule>
          <xm:sqref>A38</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28E5-32B9-41A0-BE05-3FF1628C371E}">
  <sheetPr codeName="Sheet29">
    <tabColor rgb="FF002060"/>
  </sheetPr>
  <dimension ref="A1:P39"/>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'8a+c+n'!D1</f>
        <v>8</v>
      </c>
      <c r="E1" s="26"/>
      <c r="F1" s="26"/>
      <c r="G1" s="26"/>
      <c r="H1" s="26"/>
      <c r="I1" s="26"/>
      <c r="J1" s="26"/>
      <c r="N1" s="30"/>
      <c r="O1" s="31"/>
      <c r="P1" s="32"/>
    </row>
    <row r="2" spans="1:16" x14ac:dyDescent="0.2">
      <c r="A2" s="33"/>
      <c r="B2" s="33"/>
      <c r="C2" s="316" t="str">
        <f>'8a+c+n'!C2:I2</f>
        <v>Bēniņu siltināšana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P27</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x14ac:dyDescent="0.2">
      <c r="A14" s="63">
        <f>IF(P14=0,0,IF(COUNTBLANK(P14)=1,0,COUNTA($P$14:P14)))</f>
        <v>0</v>
      </c>
      <c r="B14" s="85">
        <f>IF($C$4="Attiecināmās izmaksas",IF('8a+c+n'!$Q14="A",'8a+c+n'!B14,0),0)</f>
        <v>0</v>
      </c>
      <c r="C14" s="85">
        <f>IF($C$4="Attiecināmās izmaksas",IF('8a+c+n'!$Q14="A",'8a+c+n'!C14,0),0)</f>
        <v>0</v>
      </c>
      <c r="D14" s="85">
        <f>IF($C$4="Attiecināmās izmaksas",IF('8a+c+n'!$Q14="A",'8a+c+n'!D14,0),0)</f>
        <v>0</v>
      </c>
      <c r="E14" s="113"/>
      <c r="F14" s="63"/>
      <c r="G14" s="85">
        <f>IF($C$4="Attiecināmās izmaksas",IF('8a+c+n'!$Q14="A",'8a+c+n'!G14,0),0)</f>
        <v>0</v>
      </c>
      <c r="H14" s="85">
        <f>IF($C$4="Attiecināmās izmaksas",IF('8a+c+n'!$Q14="A",'8a+c+n'!H14,0),0)</f>
        <v>0</v>
      </c>
      <c r="I14" s="85"/>
      <c r="J14" s="85"/>
      <c r="K14" s="113">
        <f>IF($C$4="Attiecināmās izmaksas",IF('8a+c+n'!$Q14="A",'8a+c+n'!K14,0),0)</f>
        <v>0</v>
      </c>
      <c r="L14" s="63">
        <f>IF($C$4="Attiecināmās izmaksas",IF('8a+c+n'!$Q14="A",'8a+c+n'!L14,0),0)</f>
        <v>0</v>
      </c>
      <c r="M14" s="85">
        <f>IF($C$4="Attiecināmās izmaksas",IF('8a+c+n'!$Q14="A",'8a+c+n'!M14,0),0)</f>
        <v>0</v>
      </c>
      <c r="N14" s="85">
        <f>IF($C$4="Attiecināmās izmaksas",IF('8a+c+n'!$Q14="A",'8a+c+n'!N14,0),0)</f>
        <v>0</v>
      </c>
      <c r="O14" s="85">
        <f>IF($C$4="Attiecināmās izmaksas",IF('8a+c+n'!$Q14="A",'8a+c+n'!O14,0),0)</f>
        <v>0</v>
      </c>
      <c r="P14" s="113">
        <f>IF($C$4="Attiecināmās izmaksas",IF('8a+c+n'!$Q14="A",'8a+c+n'!P14,0),0)</f>
        <v>0</v>
      </c>
    </row>
    <row r="15" spans="1:16" ht="22.5" x14ac:dyDescent="0.2">
      <c r="A15" s="64">
        <f>IF(P15=0,0,IF(COUNTBLANK(P15)=1,0,COUNTA($P$14:P15)))</f>
        <v>0</v>
      </c>
      <c r="B15" s="84" t="str">
        <f>IF($C$4="Attiecināmās izmaksas",IF('8a+c+n'!$Q15="A",'8a+c+n'!B15,0),0)</f>
        <v>13-00000</v>
      </c>
      <c r="C15" s="84" t="str">
        <f>IF($C$4="Attiecināmās izmaksas",IF('8a+c+n'!$Q15="A",'8a+c+n'!C15,0),0)</f>
        <v xml:space="preserve">Silikātu ķieģeļu mūris </v>
      </c>
      <c r="D15" s="84" t="str">
        <f>IF($C$4="Attiecināmās izmaksas",IF('8a+c+n'!$Q15="A",'8a+c+n'!D15,0),0)</f>
        <v>m2</v>
      </c>
      <c r="E15" s="114"/>
      <c r="F15" s="64"/>
      <c r="G15" s="84"/>
      <c r="H15" s="84">
        <f>IF($C$4="Attiecināmās izmaksas",IF('8a+c+n'!$Q15="A",'8a+c+n'!H15,0),0)</f>
        <v>0</v>
      </c>
      <c r="I15" s="84"/>
      <c r="J15" s="84"/>
      <c r="K15" s="114">
        <f>IF($C$4="Attiecināmās izmaksas",IF('8a+c+n'!$Q15="A",'8a+c+n'!K15,0),0)</f>
        <v>0</v>
      </c>
      <c r="L15" s="64">
        <f>IF($C$4="Attiecināmās izmaksas",IF('8a+c+n'!$Q15="A",'8a+c+n'!L15,0),0)</f>
        <v>0</v>
      </c>
      <c r="M15" s="84">
        <f>IF($C$4="Attiecināmās izmaksas",IF('8a+c+n'!$Q15="A",'8a+c+n'!M15,0),0)</f>
        <v>0</v>
      </c>
      <c r="N15" s="84">
        <f>IF($C$4="Attiecināmās izmaksas",IF('8a+c+n'!$Q15="A",'8a+c+n'!N15,0),0)</f>
        <v>0</v>
      </c>
      <c r="O15" s="84">
        <f>IF($C$4="Attiecināmās izmaksas",IF('8a+c+n'!$Q15="A",'8a+c+n'!O15,0),0)</f>
        <v>0</v>
      </c>
      <c r="P15" s="114">
        <f>IF($C$4="Attiecināmās izmaksas",IF('8a+c+n'!$Q15="A",'8a+c+n'!P15,0),0)</f>
        <v>0</v>
      </c>
    </row>
    <row r="16" spans="1:16" ht="22.5" x14ac:dyDescent="0.2">
      <c r="A16" s="64">
        <f>IF(P16=0,0,IF(COUNTBLANK(P16)=1,0,COUNTA($P$14:P16)))</f>
        <v>0</v>
      </c>
      <c r="B16" s="84" t="str">
        <f>IF($C$4="Attiecināmās izmaksas",IF('8a+c+n'!$Q16="A",'8a+c+n'!B16,0),0)</f>
        <v>13-00000</v>
      </c>
      <c r="C16" s="84" t="str">
        <f>IF($C$4="Attiecināmās izmaksas",IF('8a+c+n'!$Q16="A",'8a+c+n'!C16,0),0)</f>
        <v>Jauni metāla pakāpieni 3 gab.</v>
      </c>
      <c r="D16" s="84" t="str">
        <f>IF($C$4="Attiecināmās izmaksas",IF('8a+c+n'!$Q16="A",'8a+c+n'!D16,0),0)</f>
        <v>kompl.</v>
      </c>
      <c r="E16" s="114"/>
      <c r="F16" s="64"/>
      <c r="G16" s="84"/>
      <c r="H16" s="84">
        <f>IF($C$4="Attiecināmās izmaksas",IF('8a+c+n'!$Q16="A",'8a+c+n'!H16,0),0)</f>
        <v>0</v>
      </c>
      <c r="I16" s="84"/>
      <c r="J16" s="84"/>
      <c r="K16" s="114">
        <f>IF($C$4="Attiecināmās izmaksas",IF('8a+c+n'!$Q16="A",'8a+c+n'!K16,0),0)</f>
        <v>0</v>
      </c>
      <c r="L16" s="64">
        <f>IF($C$4="Attiecināmās izmaksas",IF('8a+c+n'!$Q16="A",'8a+c+n'!L16,0),0)</f>
        <v>0</v>
      </c>
      <c r="M16" s="84">
        <f>IF($C$4="Attiecināmās izmaksas",IF('8a+c+n'!$Q16="A",'8a+c+n'!M16,0),0)</f>
        <v>0</v>
      </c>
      <c r="N16" s="84">
        <f>IF($C$4="Attiecināmās izmaksas",IF('8a+c+n'!$Q16="A",'8a+c+n'!N16,0),0)</f>
        <v>0</v>
      </c>
      <c r="O16" s="84">
        <f>IF($C$4="Attiecināmās izmaksas",IF('8a+c+n'!$Q16="A",'8a+c+n'!O16,0),0)</f>
        <v>0</v>
      </c>
      <c r="P16" s="114">
        <f>IF($C$4="Attiecināmās izmaksas",IF('8a+c+n'!$Q16="A",'8a+c+n'!P16,0),0)</f>
        <v>0</v>
      </c>
    </row>
    <row r="17" spans="1:16" ht="33.75" x14ac:dyDescent="0.2">
      <c r="A17" s="64">
        <f>IF(P17=0,0,IF(COUNTBLANK(P17)=1,0,COUNTA($P$14:P17)))</f>
        <v>0</v>
      </c>
      <c r="B17" s="84" t="str">
        <f>IF($C$4="Attiecināmās izmaksas",IF('8a+c+n'!$Q17="A",'8a+c+n'!B17,0),0)</f>
        <v>13-00000</v>
      </c>
      <c r="C17" s="84" t="str">
        <f>IF($C$4="Attiecināmās izmaksas",IF('8a+c+n'!$Q17="A",'8a+c+n'!C17,0),0)</f>
        <v>Jaunas energoefektīvas (U=1,6 W/m2K) ugunsdrošas (EL30) bēniņu lūkas uzstādīšana 660x850mm. Slēdzama.</v>
      </c>
      <c r="D17" s="84" t="str">
        <f>IF($C$4="Attiecināmās izmaksas",IF('8a+c+n'!$Q17="A",'8a+c+n'!D17,0),0)</f>
        <v>gab.</v>
      </c>
      <c r="E17" s="114"/>
      <c r="F17" s="64"/>
      <c r="G17" s="84"/>
      <c r="H17" s="84">
        <f>IF($C$4="Attiecināmās izmaksas",IF('8a+c+n'!$Q17="A",'8a+c+n'!H17,0),0)</f>
        <v>0</v>
      </c>
      <c r="I17" s="84"/>
      <c r="J17" s="84"/>
      <c r="K17" s="114">
        <f>IF($C$4="Attiecināmās izmaksas",IF('8a+c+n'!$Q17="A",'8a+c+n'!K17,0),0)</f>
        <v>0</v>
      </c>
      <c r="L17" s="64">
        <f>IF($C$4="Attiecināmās izmaksas",IF('8a+c+n'!$Q17="A",'8a+c+n'!L17,0),0)</f>
        <v>0</v>
      </c>
      <c r="M17" s="84">
        <f>IF($C$4="Attiecināmās izmaksas",IF('8a+c+n'!$Q17="A",'8a+c+n'!M17,0),0)</f>
        <v>0</v>
      </c>
      <c r="N17" s="84">
        <f>IF($C$4="Attiecināmās izmaksas",IF('8a+c+n'!$Q17="A",'8a+c+n'!N17,0),0)</f>
        <v>0</v>
      </c>
      <c r="O17" s="84">
        <f>IF($C$4="Attiecināmās izmaksas",IF('8a+c+n'!$Q17="A",'8a+c+n'!O17,0),0)</f>
        <v>0</v>
      </c>
      <c r="P17" s="114">
        <f>IF($C$4="Attiecināmās izmaksas",IF('8a+c+n'!$Q17="A",'8a+c+n'!P17,0),0)</f>
        <v>0</v>
      </c>
    </row>
    <row r="18" spans="1:16" x14ac:dyDescent="0.2">
      <c r="A18" s="64">
        <f>IF(P18=0,0,IF(COUNTBLANK(P18)=1,0,COUNTA($P$14:P18)))</f>
        <v>0</v>
      </c>
      <c r="B18" s="84">
        <f>IF($C$4="Attiecināmās izmaksas",IF('8a+c+n'!$Q18="A",'8a+c+n'!B18,0),0)</f>
        <v>0</v>
      </c>
      <c r="C18" s="84">
        <f>IF($C$4="Attiecināmās izmaksas",IF('8a+c+n'!$Q18="A",'8a+c+n'!C18,0),0)</f>
        <v>0</v>
      </c>
      <c r="D18" s="84">
        <f>IF($C$4="Attiecināmās izmaksas",IF('8a+c+n'!$Q18="A",'8a+c+n'!D18,0),0)</f>
        <v>0</v>
      </c>
      <c r="E18" s="114"/>
      <c r="F18" s="64"/>
      <c r="G18" s="84"/>
      <c r="H18" s="84">
        <f>IF($C$4="Attiecināmās izmaksas",IF('8a+c+n'!$Q18="A",'8a+c+n'!H18,0),0)</f>
        <v>0</v>
      </c>
      <c r="I18" s="84"/>
      <c r="J18" s="84"/>
      <c r="K18" s="114">
        <f>IF($C$4="Attiecināmās izmaksas",IF('8a+c+n'!$Q18="A",'8a+c+n'!K18,0),0)</f>
        <v>0</v>
      </c>
      <c r="L18" s="64">
        <f>IF($C$4="Attiecināmās izmaksas",IF('8a+c+n'!$Q18="A",'8a+c+n'!L18,0),0)</f>
        <v>0</v>
      </c>
      <c r="M18" s="84">
        <f>IF($C$4="Attiecināmās izmaksas",IF('8a+c+n'!$Q18="A",'8a+c+n'!M18,0),0)</f>
        <v>0</v>
      </c>
      <c r="N18" s="84">
        <f>IF($C$4="Attiecināmās izmaksas",IF('8a+c+n'!$Q18="A",'8a+c+n'!N18,0),0)</f>
        <v>0</v>
      </c>
      <c r="O18" s="84">
        <f>IF($C$4="Attiecināmās izmaksas",IF('8a+c+n'!$Q18="A",'8a+c+n'!O18,0),0)</f>
        <v>0</v>
      </c>
      <c r="P18" s="114">
        <f>IF($C$4="Attiecināmās izmaksas",IF('8a+c+n'!$Q18="A",'8a+c+n'!P18,0),0)</f>
        <v>0</v>
      </c>
    </row>
    <row r="19" spans="1:16" ht="22.5" x14ac:dyDescent="0.2">
      <c r="A19" s="64">
        <f>IF(P19=0,0,IF(COUNTBLANK(P19)=1,0,COUNTA($P$14:P19)))</f>
        <v>0</v>
      </c>
      <c r="B19" s="84" t="str">
        <f>IF($C$4="Attiecināmās izmaksas",IF('8a+c+n'!$Q19="A",'8a+c+n'!B19,0),0)</f>
        <v>13-00000</v>
      </c>
      <c r="C19" s="84" t="str">
        <f>IF($C$4="Attiecināmās izmaksas",IF('8a+c+n'!$Q19="A",'8a+c+n'!C19,0),0)</f>
        <v>Esošā pārseguma attīrīšana</v>
      </c>
      <c r="D19" s="84" t="str">
        <f>IF($C$4="Attiecināmās izmaksas",IF('8a+c+n'!$Q19="A",'8a+c+n'!D19,0),0)</f>
        <v>kompl</v>
      </c>
      <c r="E19" s="114"/>
      <c r="F19" s="64"/>
      <c r="G19" s="84"/>
      <c r="H19" s="84">
        <f>IF($C$4="Attiecināmās izmaksas",IF('8a+c+n'!$Q19="A",'8a+c+n'!H19,0),0)</f>
        <v>0</v>
      </c>
      <c r="I19" s="84"/>
      <c r="J19" s="84"/>
      <c r="K19" s="114">
        <f>IF($C$4="Attiecināmās izmaksas",IF('8a+c+n'!$Q19="A",'8a+c+n'!K19,0),0)</f>
        <v>0</v>
      </c>
      <c r="L19" s="64">
        <f>IF($C$4="Attiecināmās izmaksas",IF('8a+c+n'!$Q19="A",'8a+c+n'!L19,0),0)</f>
        <v>0</v>
      </c>
      <c r="M19" s="84">
        <f>IF($C$4="Attiecināmās izmaksas",IF('8a+c+n'!$Q19="A",'8a+c+n'!M19,0),0)</f>
        <v>0</v>
      </c>
      <c r="N19" s="84">
        <f>IF($C$4="Attiecināmās izmaksas",IF('8a+c+n'!$Q19="A",'8a+c+n'!N19,0),0)</f>
        <v>0</v>
      </c>
      <c r="O19" s="84">
        <f>IF($C$4="Attiecināmās izmaksas",IF('8a+c+n'!$Q19="A",'8a+c+n'!O19,0),0)</f>
        <v>0</v>
      </c>
      <c r="P19" s="114">
        <f>IF($C$4="Attiecināmās izmaksas",IF('8a+c+n'!$Q19="A",'8a+c+n'!P19,0),0)</f>
        <v>0</v>
      </c>
    </row>
    <row r="20" spans="1:16" ht="22.5" x14ac:dyDescent="0.2">
      <c r="A20" s="64">
        <f>IF(P20=0,0,IF(COUNTBLANK(P20)=1,0,COUNTA($P$14:P20)))</f>
        <v>0</v>
      </c>
      <c r="B20" s="84">
        <f>IF($C$4="Attiecināmās izmaksas",IF('8a+c+n'!$Q20="A",'8a+c+n'!B20,0),0)</f>
        <v>0</v>
      </c>
      <c r="C20" s="84" t="str">
        <f>IF($C$4="Attiecināmās izmaksas",IF('8a+c+n'!$Q20="A",'8a+c+n'!C20,0),0)</f>
        <v>Tvaika izolācijas 200 mikr., ieklāšana - ar pārlaidi, blīvi nosedzot visu laukumu</v>
      </c>
      <c r="D20" s="84" t="str">
        <f>IF($C$4="Attiecināmās izmaksas",IF('8a+c+n'!$Q20="A",'8a+c+n'!D20,0),0)</f>
        <v>m2</v>
      </c>
      <c r="E20" s="114"/>
      <c r="F20" s="64"/>
      <c r="G20" s="84"/>
      <c r="H20" s="84">
        <f>IF($C$4="Attiecināmās izmaksas",IF('8a+c+n'!$Q20="A",'8a+c+n'!H20,0),0)</f>
        <v>0</v>
      </c>
      <c r="I20" s="84"/>
      <c r="J20" s="84"/>
      <c r="K20" s="114">
        <f>IF($C$4="Attiecināmās izmaksas",IF('8a+c+n'!$Q20="A",'8a+c+n'!K20,0),0)</f>
        <v>0</v>
      </c>
      <c r="L20" s="64">
        <f>IF($C$4="Attiecināmās izmaksas",IF('8a+c+n'!$Q20="A",'8a+c+n'!L20,0),0)</f>
        <v>0</v>
      </c>
      <c r="M20" s="84">
        <f>IF($C$4="Attiecināmās izmaksas",IF('8a+c+n'!$Q20="A",'8a+c+n'!M20,0),0)</f>
        <v>0</v>
      </c>
      <c r="N20" s="84">
        <f>IF($C$4="Attiecināmās izmaksas",IF('8a+c+n'!$Q20="A",'8a+c+n'!N20,0),0)</f>
        <v>0</v>
      </c>
      <c r="O20" s="84">
        <f>IF($C$4="Attiecināmās izmaksas",IF('8a+c+n'!$Q20="A",'8a+c+n'!O20,0),0)</f>
        <v>0</v>
      </c>
      <c r="P20" s="114">
        <f>IF($C$4="Attiecināmās izmaksas",IF('8a+c+n'!$Q20="A",'8a+c+n'!P20,0),0)</f>
        <v>0</v>
      </c>
    </row>
    <row r="21" spans="1:16" ht="33.75" x14ac:dyDescent="0.2">
      <c r="A21" s="64">
        <f>IF(P21=0,0,IF(COUNTBLANK(P21)=1,0,COUNTA($P$14:P21)))</f>
        <v>0</v>
      </c>
      <c r="B21" s="84" t="str">
        <f>IF($C$4="Attiecināmās izmaksas",IF('8a+c+n'!$Q21="A",'8a+c+n'!B21,0),0)</f>
        <v>13-00000</v>
      </c>
      <c r="C21" s="84" t="str">
        <f>IF($C$4="Attiecināmās izmaksas",IF('8a+c+n'!$Q21="A",'8a+c+n'!C21,0),0)</f>
        <v xml:space="preserve">Beramās akmens vates siltumizolācijas slāņa ieklāšana PAROC BLT3 vai ekvivalentas (λ&lt;=0,041 W/(mK)) b=300mm, papildis apjoms 20% sēšanās. </v>
      </c>
      <c r="D21" s="84" t="str">
        <f>IF($C$4="Attiecināmās izmaksas",IF('8a+c+n'!$Q21="A",'8a+c+n'!D21,0),0)</f>
        <v>m3</v>
      </c>
      <c r="E21" s="114"/>
      <c r="F21" s="64"/>
      <c r="G21" s="84"/>
      <c r="H21" s="84">
        <f>IF($C$4="Attiecināmās izmaksas",IF('8a+c+n'!$Q21="A",'8a+c+n'!H21,0),0)</f>
        <v>0</v>
      </c>
      <c r="I21" s="84"/>
      <c r="J21" s="84"/>
      <c r="K21" s="114">
        <f>IF($C$4="Attiecināmās izmaksas",IF('8a+c+n'!$Q21="A",'8a+c+n'!K21,0),0)</f>
        <v>0</v>
      </c>
      <c r="L21" s="64">
        <f>IF($C$4="Attiecināmās izmaksas",IF('8a+c+n'!$Q21="A",'8a+c+n'!L21,0),0)</f>
        <v>0</v>
      </c>
      <c r="M21" s="84">
        <f>IF($C$4="Attiecināmās izmaksas",IF('8a+c+n'!$Q21="A",'8a+c+n'!M21,0),0)</f>
        <v>0</v>
      </c>
      <c r="N21" s="84">
        <f>IF($C$4="Attiecināmās izmaksas",IF('8a+c+n'!$Q21="A",'8a+c+n'!N21,0),0)</f>
        <v>0</v>
      </c>
      <c r="O21" s="84">
        <f>IF($C$4="Attiecināmās izmaksas",IF('8a+c+n'!$Q21="A",'8a+c+n'!O21,0),0)</f>
        <v>0</v>
      </c>
      <c r="P21" s="114">
        <f>IF($C$4="Attiecināmās izmaksas",IF('8a+c+n'!$Q21="A",'8a+c+n'!P21,0),0)</f>
        <v>0</v>
      </c>
    </row>
    <row r="22" spans="1:16" x14ac:dyDescent="0.2">
      <c r="A22" s="64">
        <f>IF(P22=0,0,IF(COUNTBLANK(P22)=1,0,COUNTA($P$14:P22)))</f>
        <v>0</v>
      </c>
      <c r="B22" s="84">
        <f>IF($C$4="Attiecināmās izmaksas",IF('8a+c+n'!$Q22="A",'8a+c+n'!B22,0),0)</f>
        <v>0</v>
      </c>
      <c r="C22" s="84">
        <f>IF($C$4="Attiecināmās izmaksas",IF('8a+c+n'!$Q22="A",'8a+c+n'!C22,0),0)</f>
        <v>0</v>
      </c>
      <c r="D22" s="84">
        <f>IF($C$4="Attiecināmās izmaksas",IF('8a+c+n'!$Q22="A",'8a+c+n'!D22,0),0)</f>
        <v>0</v>
      </c>
      <c r="E22" s="114"/>
      <c r="F22" s="64"/>
      <c r="G22" s="84"/>
      <c r="H22" s="84">
        <f>IF($C$4="Attiecināmās izmaksas",IF('8a+c+n'!$Q22="A",'8a+c+n'!H22,0),0)</f>
        <v>0</v>
      </c>
      <c r="I22" s="84"/>
      <c r="J22" s="84"/>
      <c r="K22" s="114">
        <f>IF($C$4="Attiecināmās izmaksas",IF('8a+c+n'!$Q22="A",'8a+c+n'!K22,0),0)</f>
        <v>0</v>
      </c>
      <c r="L22" s="64">
        <f>IF($C$4="Attiecināmās izmaksas",IF('8a+c+n'!$Q22="A",'8a+c+n'!L22,0),0)</f>
        <v>0</v>
      </c>
      <c r="M22" s="84">
        <f>IF($C$4="Attiecināmās izmaksas",IF('8a+c+n'!$Q22="A",'8a+c+n'!M22,0),0)</f>
        <v>0</v>
      </c>
      <c r="N22" s="84">
        <f>IF($C$4="Attiecināmās izmaksas",IF('8a+c+n'!$Q22="A",'8a+c+n'!N22,0),0)</f>
        <v>0</v>
      </c>
      <c r="O22" s="84">
        <f>IF($C$4="Attiecināmās izmaksas",IF('8a+c+n'!$Q22="A",'8a+c+n'!O22,0),0)</f>
        <v>0</v>
      </c>
      <c r="P22" s="114">
        <f>IF($C$4="Attiecināmās izmaksas",IF('8a+c+n'!$Q22="A",'8a+c+n'!P22,0),0)</f>
        <v>0</v>
      </c>
    </row>
    <row r="23" spans="1:16" ht="22.5" x14ac:dyDescent="0.2">
      <c r="A23" s="64">
        <f>IF(P23=0,0,IF(COUNTBLANK(P23)=1,0,COUNTA($P$14:P23)))</f>
        <v>0</v>
      </c>
      <c r="B23" s="84" t="str">
        <f>IF($C$4="Attiecināmās izmaksas",IF('8a+c+n'!$Q23="A",'8a+c+n'!B23,0),0)</f>
        <v>13-00000</v>
      </c>
      <c r="C23" s="84" t="str">
        <f>IF($C$4="Attiecināmās izmaksas",IF('8a+c+n'!$Q23="A",'8a+c+n'!C23,0),0)</f>
        <v>Koka siju 50x200 montāža, komateriālu apstrāde ar antipirēnu, t.sk. stirpinājumi</v>
      </c>
      <c r="D23" s="84" t="str">
        <f>IF($C$4="Attiecināmās izmaksas",IF('8a+c+n'!$Q23="A",'8a+c+n'!D23,0),0)</f>
        <v>tm</v>
      </c>
      <c r="E23" s="114"/>
      <c r="F23" s="64"/>
      <c r="G23" s="84"/>
      <c r="H23" s="84">
        <f>IF($C$4="Attiecināmās izmaksas",IF('8a+c+n'!$Q23="A",'8a+c+n'!H23,0),0)</f>
        <v>0</v>
      </c>
      <c r="I23" s="84"/>
      <c r="J23" s="84"/>
      <c r="K23" s="114">
        <f>IF($C$4="Attiecināmās izmaksas",IF('8a+c+n'!$Q23="A",'8a+c+n'!K23,0),0)</f>
        <v>0</v>
      </c>
      <c r="L23" s="64">
        <f>IF($C$4="Attiecināmās izmaksas",IF('8a+c+n'!$Q23="A",'8a+c+n'!L23,0),0)</f>
        <v>0</v>
      </c>
      <c r="M23" s="84">
        <f>IF($C$4="Attiecināmās izmaksas",IF('8a+c+n'!$Q23="A",'8a+c+n'!M23,0),0)</f>
        <v>0</v>
      </c>
      <c r="N23" s="84">
        <f>IF($C$4="Attiecināmās izmaksas",IF('8a+c+n'!$Q23="A",'8a+c+n'!N23,0),0)</f>
        <v>0</v>
      </c>
      <c r="O23" s="84">
        <f>IF($C$4="Attiecināmās izmaksas",IF('8a+c+n'!$Q23="A",'8a+c+n'!O23,0),0)</f>
        <v>0</v>
      </c>
      <c r="P23" s="114">
        <f>IF($C$4="Attiecināmās izmaksas",IF('8a+c+n'!$Q23="A",'8a+c+n'!P23,0),0)</f>
        <v>0</v>
      </c>
    </row>
    <row r="24" spans="1:16" ht="22.5" x14ac:dyDescent="0.2">
      <c r="A24" s="64">
        <f>IF(P24=0,0,IF(COUNTBLANK(P24)=1,0,COUNTA($P$14:P24)))</f>
        <v>0</v>
      </c>
      <c r="B24" s="84" t="str">
        <f>IF($C$4="Attiecināmās izmaksas",IF('8a+c+n'!$Q24="A",'8a+c+n'!B24,0),0)</f>
        <v>13-00000</v>
      </c>
      <c r="C24" s="84" t="str">
        <f>IF($C$4="Attiecināmās izmaksas",IF('8a+c+n'!$Q24="A",'8a+c+n'!C24,0),0)</f>
        <v>Koka siju 50x100,  S=1000 montāža, komateriālu apstrāde ar antipirēnu, t.sk. stirpinājumi</v>
      </c>
      <c r="D24" s="84" t="str">
        <f>IF($C$4="Attiecināmās izmaksas",IF('8a+c+n'!$Q24="A",'8a+c+n'!D24,0),0)</f>
        <v>tm</v>
      </c>
      <c r="E24" s="114"/>
      <c r="F24" s="64"/>
      <c r="G24" s="84"/>
      <c r="H24" s="84">
        <f>IF($C$4="Attiecināmās izmaksas",IF('8a+c+n'!$Q24="A",'8a+c+n'!H24,0),0)</f>
        <v>0</v>
      </c>
      <c r="I24" s="84"/>
      <c r="J24" s="84"/>
      <c r="K24" s="114">
        <f>IF($C$4="Attiecināmās izmaksas",IF('8a+c+n'!$Q24="A",'8a+c+n'!K24,0),0)</f>
        <v>0</v>
      </c>
      <c r="L24" s="64">
        <f>IF($C$4="Attiecināmās izmaksas",IF('8a+c+n'!$Q24="A",'8a+c+n'!L24,0),0)</f>
        <v>0</v>
      </c>
      <c r="M24" s="84">
        <f>IF($C$4="Attiecināmās izmaksas",IF('8a+c+n'!$Q24="A",'8a+c+n'!M24,0),0)</f>
        <v>0</v>
      </c>
      <c r="N24" s="84">
        <f>IF($C$4="Attiecināmās izmaksas",IF('8a+c+n'!$Q24="A",'8a+c+n'!N24,0),0)</f>
        <v>0</v>
      </c>
      <c r="O24" s="84">
        <f>IF($C$4="Attiecināmās izmaksas",IF('8a+c+n'!$Q24="A",'8a+c+n'!O24,0),0)</f>
        <v>0</v>
      </c>
      <c r="P24" s="114">
        <f>IF($C$4="Attiecināmās izmaksas",IF('8a+c+n'!$Q24="A",'8a+c+n'!P24,0),0)</f>
        <v>0</v>
      </c>
    </row>
    <row r="25" spans="1:16" ht="22.5" x14ac:dyDescent="0.2">
      <c r="A25" s="64">
        <f>IF(P25=0,0,IF(COUNTBLANK(P25)=1,0,COUNTA($P$14:P25)))</f>
        <v>0</v>
      </c>
      <c r="B25" s="84" t="str">
        <f>IF($C$4="Attiecināmās izmaksas",IF('8a+c+n'!$Q25="A",'8a+c+n'!B25,0),0)</f>
        <v>13-00000</v>
      </c>
      <c r="C25" s="84" t="str">
        <f>IF($C$4="Attiecināmās izmaksas",IF('8a+c+n'!$Q25="A",'8a+c+n'!C25,0),0)</f>
        <v>Ruberoīda starplika zem laipas balsta sijām</v>
      </c>
      <c r="D25" s="84" t="str">
        <f>IF($C$4="Attiecināmās izmaksas",IF('8a+c+n'!$Q25="A",'8a+c+n'!D25,0),0)</f>
        <v>m2</v>
      </c>
      <c r="E25" s="114"/>
      <c r="F25" s="64"/>
      <c r="G25" s="84"/>
      <c r="H25" s="84">
        <f>IF($C$4="Attiecināmās izmaksas",IF('8a+c+n'!$Q25="A",'8a+c+n'!H25,0),0)</f>
        <v>0</v>
      </c>
      <c r="I25" s="84"/>
      <c r="J25" s="84"/>
      <c r="K25" s="114">
        <f>IF($C$4="Attiecināmās izmaksas",IF('8a+c+n'!$Q25="A",'8a+c+n'!K25,0),0)</f>
        <v>0</v>
      </c>
      <c r="L25" s="64">
        <f>IF($C$4="Attiecināmās izmaksas",IF('8a+c+n'!$Q25="A",'8a+c+n'!L25,0),0)</f>
        <v>0</v>
      </c>
      <c r="M25" s="84">
        <f>IF($C$4="Attiecināmās izmaksas",IF('8a+c+n'!$Q25="A",'8a+c+n'!M25,0),0)</f>
        <v>0</v>
      </c>
      <c r="N25" s="84">
        <f>IF($C$4="Attiecināmās izmaksas",IF('8a+c+n'!$Q25="A",'8a+c+n'!N25,0),0)</f>
        <v>0</v>
      </c>
      <c r="O25" s="84">
        <f>IF($C$4="Attiecināmās izmaksas",IF('8a+c+n'!$Q25="A",'8a+c+n'!O25,0),0)</f>
        <v>0</v>
      </c>
      <c r="P25" s="114">
        <f>IF($C$4="Attiecināmās izmaksas",IF('8a+c+n'!$Q25="A",'8a+c+n'!P25,0),0)</f>
        <v>0</v>
      </c>
    </row>
    <row r="26" spans="1:16" ht="22.5" x14ac:dyDescent="0.2">
      <c r="A26" s="64">
        <f>IF(P26=0,0,IF(COUNTBLANK(P26)=1,0,COUNTA($P$14:P26)))</f>
        <v>0</v>
      </c>
      <c r="B26" s="84" t="str">
        <f>IF($C$4="Attiecināmās izmaksas",IF('8a+c+n'!$Q26="A",'8a+c+n'!B26,0),0)</f>
        <v>13-00000</v>
      </c>
      <c r="C26" s="84" t="str">
        <f>IF($C$4="Attiecināmās izmaksas",IF('8a+c+n'!$Q26="A",'8a+c+n'!C26,0),0)</f>
        <v>Dēļu klāja montāža b=25, kokmateriālu apstrāde ar antipirēnu, t.sk. stirpinājumi</v>
      </c>
      <c r="D26" s="84" t="str">
        <f>IF($C$4="Attiecināmās izmaksas",IF('8a+c+n'!$Q26="A",'8a+c+n'!D26,0),0)</f>
        <v>m2</v>
      </c>
      <c r="E26" s="114"/>
      <c r="F26" s="64"/>
      <c r="G26" s="84"/>
      <c r="H26" s="84">
        <f>IF($C$4="Attiecināmās izmaksas",IF('8a+c+n'!$Q26="A",'8a+c+n'!H26,0),0)</f>
        <v>0</v>
      </c>
      <c r="I26" s="84"/>
      <c r="J26" s="84"/>
      <c r="K26" s="114">
        <f>IF($C$4="Attiecināmās izmaksas",IF('8a+c+n'!$Q26="A",'8a+c+n'!K26,0),0)</f>
        <v>0</v>
      </c>
      <c r="L26" s="64">
        <f>IF($C$4="Attiecināmās izmaksas",IF('8a+c+n'!$Q26="A",'8a+c+n'!L26,0),0)</f>
        <v>0</v>
      </c>
      <c r="M26" s="84">
        <f>IF($C$4="Attiecināmās izmaksas",IF('8a+c+n'!$Q26="A",'8a+c+n'!M26,0),0)</f>
        <v>0</v>
      </c>
      <c r="N26" s="84">
        <f>IF($C$4="Attiecināmās izmaksas",IF('8a+c+n'!$Q26="A",'8a+c+n'!N26,0),0)</f>
        <v>0</v>
      </c>
      <c r="O26" s="84">
        <f>IF($C$4="Attiecināmās izmaksas",IF('8a+c+n'!$Q26="A",'8a+c+n'!O26,0),0)</f>
        <v>0</v>
      </c>
      <c r="P26" s="114">
        <f>IF($C$4="Attiecināmās izmaksas",IF('8a+c+n'!$Q26="A",'8a+c+n'!P26,0),0)</f>
        <v>0</v>
      </c>
    </row>
    <row r="27" spans="1:16" ht="12" customHeight="1" thickBot="1" x14ac:dyDescent="0.25">
      <c r="A27" s="325" t="s">
        <v>62</v>
      </c>
      <c r="B27" s="326"/>
      <c r="C27" s="326"/>
      <c r="D27" s="326"/>
      <c r="E27" s="326"/>
      <c r="F27" s="326"/>
      <c r="G27" s="326"/>
      <c r="H27" s="326"/>
      <c r="I27" s="326"/>
      <c r="J27" s="326"/>
      <c r="K27" s="327"/>
      <c r="L27" s="74">
        <f>SUM(L14:L26)</f>
        <v>0</v>
      </c>
      <c r="M27" s="75">
        <f>SUM(M14:M26)</f>
        <v>0</v>
      </c>
      <c r="N27" s="75">
        <f>SUM(N14:N26)</f>
        <v>0</v>
      </c>
      <c r="O27" s="75">
        <f>SUM(O14:O26)</f>
        <v>0</v>
      </c>
      <c r="P27" s="76">
        <f>SUM(P14:P26)</f>
        <v>0</v>
      </c>
    </row>
    <row r="28" spans="1:16" x14ac:dyDescent="0.2">
      <c r="A28" s="20"/>
      <c r="B28" s="20"/>
      <c r="C28" s="20"/>
      <c r="D28" s="20"/>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1" t="s">
        <v>14</v>
      </c>
      <c r="B30" s="20"/>
      <c r="C30" s="328">
        <f>'Kops n'!C36:H36</f>
        <v>0</v>
      </c>
      <c r="D30" s="328"/>
      <c r="E30" s="328"/>
      <c r="F30" s="328"/>
      <c r="G30" s="328"/>
      <c r="H30" s="328"/>
      <c r="I30" s="20"/>
      <c r="J30" s="20"/>
      <c r="K30" s="20"/>
      <c r="L30" s="20"/>
      <c r="M30" s="20"/>
      <c r="N30" s="20"/>
      <c r="O30" s="20"/>
      <c r="P30" s="20"/>
    </row>
    <row r="31" spans="1:16" x14ac:dyDescent="0.2">
      <c r="A31" s="20"/>
      <c r="B31" s="20"/>
      <c r="C31" s="250" t="s">
        <v>15</v>
      </c>
      <c r="D31" s="250"/>
      <c r="E31" s="250"/>
      <c r="F31" s="250"/>
      <c r="G31" s="250"/>
      <c r="H31" s="25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291" t="str">
        <f>'Kops n'!A39:D39</f>
        <v xml:space="preserve">Tāme sastādīta 2023. gada __.________ </v>
      </c>
      <c r="B33" s="292"/>
      <c r="C33" s="292"/>
      <c r="D33" s="292"/>
      <c r="E33" s="20"/>
      <c r="F33" s="20"/>
      <c r="G33" s="20"/>
      <c r="H33" s="2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 t="s">
        <v>41</v>
      </c>
      <c r="B35" s="20"/>
      <c r="C35" s="328">
        <f>'Kops n'!C41:H41</f>
        <v>0</v>
      </c>
      <c r="D35" s="328"/>
      <c r="E35" s="328"/>
      <c r="F35" s="328"/>
      <c r="G35" s="328"/>
      <c r="H35" s="328"/>
      <c r="I35" s="20"/>
      <c r="J35" s="20"/>
      <c r="K35" s="20"/>
      <c r="L35" s="20"/>
      <c r="M35" s="20"/>
      <c r="N35" s="20"/>
      <c r="O35" s="20"/>
      <c r="P35" s="20"/>
    </row>
    <row r="36" spans="1:16" x14ac:dyDescent="0.2">
      <c r="A36" s="20"/>
      <c r="B36" s="20"/>
      <c r="C36" s="250" t="s">
        <v>15</v>
      </c>
      <c r="D36" s="250"/>
      <c r="E36" s="250"/>
      <c r="F36" s="250"/>
      <c r="G36" s="250"/>
      <c r="H36" s="25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03" t="s">
        <v>16</v>
      </c>
      <c r="B38" s="52"/>
      <c r="C38" s="115">
        <f>'Kops n'!C44</f>
        <v>0</v>
      </c>
      <c r="D38" s="52"/>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sheetData>
  <mergeCells count="23">
    <mergeCell ref="C36:H36"/>
    <mergeCell ref="L12:P12"/>
    <mergeCell ref="A27:K27"/>
    <mergeCell ref="C30:H30"/>
    <mergeCell ref="C31:H31"/>
    <mergeCell ref="A33:D33"/>
    <mergeCell ref="C35:H3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7:K27">
    <cfRule type="containsText" dxfId="119" priority="3"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118" priority="1" operator="equal">
      <formula>0</formula>
    </cfRule>
  </conditionalFormatting>
  <conditionalFormatting sqref="C2:I2 D5:L8 N9:O9 L27:P27 C30:H30 C35:H35 C38">
    <cfRule type="cellIs" dxfId="117"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4A98-0811-4A73-8095-152364A1A466}">
  <sheetPr>
    <tabColor rgb="FF002060"/>
  </sheetPr>
  <dimension ref="A1:P39"/>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'8a+c+n'!D1</f>
        <v>8</v>
      </c>
      <c r="E1" s="26"/>
      <c r="F1" s="26"/>
      <c r="G1" s="26"/>
      <c r="H1" s="26"/>
      <c r="I1" s="26"/>
      <c r="J1" s="26"/>
      <c r="N1" s="30"/>
      <c r="O1" s="31"/>
      <c r="P1" s="32"/>
    </row>
    <row r="2" spans="1:16" x14ac:dyDescent="0.2">
      <c r="A2" s="33"/>
      <c r="B2" s="33"/>
      <c r="C2" s="316" t="str">
        <f>'8a+c+n'!C2:I2</f>
        <v>Bēniņu siltināšana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P27</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izmaksas",IF('8a+c+n'!$Q14="C",'8a+c+n'!B14,0))</f>
        <v>0</v>
      </c>
      <c r="C14" s="27">
        <f>IF($C$4="citu pasākumu izmaksas",IF('8a+c+n'!$Q14="C",'8a+c+n'!C14,0))</f>
        <v>0</v>
      </c>
      <c r="D14" s="27">
        <f>IF($C$4="citu pasākumu izmaksas",IF('8a+c+n'!$Q14="C",'8a+c+n'!D14,0))</f>
        <v>0</v>
      </c>
      <c r="E14" s="57"/>
      <c r="F14" s="79"/>
      <c r="G14" s="27">
        <f>IF($C$4="citu pasākumu izmaksas",IF('8a+c+n'!$Q14="C",'8a+c+n'!G14,0))</f>
        <v>0</v>
      </c>
      <c r="H14" s="27">
        <f>IF($C$4="citu pasākumu izmaksas",IF('8a+c+n'!$Q14="C",'8a+c+n'!H14,0))</f>
        <v>0</v>
      </c>
      <c r="I14" s="27"/>
      <c r="J14" s="27"/>
      <c r="K14" s="57">
        <f>IF($C$4="citu pasākumu izmaksas",IF('8a+c+n'!$Q14="C",'8a+c+n'!K14,0))</f>
        <v>0</v>
      </c>
      <c r="L14" s="108">
        <f>IF($C$4="citu pasākumu izmaksas",IF('8a+c+n'!$Q14="C",'8a+c+n'!L14,0))</f>
        <v>0</v>
      </c>
      <c r="M14" s="27">
        <f>IF($C$4="citu pasākumu izmaksas",IF('8a+c+n'!$Q14="C",'8a+c+n'!M14,0))</f>
        <v>0</v>
      </c>
      <c r="N14" s="27">
        <f>IF($C$4="citu pasākumu izmaksas",IF('8a+c+n'!$Q14="C",'8a+c+n'!N14,0))</f>
        <v>0</v>
      </c>
      <c r="O14" s="27">
        <f>IF($C$4="citu pasākumu izmaksas",IF('8a+c+n'!$Q14="C",'8a+c+n'!O14,0))</f>
        <v>0</v>
      </c>
      <c r="P14" s="57">
        <f>IF($C$4="citu pasākumu izmaksas",IF('8a+c+n'!$Q14="C",'8a+c+n'!P14,0))</f>
        <v>0</v>
      </c>
    </row>
    <row r="15" spans="1:16" x14ac:dyDescent="0.2">
      <c r="A15" s="64">
        <f>IF(P15=0,0,IF(COUNTBLANK(P15)=1,0,COUNTA($P$14:P15)))</f>
        <v>0</v>
      </c>
      <c r="B15" s="28">
        <f>IF($C$4="citu pasākumu izmaksas",IF('8a+c+n'!$Q15="C",'8a+c+n'!B15,0))</f>
        <v>0</v>
      </c>
      <c r="C15" s="28">
        <f>IF($C$4="citu pasākumu izmaksas",IF('8a+c+n'!$Q15="C",'8a+c+n'!C15,0))</f>
        <v>0</v>
      </c>
      <c r="D15" s="28">
        <f>IF($C$4="citu pasākumu izmaksas",IF('8a+c+n'!$Q15="C",'8a+c+n'!D15,0))</f>
        <v>0</v>
      </c>
      <c r="E15" s="59"/>
      <c r="F15" s="81"/>
      <c r="G15" s="28"/>
      <c r="H15" s="28">
        <f>IF($C$4="citu pasākumu izmaksas",IF('8a+c+n'!$Q15="C",'8a+c+n'!H15,0))</f>
        <v>0</v>
      </c>
      <c r="I15" s="28"/>
      <c r="J15" s="28"/>
      <c r="K15" s="59">
        <f>IF($C$4="citu pasākumu izmaksas",IF('8a+c+n'!$Q15="C",'8a+c+n'!K15,0))</f>
        <v>0</v>
      </c>
      <c r="L15" s="109">
        <f>IF($C$4="citu pasākumu izmaksas",IF('8a+c+n'!$Q15="C",'8a+c+n'!L15,0))</f>
        <v>0</v>
      </c>
      <c r="M15" s="28">
        <f>IF($C$4="citu pasākumu izmaksas",IF('8a+c+n'!$Q15="C",'8a+c+n'!M15,0))</f>
        <v>0</v>
      </c>
      <c r="N15" s="28">
        <f>IF($C$4="citu pasākumu izmaksas",IF('8a+c+n'!$Q15="C",'8a+c+n'!N15,0))</f>
        <v>0</v>
      </c>
      <c r="O15" s="28">
        <f>IF($C$4="citu pasākumu izmaksas",IF('8a+c+n'!$Q15="C",'8a+c+n'!O15,0))</f>
        <v>0</v>
      </c>
      <c r="P15" s="59">
        <f>IF($C$4="citu pasākumu izmaksas",IF('8a+c+n'!$Q15="C",'8a+c+n'!P15,0))</f>
        <v>0</v>
      </c>
    </row>
    <row r="16" spans="1:16" x14ac:dyDescent="0.2">
      <c r="A16" s="64">
        <f>IF(P16=0,0,IF(COUNTBLANK(P16)=1,0,COUNTA($P$14:P16)))</f>
        <v>0</v>
      </c>
      <c r="B16" s="28">
        <f>IF($C$4="citu pasākumu izmaksas",IF('8a+c+n'!$Q16="C",'8a+c+n'!B16,0))</f>
        <v>0</v>
      </c>
      <c r="C16" s="28">
        <f>IF($C$4="citu pasākumu izmaksas",IF('8a+c+n'!$Q16="C",'8a+c+n'!C16,0))</f>
        <v>0</v>
      </c>
      <c r="D16" s="28">
        <f>IF($C$4="citu pasākumu izmaksas",IF('8a+c+n'!$Q16="C",'8a+c+n'!D16,0))</f>
        <v>0</v>
      </c>
      <c r="E16" s="59"/>
      <c r="F16" s="81"/>
      <c r="G16" s="28"/>
      <c r="H16" s="28">
        <f>IF($C$4="citu pasākumu izmaksas",IF('8a+c+n'!$Q16="C",'8a+c+n'!H16,0))</f>
        <v>0</v>
      </c>
      <c r="I16" s="28"/>
      <c r="J16" s="28"/>
      <c r="K16" s="59">
        <f>IF($C$4="citu pasākumu izmaksas",IF('8a+c+n'!$Q16="C",'8a+c+n'!K16,0))</f>
        <v>0</v>
      </c>
      <c r="L16" s="109">
        <f>IF($C$4="citu pasākumu izmaksas",IF('8a+c+n'!$Q16="C",'8a+c+n'!L16,0))</f>
        <v>0</v>
      </c>
      <c r="M16" s="28">
        <f>IF($C$4="citu pasākumu izmaksas",IF('8a+c+n'!$Q16="C",'8a+c+n'!M16,0))</f>
        <v>0</v>
      </c>
      <c r="N16" s="28">
        <f>IF($C$4="citu pasākumu izmaksas",IF('8a+c+n'!$Q16="C",'8a+c+n'!N16,0))</f>
        <v>0</v>
      </c>
      <c r="O16" s="28">
        <f>IF($C$4="citu pasākumu izmaksas",IF('8a+c+n'!$Q16="C",'8a+c+n'!O16,0))</f>
        <v>0</v>
      </c>
      <c r="P16" s="59">
        <f>IF($C$4="citu pasākumu izmaksas",IF('8a+c+n'!$Q16="C",'8a+c+n'!P16,0))</f>
        <v>0</v>
      </c>
    </row>
    <row r="17" spans="1:16" x14ac:dyDescent="0.2">
      <c r="A17" s="64">
        <f>IF(P17=0,0,IF(COUNTBLANK(P17)=1,0,COUNTA($P$14:P17)))</f>
        <v>0</v>
      </c>
      <c r="B17" s="28">
        <f>IF($C$4="citu pasākumu izmaksas",IF('8a+c+n'!$Q17="C",'8a+c+n'!B17,0))</f>
        <v>0</v>
      </c>
      <c r="C17" s="28">
        <f>IF($C$4="citu pasākumu izmaksas",IF('8a+c+n'!$Q17="C",'8a+c+n'!C17,0))</f>
        <v>0</v>
      </c>
      <c r="D17" s="28">
        <f>IF($C$4="citu pasākumu izmaksas",IF('8a+c+n'!$Q17="C",'8a+c+n'!D17,0))</f>
        <v>0</v>
      </c>
      <c r="E17" s="59"/>
      <c r="F17" s="81"/>
      <c r="G17" s="28"/>
      <c r="H17" s="28">
        <f>IF($C$4="citu pasākumu izmaksas",IF('8a+c+n'!$Q17="C",'8a+c+n'!H17,0))</f>
        <v>0</v>
      </c>
      <c r="I17" s="28"/>
      <c r="J17" s="28"/>
      <c r="K17" s="59">
        <f>IF($C$4="citu pasākumu izmaksas",IF('8a+c+n'!$Q17="C",'8a+c+n'!K17,0))</f>
        <v>0</v>
      </c>
      <c r="L17" s="109">
        <f>IF($C$4="citu pasākumu izmaksas",IF('8a+c+n'!$Q17="C",'8a+c+n'!L17,0))</f>
        <v>0</v>
      </c>
      <c r="M17" s="28">
        <f>IF($C$4="citu pasākumu izmaksas",IF('8a+c+n'!$Q17="C",'8a+c+n'!M17,0))</f>
        <v>0</v>
      </c>
      <c r="N17" s="28">
        <f>IF($C$4="citu pasākumu izmaksas",IF('8a+c+n'!$Q17="C",'8a+c+n'!N17,0))</f>
        <v>0</v>
      </c>
      <c r="O17" s="28">
        <f>IF($C$4="citu pasākumu izmaksas",IF('8a+c+n'!$Q17="C",'8a+c+n'!O17,0))</f>
        <v>0</v>
      </c>
      <c r="P17" s="59">
        <f>IF($C$4="citu pasākumu izmaksas",IF('8a+c+n'!$Q17="C",'8a+c+n'!P17,0))</f>
        <v>0</v>
      </c>
    </row>
    <row r="18" spans="1:16" x14ac:dyDescent="0.2">
      <c r="A18" s="64">
        <f>IF(P18=0,0,IF(COUNTBLANK(P18)=1,0,COUNTA($P$14:P18)))</f>
        <v>0</v>
      </c>
      <c r="B18" s="28">
        <f>IF($C$4="citu pasākumu izmaksas",IF('8a+c+n'!$Q18="C",'8a+c+n'!B18,0))</f>
        <v>0</v>
      </c>
      <c r="C18" s="28">
        <f>IF($C$4="citu pasākumu izmaksas",IF('8a+c+n'!$Q18="C",'8a+c+n'!C18,0))</f>
        <v>0</v>
      </c>
      <c r="D18" s="28">
        <f>IF($C$4="citu pasākumu izmaksas",IF('8a+c+n'!$Q18="C",'8a+c+n'!D18,0))</f>
        <v>0</v>
      </c>
      <c r="E18" s="59"/>
      <c r="F18" s="81"/>
      <c r="G18" s="28"/>
      <c r="H18" s="28">
        <f>IF($C$4="citu pasākumu izmaksas",IF('8a+c+n'!$Q18="C",'8a+c+n'!H18,0))</f>
        <v>0</v>
      </c>
      <c r="I18" s="28"/>
      <c r="J18" s="28"/>
      <c r="K18" s="59">
        <f>IF($C$4="citu pasākumu izmaksas",IF('8a+c+n'!$Q18="C",'8a+c+n'!K18,0))</f>
        <v>0</v>
      </c>
      <c r="L18" s="109">
        <f>IF($C$4="citu pasākumu izmaksas",IF('8a+c+n'!$Q18="C",'8a+c+n'!L18,0))</f>
        <v>0</v>
      </c>
      <c r="M18" s="28">
        <f>IF($C$4="citu pasākumu izmaksas",IF('8a+c+n'!$Q18="C",'8a+c+n'!M18,0))</f>
        <v>0</v>
      </c>
      <c r="N18" s="28">
        <f>IF($C$4="citu pasākumu izmaksas",IF('8a+c+n'!$Q18="C",'8a+c+n'!N18,0))</f>
        <v>0</v>
      </c>
      <c r="O18" s="28">
        <f>IF($C$4="citu pasākumu izmaksas",IF('8a+c+n'!$Q18="C",'8a+c+n'!O18,0))</f>
        <v>0</v>
      </c>
      <c r="P18" s="59">
        <f>IF($C$4="citu pasākumu izmaksas",IF('8a+c+n'!$Q18="C",'8a+c+n'!P18,0))</f>
        <v>0</v>
      </c>
    </row>
    <row r="19" spans="1:16" x14ac:dyDescent="0.2">
      <c r="A19" s="64">
        <f>IF(P19=0,0,IF(COUNTBLANK(P19)=1,0,COUNTA($P$14:P19)))</f>
        <v>0</v>
      </c>
      <c r="B19" s="28">
        <f>IF($C$4="citu pasākumu izmaksas",IF('8a+c+n'!$Q19="C",'8a+c+n'!B19,0))</f>
        <v>0</v>
      </c>
      <c r="C19" s="28">
        <f>IF($C$4="citu pasākumu izmaksas",IF('8a+c+n'!$Q19="C",'8a+c+n'!C19,0))</f>
        <v>0</v>
      </c>
      <c r="D19" s="28">
        <f>IF($C$4="citu pasākumu izmaksas",IF('8a+c+n'!$Q19="C",'8a+c+n'!D19,0))</f>
        <v>0</v>
      </c>
      <c r="E19" s="59"/>
      <c r="F19" s="81"/>
      <c r="G19" s="28"/>
      <c r="H19" s="28">
        <f>IF($C$4="citu pasākumu izmaksas",IF('8a+c+n'!$Q19="C",'8a+c+n'!H19,0))</f>
        <v>0</v>
      </c>
      <c r="I19" s="28"/>
      <c r="J19" s="28"/>
      <c r="K19" s="59">
        <f>IF($C$4="citu pasākumu izmaksas",IF('8a+c+n'!$Q19="C",'8a+c+n'!K19,0))</f>
        <v>0</v>
      </c>
      <c r="L19" s="109">
        <f>IF($C$4="citu pasākumu izmaksas",IF('8a+c+n'!$Q19="C",'8a+c+n'!L19,0))</f>
        <v>0</v>
      </c>
      <c r="M19" s="28">
        <f>IF($C$4="citu pasākumu izmaksas",IF('8a+c+n'!$Q19="C",'8a+c+n'!M19,0))</f>
        <v>0</v>
      </c>
      <c r="N19" s="28">
        <f>IF($C$4="citu pasākumu izmaksas",IF('8a+c+n'!$Q19="C",'8a+c+n'!N19,0))</f>
        <v>0</v>
      </c>
      <c r="O19" s="28">
        <f>IF($C$4="citu pasākumu izmaksas",IF('8a+c+n'!$Q19="C",'8a+c+n'!O19,0))</f>
        <v>0</v>
      </c>
      <c r="P19" s="59">
        <f>IF($C$4="citu pasākumu izmaksas",IF('8a+c+n'!$Q19="C",'8a+c+n'!P19,0))</f>
        <v>0</v>
      </c>
    </row>
    <row r="20" spans="1:16" x14ac:dyDescent="0.2">
      <c r="A20" s="64">
        <f>IF(P20=0,0,IF(COUNTBLANK(P20)=1,0,COUNTA($P$14:P20)))</f>
        <v>0</v>
      </c>
      <c r="B20" s="28">
        <f>IF($C$4="citu pasākumu izmaksas",IF('8a+c+n'!$Q20="C",'8a+c+n'!B20,0))</f>
        <v>0</v>
      </c>
      <c r="C20" s="28">
        <f>IF($C$4="citu pasākumu izmaksas",IF('8a+c+n'!$Q20="C",'8a+c+n'!C20,0))</f>
        <v>0</v>
      </c>
      <c r="D20" s="28">
        <f>IF($C$4="citu pasākumu izmaksas",IF('8a+c+n'!$Q20="C",'8a+c+n'!D20,0))</f>
        <v>0</v>
      </c>
      <c r="E20" s="59"/>
      <c r="F20" s="81"/>
      <c r="G20" s="28"/>
      <c r="H20" s="28">
        <f>IF($C$4="citu pasākumu izmaksas",IF('8a+c+n'!$Q20="C",'8a+c+n'!H20,0))</f>
        <v>0</v>
      </c>
      <c r="I20" s="28"/>
      <c r="J20" s="28"/>
      <c r="K20" s="59">
        <f>IF($C$4="citu pasākumu izmaksas",IF('8a+c+n'!$Q20="C",'8a+c+n'!K20,0))</f>
        <v>0</v>
      </c>
      <c r="L20" s="109">
        <f>IF($C$4="citu pasākumu izmaksas",IF('8a+c+n'!$Q20="C",'8a+c+n'!L20,0))</f>
        <v>0</v>
      </c>
      <c r="M20" s="28">
        <f>IF($C$4="citu pasākumu izmaksas",IF('8a+c+n'!$Q20="C",'8a+c+n'!M20,0))</f>
        <v>0</v>
      </c>
      <c r="N20" s="28">
        <f>IF($C$4="citu pasākumu izmaksas",IF('8a+c+n'!$Q20="C",'8a+c+n'!N20,0))</f>
        <v>0</v>
      </c>
      <c r="O20" s="28">
        <f>IF($C$4="citu pasākumu izmaksas",IF('8a+c+n'!$Q20="C",'8a+c+n'!O20,0))</f>
        <v>0</v>
      </c>
      <c r="P20" s="59">
        <f>IF($C$4="citu pasākumu izmaksas",IF('8a+c+n'!$Q20="C",'8a+c+n'!P20,0))</f>
        <v>0</v>
      </c>
    </row>
    <row r="21" spans="1:16" x14ac:dyDescent="0.2">
      <c r="A21" s="64">
        <f>IF(P21=0,0,IF(COUNTBLANK(P21)=1,0,COUNTA($P$14:P21)))</f>
        <v>0</v>
      </c>
      <c r="B21" s="28">
        <f>IF($C$4="citu pasākumu izmaksas",IF('8a+c+n'!$Q21="C",'8a+c+n'!B21,0))</f>
        <v>0</v>
      </c>
      <c r="C21" s="28">
        <f>IF($C$4="citu pasākumu izmaksas",IF('8a+c+n'!$Q21="C",'8a+c+n'!C21,0))</f>
        <v>0</v>
      </c>
      <c r="D21" s="28">
        <f>IF($C$4="citu pasākumu izmaksas",IF('8a+c+n'!$Q21="C",'8a+c+n'!D21,0))</f>
        <v>0</v>
      </c>
      <c r="E21" s="59"/>
      <c r="F21" s="81"/>
      <c r="G21" s="28"/>
      <c r="H21" s="28">
        <f>IF($C$4="citu pasākumu izmaksas",IF('8a+c+n'!$Q21="C",'8a+c+n'!H21,0))</f>
        <v>0</v>
      </c>
      <c r="I21" s="28"/>
      <c r="J21" s="28"/>
      <c r="K21" s="59">
        <f>IF($C$4="citu pasākumu izmaksas",IF('8a+c+n'!$Q21="C",'8a+c+n'!K21,0))</f>
        <v>0</v>
      </c>
      <c r="L21" s="109">
        <f>IF($C$4="citu pasākumu izmaksas",IF('8a+c+n'!$Q21="C",'8a+c+n'!L21,0))</f>
        <v>0</v>
      </c>
      <c r="M21" s="28">
        <f>IF($C$4="citu pasākumu izmaksas",IF('8a+c+n'!$Q21="C",'8a+c+n'!M21,0))</f>
        <v>0</v>
      </c>
      <c r="N21" s="28">
        <f>IF($C$4="citu pasākumu izmaksas",IF('8a+c+n'!$Q21="C",'8a+c+n'!N21,0))</f>
        <v>0</v>
      </c>
      <c r="O21" s="28">
        <f>IF($C$4="citu pasākumu izmaksas",IF('8a+c+n'!$Q21="C",'8a+c+n'!O21,0))</f>
        <v>0</v>
      </c>
      <c r="P21" s="59">
        <f>IF($C$4="citu pasākumu izmaksas",IF('8a+c+n'!$Q21="C",'8a+c+n'!P21,0))</f>
        <v>0</v>
      </c>
    </row>
    <row r="22" spans="1:16" x14ac:dyDescent="0.2">
      <c r="A22" s="64">
        <f>IF(P22=0,0,IF(COUNTBLANK(P22)=1,0,COUNTA($P$14:P22)))</f>
        <v>0</v>
      </c>
      <c r="B22" s="28">
        <f>IF($C$4="citu pasākumu izmaksas",IF('8a+c+n'!$Q22="C",'8a+c+n'!B22,0))</f>
        <v>0</v>
      </c>
      <c r="C22" s="28">
        <f>IF($C$4="citu pasākumu izmaksas",IF('8a+c+n'!$Q22="C",'8a+c+n'!C22,0))</f>
        <v>0</v>
      </c>
      <c r="D22" s="28">
        <f>IF($C$4="citu pasākumu izmaksas",IF('8a+c+n'!$Q22="C",'8a+c+n'!D22,0))</f>
        <v>0</v>
      </c>
      <c r="E22" s="59"/>
      <c r="F22" s="81"/>
      <c r="G22" s="28"/>
      <c r="H22" s="28">
        <f>IF($C$4="citu pasākumu izmaksas",IF('8a+c+n'!$Q22="C",'8a+c+n'!H22,0))</f>
        <v>0</v>
      </c>
      <c r="I22" s="28"/>
      <c r="J22" s="28"/>
      <c r="K22" s="59">
        <f>IF($C$4="citu pasākumu izmaksas",IF('8a+c+n'!$Q22="C",'8a+c+n'!K22,0))</f>
        <v>0</v>
      </c>
      <c r="L22" s="109">
        <f>IF($C$4="citu pasākumu izmaksas",IF('8a+c+n'!$Q22="C",'8a+c+n'!L22,0))</f>
        <v>0</v>
      </c>
      <c r="M22" s="28">
        <f>IF($C$4="citu pasākumu izmaksas",IF('8a+c+n'!$Q22="C",'8a+c+n'!M22,0))</f>
        <v>0</v>
      </c>
      <c r="N22" s="28">
        <f>IF($C$4="citu pasākumu izmaksas",IF('8a+c+n'!$Q22="C",'8a+c+n'!N22,0))</f>
        <v>0</v>
      </c>
      <c r="O22" s="28">
        <f>IF($C$4="citu pasākumu izmaksas",IF('8a+c+n'!$Q22="C",'8a+c+n'!O22,0))</f>
        <v>0</v>
      </c>
      <c r="P22" s="59">
        <f>IF($C$4="citu pasākumu izmaksas",IF('8a+c+n'!$Q22="C",'8a+c+n'!P22,0))</f>
        <v>0</v>
      </c>
    </row>
    <row r="23" spans="1:16" x14ac:dyDescent="0.2">
      <c r="A23" s="64">
        <f>IF(P23=0,0,IF(COUNTBLANK(P23)=1,0,COUNTA($P$14:P23)))</f>
        <v>0</v>
      </c>
      <c r="B23" s="28">
        <f>IF($C$4="citu pasākumu izmaksas",IF('8a+c+n'!$Q23="C",'8a+c+n'!B23,0))</f>
        <v>0</v>
      </c>
      <c r="C23" s="28">
        <f>IF($C$4="citu pasākumu izmaksas",IF('8a+c+n'!$Q23="C",'8a+c+n'!C23,0))</f>
        <v>0</v>
      </c>
      <c r="D23" s="28">
        <f>IF($C$4="citu pasākumu izmaksas",IF('8a+c+n'!$Q23="C",'8a+c+n'!D23,0))</f>
        <v>0</v>
      </c>
      <c r="E23" s="59"/>
      <c r="F23" s="81"/>
      <c r="G23" s="28"/>
      <c r="H23" s="28">
        <f>IF($C$4="citu pasākumu izmaksas",IF('8a+c+n'!$Q23="C",'8a+c+n'!H23,0))</f>
        <v>0</v>
      </c>
      <c r="I23" s="28"/>
      <c r="J23" s="28"/>
      <c r="K23" s="59">
        <f>IF($C$4="citu pasākumu izmaksas",IF('8a+c+n'!$Q23="C",'8a+c+n'!K23,0))</f>
        <v>0</v>
      </c>
      <c r="L23" s="109">
        <f>IF($C$4="citu pasākumu izmaksas",IF('8a+c+n'!$Q23="C",'8a+c+n'!L23,0))</f>
        <v>0</v>
      </c>
      <c r="M23" s="28">
        <f>IF($C$4="citu pasākumu izmaksas",IF('8a+c+n'!$Q23="C",'8a+c+n'!M23,0))</f>
        <v>0</v>
      </c>
      <c r="N23" s="28">
        <f>IF($C$4="citu pasākumu izmaksas",IF('8a+c+n'!$Q23="C",'8a+c+n'!N23,0))</f>
        <v>0</v>
      </c>
      <c r="O23" s="28">
        <f>IF($C$4="citu pasākumu izmaksas",IF('8a+c+n'!$Q23="C",'8a+c+n'!O23,0))</f>
        <v>0</v>
      </c>
      <c r="P23" s="59">
        <f>IF($C$4="citu pasākumu izmaksas",IF('8a+c+n'!$Q23="C",'8a+c+n'!P23,0))</f>
        <v>0</v>
      </c>
    </row>
    <row r="24" spans="1:16" x14ac:dyDescent="0.2">
      <c r="A24" s="64">
        <f>IF(P24=0,0,IF(COUNTBLANK(P24)=1,0,COUNTA($P$14:P24)))</f>
        <v>0</v>
      </c>
      <c r="B24" s="28">
        <f>IF($C$4="citu pasākumu izmaksas",IF('8a+c+n'!$Q24="C",'8a+c+n'!B24,0))</f>
        <v>0</v>
      </c>
      <c r="C24" s="28">
        <f>IF($C$4="citu pasākumu izmaksas",IF('8a+c+n'!$Q24="C",'8a+c+n'!C24,0))</f>
        <v>0</v>
      </c>
      <c r="D24" s="28">
        <f>IF($C$4="citu pasākumu izmaksas",IF('8a+c+n'!$Q24="C",'8a+c+n'!D24,0))</f>
        <v>0</v>
      </c>
      <c r="E24" s="59"/>
      <c r="F24" s="81"/>
      <c r="G24" s="28"/>
      <c r="H24" s="28">
        <f>IF($C$4="citu pasākumu izmaksas",IF('8a+c+n'!$Q24="C",'8a+c+n'!H24,0))</f>
        <v>0</v>
      </c>
      <c r="I24" s="28"/>
      <c r="J24" s="28"/>
      <c r="K24" s="59">
        <f>IF($C$4="citu pasākumu izmaksas",IF('8a+c+n'!$Q24="C",'8a+c+n'!K24,0))</f>
        <v>0</v>
      </c>
      <c r="L24" s="109">
        <f>IF($C$4="citu pasākumu izmaksas",IF('8a+c+n'!$Q24="C",'8a+c+n'!L24,0))</f>
        <v>0</v>
      </c>
      <c r="M24" s="28">
        <f>IF($C$4="citu pasākumu izmaksas",IF('8a+c+n'!$Q24="C",'8a+c+n'!M24,0))</f>
        <v>0</v>
      </c>
      <c r="N24" s="28">
        <f>IF($C$4="citu pasākumu izmaksas",IF('8a+c+n'!$Q24="C",'8a+c+n'!N24,0))</f>
        <v>0</v>
      </c>
      <c r="O24" s="28">
        <f>IF($C$4="citu pasākumu izmaksas",IF('8a+c+n'!$Q24="C",'8a+c+n'!O24,0))</f>
        <v>0</v>
      </c>
      <c r="P24" s="59">
        <f>IF($C$4="citu pasākumu izmaksas",IF('8a+c+n'!$Q24="C",'8a+c+n'!P24,0))</f>
        <v>0</v>
      </c>
    </row>
    <row r="25" spans="1:16" x14ac:dyDescent="0.2">
      <c r="A25" s="64">
        <f>IF(P25=0,0,IF(COUNTBLANK(P25)=1,0,COUNTA($P$14:P25)))</f>
        <v>0</v>
      </c>
      <c r="B25" s="28">
        <f>IF($C$4="citu pasākumu izmaksas",IF('8a+c+n'!$Q25="C",'8a+c+n'!B25,0))</f>
        <v>0</v>
      </c>
      <c r="C25" s="28">
        <f>IF($C$4="citu pasākumu izmaksas",IF('8a+c+n'!$Q25="C",'8a+c+n'!C25,0))</f>
        <v>0</v>
      </c>
      <c r="D25" s="28">
        <f>IF($C$4="citu pasākumu izmaksas",IF('8a+c+n'!$Q25="C",'8a+c+n'!D25,0))</f>
        <v>0</v>
      </c>
      <c r="E25" s="59"/>
      <c r="F25" s="81"/>
      <c r="G25" s="28"/>
      <c r="H25" s="28">
        <f>IF($C$4="citu pasākumu izmaksas",IF('8a+c+n'!$Q25="C",'8a+c+n'!H25,0))</f>
        <v>0</v>
      </c>
      <c r="I25" s="28"/>
      <c r="J25" s="28"/>
      <c r="K25" s="59">
        <f>IF($C$4="citu pasākumu izmaksas",IF('8a+c+n'!$Q25="C",'8a+c+n'!K25,0))</f>
        <v>0</v>
      </c>
      <c r="L25" s="109">
        <f>IF($C$4="citu pasākumu izmaksas",IF('8a+c+n'!$Q25="C",'8a+c+n'!L25,0))</f>
        <v>0</v>
      </c>
      <c r="M25" s="28">
        <f>IF($C$4="citu pasākumu izmaksas",IF('8a+c+n'!$Q25="C",'8a+c+n'!M25,0))</f>
        <v>0</v>
      </c>
      <c r="N25" s="28">
        <f>IF($C$4="citu pasākumu izmaksas",IF('8a+c+n'!$Q25="C",'8a+c+n'!N25,0))</f>
        <v>0</v>
      </c>
      <c r="O25" s="28">
        <f>IF($C$4="citu pasākumu izmaksas",IF('8a+c+n'!$Q25="C",'8a+c+n'!O25,0))</f>
        <v>0</v>
      </c>
      <c r="P25" s="59">
        <f>IF($C$4="citu pasākumu izmaksas",IF('8a+c+n'!$Q25="C",'8a+c+n'!P25,0))</f>
        <v>0</v>
      </c>
    </row>
    <row r="26" spans="1:16" ht="12" thickBot="1" x14ac:dyDescent="0.25">
      <c r="A26" s="64">
        <f>IF(P26=0,0,IF(COUNTBLANK(P26)=1,0,COUNTA($P$14:P26)))</f>
        <v>0</v>
      </c>
      <c r="B26" s="28">
        <f>IF($C$4="citu pasākumu izmaksas",IF('8a+c+n'!$Q26="C",'8a+c+n'!B26,0))</f>
        <v>0</v>
      </c>
      <c r="C26" s="28">
        <f>IF($C$4="citu pasākumu izmaksas",IF('8a+c+n'!$Q26="C",'8a+c+n'!C26,0))</f>
        <v>0</v>
      </c>
      <c r="D26" s="28">
        <f>IF($C$4="citu pasākumu izmaksas",IF('8a+c+n'!$Q26="C",'8a+c+n'!D26,0))</f>
        <v>0</v>
      </c>
      <c r="E26" s="59"/>
      <c r="F26" s="81"/>
      <c r="G26" s="28"/>
      <c r="H26" s="28">
        <f>IF($C$4="citu pasākumu izmaksas",IF('8a+c+n'!$Q26="C",'8a+c+n'!H26,0))</f>
        <v>0</v>
      </c>
      <c r="I26" s="28"/>
      <c r="J26" s="28"/>
      <c r="K26" s="59">
        <f>IF($C$4="citu pasākumu izmaksas",IF('8a+c+n'!$Q26="C",'8a+c+n'!K26,0))</f>
        <v>0</v>
      </c>
      <c r="L26" s="109">
        <f>IF($C$4="citu pasākumu izmaksas",IF('8a+c+n'!$Q26="C",'8a+c+n'!L26,0))</f>
        <v>0</v>
      </c>
      <c r="M26" s="28">
        <f>IF($C$4="citu pasākumu izmaksas",IF('8a+c+n'!$Q26="C",'8a+c+n'!M26,0))</f>
        <v>0</v>
      </c>
      <c r="N26" s="28">
        <f>IF($C$4="citu pasākumu izmaksas",IF('8a+c+n'!$Q26="C",'8a+c+n'!N26,0))</f>
        <v>0</v>
      </c>
      <c r="O26" s="28">
        <f>IF($C$4="citu pasākumu izmaksas",IF('8a+c+n'!$Q26="C",'8a+c+n'!O26,0))</f>
        <v>0</v>
      </c>
      <c r="P26" s="59">
        <f>IF($C$4="citu pasākumu izmaksas",IF('8a+c+n'!$Q26="C",'8a+c+n'!P26,0))</f>
        <v>0</v>
      </c>
    </row>
    <row r="27" spans="1:16" ht="12" customHeight="1" thickBot="1" x14ac:dyDescent="0.25">
      <c r="A27" s="325" t="s">
        <v>62</v>
      </c>
      <c r="B27" s="326"/>
      <c r="C27" s="326"/>
      <c r="D27" s="326"/>
      <c r="E27" s="326"/>
      <c r="F27" s="326"/>
      <c r="G27" s="326"/>
      <c r="H27" s="326"/>
      <c r="I27" s="326"/>
      <c r="J27" s="326"/>
      <c r="K27" s="327"/>
      <c r="L27" s="110">
        <f>SUM(L14:L26)</f>
        <v>0</v>
      </c>
      <c r="M27" s="111">
        <f>SUM(M14:M26)</f>
        <v>0</v>
      </c>
      <c r="N27" s="111">
        <f>SUM(N14:N26)</f>
        <v>0</v>
      </c>
      <c r="O27" s="111">
        <f>SUM(O14:O26)</f>
        <v>0</v>
      </c>
      <c r="P27" s="112">
        <f>SUM(P14:P26)</f>
        <v>0</v>
      </c>
    </row>
    <row r="28" spans="1:16" x14ac:dyDescent="0.2">
      <c r="A28" s="20"/>
      <c r="B28" s="20"/>
      <c r="C28" s="20"/>
      <c r="D28" s="20"/>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1" t="s">
        <v>14</v>
      </c>
      <c r="B30" s="20"/>
      <c r="C30" s="328">
        <f>'Kops c'!C36:H36</f>
        <v>0</v>
      </c>
      <c r="D30" s="328"/>
      <c r="E30" s="328"/>
      <c r="F30" s="328"/>
      <c r="G30" s="328"/>
      <c r="H30" s="328"/>
      <c r="I30" s="20"/>
      <c r="J30" s="20"/>
      <c r="K30" s="20"/>
      <c r="L30" s="20"/>
      <c r="M30" s="20"/>
      <c r="N30" s="20"/>
      <c r="O30" s="20"/>
      <c r="P30" s="20"/>
    </row>
    <row r="31" spans="1:16" x14ac:dyDescent="0.2">
      <c r="A31" s="20"/>
      <c r="B31" s="20"/>
      <c r="C31" s="250" t="s">
        <v>15</v>
      </c>
      <c r="D31" s="250"/>
      <c r="E31" s="250"/>
      <c r="F31" s="250"/>
      <c r="G31" s="250"/>
      <c r="H31" s="25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291" t="str">
        <f>'Kops n'!A39:D39</f>
        <v xml:space="preserve">Tāme sastādīta 2023. gada __.________ </v>
      </c>
      <c r="B33" s="292"/>
      <c r="C33" s="292"/>
      <c r="D33" s="292"/>
      <c r="E33" s="20"/>
      <c r="F33" s="20"/>
      <c r="G33" s="20"/>
      <c r="H33" s="2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 t="s">
        <v>41</v>
      </c>
      <c r="B35" s="20"/>
      <c r="C35" s="328">
        <f>'Kops c'!C41:H41</f>
        <v>0</v>
      </c>
      <c r="D35" s="328"/>
      <c r="E35" s="328"/>
      <c r="F35" s="328"/>
      <c r="G35" s="328"/>
      <c r="H35" s="328"/>
      <c r="I35" s="20"/>
      <c r="J35" s="20"/>
      <c r="K35" s="20"/>
      <c r="L35" s="20"/>
      <c r="M35" s="20"/>
      <c r="N35" s="20"/>
      <c r="O35" s="20"/>
      <c r="P35" s="20"/>
    </row>
    <row r="36" spans="1:16" x14ac:dyDescent="0.2">
      <c r="A36" s="20"/>
      <c r="B36" s="20"/>
      <c r="C36" s="250" t="s">
        <v>15</v>
      </c>
      <c r="D36" s="250"/>
      <c r="E36" s="250"/>
      <c r="F36" s="250"/>
      <c r="G36" s="250"/>
      <c r="H36" s="25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03" t="s">
        <v>16</v>
      </c>
      <c r="B38" s="52"/>
      <c r="C38" s="115">
        <f>'Kops c'!C44</f>
        <v>0</v>
      </c>
      <c r="D38" s="52"/>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sheetData>
  <mergeCells count="23">
    <mergeCell ref="C36:H36"/>
    <mergeCell ref="L12:P12"/>
    <mergeCell ref="A27:K27"/>
    <mergeCell ref="C30:H30"/>
    <mergeCell ref="C31:H31"/>
    <mergeCell ref="A33:D33"/>
    <mergeCell ref="C35:H35"/>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7:K27">
    <cfRule type="containsText" dxfId="116" priority="3"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115" priority="1" operator="equal">
      <formula>0</formula>
    </cfRule>
  </conditionalFormatting>
  <conditionalFormatting sqref="C2:I2 D5:L8 N9:O9 L27:P27 C30:H30 C35:H35 C38">
    <cfRule type="cellIs" dxfId="114"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2D98-A18A-47CD-BF81-5EE621A64752}">
  <sheetPr codeName="Sheet30">
    <tabColor rgb="FF002060"/>
  </sheetPr>
  <dimension ref="A1:P39"/>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'8a+c+n'!D1</f>
        <v>8</v>
      </c>
      <c r="E1" s="26"/>
      <c r="F1" s="26"/>
      <c r="G1" s="26"/>
      <c r="H1" s="26"/>
      <c r="I1" s="26"/>
      <c r="J1" s="26"/>
      <c r="N1" s="30"/>
      <c r="O1" s="31"/>
      <c r="P1" s="32"/>
    </row>
    <row r="2" spans="1:16" x14ac:dyDescent="0.2">
      <c r="A2" s="33"/>
      <c r="B2" s="33"/>
      <c r="C2" s="316" t="str">
        <f>'8a+c+n'!C2:I2</f>
        <v>Bēniņu siltināšana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P27</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izmaksas",IF('8a+c+n'!$Q14="N",'8a+c+n'!B14,0))</f>
        <v>0</v>
      </c>
      <c r="C14" s="27">
        <f>IF($C$4="Neattiecināmās izmaksas",IF('8a+c+n'!$Q14="N",'8a+c+n'!C14,0))</f>
        <v>0</v>
      </c>
      <c r="D14" s="27">
        <f>IF($C$4="Neattiecināmās izmaksas",IF('8a+c+n'!$Q14="N",'8a+c+n'!D14,0))</f>
        <v>0</v>
      </c>
      <c r="E14" s="57"/>
      <c r="F14" s="79"/>
      <c r="G14" s="27">
        <f>IF($C$4="Neattiecināmās izmaksas",IF('8a+c+n'!$Q14="N",'8a+c+n'!G14,0))</f>
        <v>0</v>
      </c>
      <c r="H14" s="27">
        <f>IF($C$4="Neattiecināmās izmaksas",IF('8a+c+n'!$Q14="N",'8a+c+n'!H14,0))</f>
        <v>0</v>
      </c>
      <c r="I14" s="27"/>
      <c r="J14" s="27"/>
      <c r="K14" s="57">
        <f>IF($C$4="Neattiecināmās izmaksas",IF('8a+c+n'!$Q14="N",'8a+c+n'!K14,0))</f>
        <v>0</v>
      </c>
      <c r="L14" s="108">
        <f>IF($C$4="Neattiecināmās izmaksas",IF('8a+c+n'!$Q14="N",'8a+c+n'!L14,0))</f>
        <v>0</v>
      </c>
      <c r="M14" s="27">
        <f>IF($C$4="Neattiecināmās izmaksas",IF('8a+c+n'!$Q14="N",'8a+c+n'!M14,0))</f>
        <v>0</v>
      </c>
      <c r="N14" s="27">
        <f>IF($C$4="Neattiecināmās izmaksas",IF('8a+c+n'!$Q14="N",'8a+c+n'!N14,0))</f>
        <v>0</v>
      </c>
      <c r="O14" s="27">
        <f>IF($C$4="Neattiecināmās izmaksas",IF('8a+c+n'!$Q14="N",'8a+c+n'!O14,0))</f>
        <v>0</v>
      </c>
      <c r="P14" s="57">
        <f>IF($C$4="Neattiecināmās izmaksas",IF('8a+c+n'!$Q14="N",'8a+c+n'!P14,0))</f>
        <v>0</v>
      </c>
    </row>
    <row r="15" spans="1:16" x14ac:dyDescent="0.2">
      <c r="A15" s="64">
        <f>IF(P15=0,0,IF(COUNTBLANK(P15)=1,0,COUNTA($P$14:P15)))</f>
        <v>0</v>
      </c>
      <c r="B15" s="28">
        <f>IF($C$4="Neattiecināmās izmaksas",IF('8a+c+n'!$Q15="N",'8a+c+n'!B15,0))</f>
        <v>0</v>
      </c>
      <c r="C15" s="28">
        <f>IF($C$4="Neattiecināmās izmaksas",IF('8a+c+n'!$Q15="N",'8a+c+n'!C15,0))</f>
        <v>0</v>
      </c>
      <c r="D15" s="28">
        <f>IF($C$4="Neattiecināmās izmaksas",IF('8a+c+n'!$Q15="N",'8a+c+n'!D15,0))</f>
        <v>0</v>
      </c>
      <c r="E15" s="59"/>
      <c r="F15" s="81"/>
      <c r="G15" s="28"/>
      <c r="H15" s="28">
        <f>IF($C$4="Neattiecināmās izmaksas",IF('8a+c+n'!$Q15="N",'8a+c+n'!H15,0))</f>
        <v>0</v>
      </c>
      <c r="I15" s="28"/>
      <c r="J15" s="28"/>
      <c r="K15" s="59">
        <f>IF($C$4="Neattiecināmās izmaksas",IF('8a+c+n'!$Q15="N",'8a+c+n'!K15,0))</f>
        <v>0</v>
      </c>
      <c r="L15" s="109">
        <f>IF($C$4="Neattiecināmās izmaksas",IF('8a+c+n'!$Q15="N",'8a+c+n'!L15,0))</f>
        <v>0</v>
      </c>
      <c r="M15" s="28">
        <f>IF($C$4="Neattiecināmās izmaksas",IF('8a+c+n'!$Q15="N",'8a+c+n'!M15,0))</f>
        <v>0</v>
      </c>
      <c r="N15" s="28">
        <f>IF($C$4="Neattiecināmās izmaksas",IF('8a+c+n'!$Q15="N",'8a+c+n'!N15,0))</f>
        <v>0</v>
      </c>
      <c r="O15" s="28">
        <f>IF($C$4="Neattiecināmās izmaksas",IF('8a+c+n'!$Q15="N",'8a+c+n'!O15,0))</f>
        <v>0</v>
      </c>
      <c r="P15" s="59">
        <f>IF($C$4="Neattiecināmās izmaksas",IF('8a+c+n'!$Q15="N",'8a+c+n'!P15,0))</f>
        <v>0</v>
      </c>
    </row>
    <row r="16" spans="1:16" x14ac:dyDescent="0.2">
      <c r="A16" s="64">
        <f>IF(P16=0,0,IF(COUNTBLANK(P16)=1,0,COUNTA($P$14:P16)))</f>
        <v>0</v>
      </c>
      <c r="B16" s="28">
        <f>IF($C$4="Neattiecināmās izmaksas",IF('8a+c+n'!$Q16="N",'8a+c+n'!B16,0))</f>
        <v>0</v>
      </c>
      <c r="C16" s="28">
        <f>IF($C$4="Neattiecināmās izmaksas",IF('8a+c+n'!$Q16="N",'8a+c+n'!C16,0))</f>
        <v>0</v>
      </c>
      <c r="D16" s="28">
        <f>IF($C$4="Neattiecināmās izmaksas",IF('8a+c+n'!$Q16="N",'8a+c+n'!D16,0))</f>
        <v>0</v>
      </c>
      <c r="E16" s="59"/>
      <c r="F16" s="81"/>
      <c r="G16" s="28"/>
      <c r="H16" s="28">
        <f>IF($C$4="Neattiecināmās izmaksas",IF('8a+c+n'!$Q16="N",'8a+c+n'!H16,0))</f>
        <v>0</v>
      </c>
      <c r="I16" s="28"/>
      <c r="J16" s="28"/>
      <c r="K16" s="59">
        <f>IF($C$4="Neattiecināmās izmaksas",IF('8a+c+n'!$Q16="N",'8a+c+n'!K16,0))</f>
        <v>0</v>
      </c>
      <c r="L16" s="109">
        <f>IF($C$4="Neattiecināmās izmaksas",IF('8a+c+n'!$Q16="N",'8a+c+n'!L16,0))</f>
        <v>0</v>
      </c>
      <c r="M16" s="28">
        <f>IF($C$4="Neattiecināmās izmaksas",IF('8a+c+n'!$Q16="N",'8a+c+n'!M16,0))</f>
        <v>0</v>
      </c>
      <c r="N16" s="28">
        <f>IF($C$4="Neattiecināmās izmaksas",IF('8a+c+n'!$Q16="N",'8a+c+n'!N16,0))</f>
        <v>0</v>
      </c>
      <c r="O16" s="28">
        <f>IF($C$4="Neattiecināmās izmaksas",IF('8a+c+n'!$Q16="N",'8a+c+n'!O16,0))</f>
        <v>0</v>
      </c>
      <c r="P16" s="59">
        <f>IF($C$4="Neattiecināmās izmaksas",IF('8a+c+n'!$Q16="N",'8a+c+n'!P16,0))</f>
        <v>0</v>
      </c>
    </row>
    <row r="17" spans="1:16" x14ac:dyDescent="0.2">
      <c r="A17" s="64">
        <f>IF(P17=0,0,IF(COUNTBLANK(P17)=1,0,COUNTA($P$14:P17)))</f>
        <v>0</v>
      </c>
      <c r="B17" s="28">
        <f>IF($C$4="Neattiecināmās izmaksas",IF('8a+c+n'!$Q17="N",'8a+c+n'!B17,0))</f>
        <v>0</v>
      </c>
      <c r="C17" s="28">
        <f>IF($C$4="Neattiecināmās izmaksas",IF('8a+c+n'!$Q17="N",'8a+c+n'!C17,0))</f>
        <v>0</v>
      </c>
      <c r="D17" s="28">
        <f>IF($C$4="Neattiecināmās izmaksas",IF('8a+c+n'!$Q17="N",'8a+c+n'!D17,0))</f>
        <v>0</v>
      </c>
      <c r="E17" s="59"/>
      <c r="F17" s="81"/>
      <c r="G17" s="28"/>
      <c r="H17" s="28">
        <f>IF($C$4="Neattiecināmās izmaksas",IF('8a+c+n'!$Q17="N",'8a+c+n'!H17,0))</f>
        <v>0</v>
      </c>
      <c r="I17" s="28"/>
      <c r="J17" s="28"/>
      <c r="K17" s="59">
        <f>IF($C$4="Neattiecināmās izmaksas",IF('8a+c+n'!$Q17="N",'8a+c+n'!K17,0))</f>
        <v>0</v>
      </c>
      <c r="L17" s="109">
        <f>IF($C$4="Neattiecināmās izmaksas",IF('8a+c+n'!$Q17="N",'8a+c+n'!L17,0))</f>
        <v>0</v>
      </c>
      <c r="M17" s="28">
        <f>IF($C$4="Neattiecināmās izmaksas",IF('8a+c+n'!$Q17="N",'8a+c+n'!M17,0))</f>
        <v>0</v>
      </c>
      <c r="N17" s="28">
        <f>IF($C$4="Neattiecināmās izmaksas",IF('8a+c+n'!$Q17="N",'8a+c+n'!N17,0))</f>
        <v>0</v>
      </c>
      <c r="O17" s="28">
        <f>IF($C$4="Neattiecināmās izmaksas",IF('8a+c+n'!$Q17="N",'8a+c+n'!O17,0))</f>
        <v>0</v>
      </c>
      <c r="P17" s="59">
        <f>IF($C$4="Neattiecināmās izmaksas",IF('8a+c+n'!$Q17="N",'8a+c+n'!P17,0))</f>
        <v>0</v>
      </c>
    </row>
    <row r="18" spans="1:16" x14ac:dyDescent="0.2">
      <c r="A18" s="64">
        <f>IF(P18=0,0,IF(COUNTBLANK(P18)=1,0,COUNTA($P$14:P18)))</f>
        <v>0</v>
      </c>
      <c r="B18" s="28">
        <f>IF($C$4="Neattiecināmās izmaksas",IF('8a+c+n'!$Q18="N",'8a+c+n'!B18,0))</f>
        <v>0</v>
      </c>
      <c r="C18" s="28">
        <f>IF($C$4="Neattiecināmās izmaksas",IF('8a+c+n'!$Q18="N",'8a+c+n'!C18,0))</f>
        <v>0</v>
      </c>
      <c r="D18" s="28">
        <f>IF($C$4="Neattiecināmās izmaksas",IF('8a+c+n'!$Q18="N",'8a+c+n'!D18,0))</f>
        <v>0</v>
      </c>
      <c r="E18" s="59"/>
      <c r="F18" s="81"/>
      <c r="G18" s="28"/>
      <c r="H18" s="28">
        <f>IF($C$4="Neattiecināmās izmaksas",IF('8a+c+n'!$Q18="N",'8a+c+n'!H18,0))</f>
        <v>0</v>
      </c>
      <c r="I18" s="28"/>
      <c r="J18" s="28"/>
      <c r="K18" s="59">
        <f>IF($C$4="Neattiecināmās izmaksas",IF('8a+c+n'!$Q18="N",'8a+c+n'!K18,0))</f>
        <v>0</v>
      </c>
      <c r="L18" s="109">
        <f>IF($C$4="Neattiecināmās izmaksas",IF('8a+c+n'!$Q18="N",'8a+c+n'!L18,0))</f>
        <v>0</v>
      </c>
      <c r="M18" s="28">
        <f>IF($C$4="Neattiecināmās izmaksas",IF('8a+c+n'!$Q18="N",'8a+c+n'!M18,0))</f>
        <v>0</v>
      </c>
      <c r="N18" s="28">
        <f>IF($C$4="Neattiecināmās izmaksas",IF('8a+c+n'!$Q18="N",'8a+c+n'!N18,0))</f>
        <v>0</v>
      </c>
      <c r="O18" s="28">
        <f>IF($C$4="Neattiecināmās izmaksas",IF('8a+c+n'!$Q18="N",'8a+c+n'!O18,0))</f>
        <v>0</v>
      </c>
      <c r="P18" s="59">
        <f>IF($C$4="Neattiecināmās izmaksas",IF('8a+c+n'!$Q18="N",'8a+c+n'!P18,0))</f>
        <v>0</v>
      </c>
    </row>
    <row r="19" spans="1:16" x14ac:dyDescent="0.2">
      <c r="A19" s="64">
        <f>IF(P19=0,0,IF(COUNTBLANK(P19)=1,0,COUNTA($P$14:P19)))</f>
        <v>0</v>
      </c>
      <c r="B19" s="28">
        <f>IF($C$4="Neattiecināmās izmaksas",IF('8a+c+n'!$Q19="N",'8a+c+n'!B19,0))</f>
        <v>0</v>
      </c>
      <c r="C19" s="28">
        <f>IF($C$4="Neattiecināmās izmaksas",IF('8a+c+n'!$Q19="N",'8a+c+n'!C19,0))</f>
        <v>0</v>
      </c>
      <c r="D19" s="28">
        <f>IF($C$4="Neattiecināmās izmaksas",IF('8a+c+n'!$Q19="N",'8a+c+n'!D19,0))</f>
        <v>0</v>
      </c>
      <c r="E19" s="59"/>
      <c r="F19" s="81"/>
      <c r="G19" s="28"/>
      <c r="H19" s="28">
        <f>IF($C$4="Neattiecināmās izmaksas",IF('8a+c+n'!$Q19="N",'8a+c+n'!H19,0))</f>
        <v>0</v>
      </c>
      <c r="I19" s="28"/>
      <c r="J19" s="28"/>
      <c r="K19" s="59">
        <f>IF($C$4="Neattiecināmās izmaksas",IF('8a+c+n'!$Q19="N",'8a+c+n'!K19,0))</f>
        <v>0</v>
      </c>
      <c r="L19" s="109">
        <f>IF($C$4="Neattiecināmās izmaksas",IF('8a+c+n'!$Q19="N",'8a+c+n'!L19,0))</f>
        <v>0</v>
      </c>
      <c r="M19" s="28">
        <f>IF($C$4="Neattiecināmās izmaksas",IF('8a+c+n'!$Q19="N",'8a+c+n'!M19,0))</f>
        <v>0</v>
      </c>
      <c r="N19" s="28">
        <f>IF($C$4="Neattiecināmās izmaksas",IF('8a+c+n'!$Q19="N",'8a+c+n'!N19,0))</f>
        <v>0</v>
      </c>
      <c r="O19" s="28">
        <f>IF($C$4="Neattiecināmās izmaksas",IF('8a+c+n'!$Q19="N",'8a+c+n'!O19,0))</f>
        <v>0</v>
      </c>
      <c r="P19" s="59">
        <f>IF($C$4="Neattiecināmās izmaksas",IF('8a+c+n'!$Q19="N",'8a+c+n'!P19,0))</f>
        <v>0</v>
      </c>
    </row>
    <row r="20" spans="1:16" x14ac:dyDescent="0.2">
      <c r="A20" s="64">
        <f>IF(P20=0,0,IF(COUNTBLANK(P20)=1,0,COUNTA($P$14:P20)))</f>
        <v>0</v>
      </c>
      <c r="B20" s="28">
        <f>IF($C$4="Neattiecināmās izmaksas",IF('8a+c+n'!$Q20="N",'8a+c+n'!B20,0))</f>
        <v>0</v>
      </c>
      <c r="C20" s="28">
        <f>IF($C$4="Neattiecināmās izmaksas",IF('8a+c+n'!$Q20="N",'8a+c+n'!C20,0))</f>
        <v>0</v>
      </c>
      <c r="D20" s="28">
        <f>IF($C$4="Neattiecināmās izmaksas",IF('8a+c+n'!$Q20="N",'8a+c+n'!D20,0))</f>
        <v>0</v>
      </c>
      <c r="E20" s="59"/>
      <c r="F20" s="81"/>
      <c r="G20" s="28"/>
      <c r="H20" s="28">
        <f>IF($C$4="Neattiecināmās izmaksas",IF('8a+c+n'!$Q20="N",'8a+c+n'!H20,0))</f>
        <v>0</v>
      </c>
      <c r="I20" s="28"/>
      <c r="J20" s="28"/>
      <c r="K20" s="59">
        <f>IF($C$4="Neattiecināmās izmaksas",IF('8a+c+n'!$Q20="N",'8a+c+n'!K20,0))</f>
        <v>0</v>
      </c>
      <c r="L20" s="109">
        <f>IF($C$4="Neattiecināmās izmaksas",IF('8a+c+n'!$Q20="N",'8a+c+n'!L20,0))</f>
        <v>0</v>
      </c>
      <c r="M20" s="28">
        <f>IF($C$4="Neattiecināmās izmaksas",IF('8a+c+n'!$Q20="N",'8a+c+n'!M20,0))</f>
        <v>0</v>
      </c>
      <c r="N20" s="28">
        <f>IF($C$4="Neattiecināmās izmaksas",IF('8a+c+n'!$Q20="N",'8a+c+n'!N20,0))</f>
        <v>0</v>
      </c>
      <c r="O20" s="28">
        <f>IF($C$4="Neattiecināmās izmaksas",IF('8a+c+n'!$Q20="N",'8a+c+n'!O20,0))</f>
        <v>0</v>
      </c>
      <c r="P20" s="59">
        <f>IF($C$4="Neattiecināmās izmaksas",IF('8a+c+n'!$Q20="N",'8a+c+n'!P20,0))</f>
        <v>0</v>
      </c>
    </row>
    <row r="21" spans="1:16" x14ac:dyDescent="0.2">
      <c r="A21" s="64">
        <f>IF(P21=0,0,IF(COUNTBLANK(P21)=1,0,COUNTA($P$14:P21)))</f>
        <v>0</v>
      </c>
      <c r="B21" s="28">
        <f>IF($C$4="Neattiecināmās izmaksas",IF('8a+c+n'!$Q21="N",'8a+c+n'!B21,0))</f>
        <v>0</v>
      </c>
      <c r="C21" s="28">
        <f>IF($C$4="Neattiecināmās izmaksas",IF('8a+c+n'!$Q21="N",'8a+c+n'!C21,0))</f>
        <v>0</v>
      </c>
      <c r="D21" s="28">
        <f>IF($C$4="Neattiecināmās izmaksas",IF('8a+c+n'!$Q21="N",'8a+c+n'!D21,0))</f>
        <v>0</v>
      </c>
      <c r="E21" s="59"/>
      <c r="F21" s="81"/>
      <c r="G21" s="28"/>
      <c r="H21" s="28">
        <f>IF($C$4="Neattiecināmās izmaksas",IF('8a+c+n'!$Q21="N",'8a+c+n'!H21,0))</f>
        <v>0</v>
      </c>
      <c r="I21" s="28"/>
      <c r="J21" s="28"/>
      <c r="K21" s="59">
        <f>IF($C$4="Neattiecināmās izmaksas",IF('8a+c+n'!$Q21="N",'8a+c+n'!K21,0))</f>
        <v>0</v>
      </c>
      <c r="L21" s="109">
        <f>IF($C$4="Neattiecināmās izmaksas",IF('8a+c+n'!$Q21="N",'8a+c+n'!L21,0))</f>
        <v>0</v>
      </c>
      <c r="M21" s="28">
        <f>IF($C$4="Neattiecināmās izmaksas",IF('8a+c+n'!$Q21="N",'8a+c+n'!M21,0))</f>
        <v>0</v>
      </c>
      <c r="N21" s="28">
        <f>IF($C$4="Neattiecināmās izmaksas",IF('8a+c+n'!$Q21="N",'8a+c+n'!N21,0))</f>
        <v>0</v>
      </c>
      <c r="O21" s="28">
        <f>IF($C$4="Neattiecināmās izmaksas",IF('8a+c+n'!$Q21="N",'8a+c+n'!O21,0))</f>
        <v>0</v>
      </c>
      <c r="P21" s="59">
        <f>IF($C$4="Neattiecināmās izmaksas",IF('8a+c+n'!$Q21="N",'8a+c+n'!P21,0))</f>
        <v>0</v>
      </c>
    </row>
    <row r="22" spans="1:16" x14ac:dyDescent="0.2">
      <c r="A22" s="64">
        <f>IF(P22=0,0,IF(COUNTBLANK(P22)=1,0,COUNTA($P$14:P22)))</f>
        <v>0</v>
      </c>
      <c r="B22" s="28">
        <f>IF($C$4="Neattiecināmās izmaksas",IF('8a+c+n'!$Q22="N",'8a+c+n'!B22,0))</f>
        <v>0</v>
      </c>
      <c r="C22" s="28">
        <f>IF($C$4="Neattiecināmās izmaksas",IF('8a+c+n'!$Q22="N",'8a+c+n'!C22,0))</f>
        <v>0</v>
      </c>
      <c r="D22" s="28">
        <f>IF($C$4="Neattiecināmās izmaksas",IF('8a+c+n'!$Q22="N",'8a+c+n'!D22,0))</f>
        <v>0</v>
      </c>
      <c r="E22" s="59"/>
      <c r="F22" s="81"/>
      <c r="G22" s="28"/>
      <c r="H22" s="28">
        <f>IF($C$4="Neattiecināmās izmaksas",IF('8a+c+n'!$Q22="N",'8a+c+n'!H22,0))</f>
        <v>0</v>
      </c>
      <c r="I22" s="28"/>
      <c r="J22" s="28"/>
      <c r="K22" s="59">
        <f>IF($C$4="Neattiecināmās izmaksas",IF('8a+c+n'!$Q22="N",'8a+c+n'!K22,0))</f>
        <v>0</v>
      </c>
      <c r="L22" s="109">
        <f>IF($C$4="Neattiecināmās izmaksas",IF('8a+c+n'!$Q22="N",'8a+c+n'!L22,0))</f>
        <v>0</v>
      </c>
      <c r="M22" s="28">
        <f>IF($C$4="Neattiecināmās izmaksas",IF('8a+c+n'!$Q22="N",'8a+c+n'!M22,0))</f>
        <v>0</v>
      </c>
      <c r="N22" s="28">
        <f>IF($C$4="Neattiecināmās izmaksas",IF('8a+c+n'!$Q22="N",'8a+c+n'!N22,0))</f>
        <v>0</v>
      </c>
      <c r="O22" s="28">
        <f>IF($C$4="Neattiecināmās izmaksas",IF('8a+c+n'!$Q22="N",'8a+c+n'!O22,0))</f>
        <v>0</v>
      </c>
      <c r="P22" s="59">
        <f>IF($C$4="Neattiecināmās izmaksas",IF('8a+c+n'!$Q22="N",'8a+c+n'!P22,0))</f>
        <v>0</v>
      </c>
    </row>
    <row r="23" spans="1:16" x14ac:dyDescent="0.2">
      <c r="A23" s="64">
        <f>IF(P23=0,0,IF(COUNTBLANK(P23)=1,0,COUNTA($P$14:P23)))</f>
        <v>0</v>
      </c>
      <c r="B23" s="28">
        <f>IF($C$4="Neattiecināmās izmaksas",IF('8a+c+n'!$Q23="N",'8a+c+n'!B23,0))</f>
        <v>0</v>
      </c>
      <c r="C23" s="28">
        <f>IF($C$4="Neattiecināmās izmaksas",IF('8a+c+n'!$Q23="N",'8a+c+n'!C23,0))</f>
        <v>0</v>
      </c>
      <c r="D23" s="28">
        <f>IF($C$4="Neattiecināmās izmaksas",IF('8a+c+n'!$Q23="N",'8a+c+n'!D23,0))</f>
        <v>0</v>
      </c>
      <c r="E23" s="59"/>
      <c r="F23" s="81"/>
      <c r="G23" s="28"/>
      <c r="H23" s="28">
        <f>IF($C$4="Neattiecināmās izmaksas",IF('8a+c+n'!$Q23="N",'8a+c+n'!H23,0))</f>
        <v>0</v>
      </c>
      <c r="I23" s="28"/>
      <c r="J23" s="28"/>
      <c r="K23" s="59">
        <f>IF($C$4="Neattiecināmās izmaksas",IF('8a+c+n'!$Q23="N",'8a+c+n'!K23,0))</f>
        <v>0</v>
      </c>
      <c r="L23" s="109">
        <f>IF($C$4="Neattiecināmās izmaksas",IF('8a+c+n'!$Q23="N",'8a+c+n'!L23,0))</f>
        <v>0</v>
      </c>
      <c r="M23" s="28">
        <f>IF($C$4="Neattiecināmās izmaksas",IF('8a+c+n'!$Q23="N",'8a+c+n'!M23,0))</f>
        <v>0</v>
      </c>
      <c r="N23" s="28">
        <f>IF($C$4="Neattiecināmās izmaksas",IF('8a+c+n'!$Q23="N",'8a+c+n'!N23,0))</f>
        <v>0</v>
      </c>
      <c r="O23" s="28">
        <f>IF($C$4="Neattiecināmās izmaksas",IF('8a+c+n'!$Q23="N",'8a+c+n'!O23,0))</f>
        <v>0</v>
      </c>
      <c r="P23" s="59">
        <f>IF($C$4="Neattiecināmās izmaksas",IF('8a+c+n'!$Q23="N",'8a+c+n'!P23,0))</f>
        <v>0</v>
      </c>
    </row>
    <row r="24" spans="1:16" x14ac:dyDescent="0.2">
      <c r="A24" s="64">
        <f>IF(P24=0,0,IF(COUNTBLANK(P24)=1,0,COUNTA($P$14:P24)))</f>
        <v>0</v>
      </c>
      <c r="B24" s="28">
        <f>IF($C$4="Neattiecināmās izmaksas",IF('8a+c+n'!$Q24="N",'8a+c+n'!B24,0))</f>
        <v>0</v>
      </c>
      <c r="C24" s="28">
        <f>IF($C$4="Neattiecināmās izmaksas",IF('8a+c+n'!$Q24="N",'8a+c+n'!C24,0))</f>
        <v>0</v>
      </c>
      <c r="D24" s="28">
        <f>IF($C$4="Neattiecināmās izmaksas",IF('8a+c+n'!$Q24="N",'8a+c+n'!D24,0))</f>
        <v>0</v>
      </c>
      <c r="E24" s="59"/>
      <c r="F24" s="81"/>
      <c r="G24" s="28"/>
      <c r="H24" s="28">
        <f>IF($C$4="Neattiecināmās izmaksas",IF('8a+c+n'!$Q24="N",'8a+c+n'!H24,0))</f>
        <v>0</v>
      </c>
      <c r="I24" s="28"/>
      <c r="J24" s="28"/>
      <c r="K24" s="59">
        <f>IF($C$4="Neattiecināmās izmaksas",IF('8a+c+n'!$Q24="N",'8a+c+n'!K24,0))</f>
        <v>0</v>
      </c>
      <c r="L24" s="109">
        <f>IF($C$4="Neattiecināmās izmaksas",IF('8a+c+n'!$Q24="N",'8a+c+n'!L24,0))</f>
        <v>0</v>
      </c>
      <c r="M24" s="28">
        <f>IF($C$4="Neattiecināmās izmaksas",IF('8a+c+n'!$Q24="N",'8a+c+n'!M24,0))</f>
        <v>0</v>
      </c>
      <c r="N24" s="28">
        <f>IF($C$4="Neattiecināmās izmaksas",IF('8a+c+n'!$Q24="N",'8a+c+n'!N24,0))</f>
        <v>0</v>
      </c>
      <c r="O24" s="28">
        <f>IF($C$4="Neattiecināmās izmaksas",IF('8a+c+n'!$Q24="N",'8a+c+n'!O24,0))</f>
        <v>0</v>
      </c>
      <c r="P24" s="59">
        <f>IF($C$4="Neattiecināmās izmaksas",IF('8a+c+n'!$Q24="N",'8a+c+n'!P24,0))</f>
        <v>0</v>
      </c>
    </row>
    <row r="25" spans="1:16" x14ac:dyDescent="0.2">
      <c r="A25" s="64">
        <f>IF(P25=0,0,IF(COUNTBLANK(P25)=1,0,COUNTA($P$14:P25)))</f>
        <v>0</v>
      </c>
      <c r="B25" s="28">
        <f>IF($C$4="Neattiecināmās izmaksas",IF('8a+c+n'!$Q25="N",'8a+c+n'!B25,0))</f>
        <v>0</v>
      </c>
      <c r="C25" s="28">
        <f>IF($C$4="Neattiecināmās izmaksas",IF('8a+c+n'!$Q25="N",'8a+c+n'!C25,0))</f>
        <v>0</v>
      </c>
      <c r="D25" s="28">
        <f>IF($C$4="Neattiecināmās izmaksas",IF('8a+c+n'!$Q25="N",'8a+c+n'!D25,0))</f>
        <v>0</v>
      </c>
      <c r="E25" s="59"/>
      <c r="F25" s="81"/>
      <c r="G25" s="28"/>
      <c r="H25" s="28">
        <f>IF($C$4="Neattiecināmās izmaksas",IF('8a+c+n'!$Q25="N",'8a+c+n'!H25,0))</f>
        <v>0</v>
      </c>
      <c r="I25" s="28"/>
      <c r="J25" s="28"/>
      <c r="K25" s="59">
        <f>IF($C$4="Neattiecināmās izmaksas",IF('8a+c+n'!$Q25="N",'8a+c+n'!K25,0))</f>
        <v>0</v>
      </c>
      <c r="L25" s="109">
        <f>IF($C$4="Neattiecināmās izmaksas",IF('8a+c+n'!$Q25="N",'8a+c+n'!L25,0))</f>
        <v>0</v>
      </c>
      <c r="M25" s="28">
        <f>IF($C$4="Neattiecināmās izmaksas",IF('8a+c+n'!$Q25="N",'8a+c+n'!M25,0))</f>
        <v>0</v>
      </c>
      <c r="N25" s="28">
        <f>IF($C$4="Neattiecināmās izmaksas",IF('8a+c+n'!$Q25="N",'8a+c+n'!N25,0))</f>
        <v>0</v>
      </c>
      <c r="O25" s="28">
        <f>IF($C$4="Neattiecināmās izmaksas",IF('8a+c+n'!$Q25="N",'8a+c+n'!O25,0))</f>
        <v>0</v>
      </c>
      <c r="P25" s="59">
        <f>IF($C$4="Neattiecināmās izmaksas",IF('8a+c+n'!$Q25="N",'8a+c+n'!P25,0))</f>
        <v>0</v>
      </c>
    </row>
    <row r="26" spans="1:16" ht="12" thickBot="1" x14ac:dyDescent="0.25">
      <c r="A26" s="64">
        <f>IF(P26=0,0,IF(COUNTBLANK(P26)=1,0,COUNTA($P$14:P26)))</f>
        <v>0</v>
      </c>
      <c r="B26" s="28">
        <f>IF($C$4="Neattiecināmās izmaksas",IF('8a+c+n'!$Q26="N",'8a+c+n'!B26,0))</f>
        <v>0</v>
      </c>
      <c r="C26" s="28">
        <f>IF($C$4="Neattiecināmās izmaksas",IF('8a+c+n'!$Q26="N",'8a+c+n'!C26,0))</f>
        <v>0</v>
      </c>
      <c r="D26" s="28">
        <f>IF($C$4="Neattiecināmās izmaksas",IF('8a+c+n'!$Q26="N",'8a+c+n'!D26,0))</f>
        <v>0</v>
      </c>
      <c r="E26" s="59"/>
      <c r="F26" s="81"/>
      <c r="G26" s="28"/>
      <c r="H26" s="28">
        <f>IF($C$4="Neattiecināmās izmaksas",IF('8a+c+n'!$Q26="N",'8a+c+n'!H26,0))</f>
        <v>0</v>
      </c>
      <c r="I26" s="28"/>
      <c r="J26" s="28"/>
      <c r="K26" s="59">
        <f>IF($C$4="Neattiecināmās izmaksas",IF('8a+c+n'!$Q26="N",'8a+c+n'!K26,0))</f>
        <v>0</v>
      </c>
      <c r="L26" s="109">
        <f>IF($C$4="Neattiecināmās izmaksas",IF('8a+c+n'!$Q26="N",'8a+c+n'!L26,0))</f>
        <v>0</v>
      </c>
      <c r="M26" s="28">
        <f>IF($C$4="Neattiecināmās izmaksas",IF('8a+c+n'!$Q26="N",'8a+c+n'!M26,0))</f>
        <v>0</v>
      </c>
      <c r="N26" s="28">
        <f>IF($C$4="Neattiecināmās izmaksas",IF('8a+c+n'!$Q26="N",'8a+c+n'!N26,0))</f>
        <v>0</v>
      </c>
      <c r="O26" s="28">
        <f>IF($C$4="Neattiecināmās izmaksas",IF('8a+c+n'!$Q26="N",'8a+c+n'!O26,0))</f>
        <v>0</v>
      </c>
      <c r="P26" s="59">
        <f>IF($C$4="Neattiecināmās izmaksas",IF('8a+c+n'!$Q26="N",'8a+c+n'!P26,0))</f>
        <v>0</v>
      </c>
    </row>
    <row r="27" spans="1:16" ht="12" customHeight="1" thickBot="1" x14ac:dyDescent="0.25">
      <c r="A27" s="325" t="s">
        <v>62</v>
      </c>
      <c r="B27" s="326"/>
      <c r="C27" s="326"/>
      <c r="D27" s="326"/>
      <c r="E27" s="326"/>
      <c r="F27" s="326"/>
      <c r="G27" s="326"/>
      <c r="H27" s="326"/>
      <c r="I27" s="326"/>
      <c r="J27" s="326"/>
      <c r="K27" s="327"/>
      <c r="L27" s="110">
        <f>SUM(L14:L26)</f>
        <v>0</v>
      </c>
      <c r="M27" s="111">
        <f>SUM(M14:M26)</f>
        <v>0</v>
      </c>
      <c r="N27" s="111">
        <f>SUM(N14:N26)</f>
        <v>0</v>
      </c>
      <c r="O27" s="111">
        <f>SUM(O14:O26)</f>
        <v>0</v>
      </c>
      <c r="P27" s="112">
        <f>SUM(P14:P26)</f>
        <v>0</v>
      </c>
    </row>
    <row r="28" spans="1:16" x14ac:dyDescent="0.2">
      <c r="A28" s="20"/>
      <c r="B28" s="20"/>
      <c r="C28" s="20"/>
      <c r="D28" s="20"/>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1" t="s">
        <v>14</v>
      </c>
      <c r="B30" s="20"/>
      <c r="C30" s="328">
        <f>'Kops n'!C36:H36</f>
        <v>0</v>
      </c>
      <c r="D30" s="328"/>
      <c r="E30" s="328"/>
      <c r="F30" s="328"/>
      <c r="G30" s="328"/>
      <c r="H30" s="328"/>
      <c r="I30" s="20"/>
      <c r="J30" s="20"/>
      <c r="K30" s="20"/>
      <c r="L30" s="20"/>
      <c r="M30" s="20"/>
      <c r="N30" s="20"/>
      <c r="O30" s="20"/>
      <c r="P30" s="20"/>
    </row>
    <row r="31" spans="1:16" x14ac:dyDescent="0.2">
      <c r="A31" s="20"/>
      <c r="B31" s="20"/>
      <c r="C31" s="250" t="s">
        <v>15</v>
      </c>
      <c r="D31" s="250"/>
      <c r="E31" s="250"/>
      <c r="F31" s="250"/>
      <c r="G31" s="250"/>
      <c r="H31" s="25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291" t="str">
        <f>'Kops n'!A39:D39</f>
        <v xml:space="preserve">Tāme sastādīta 2023. gada __.________ </v>
      </c>
      <c r="B33" s="292"/>
      <c r="C33" s="292"/>
      <c r="D33" s="292"/>
      <c r="E33" s="20"/>
      <c r="F33" s="20"/>
      <c r="G33" s="20"/>
      <c r="H33" s="2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 t="s">
        <v>41</v>
      </c>
      <c r="B35" s="20"/>
      <c r="C35" s="328">
        <f>'Kops n'!C41:H41</f>
        <v>0</v>
      </c>
      <c r="D35" s="328"/>
      <c r="E35" s="328"/>
      <c r="F35" s="328"/>
      <c r="G35" s="328"/>
      <c r="H35" s="328"/>
      <c r="I35" s="20"/>
      <c r="J35" s="20"/>
      <c r="K35" s="20"/>
      <c r="L35" s="20"/>
      <c r="M35" s="20"/>
      <c r="N35" s="20"/>
      <c r="O35" s="20"/>
      <c r="P35" s="20"/>
    </row>
    <row r="36" spans="1:16" x14ac:dyDescent="0.2">
      <c r="A36" s="20"/>
      <c r="B36" s="20"/>
      <c r="C36" s="250" t="s">
        <v>15</v>
      </c>
      <c r="D36" s="250"/>
      <c r="E36" s="250"/>
      <c r="F36" s="250"/>
      <c r="G36" s="250"/>
      <c r="H36" s="25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03" t="s">
        <v>16</v>
      </c>
      <c r="B38" s="52"/>
      <c r="C38" s="115">
        <f>'Kops n'!C44</f>
        <v>0</v>
      </c>
      <c r="D38" s="52"/>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sheetData>
  <mergeCells count="23">
    <mergeCell ref="C36:H36"/>
    <mergeCell ref="L12:P12"/>
    <mergeCell ref="A27:K27"/>
    <mergeCell ref="C30:H30"/>
    <mergeCell ref="C31:H31"/>
    <mergeCell ref="A33:D33"/>
    <mergeCell ref="C35:H3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7:K27">
    <cfRule type="containsText" dxfId="113" priority="3"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112" priority="1" operator="equal">
      <formula>0</formula>
    </cfRule>
  </conditionalFormatting>
  <conditionalFormatting sqref="C2:I2 D5:L8 N9:O9 L27:P27 C30:H30 C35:H35 C38">
    <cfRule type="cellIs" dxfId="111"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31">
    <tabColor rgb="FF7030A0"/>
  </sheetPr>
  <dimension ref="A1:Q35"/>
  <sheetViews>
    <sheetView topLeftCell="A11" zoomScale="130" zoomScaleNormal="130" workbookViewId="0">
      <selection activeCell="H15" sqref="H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9</v>
      </c>
      <c r="E1" s="26"/>
      <c r="F1" s="26"/>
      <c r="G1" s="26"/>
      <c r="H1" s="26"/>
      <c r="I1" s="26"/>
      <c r="J1" s="26"/>
      <c r="N1" s="30"/>
      <c r="O1" s="31"/>
      <c r="P1" s="32"/>
    </row>
    <row r="2" spans="1:17" x14ac:dyDescent="0.2">
      <c r="A2" s="33"/>
      <c r="B2" s="33"/>
      <c r="C2" s="316" t="s">
        <v>411</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401</v>
      </c>
      <c r="B9" s="319"/>
      <c r="C9" s="319"/>
      <c r="D9" s="319"/>
      <c r="E9" s="319"/>
      <c r="F9" s="319"/>
      <c r="G9" s="35"/>
      <c r="H9" s="35"/>
      <c r="I9" s="35"/>
      <c r="J9" s="320" t="s">
        <v>45</v>
      </c>
      <c r="K9" s="320"/>
      <c r="L9" s="320"/>
      <c r="M9" s="320"/>
      <c r="N9" s="321">
        <f>P23</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72" t="s">
        <v>262</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22.5" x14ac:dyDescent="0.2">
      <c r="A15" s="40">
        <v>1</v>
      </c>
      <c r="B15" s="28" t="s">
        <v>263</v>
      </c>
      <c r="C15" s="137" t="s">
        <v>264</v>
      </c>
      <c r="D15" s="149" t="s">
        <v>66</v>
      </c>
      <c r="E15" s="150">
        <v>35.299999999999997</v>
      </c>
      <c r="F15" s="156"/>
      <c r="G15" s="162"/>
      <c r="H15" s="49">
        <f>F15*G15</f>
        <v>0</v>
      </c>
      <c r="I15" s="141"/>
      <c r="J15" s="141"/>
      <c r="K15" s="50">
        <f t="shared" ref="K15:K22" si="0">SUM(H15:J15)</f>
        <v>0</v>
      </c>
      <c r="L15" s="51">
        <f t="shared" ref="L15:L22" si="1">E15*F15</f>
        <v>0</v>
      </c>
      <c r="M15" s="49">
        <f t="shared" ref="M15:M22" si="2">H15*E15</f>
        <v>0</v>
      </c>
      <c r="N15" s="49">
        <f t="shared" ref="N15:N22" si="3">I15*E15</f>
        <v>0</v>
      </c>
      <c r="O15" s="49">
        <f t="shared" ref="O15:O22" si="4">J15*E15</f>
        <v>0</v>
      </c>
      <c r="P15" s="107">
        <f t="shared" ref="P15:P22" si="5">SUM(M15:O15)</f>
        <v>0</v>
      </c>
      <c r="Q15" s="77" t="s">
        <v>46</v>
      </c>
    </row>
    <row r="16" spans="1:17" ht="22.5" x14ac:dyDescent="0.2">
      <c r="A16" s="40">
        <v>3</v>
      </c>
      <c r="B16" s="28" t="s">
        <v>263</v>
      </c>
      <c r="C16" s="137" t="s">
        <v>265</v>
      </c>
      <c r="D16" s="149" t="s">
        <v>98</v>
      </c>
      <c r="E16" s="150">
        <v>1.77</v>
      </c>
      <c r="F16" s="156"/>
      <c r="G16" s="162"/>
      <c r="H16" s="49">
        <f t="shared" ref="H16:H22" si="6">F16*G16</f>
        <v>0</v>
      </c>
      <c r="I16" s="141"/>
      <c r="J16" s="141"/>
      <c r="K16" s="50">
        <f t="shared" si="0"/>
        <v>0</v>
      </c>
      <c r="L16" s="51">
        <f t="shared" si="1"/>
        <v>0</v>
      </c>
      <c r="M16" s="49">
        <f t="shared" si="2"/>
        <v>0</v>
      </c>
      <c r="N16" s="49">
        <f t="shared" si="3"/>
        <v>0</v>
      </c>
      <c r="O16" s="49">
        <f t="shared" si="4"/>
        <v>0</v>
      </c>
      <c r="P16" s="107">
        <f t="shared" si="5"/>
        <v>0</v>
      </c>
      <c r="Q16" s="77" t="s">
        <v>46</v>
      </c>
    </row>
    <row r="17" spans="1:17" ht="22.5" x14ac:dyDescent="0.2">
      <c r="A17" s="40">
        <v>4</v>
      </c>
      <c r="B17" s="28" t="s">
        <v>263</v>
      </c>
      <c r="C17" s="137" t="s">
        <v>266</v>
      </c>
      <c r="D17" s="149" t="s">
        <v>98</v>
      </c>
      <c r="E17" s="150">
        <v>5.3</v>
      </c>
      <c r="F17" s="156"/>
      <c r="G17" s="162"/>
      <c r="H17" s="49">
        <f t="shared" si="6"/>
        <v>0</v>
      </c>
      <c r="I17" s="141"/>
      <c r="J17" s="141"/>
      <c r="K17" s="50">
        <f t="shared" si="0"/>
        <v>0</v>
      </c>
      <c r="L17" s="51">
        <f t="shared" si="1"/>
        <v>0</v>
      </c>
      <c r="M17" s="49">
        <f t="shared" si="2"/>
        <v>0</v>
      </c>
      <c r="N17" s="49">
        <f t="shared" si="3"/>
        <v>0</v>
      </c>
      <c r="O17" s="49">
        <f t="shared" si="4"/>
        <v>0</v>
      </c>
      <c r="P17" s="107">
        <f t="shared" si="5"/>
        <v>0</v>
      </c>
      <c r="Q17" s="77" t="s">
        <v>46</v>
      </c>
    </row>
    <row r="18" spans="1:17" ht="22.5" x14ac:dyDescent="0.2">
      <c r="A18" s="40">
        <v>5</v>
      </c>
      <c r="B18" s="28" t="s">
        <v>263</v>
      </c>
      <c r="C18" s="137" t="s">
        <v>267</v>
      </c>
      <c r="D18" s="149" t="s">
        <v>68</v>
      </c>
      <c r="E18" s="150">
        <v>1</v>
      </c>
      <c r="F18" s="156"/>
      <c r="G18" s="162"/>
      <c r="H18" s="49">
        <f t="shared" si="6"/>
        <v>0</v>
      </c>
      <c r="I18" s="141"/>
      <c r="J18" s="141"/>
      <c r="K18" s="50">
        <f t="shared" si="0"/>
        <v>0</v>
      </c>
      <c r="L18" s="51">
        <f t="shared" si="1"/>
        <v>0</v>
      </c>
      <c r="M18" s="49">
        <f t="shared" si="2"/>
        <v>0</v>
      </c>
      <c r="N18" s="49">
        <f t="shared" si="3"/>
        <v>0</v>
      </c>
      <c r="O18" s="49">
        <f t="shared" si="4"/>
        <v>0</v>
      </c>
      <c r="P18" s="107">
        <f t="shared" si="5"/>
        <v>0</v>
      </c>
      <c r="Q18" s="77" t="s">
        <v>46</v>
      </c>
    </row>
    <row r="19" spans="1:17" ht="22.5" x14ac:dyDescent="0.2">
      <c r="A19" s="40">
        <v>6</v>
      </c>
      <c r="B19" s="28" t="s">
        <v>263</v>
      </c>
      <c r="C19" s="137" t="s">
        <v>268</v>
      </c>
      <c r="D19" s="149" t="s">
        <v>66</v>
      </c>
      <c r="E19" s="150">
        <v>53.33</v>
      </c>
      <c r="F19" s="156"/>
      <c r="G19" s="162"/>
      <c r="H19" s="49">
        <f t="shared" si="6"/>
        <v>0</v>
      </c>
      <c r="I19" s="141"/>
      <c r="J19" s="141"/>
      <c r="K19" s="50">
        <f t="shared" si="0"/>
        <v>0</v>
      </c>
      <c r="L19" s="51">
        <f t="shared" si="1"/>
        <v>0</v>
      </c>
      <c r="M19" s="49">
        <f t="shared" si="2"/>
        <v>0</v>
      </c>
      <c r="N19" s="49">
        <f t="shared" si="3"/>
        <v>0</v>
      </c>
      <c r="O19" s="49">
        <f t="shared" si="4"/>
        <v>0</v>
      </c>
      <c r="P19" s="107">
        <f t="shared" si="5"/>
        <v>0</v>
      </c>
      <c r="Q19" s="77" t="s">
        <v>46</v>
      </c>
    </row>
    <row r="20" spans="1:17" ht="22.5" x14ac:dyDescent="0.2">
      <c r="A20" s="40">
        <v>7</v>
      </c>
      <c r="B20" s="28" t="s">
        <v>263</v>
      </c>
      <c r="C20" s="137" t="s">
        <v>269</v>
      </c>
      <c r="D20" s="149" t="s">
        <v>66</v>
      </c>
      <c r="E20" s="150">
        <v>53.33</v>
      </c>
      <c r="F20" s="156"/>
      <c r="G20" s="162"/>
      <c r="H20" s="49">
        <f t="shared" si="6"/>
        <v>0</v>
      </c>
      <c r="I20" s="141"/>
      <c r="J20" s="141"/>
      <c r="K20" s="50">
        <f t="shared" si="0"/>
        <v>0</v>
      </c>
      <c r="L20" s="51">
        <f t="shared" si="1"/>
        <v>0</v>
      </c>
      <c r="M20" s="49">
        <f t="shared" si="2"/>
        <v>0</v>
      </c>
      <c r="N20" s="49">
        <f t="shared" si="3"/>
        <v>0</v>
      </c>
      <c r="O20" s="49">
        <f t="shared" si="4"/>
        <v>0</v>
      </c>
      <c r="P20" s="107">
        <f t="shared" si="5"/>
        <v>0</v>
      </c>
      <c r="Q20" s="77" t="s">
        <v>46</v>
      </c>
    </row>
    <row r="21" spans="1:17" ht="22.5" x14ac:dyDescent="0.2">
      <c r="A21" s="40">
        <v>8</v>
      </c>
      <c r="B21" s="28" t="s">
        <v>263</v>
      </c>
      <c r="C21" s="137" t="s">
        <v>270</v>
      </c>
      <c r="D21" s="149" t="s">
        <v>271</v>
      </c>
      <c r="E21" s="153">
        <v>1</v>
      </c>
      <c r="F21" s="156"/>
      <c r="G21" s="162"/>
      <c r="H21" s="49">
        <f t="shared" si="6"/>
        <v>0</v>
      </c>
      <c r="I21" s="141"/>
      <c r="J21" s="141"/>
      <c r="K21" s="50">
        <f t="shared" si="0"/>
        <v>0</v>
      </c>
      <c r="L21" s="51">
        <f t="shared" si="1"/>
        <v>0</v>
      </c>
      <c r="M21" s="49">
        <f t="shared" si="2"/>
        <v>0</v>
      </c>
      <c r="N21" s="49">
        <f t="shared" si="3"/>
        <v>0</v>
      </c>
      <c r="O21" s="49">
        <f t="shared" si="4"/>
        <v>0</v>
      </c>
      <c r="P21" s="107">
        <f t="shared" si="5"/>
        <v>0</v>
      </c>
      <c r="Q21" s="77" t="s">
        <v>47</v>
      </c>
    </row>
    <row r="22" spans="1:17" ht="22.5" x14ac:dyDescent="0.2">
      <c r="A22" s="40">
        <v>9</v>
      </c>
      <c r="B22" s="28" t="s">
        <v>263</v>
      </c>
      <c r="C22" s="137" t="s">
        <v>272</v>
      </c>
      <c r="D22" s="149" t="s">
        <v>70</v>
      </c>
      <c r="E22" s="150">
        <v>2</v>
      </c>
      <c r="F22" s="156"/>
      <c r="G22" s="162"/>
      <c r="H22" s="49">
        <f t="shared" si="6"/>
        <v>0</v>
      </c>
      <c r="I22" s="141"/>
      <c r="J22" s="141"/>
      <c r="K22" s="50">
        <f t="shared" si="0"/>
        <v>0</v>
      </c>
      <c r="L22" s="51">
        <f t="shared" si="1"/>
        <v>0</v>
      </c>
      <c r="M22" s="49">
        <f t="shared" si="2"/>
        <v>0</v>
      </c>
      <c r="N22" s="49">
        <f t="shared" si="3"/>
        <v>0</v>
      </c>
      <c r="O22" s="49">
        <f t="shared" si="4"/>
        <v>0</v>
      </c>
      <c r="P22" s="107">
        <f t="shared" si="5"/>
        <v>0</v>
      </c>
      <c r="Q22" s="77" t="s">
        <v>46</v>
      </c>
    </row>
    <row r="23" spans="1:17" ht="12" customHeight="1" thickBot="1" x14ac:dyDescent="0.25">
      <c r="A23" s="325" t="s">
        <v>62</v>
      </c>
      <c r="B23" s="326"/>
      <c r="C23" s="326"/>
      <c r="D23" s="326"/>
      <c r="E23" s="326"/>
      <c r="F23" s="326"/>
      <c r="G23" s="326"/>
      <c r="H23" s="326"/>
      <c r="I23" s="326"/>
      <c r="J23" s="326"/>
      <c r="K23" s="327"/>
      <c r="L23" s="74">
        <f>SUM(L14:L22)</f>
        <v>0</v>
      </c>
      <c r="M23" s="75">
        <f>SUM(M14:M22)</f>
        <v>0</v>
      </c>
      <c r="N23" s="75">
        <f>SUM(N14:N22)</f>
        <v>0</v>
      </c>
      <c r="O23" s="75">
        <f>SUM(O14:O22)</f>
        <v>0</v>
      </c>
      <c r="P23" s="76">
        <f>SUM(P14:P22)</f>
        <v>0</v>
      </c>
    </row>
    <row r="24" spans="1:17" x14ac:dyDescent="0.2">
      <c r="A24" s="20"/>
      <c r="B24" s="20"/>
      <c r="C24" s="20"/>
      <c r="D24" s="20"/>
      <c r="E24" s="20"/>
      <c r="F24" s="20"/>
      <c r="G24" s="20"/>
      <c r="H24" s="20"/>
      <c r="I24" s="20"/>
      <c r="J24" s="20"/>
      <c r="K24" s="20"/>
      <c r="L24" s="20"/>
      <c r="M24" s="20"/>
      <c r="N24" s="20"/>
      <c r="O24" s="20"/>
      <c r="P24" s="20"/>
    </row>
    <row r="25" spans="1:17" x14ac:dyDescent="0.2">
      <c r="A25" s="20"/>
      <c r="B25" s="20"/>
      <c r="C25" s="20"/>
      <c r="D25" s="20"/>
      <c r="E25" s="20"/>
      <c r="F25" s="20"/>
      <c r="G25" s="20"/>
      <c r="H25" s="20"/>
      <c r="I25" s="20"/>
      <c r="J25" s="20"/>
      <c r="K25" s="20"/>
      <c r="L25" s="20"/>
      <c r="M25" s="20"/>
      <c r="N25" s="20"/>
      <c r="O25" s="20"/>
      <c r="P25" s="20"/>
    </row>
    <row r="26" spans="1:17" x14ac:dyDescent="0.2">
      <c r="A26" s="1" t="s">
        <v>14</v>
      </c>
      <c r="B26" s="20"/>
      <c r="C26" s="328">
        <f>'Kops n'!C36:H36</f>
        <v>0</v>
      </c>
      <c r="D26" s="328"/>
      <c r="E26" s="328"/>
      <c r="F26" s="328"/>
      <c r="G26" s="328"/>
      <c r="H26" s="328"/>
      <c r="I26" s="20"/>
      <c r="J26" s="20"/>
      <c r="K26" s="20"/>
      <c r="L26" s="20"/>
      <c r="M26" s="20"/>
      <c r="N26" s="20"/>
      <c r="O26" s="20"/>
      <c r="P26" s="20"/>
    </row>
    <row r="27" spans="1:17" x14ac:dyDescent="0.2">
      <c r="A27" s="20"/>
      <c r="B27" s="20"/>
      <c r="C27" s="250" t="s">
        <v>15</v>
      </c>
      <c r="D27" s="250"/>
      <c r="E27" s="250"/>
      <c r="F27" s="250"/>
      <c r="G27" s="250"/>
      <c r="H27" s="250"/>
      <c r="I27" s="20"/>
      <c r="J27" s="20"/>
      <c r="K27" s="20"/>
      <c r="L27" s="20"/>
      <c r="M27" s="20"/>
      <c r="N27" s="20"/>
      <c r="O27" s="20"/>
      <c r="P27" s="20"/>
    </row>
    <row r="28" spans="1:17" x14ac:dyDescent="0.2">
      <c r="A28" s="20"/>
      <c r="B28" s="20"/>
      <c r="C28" s="20"/>
      <c r="D28" s="20"/>
      <c r="E28" s="20"/>
      <c r="F28" s="20"/>
      <c r="G28" s="20"/>
      <c r="H28" s="20"/>
      <c r="I28" s="20"/>
      <c r="J28" s="20"/>
      <c r="K28" s="20"/>
      <c r="L28" s="20"/>
      <c r="M28" s="20"/>
      <c r="N28" s="20"/>
      <c r="O28" s="20"/>
      <c r="P28" s="20"/>
    </row>
    <row r="29" spans="1:17" x14ac:dyDescent="0.2">
      <c r="A29" s="291" t="str">
        <f>'Kops n'!A39:D39</f>
        <v xml:space="preserve">Tāme sastādīta 2023. gada __.________ </v>
      </c>
      <c r="B29" s="292"/>
      <c r="C29" s="292"/>
      <c r="D29" s="292"/>
      <c r="E29" s="20"/>
      <c r="F29" s="20"/>
      <c r="G29" s="20"/>
      <c r="H29" s="20"/>
      <c r="I29" s="20"/>
      <c r="J29" s="20"/>
      <c r="K29" s="20"/>
      <c r="L29" s="20"/>
      <c r="M29" s="20"/>
      <c r="N29" s="20"/>
      <c r="O29" s="20"/>
      <c r="P29" s="20"/>
    </row>
    <row r="30" spans="1:17" x14ac:dyDescent="0.2">
      <c r="A30" s="20"/>
      <c r="B30" s="20"/>
      <c r="C30" s="20"/>
      <c r="D30" s="20"/>
      <c r="E30" s="20"/>
      <c r="F30" s="20"/>
      <c r="G30" s="20"/>
      <c r="H30" s="20"/>
      <c r="I30" s="20"/>
      <c r="J30" s="20"/>
      <c r="K30" s="20"/>
      <c r="L30" s="20"/>
      <c r="M30" s="20"/>
      <c r="N30" s="20"/>
      <c r="O30" s="20"/>
      <c r="P30" s="20"/>
    </row>
    <row r="31" spans="1:17" x14ac:dyDescent="0.2">
      <c r="A31" s="1" t="s">
        <v>41</v>
      </c>
      <c r="B31" s="20"/>
      <c r="C31" s="328">
        <f>'Kops n'!C41:H41</f>
        <v>0</v>
      </c>
      <c r="D31" s="328"/>
      <c r="E31" s="328"/>
      <c r="F31" s="328"/>
      <c r="G31" s="328"/>
      <c r="H31" s="328"/>
      <c r="I31" s="20"/>
      <c r="J31" s="20"/>
      <c r="K31" s="20"/>
      <c r="L31" s="20"/>
      <c r="M31" s="20"/>
      <c r="N31" s="20"/>
      <c r="O31" s="20"/>
      <c r="P31" s="20"/>
    </row>
    <row r="32" spans="1:17" x14ac:dyDescent="0.2">
      <c r="A32" s="20"/>
      <c r="B32" s="20"/>
      <c r="C32" s="250" t="s">
        <v>15</v>
      </c>
      <c r="D32" s="250"/>
      <c r="E32" s="250"/>
      <c r="F32" s="250"/>
      <c r="G32" s="250"/>
      <c r="H32" s="25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3" t="s">
        <v>16</v>
      </c>
      <c r="B34" s="52"/>
      <c r="C34" s="115">
        <f>'Kops n'!C44</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C4:I4"/>
    <mergeCell ref="F12:K12"/>
    <mergeCell ref="A9:F9"/>
    <mergeCell ref="J9:M9"/>
    <mergeCell ref="D8:L8"/>
    <mergeCell ref="A23:K23"/>
    <mergeCell ref="C26:H26"/>
    <mergeCell ref="C27:H27"/>
    <mergeCell ref="A29:D29"/>
    <mergeCell ref="C31:H31"/>
    <mergeCell ref="N9:O9"/>
    <mergeCell ref="A12:A13"/>
    <mergeCell ref="B12:B13"/>
    <mergeCell ref="C12:C13"/>
    <mergeCell ref="D12:D13"/>
    <mergeCell ref="E12:E13"/>
    <mergeCell ref="L12:P12"/>
    <mergeCell ref="C2:I2"/>
    <mergeCell ref="C3:I3"/>
    <mergeCell ref="D5:L5"/>
    <mergeCell ref="D6:L6"/>
    <mergeCell ref="D7:L7"/>
  </mergeCells>
  <conditionalFormatting sqref="A14:B22">
    <cfRule type="cellIs" dxfId="108" priority="20" operator="equal">
      <formula>0</formula>
    </cfRule>
  </conditionalFormatting>
  <conditionalFormatting sqref="A9:F9">
    <cfRule type="containsText" dxfId="107" priority="41" operator="containsText" text="Tāme sastādīta  20__. gada tirgus cenās, pamatojoties uz ___ daļas rasējumiem">
      <formula>NOT(ISERROR(SEARCH("Tāme sastādīta  20__. gada tirgus cenās, pamatojoties uz ___ daļas rasējumiem",A9)))</formula>
    </cfRule>
  </conditionalFormatting>
  <conditionalFormatting sqref="A23:K23">
    <cfRule type="containsText" dxfId="106" priority="25" operator="containsText" text="Tiešās izmaksas kopā, t. sk. darba devēja sociālais nodoklis __.__% ">
      <formula>NOT(ISERROR(SEARCH("Tiešās izmaksas kopā, t. sk. darba devēja sociālais nodoklis __.__% ",A23)))</formula>
    </cfRule>
  </conditionalFormatting>
  <conditionalFormatting sqref="C21:E21">
    <cfRule type="cellIs" dxfId="105" priority="15" operator="equal">
      <formula>0</formula>
    </cfRule>
  </conditionalFormatting>
  <conditionalFormatting sqref="C14:G14">
    <cfRule type="cellIs" dxfId="104" priority="18" operator="equal">
      <formula>0</formula>
    </cfRule>
  </conditionalFormatting>
  <conditionalFormatting sqref="C26:H26">
    <cfRule type="cellIs" dxfId="103" priority="34" operator="equal">
      <formula>0</formula>
    </cfRule>
  </conditionalFormatting>
  <conditionalFormatting sqref="C31:H31">
    <cfRule type="cellIs" dxfId="102" priority="35" operator="equal">
      <formula>0</formula>
    </cfRule>
  </conditionalFormatting>
  <conditionalFormatting sqref="C2:I2">
    <cfRule type="cellIs" dxfId="101" priority="40" operator="equal">
      <formula>0</formula>
    </cfRule>
  </conditionalFormatting>
  <conditionalFormatting sqref="C4:I4">
    <cfRule type="cellIs" dxfId="100" priority="32" operator="equal">
      <formula>0</formula>
    </cfRule>
  </conditionalFormatting>
  <conditionalFormatting sqref="D1">
    <cfRule type="cellIs" dxfId="99" priority="27" operator="equal">
      <formula>0</formula>
    </cfRule>
  </conditionalFormatting>
  <conditionalFormatting sqref="D5:L8">
    <cfRule type="cellIs" dxfId="98" priority="28" operator="equal">
      <formula>0</formula>
    </cfRule>
  </conditionalFormatting>
  <conditionalFormatting sqref="F15:G22">
    <cfRule type="cellIs" dxfId="97" priority="8" operator="equal">
      <formula>0</formula>
    </cfRule>
  </conditionalFormatting>
  <conditionalFormatting sqref="H14:H22 K14:P22">
    <cfRule type="cellIs" dxfId="96" priority="19" operator="equal">
      <formula>0</formula>
    </cfRule>
  </conditionalFormatting>
  <conditionalFormatting sqref="I14:J22">
    <cfRule type="cellIs" dxfId="95" priority="1" operator="equal">
      <formula>0</formula>
    </cfRule>
  </conditionalFormatting>
  <conditionalFormatting sqref="L23:P23">
    <cfRule type="cellIs" dxfId="94" priority="33" operator="equal">
      <formula>0</formula>
    </cfRule>
  </conditionalFormatting>
  <conditionalFormatting sqref="N9:O9">
    <cfRule type="cellIs" dxfId="93" priority="43" operator="equal">
      <formula>0</formula>
    </cfRule>
  </conditionalFormatting>
  <conditionalFormatting sqref="Q14:Q22">
    <cfRule type="cellIs" dxfId="92" priority="21" operator="equal">
      <formula>0</formula>
    </cfRule>
  </conditionalFormatting>
  <dataValidations count="1">
    <dataValidation type="list" allowBlank="1" showInputMessage="1" showErrorMessage="1" sqref="Q14:Q22" xr:uid="{01D3D7D5-2F80-4BED-AF25-4DE21AD1A92B}">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7" operator="containsText" id="{CA968219-76FB-4505-92C3-C4DDA46A6362}">
            <xm:f>NOT(ISERROR(SEARCH("Tāme sastādīta ____. gada ___. ______________",A29)))</xm:f>
            <xm:f>"Tāme sastādīta ____. gada ___. ______________"</xm:f>
            <x14:dxf>
              <font>
                <color auto="1"/>
              </font>
              <fill>
                <patternFill>
                  <bgColor rgb="FFC6EFCE"/>
                </patternFill>
              </fill>
            </x14:dxf>
          </x14:cfRule>
          <xm:sqref>A29</xm:sqref>
        </x14:conditionalFormatting>
        <x14:conditionalFormatting xmlns:xm="http://schemas.microsoft.com/office/excel/2006/main">
          <x14:cfRule type="containsText" priority="36" operator="containsText" id="{F298470E-59D4-4BDF-88C0-AD8C775F3EA9}">
            <xm:f>NOT(ISERROR(SEARCH("Sertifikāta Nr. _________________________________",A34)))</xm:f>
            <xm:f>"Sertifikāta Nr. _________________________________"</xm:f>
            <x14:dxf>
              <font>
                <color auto="1"/>
              </font>
              <fill>
                <patternFill>
                  <bgColor rgb="FFC6EFCE"/>
                </patternFill>
              </fill>
            </x14:dxf>
          </x14:cfRule>
          <xm:sqref>A34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9BF8-09FC-43ED-A701-B40A9EE9B302}">
  <sheetPr codeName="Sheet32">
    <tabColor rgb="FF7030A0"/>
  </sheetPr>
  <dimension ref="A1:P35"/>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'9a+c+n'!D1</f>
        <v>9</v>
      </c>
      <c r="E1" s="26"/>
      <c r="F1" s="26"/>
      <c r="G1" s="26"/>
      <c r="H1" s="26"/>
      <c r="I1" s="26"/>
      <c r="J1" s="26"/>
      <c r="N1" s="30"/>
      <c r="O1" s="31"/>
      <c r="P1" s="32"/>
    </row>
    <row r="2" spans="1:16" x14ac:dyDescent="0.2">
      <c r="A2" s="33"/>
      <c r="B2" s="33"/>
      <c r="C2" s="316" t="str">
        <f>'9a+c+n'!C2:I2</f>
        <v>Labiekārtošana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P23</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x14ac:dyDescent="0.2">
      <c r="A14" s="63">
        <f>IF(P14=0,0,IF(COUNTBLANK(P14)=1,0,COUNTA($P$14:P14)))</f>
        <v>0</v>
      </c>
      <c r="B14" s="27">
        <f>IF($C$4="Attiecināmās izmaksas",IF('9a+c+n'!$Q14="A",'9a+c+n'!B14,0),0)</f>
        <v>0</v>
      </c>
      <c r="C14" s="27">
        <f>IF($C$4="Attiecināmās izmaksas",IF('9a+c+n'!$Q14="A",'9a+c+n'!C14,0),0)</f>
        <v>0</v>
      </c>
      <c r="D14" s="27">
        <f>IF($C$4="Attiecināmās izmaksas",IF('9a+c+n'!$Q14="A",'9a+c+n'!D14,0),0)</f>
        <v>0</v>
      </c>
      <c r="E14" s="57"/>
      <c r="F14" s="79"/>
      <c r="G14" s="27">
        <f>IF($C$4="Attiecināmās izmaksas",IF('9a+c+n'!$Q14="A",'9a+c+n'!G14,0),0)</f>
        <v>0</v>
      </c>
      <c r="H14" s="27">
        <f>IF($C$4="Attiecināmās izmaksas",IF('9a+c+n'!$Q14="A",'9a+c+n'!H14,0),0)</f>
        <v>0</v>
      </c>
      <c r="I14" s="27"/>
      <c r="J14" s="27"/>
      <c r="K14" s="57">
        <f>IF($C$4="Attiecināmās izmaksas",IF('9a+c+n'!$Q14="A",'9a+c+n'!K14,0),0)</f>
        <v>0</v>
      </c>
      <c r="L14" s="79">
        <f>IF($C$4="Attiecināmās izmaksas",IF('9a+c+n'!$Q14="A",'9a+c+n'!L14,0),0)</f>
        <v>0</v>
      </c>
      <c r="M14" s="27">
        <f>IF($C$4="Attiecināmās izmaksas",IF('9a+c+n'!$Q14="A",'9a+c+n'!M14,0),0)</f>
        <v>0</v>
      </c>
      <c r="N14" s="27">
        <f>IF($C$4="Attiecināmās izmaksas",IF('9a+c+n'!$Q14="A",'9a+c+n'!N14,0),0)</f>
        <v>0</v>
      </c>
      <c r="O14" s="27">
        <f>IF($C$4="Attiecināmās izmaksas",IF('9a+c+n'!$Q14="A",'9a+c+n'!O14,0),0)</f>
        <v>0</v>
      </c>
      <c r="P14" s="57">
        <f>IF($C$4="Attiecināmās izmaksas",IF('9a+c+n'!$Q14="A",'9a+c+n'!P14,0),0)</f>
        <v>0</v>
      </c>
    </row>
    <row r="15" spans="1:16" ht="22.5" x14ac:dyDescent="0.2">
      <c r="A15" s="64">
        <f>IF(P15=0,0,IF(COUNTBLANK(P15)=1,0,COUNTA($P$14:P15)))</f>
        <v>0</v>
      </c>
      <c r="B15" s="28" t="str">
        <f>IF($C$4="Attiecināmās izmaksas",IF('9a+c+n'!$Q15="A",'9a+c+n'!B15,0),0)</f>
        <v>31-00000</v>
      </c>
      <c r="C15" s="28" t="str">
        <f>IF($C$4="Attiecināmās izmaksas",IF('9a+c+n'!$Q15="A",'9a+c+n'!C15,0),0)</f>
        <v>Betona bruģakmens"PRIZMA" vai ekvivalents, 100x200x60 ieklāšana 600mm joslā</v>
      </c>
      <c r="D15" s="28" t="str">
        <f>IF($C$4="Attiecināmās izmaksas",IF('9a+c+n'!$Q15="A",'9a+c+n'!D15,0),0)</f>
        <v>tm</v>
      </c>
      <c r="E15" s="59"/>
      <c r="F15" s="81"/>
      <c r="G15" s="28"/>
      <c r="H15" s="28">
        <f>IF($C$4="Attiecināmās izmaksas",IF('9a+c+n'!$Q15="A",'9a+c+n'!H15,0),0)</f>
        <v>0</v>
      </c>
      <c r="I15" s="28"/>
      <c r="J15" s="28"/>
      <c r="K15" s="59">
        <f>IF($C$4="Attiecināmās izmaksas",IF('9a+c+n'!$Q15="A",'9a+c+n'!K15,0),0)</f>
        <v>0</v>
      </c>
      <c r="L15" s="81">
        <f>IF($C$4="Attiecināmās izmaksas",IF('9a+c+n'!$Q15="A",'9a+c+n'!L15,0),0)</f>
        <v>0</v>
      </c>
      <c r="M15" s="28">
        <f>IF($C$4="Attiecināmās izmaksas",IF('9a+c+n'!$Q15="A",'9a+c+n'!M15,0),0)</f>
        <v>0</v>
      </c>
      <c r="N15" s="28">
        <f>IF($C$4="Attiecināmās izmaksas",IF('9a+c+n'!$Q15="A",'9a+c+n'!N15,0),0)</f>
        <v>0</v>
      </c>
      <c r="O15" s="28">
        <f>IF($C$4="Attiecināmās izmaksas",IF('9a+c+n'!$Q15="A",'9a+c+n'!O15,0),0)</f>
        <v>0</v>
      </c>
      <c r="P15" s="59">
        <f>IF($C$4="Attiecināmās izmaksas",IF('9a+c+n'!$Q15="A",'9a+c+n'!P15,0),0)</f>
        <v>0</v>
      </c>
    </row>
    <row r="16" spans="1:16" ht="22.5" x14ac:dyDescent="0.2">
      <c r="A16" s="64">
        <f>IF(P16=0,0,IF(COUNTBLANK(P16)=1,0,COUNTA($P$14:P16)))</f>
        <v>0</v>
      </c>
      <c r="B16" s="28" t="str">
        <f>IF($C$4="Attiecināmās izmaksas",IF('9a+c+n'!$Q16="A",'9a+c+n'!B16,0),0)</f>
        <v>31-00000</v>
      </c>
      <c r="C16" s="28" t="str">
        <f>IF($C$4="Attiecināmās izmaksas",IF('9a+c+n'!$Q16="A",'9a+c+n'!C16,0),0)</f>
        <v>Dolomīta atsijas fr. 2 - 8; 50mm</v>
      </c>
      <c r="D16" s="28" t="str">
        <f>IF($C$4="Attiecināmās izmaksas",IF('9a+c+n'!$Q16="A",'9a+c+n'!D16,0),0)</f>
        <v>m3</v>
      </c>
      <c r="E16" s="59"/>
      <c r="F16" s="81"/>
      <c r="G16" s="28"/>
      <c r="H16" s="28">
        <f>IF($C$4="Attiecināmās izmaksas",IF('9a+c+n'!$Q16="A",'9a+c+n'!H16,0),0)</f>
        <v>0</v>
      </c>
      <c r="I16" s="28"/>
      <c r="J16" s="28"/>
      <c r="K16" s="59">
        <f>IF($C$4="Attiecināmās izmaksas",IF('9a+c+n'!$Q16="A",'9a+c+n'!K16,0),0)</f>
        <v>0</v>
      </c>
      <c r="L16" s="81">
        <f>IF($C$4="Attiecināmās izmaksas",IF('9a+c+n'!$Q16="A",'9a+c+n'!L16,0),0)</f>
        <v>0</v>
      </c>
      <c r="M16" s="28">
        <f>IF($C$4="Attiecināmās izmaksas",IF('9a+c+n'!$Q16="A",'9a+c+n'!M16,0),0)</f>
        <v>0</v>
      </c>
      <c r="N16" s="28">
        <f>IF($C$4="Attiecināmās izmaksas",IF('9a+c+n'!$Q16="A",'9a+c+n'!N16,0),0)</f>
        <v>0</v>
      </c>
      <c r="O16" s="28">
        <f>IF($C$4="Attiecināmās izmaksas",IF('9a+c+n'!$Q16="A",'9a+c+n'!O16,0),0)</f>
        <v>0</v>
      </c>
      <c r="P16" s="59">
        <f>IF($C$4="Attiecināmās izmaksas",IF('9a+c+n'!$Q16="A",'9a+c+n'!P16,0),0)</f>
        <v>0</v>
      </c>
    </row>
    <row r="17" spans="1:16" ht="22.5" x14ac:dyDescent="0.2">
      <c r="A17" s="64">
        <f>IF(P17=0,0,IF(COUNTBLANK(P17)=1,0,COUNTA($P$14:P17)))</f>
        <v>0</v>
      </c>
      <c r="B17" s="28" t="str">
        <f>IF($C$4="Attiecināmās izmaksas",IF('9a+c+n'!$Q17="A",'9a+c+n'!B17,0),0)</f>
        <v>31-00000</v>
      </c>
      <c r="C17" s="28" t="str">
        <f>IF($C$4="Attiecināmās izmaksas",IF('9a+c+n'!$Q17="A",'9a+c+n'!C17,0),0)</f>
        <v>Šķembas fr. 20-60mm, biezums 150 mm</v>
      </c>
      <c r="D17" s="28" t="str">
        <f>IF($C$4="Attiecināmās izmaksas",IF('9a+c+n'!$Q17="A",'9a+c+n'!D17,0),0)</f>
        <v>m3</v>
      </c>
      <c r="E17" s="59"/>
      <c r="F17" s="81"/>
      <c r="G17" s="28"/>
      <c r="H17" s="28">
        <f>IF($C$4="Attiecināmās izmaksas",IF('9a+c+n'!$Q17="A",'9a+c+n'!H17,0),0)</f>
        <v>0</v>
      </c>
      <c r="I17" s="28"/>
      <c r="J17" s="28"/>
      <c r="K17" s="59">
        <f>IF($C$4="Attiecināmās izmaksas",IF('9a+c+n'!$Q17="A",'9a+c+n'!K17,0),0)</f>
        <v>0</v>
      </c>
      <c r="L17" s="81">
        <f>IF($C$4="Attiecināmās izmaksas",IF('9a+c+n'!$Q17="A",'9a+c+n'!L17,0),0)</f>
        <v>0</v>
      </c>
      <c r="M17" s="28">
        <f>IF($C$4="Attiecināmās izmaksas",IF('9a+c+n'!$Q17="A",'9a+c+n'!M17,0),0)</f>
        <v>0</v>
      </c>
      <c r="N17" s="28">
        <f>IF($C$4="Attiecināmās izmaksas",IF('9a+c+n'!$Q17="A",'9a+c+n'!N17,0),0)</f>
        <v>0</v>
      </c>
      <c r="O17" s="28">
        <f>IF($C$4="Attiecināmās izmaksas",IF('9a+c+n'!$Q17="A",'9a+c+n'!O17,0),0)</f>
        <v>0</v>
      </c>
      <c r="P17" s="59">
        <f>IF($C$4="Attiecināmās izmaksas",IF('9a+c+n'!$Q17="A",'9a+c+n'!P17,0),0)</f>
        <v>0</v>
      </c>
    </row>
    <row r="18" spans="1:16" ht="22.5" x14ac:dyDescent="0.2">
      <c r="A18" s="64">
        <f>IF(P18=0,0,IF(COUNTBLANK(P18)=1,0,COUNTA($P$14:P18)))</f>
        <v>0</v>
      </c>
      <c r="B18" s="28" t="str">
        <f>IF($C$4="Attiecināmās izmaksas",IF('9a+c+n'!$Q18="A",'9a+c+n'!B18,0),0)</f>
        <v>31-00000</v>
      </c>
      <c r="C18" s="28" t="str">
        <f>IF($C$4="Attiecināmās izmaksas",IF('9a+c+n'!$Q18="A",'9a+c+n'!C18,0),0)</f>
        <v>Esošās grunts blietēšana</v>
      </c>
      <c r="D18" s="28" t="str">
        <f>IF($C$4="Attiecināmās izmaksas",IF('9a+c+n'!$Q18="A",'9a+c+n'!D18,0),0)</f>
        <v>kompl</v>
      </c>
      <c r="E18" s="59"/>
      <c r="F18" s="81"/>
      <c r="G18" s="28"/>
      <c r="H18" s="28">
        <f>IF($C$4="Attiecināmās izmaksas",IF('9a+c+n'!$Q18="A",'9a+c+n'!H18,0),0)</f>
        <v>0</v>
      </c>
      <c r="I18" s="28"/>
      <c r="J18" s="28"/>
      <c r="K18" s="59">
        <f>IF($C$4="Attiecināmās izmaksas",IF('9a+c+n'!$Q18="A",'9a+c+n'!K18,0),0)</f>
        <v>0</v>
      </c>
      <c r="L18" s="81">
        <f>IF($C$4="Attiecināmās izmaksas",IF('9a+c+n'!$Q18="A",'9a+c+n'!L18,0),0)</f>
        <v>0</v>
      </c>
      <c r="M18" s="28">
        <f>IF($C$4="Attiecināmās izmaksas",IF('9a+c+n'!$Q18="A",'9a+c+n'!M18,0),0)</f>
        <v>0</v>
      </c>
      <c r="N18" s="28">
        <f>IF($C$4="Attiecināmās izmaksas",IF('9a+c+n'!$Q18="A",'9a+c+n'!N18,0),0)</f>
        <v>0</v>
      </c>
      <c r="O18" s="28">
        <f>IF($C$4="Attiecināmās izmaksas",IF('9a+c+n'!$Q18="A",'9a+c+n'!O18,0),0)</f>
        <v>0</v>
      </c>
      <c r="P18" s="59">
        <f>IF($C$4="Attiecināmās izmaksas",IF('9a+c+n'!$Q18="A",'9a+c+n'!P18,0),0)</f>
        <v>0</v>
      </c>
    </row>
    <row r="19" spans="1:16" ht="22.5" x14ac:dyDescent="0.2">
      <c r="A19" s="64">
        <f>IF(P19=0,0,IF(COUNTBLANK(P19)=1,0,COUNTA($P$14:P19)))</f>
        <v>0</v>
      </c>
      <c r="B19" s="28" t="str">
        <f>IF($C$4="Attiecināmās izmaksas",IF('9a+c+n'!$Q19="A",'9a+c+n'!B19,0),0)</f>
        <v>31-00000</v>
      </c>
      <c r="C19" s="28" t="str">
        <f>IF($C$4="Attiecināmās izmaksas",IF('9a+c+n'!$Q19="A",'9a+c+n'!C19,0),0)</f>
        <v>Betona bortakmeņa BR 100.20.8 iebūve</v>
      </c>
      <c r="D19" s="28" t="str">
        <f>IF($C$4="Attiecināmās izmaksas",IF('9a+c+n'!$Q19="A",'9a+c+n'!D19,0),0)</f>
        <v>tm</v>
      </c>
      <c r="E19" s="59"/>
      <c r="F19" s="81"/>
      <c r="G19" s="28"/>
      <c r="H19" s="28">
        <f>IF($C$4="Attiecināmās izmaksas",IF('9a+c+n'!$Q19="A",'9a+c+n'!H19,0),0)</f>
        <v>0</v>
      </c>
      <c r="I19" s="28"/>
      <c r="J19" s="28"/>
      <c r="K19" s="59">
        <f>IF($C$4="Attiecināmās izmaksas",IF('9a+c+n'!$Q19="A",'9a+c+n'!K19,0),0)</f>
        <v>0</v>
      </c>
      <c r="L19" s="81">
        <f>IF($C$4="Attiecināmās izmaksas",IF('9a+c+n'!$Q19="A",'9a+c+n'!L19,0),0)</f>
        <v>0</v>
      </c>
      <c r="M19" s="28">
        <f>IF($C$4="Attiecināmās izmaksas",IF('9a+c+n'!$Q19="A",'9a+c+n'!M19,0),0)</f>
        <v>0</v>
      </c>
      <c r="N19" s="28">
        <f>IF($C$4="Attiecināmās izmaksas",IF('9a+c+n'!$Q19="A",'9a+c+n'!N19,0),0)</f>
        <v>0</v>
      </c>
      <c r="O19" s="28">
        <f>IF($C$4="Attiecināmās izmaksas",IF('9a+c+n'!$Q19="A",'9a+c+n'!O19,0),0)</f>
        <v>0</v>
      </c>
      <c r="P19" s="59">
        <f>IF($C$4="Attiecināmās izmaksas",IF('9a+c+n'!$Q19="A",'9a+c+n'!P19,0),0)</f>
        <v>0</v>
      </c>
    </row>
    <row r="20" spans="1:16" ht="22.5" x14ac:dyDescent="0.2">
      <c r="A20" s="64">
        <f>IF(P20=0,0,IF(COUNTBLANK(P20)=1,0,COUNTA($P$14:P20)))</f>
        <v>0</v>
      </c>
      <c r="B20" s="28" t="str">
        <f>IF($C$4="Attiecināmās izmaksas",IF('9a+c+n'!$Q20="A",'9a+c+n'!B20,0),0)</f>
        <v>31-00000</v>
      </c>
      <c r="C20" s="28" t="str">
        <f>IF($C$4="Attiecināmās izmaksas",IF('9a+c+n'!$Q20="A",'9a+c+n'!C20,0),0)</f>
        <v>Betona C16/20 pamatnes izveidošana bortakmens pamatnei</v>
      </c>
      <c r="D20" s="28" t="str">
        <f>IF($C$4="Attiecināmās izmaksas",IF('9a+c+n'!$Q20="A",'9a+c+n'!D20,0),0)</f>
        <v>tm</v>
      </c>
      <c r="E20" s="59"/>
      <c r="F20" s="81"/>
      <c r="G20" s="28"/>
      <c r="H20" s="28">
        <f>IF($C$4="Attiecināmās izmaksas",IF('9a+c+n'!$Q20="A",'9a+c+n'!H20,0),0)</f>
        <v>0</v>
      </c>
      <c r="I20" s="28"/>
      <c r="J20" s="28"/>
      <c r="K20" s="59">
        <f>IF($C$4="Attiecināmās izmaksas",IF('9a+c+n'!$Q20="A",'9a+c+n'!K20,0),0)</f>
        <v>0</v>
      </c>
      <c r="L20" s="81">
        <f>IF($C$4="Attiecināmās izmaksas",IF('9a+c+n'!$Q20="A",'9a+c+n'!L20,0),0)</f>
        <v>0</v>
      </c>
      <c r="M20" s="28">
        <f>IF($C$4="Attiecināmās izmaksas",IF('9a+c+n'!$Q20="A",'9a+c+n'!M20,0),0)</f>
        <v>0</v>
      </c>
      <c r="N20" s="28">
        <f>IF($C$4="Attiecināmās izmaksas",IF('9a+c+n'!$Q20="A",'9a+c+n'!N20,0),0)</f>
        <v>0</v>
      </c>
      <c r="O20" s="28">
        <f>IF($C$4="Attiecināmās izmaksas",IF('9a+c+n'!$Q20="A",'9a+c+n'!O20,0),0)</f>
        <v>0</v>
      </c>
      <c r="P20" s="59">
        <f>IF($C$4="Attiecināmās izmaksas",IF('9a+c+n'!$Q20="A",'9a+c+n'!P20,0),0)</f>
        <v>0</v>
      </c>
    </row>
    <row r="21" spans="1:16" x14ac:dyDescent="0.2">
      <c r="A21" s="64">
        <f>IF(P21=0,0,IF(COUNTBLANK(P21)=1,0,COUNTA($P$14:P21)))</f>
        <v>0</v>
      </c>
      <c r="B21" s="28">
        <f>IF($C$4="Attiecināmās izmaksas",IF('9a+c+n'!$Q21="A",'9a+c+n'!B21,0),0)</f>
        <v>0</v>
      </c>
      <c r="C21" s="28">
        <f>IF($C$4="Attiecināmās izmaksas",IF('9a+c+n'!$Q21="A",'9a+c+n'!C21,0),0)</f>
        <v>0</v>
      </c>
      <c r="D21" s="28">
        <f>IF($C$4="Attiecināmās izmaksas",IF('9a+c+n'!$Q21="A",'9a+c+n'!D21,0),0)</f>
        <v>0</v>
      </c>
      <c r="E21" s="59"/>
      <c r="F21" s="81"/>
      <c r="G21" s="28"/>
      <c r="H21" s="28">
        <f>IF($C$4="Attiecināmās izmaksas",IF('9a+c+n'!$Q21="A",'9a+c+n'!H21,0),0)</f>
        <v>0</v>
      </c>
      <c r="I21" s="28"/>
      <c r="J21" s="28"/>
      <c r="K21" s="59">
        <f>IF($C$4="Attiecināmās izmaksas",IF('9a+c+n'!$Q21="A",'9a+c+n'!K21,0),0)</f>
        <v>0</v>
      </c>
      <c r="L21" s="81">
        <f>IF($C$4="Attiecināmās izmaksas",IF('9a+c+n'!$Q21="A",'9a+c+n'!L21,0),0)</f>
        <v>0</v>
      </c>
      <c r="M21" s="28">
        <f>IF($C$4="Attiecināmās izmaksas",IF('9a+c+n'!$Q21="A",'9a+c+n'!M21,0),0)</f>
        <v>0</v>
      </c>
      <c r="N21" s="28">
        <f>IF($C$4="Attiecināmās izmaksas",IF('9a+c+n'!$Q21="A",'9a+c+n'!N21,0),0)</f>
        <v>0</v>
      </c>
      <c r="O21" s="28">
        <f>IF($C$4="Attiecināmās izmaksas",IF('9a+c+n'!$Q21="A",'9a+c+n'!O21,0),0)</f>
        <v>0</v>
      </c>
      <c r="P21" s="59">
        <f>IF($C$4="Attiecināmās izmaksas",IF('9a+c+n'!$Q21="A",'9a+c+n'!P21,0),0)</f>
        <v>0</v>
      </c>
    </row>
    <row r="22" spans="1:16" ht="22.5" x14ac:dyDescent="0.2">
      <c r="A22" s="64">
        <f>IF(P22=0,0,IF(COUNTBLANK(P22)=1,0,COUNTA($P$14:P22)))</f>
        <v>0</v>
      </c>
      <c r="B22" s="28" t="str">
        <f>IF($C$4="Attiecināmās izmaksas",IF('9a+c+n'!$Q22="A",'9a+c+n'!B22,0),0)</f>
        <v>31-00000</v>
      </c>
      <c r="C22" s="28" t="str">
        <f>IF($C$4="Attiecināmās izmaksas",IF('9a+c+n'!$Q22="A",'9a+c+n'!C22,0),0)</f>
        <v>Dalīto aizsargcauruļu uzstādīšana esošiem elektrības un sakaru kabeļiem, atrokot pamatus, l=1500</v>
      </c>
      <c r="D22" s="28" t="str">
        <f>IF($C$4="Attiecināmās izmaksas",IF('9a+c+n'!$Q22="A",'9a+c+n'!D22,0),0)</f>
        <v>gab</v>
      </c>
      <c r="E22" s="59"/>
      <c r="F22" s="81"/>
      <c r="G22" s="28"/>
      <c r="H22" s="28">
        <f>IF($C$4="Attiecināmās izmaksas",IF('9a+c+n'!$Q22="A",'9a+c+n'!H22,0),0)</f>
        <v>0</v>
      </c>
      <c r="I22" s="28"/>
      <c r="J22" s="28"/>
      <c r="K22" s="59">
        <f>IF($C$4="Attiecināmās izmaksas",IF('9a+c+n'!$Q22="A",'9a+c+n'!K22,0),0)</f>
        <v>0</v>
      </c>
      <c r="L22" s="81">
        <f>IF($C$4="Attiecināmās izmaksas",IF('9a+c+n'!$Q22="A",'9a+c+n'!L22,0),0)</f>
        <v>0</v>
      </c>
      <c r="M22" s="28">
        <f>IF($C$4="Attiecināmās izmaksas",IF('9a+c+n'!$Q22="A",'9a+c+n'!M22,0),0)</f>
        <v>0</v>
      </c>
      <c r="N22" s="28">
        <f>IF($C$4="Attiecināmās izmaksas",IF('9a+c+n'!$Q22="A",'9a+c+n'!N22,0),0)</f>
        <v>0</v>
      </c>
      <c r="O22" s="28">
        <f>IF($C$4="Attiecināmās izmaksas",IF('9a+c+n'!$Q22="A",'9a+c+n'!O22,0),0)</f>
        <v>0</v>
      </c>
      <c r="P22" s="59">
        <f>IF($C$4="Attiecināmās izmaksas",IF('9a+c+n'!$Q22="A",'9a+c+n'!P22,0),0)</f>
        <v>0</v>
      </c>
    </row>
    <row r="23" spans="1:16" ht="12" customHeight="1" thickBot="1" x14ac:dyDescent="0.25">
      <c r="A23" s="325" t="s">
        <v>62</v>
      </c>
      <c r="B23" s="326"/>
      <c r="C23" s="326"/>
      <c r="D23" s="326"/>
      <c r="E23" s="326"/>
      <c r="F23" s="326"/>
      <c r="G23" s="326"/>
      <c r="H23" s="326"/>
      <c r="I23" s="326"/>
      <c r="J23" s="326"/>
      <c r="K23" s="327"/>
      <c r="L23" s="74">
        <f>SUM(L14:L22)</f>
        <v>0</v>
      </c>
      <c r="M23" s="75">
        <f>SUM(M14:M22)</f>
        <v>0</v>
      </c>
      <c r="N23" s="75">
        <f>SUM(N14:N22)</f>
        <v>0</v>
      </c>
      <c r="O23" s="75">
        <f>SUM(O14:O22)</f>
        <v>0</v>
      </c>
      <c r="P23" s="76">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328">
        <f>'Kops n'!C36:H36</f>
        <v>0</v>
      </c>
      <c r="D26" s="328"/>
      <c r="E26" s="328"/>
      <c r="F26" s="328"/>
      <c r="G26" s="328"/>
      <c r="H26" s="328"/>
      <c r="I26" s="20"/>
      <c r="J26" s="20"/>
      <c r="K26" s="20"/>
      <c r="L26" s="20"/>
      <c r="M26" s="20"/>
      <c r="N26" s="20"/>
      <c r="O26" s="20"/>
      <c r="P26" s="20"/>
    </row>
    <row r="27" spans="1:16" x14ac:dyDescent="0.2">
      <c r="A27" s="20"/>
      <c r="B27" s="20"/>
      <c r="C27" s="250" t="s">
        <v>15</v>
      </c>
      <c r="D27" s="250"/>
      <c r="E27" s="250"/>
      <c r="F27" s="250"/>
      <c r="G27" s="250"/>
      <c r="H27" s="25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91" t="str">
        <f>'Kops n'!A39:D39</f>
        <v xml:space="preserve">Tāme sastādīta 2023. gada __.________ </v>
      </c>
      <c r="B29" s="292"/>
      <c r="C29" s="292"/>
      <c r="D29" s="29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328">
        <f>'Kops n'!C41:H41</f>
        <v>0</v>
      </c>
      <c r="D31" s="328"/>
      <c r="E31" s="328"/>
      <c r="F31" s="328"/>
      <c r="G31" s="328"/>
      <c r="H31" s="328"/>
      <c r="I31" s="20"/>
      <c r="J31" s="20"/>
      <c r="K31" s="20"/>
      <c r="L31" s="20"/>
      <c r="M31" s="20"/>
      <c r="N31" s="20"/>
      <c r="O31" s="20"/>
      <c r="P31" s="20"/>
    </row>
    <row r="32" spans="1:16" x14ac:dyDescent="0.2">
      <c r="A32" s="20"/>
      <c r="B32" s="20"/>
      <c r="C32" s="250" t="s">
        <v>15</v>
      </c>
      <c r="D32" s="250"/>
      <c r="E32" s="250"/>
      <c r="F32" s="250"/>
      <c r="G32" s="250"/>
      <c r="H32" s="25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3" t="s">
        <v>16</v>
      </c>
      <c r="B34" s="52"/>
      <c r="C34" s="115">
        <f>'Kops n'!C44</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91"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90" priority="1" operator="equal">
      <formula>0</formula>
    </cfRule>
  </conditionalFormatting>
  <conditionalFormatting sqref="C2:I2 D5:L8 N9:O9 L23:P23 C26:H26 C31:H31 C34">
    <cfRule type="cellIs" dxfId="89"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5418-072E-495A-9648-1212B5DF6C71}">
  <sheetPr>
    <tabColor rgb="FF7030A0"/>
  </sheetPr>
  <dimension ref="A1:P35"/>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'9a+c+n'!D1</f>
        <v>9</v>
      </c>
      <c r="E1" s="26"/>
      <c r="F1" s="26"/>
      <c r="G1" s="26"/>
      <c r="H1" s="26"/>
      <c r="I1" s="26"/>
      <c r="J1" s="26"/>
      <c r="N1" s="30"/>
      <c r="O1" s="31"/>
      <c r="P1" s="32"/>
    </row>
    <row r="2" spans="1:16" x14ac:dyDescent="0.2">
      <c r="A2" s="33"/>
      <c r="B2" s="33"/>
      <c r="C2" s="316" t="str">
        <f>'9a+c+n'!C2:I2</f>
        <v>Labiekārtošana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P23</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izmaksas",IF('9a+c+n'!$Q14="C",'9a+c+n'!B14,0))</f>
        <v>0</v>
      </c>
      <c r="C14" s="27">
        <f>IF($C$4="citu pasākumu izmaksas",IF('9a+c+n'!$Q14="C",'9a+c+n'!C14,0))</f>
        <v>0</v>
      </c>
      <c r="D14" s="27">
        <f>IF($C$4="citu pasākumu izmaksas",IF('9a+c+n'!$Q14="C",'9a+c+n'!D14,0))</f>
        <v>0</v>
      </c>
      <c r="E14" s="57"/>
      <c r="F14" s="79"/>
      <c r="G14" s="27">
        <f>IF($C$4="citu pasākumu izmaksas",IF('9a+c+n'!$Q14="C",'9a+c+n'!G14,0))</f>
        <v>0</v>
      </c>
      <c r="H14" s="27">
        <f>IF($C$4="citu pasākumu izmaksas",IF('9a+c+n'!$Q14="C",'9a+c+n'!H14,0))</f>
        <v>0</v>
      </c>
      <c r="I14" s="27"/>
      <c r="J14" s="27"/>
      <c r="K14" s="57">
        <f>IF($C$4="citu pasākumu izmaksas",IF('9a+c+n'!$Q14="C",'9a+c+n'!K14,0))</f>
        <v>0</v>
      </c>
      <c r="L14" s="108">
        <f>IF($C$4="citu pasākumu izmaksas",IF('9a+c+n'!$Q14="C",'9a+c+n'!L14,0))</f>
        <v>0</v>
      </c>
      <c r="M14" s="27">
        <f>IF($C$4="citu pasākumu izmaksas",IF('9a+c+n'!$Q14="C",'9a+c+n'!M14,0))</f>
        <v>0</v>
      </c>
      <c r="N14" s="27">
        <f>IF($C$4="citu pasākumu izmaksas",IF('9a+c+n'!$Q14="C",'9a+c+n'!N14,0))</f>
        <v>0</v>
      </c>
      <c r="O14" s="27">
        <f>IF($C$4="citu pasākumu izmaksas",IF('9a+c+n'!$Q14="C",'9a+c+n'!O14,0))</f>
        <v>0</v>
      </c>
      <c r="P14" s="57">
        <f>IF($C$4="citu pasākumu izmaksas",IF('9a+c+n'!$Q14="C",'9a+c+n'!P14,0))</f>
        <v>0</v>
      </c>
    </row>
    <row r="15" spans="1:16" x14ac:dyDescent="0.2">
      <c r="A15" s="64">
        <f>IF(P15=0,0,IF(COUNTBLANK(P15)=1,0,COUNTA($P$14:P15)))</f>
        <v>0</v>
      </c>
      <c r="B15" s="28">
        <f>IF($C$4="citu pasākumu izmaksas",IF('9a+c+n'!$Q15="C",'9a+c+n'!B15,0))</f>
        <v>0</v>
      </c>
      <c r="C15" s="28">
        <f>IF($C$4="citu pasākumu izmaksas",IF('9a+c+n'!$Q15="C",'9a+c+n'!C15,0))</f>
        <v>0</v>
      </c>
      <c r="D15" s="28">
        <f>IF($C$4="citu pasākumu izmaksas",IF('9a+c+n'!$Q15="C",'9a+c+n'!D15,0))</f>
        <v>0</v>
      </c>
      <c r="E15" s="59"/>
      <c r="F15" s="81"/>
      <c r="G15" s="28"/>
      <c r="H15" s="28">
        <f>IF($C$4="citu pasākumu izmaksas",IF('9a+c+n'!$Q15="C",'9a+c+n'!H15,0))</f>
        <v>0</v>
      </c>
      <c r="I15" s="28"/>
      <c r="J15" s="28"/>
      <c r="K15" s="59">
        <f>IF($C$4="citu pasākumu izmaksas",IF('9a+c+n'!$Q15="C",'9a+c+n'!K15,0))</f>
        <v>0</v>
      </c>
      <c r="L15" s="109">
        <f>IF($C$4="citu pasākumu izmaksas",IF('9a+c+n'!$Q15="C",'9a+c+n'!L15,0))</f>
        <v>0</v>
      </c>
      <c r="M15" s="28">
        <f>IF($C$4="citu pasākumu izmaksas",IF('9a+c+n'!$Q15="C",'9a+c+n'!M15,0))</f>
        <v>0</v>
      </c>
      <c r="N15" s="28">
        <f>IF($C$4="citu pasākumu izmaksas",IF('9a+c+n'!$Q15="C",'9a+c+n'!N15,0))</f>
        <v>0</v>
      </c>
      <c r="O15" s="28">
        <f>IF($C$4="citu pasākumu izmaksas",IF('9a+c+n'!$Q15="C",'9a+c+n'!O15,0))</f>
        <v>0</v>
      </c>
      <c r="P15" s="59">
        <f>IF($C$4="citu pasākumu izmaksas",IF('9a+c+n'!$Q15="C",'9a+c+n'!P15,0))</f>
        <v>0</v>
      </c>
    </row>
    <row r="16" spans="1:16" x14ac:dyDescent="0.2">
      <c r="A16" s="64">
        <f>IF(P16=0,0,IF(COUNTBLANK(P16)=1,0,COUNTA($P$14:P16)))</f>
        <v>0</v>
      </c>
      <c r="B16" s="28">
        <f>IF($C$4="citu pasākumu izmaksas",IF('9a+c+n'!$Q16="C",'9a+c+n'!B16,0))</f>
        <v>0</v>
      </c>
      <c r="C16" s="28">
        <f>IF($C$4="citu pasākumu izmaksas",IF('9a+c+n'!$Q16="C",'9a+c+n'!C16,0))</f>
        <v>0</v>
      </c>
      <c r="D16" s="28">
        <f>IF($C$4="citu pasākumu izmaksas",IF('9a+c+n'!$Q16="C",'9a+c+n'!D16,0))</f>
        <v>0</v>
      </c>
      <c r="E16" s="59"/>
      <c r="F16" s="81"/>
      <c r="G16" s="28"/>
      <c r="H16" s="28">
        <f>IF($C$4="citu pasākumu izmaksas",IF('9a+c+n'!$Q16="C",'9a+c+n'!H16,0))</f>
        <v>0</v>
      </c>
      <c r="I16" s="28"/>
      <c r="J16" s="28"/>
      <c r="K16" s="59">
        <f>IF($C$4="citu pasākumu izmaksas",IF('9a+c+n'!$Q16="C",'9a+c+n'!K16,0))</f>
        <v>0</v>
      </c>
      <c r="L16" s="109">
        <f>IF($C$4="citu pasākumu izmaksas",IF('9a+c+n'!$Q16="C",'9a+c+n'!L16,0))</f>
        <v>0</v>
      </c>
      <c r="M16" s="28">
        <f>IF($C$4="citu pasākumu izmaksas",IF('9a+c+n'!$Q16="C",'9a+c+n'!M16,0))</f>
        <v>0</v>
      </c>
      <c r="N16" s="28">
        <f>IF($C$4="citu pasākumu izmaksas",IF('9a+c+n'!$Q16="C",'9a+c+n'!N16,0))</f>
        <v>0</v>
      </c>
      <c r="O16" s="28">
        <f>IF($C$4="citu pasākumu izmaksas",IF('9a+c+n'!$Q16="C",'9a+c+n'!O16,0))</f>
        <v>0</v>
      </c>
      <c r="P16" s="59">
        <f>IF($C$4="citu pasākumu izmaksas",IF('9a+c+n'!$Q16="C",'9a+c+n'!P16,0))</f>
        <v>0</v>
      </c>
    </row>
    <row r="17" spans="1:16" x14ac:dyDescent="0.2">
      <c r="A17" s="64">
        <f>IF(P17=0,0,IF(COUNTBLANK(P17)=1,0,COUNTA($P$14:P17)))</f>
        <v>0</v>
      </c>
      <c r="B17" s="28">
        <f>IF($C$4="citu pasākumu izmaksas",IF('9a+c+n'!$Q17="C",'9a+c+n'!B17,0))</f>
        <v>0</v>
      </c>
      <c r="C17" s="28">
        <f>IF($C$4="citu pasākumu izmaksas",IF('9a+c+n'!$Q17="C",'9a+c+n'!C17,0))</f>
        <v>0</v>
      </c>
      <c r="D17" s="28">
        <f>IF($C$4="citu pasākumu izmaksas",IF('9a+c+n'!$Q17="C",'9a+c+n'!D17,0))</f>
        <v>0</v>
      </c>
      <c r="E17" s="59"/>
      <c r="F17" s="81"/>
      <c r="G17" s="28"/>
      <c r="H17" s="28">
        <f>IF($C$4="citu pasākumu izmaksas",IF('9a+c+n'!$Q17="C",'9a+c+n'!H17,0))</f>
        <v>0</v>
      </c>
      <c r="I17" s="28"/>
      <c r="J17" s="28"/>
      <c r="K17" s="59">
        <f>IF($C$4="citu pasākumu izmaksas",IF('9a+c+n'!$Q17="C",'9a+c+n'!K17,0))</f>
        <v>0</v>
      </c>
      <c r="L17" s="109">
        <f>IF($C$4="citu pasākumu izmaksas",IF('9a+c+n'!$Q17="C",'9a+c+n'!L17,0))</f>
        <v>0</v>
      </c>
      <c r="M17" s="28">
        <f>IF($C$4="citu pasākumu izmaksas",IF('9a+c+n'!$Q17="C",'9a+c+n'!M17,0))</f>
        <v>0</v>
      </c>
      <c r="N17" s="28">
        <f>IF($C$4="citu pasākumu izmaksas",IF('9a+c+n'!$Q17="C",'9a+c+n'!N17,0))</f>
        <v>0</v>
      </c>
      <c r="O17" s="28">
        <f>IF($C$4="citu pasākumu izmaksas",IF('9a+c+n'!$Q17="C",'9a+c+n'!O17,0))</f>
        <v>0</v>
      </c>
      <c r="P17" s="59">
        <f>IF($C$4="citu pasākumu izmaksas",IF('9a+c+n'!$Q17="C",'9a+c+n'!P17,0))</f>
        <v>0</v>
      </c>
    </row>
    <row r="18" spans="1:16" x14ac:dyDescent="0.2">
      <c r="A18" s="64">
        <f>IF(P18=0,0,IF(COUNTBLANK(P18)=1,0,COUNTA($P$14:P18)))</f>
        <v>0</v>
      </c>
      <c r="B18" s="28">
        <f>IF($C$4="citu pasākumu izmaksas",IF('9a+c+n'!$Q18="C",'9a+c+n'!B18,0))</f>
        <v>0</v>
      </c>
      <c r="C18" s="28">
        <f>IF($C$4="citu pasākumu izmaksas",IF('9a+c+n'!$Q18="C",'9a+c+n'!C18,0))</f>
        <v>0</v>
      </c>
      <c r="D18" s="28">
        <f>IF($C$4="citu pasākumu izmaksas",IF('9a+c+n'!$Q18="C",'9a+c+n'!D18,0))</f>
        <v>0</v>
      </c>
      <c r="E18" s="59"/>
      <c r="F18" s="81"/>
      <c r="G18" s="28"/>
      <c r="H18" s="28">
        <f>IF($C$4="citu pasākumu izmaksas",IF('9a+c+n'!$Q18="C",'9a+c+n'!H18,0))</f>
        <v>0</v>
      </c>
      <c r="I18" s="28"/>
      <c r="J18" s="28"/>
      <c r="K18" s="59">
        <f>IF($C$4="citu pasākumu izmaksas",IF('9a+c+n'!$Q18="C",'9a+c+n'!K18,0))</f>
        <v>0</v>
      </c>
      <c r="L18" s="109">
        <f>IF($C$4="citu pasākumu izmaksas",IF('9a+c+n'!$Q18="C",'9a+c+n'!L18,0))</f>
        <v>0</v>
      </c>
      <c r="M18" s="28">
        <f>IF($C$4="citu pasākumu izmaksas",IF('9a+c+n'!$Q18="C",'9a+c+n'!M18,0))</f>
        <v>0</v>
      </c>
      <c r="N18" s="28">
        <f>IF($C$4="citu pasākumu izmaksas",IF('9a+c+n'!$Q18="C",'9a+c+n'!N18,0))</f>
        <v>0</v>
      </c>
      <c r="O18" s="28">
        <f>IF($C$4="citu pasākumu izmaksas",IF('9a+c+n'!$Q18="C",'9a+c+n'!O18,0))</f>
        <v>0</v>
      </c>
      <c r="P18" s="59">
        <f>IF($C$4="citu pasākumu izmaksas",IF('9a+c+n'!$Q18="C",'9a+c+n'!P18,0))</f>
        <v>0</v>
      </c>
    </row>
    <row r="19" spans="1:16" x14ac:dyDescent="0.2">
      <c r="A19" s="64">
        <f>IF(P19=0,0,IF(COUNTBLANK(P19)=1,0,COUNTA($P$14:P19)))</f>
        <v>0</v>
      </c>
      <c r="B19" s="28">
        <f>IF($C$4="citu pasākumu izmaksas",IF('9a+c+n'!$Q19="C",'9a+c+n'!B19,0))</f>
        <v>0</v>
      </c>
      <c r="C19" s="28">
        <f>IF($C$4="citu pasākumu izmaksas",IF('9a+c+n'!$Q19="C",'9a+c+n'!C19,0))</f>
        <v>0</v>
      </c>
      <c r="D19" s="28">
        <f>IF($C$4="citu pasākumu izmaksas",IF('9a+c+n'!$Q19="C",'9a+c+n'!D19,0))</f>
        <v>0</v>
      </c>
      <c r="E19" s="59"/>
      <c r="F19" s="81"/>
      <c r="G19" s="28"/>
      <c r="H19" s="28">
        <f>IF($C$4="citu pasākumu izmaksas",IF('9a+c+n'!$Q19="C",'9a+c+n'!H19,0))</f>
        <v>0</v>
      </c>
      <c r="I19" s="28"/>
      <c r="J19" s="28"/>
      <c r="K19" s="59">
        <f>IF($C$4="citu pasākumu izmaksas",IF('9a+c+n'!$Q19="C",'9a+c+n'!K19,0))</f>
        <v>0</v>
      </c>
      <c r="L19" s="109">
        <f>IF($C$4="citu pasākumu izmaksas",IF('9a+c+n'!$Q19="C",'9a+c+n'!L19,0))</f>
        <v>0</v>
      </c>
      <c r="M19" s="28">
        <f>IF($C$4="citu pasākumu izmaksas",IF('9a+c+n'!$Q19="C",'9a+c+n'!M19,0))</f>
        <v>0</v>
      </c>
      <c r="N19" s="28">
        <f>IF($C$4="citu pasākumu izmaksas",IF('9a+c+n'!$Q19="C",'9a+c+n'!N19,0))</f>
        <v>0</v>
      </c>
      <c r="O19" s="28">
        <f>IF($C$4="citu pasākumu izmaksas",IF('9a+c+n'!$Q19="C",'9a+c+n'!O19,0))</f>
        <v>0</v>
      </c>
      <c r="P19" s="59">
        <f>IF($C$4="citu pasākumu izmaksas",IF('9a+c+n'!$Q19="C",'9a+c+n'!P19,0))</f>
        <v>0</v>
      </c>
    </row>
    <row r="20" spans="1:16" x14ac:dyDescent="0.2">
      <c r="A20" s="64">
        <f>IF(P20=0,0,IF(COUNTBLANK(P20)=1,0,COUNTA($P$14:P20)))</f>
        <v>0</v>
      </c>
      <c r="B20" s="28">
        <f>IF($C$4="citu pasākumu izmaksas",IF('9a+c+n'!$Q20="C",'9a+c+n'!B20,0))</f>
        <v>0</v>
      </c>
      <c r="C20" s="28">
        <f>IF($C$4="citu pasākumu izmaksas",IF('9a+c+n'!$Q20="C",'9a+c+n'!C20,0))</f>
        <v>0</v>
      </c>
      <c r="D20" s="28">
        <f>IF($C$4="citu pasākumu izmaksas",IF('9a+c+n'!$Q20="C",'9a+c+n'!D20,0))</f>
        <v>0</v>
      </c>
      <c r="E20" s="59"/>
      <c r="F20" s="81"/>
      <c r="G20" s="28"/>
      <c r="H20" s="28">
        <f>IF($C$4="citu pasākumu izmaksas",IF('9a+c+n'!$Q20="C",'9a+c+n'!H20,0))</f>
        <v>0</v>
      </c>
      <c r="I20" s="28"/>
      <c r="J20" s="28"/>
      <c r="K20" s="59">
        <f>IF($C$4="citu pasākumu izmaksas",IF('9a+c+n'!$Q20="C",'9a+c+n'!K20,0))</f>
        <v>0</v>
      </c>
      <c r="L20" s="109">
        <f>IF($C$4="citu pasākumu izmaksas",IF('9a+c+n'!$Q20="C",'9a+c+n'!L20,0))</f>
        <v>0</v>
      </c>
      <c r="M20" s="28">
        <f>IF($C$4="citu pasākumu izmaksas",IF('9a+c+n'!$Q20="C",'9a+c+n'!M20,0))</f>
        <v>0</v>
      </c>
      <c r="N20" s="28">
        <f>IF($C$4="citu pasākumu izmaksas",IF('9a+c+n'!$Q20="C",'9a+c+n'!N20,0))</f>
        <v>0</v>
      </c>
      <c r="O20" s="28">
        <f>IF($C$4="citu pasākumu izmaksas",IF('9a+c+n'!$Q20="C",'9a+c+n'!O20,0))</f>
        <v>0</v>
      </c>
      <c r="P20" s="59">
        <f>IF($C$4="citu pasākumu izmaksas",IF('9a+c+n'!$Q20="C",'9a+c+n'!P20,0))</f>
        <v>0</v>
      </c>
    </row>
    <row r="21" spans="1:16" ht="22.5" x14ac:dyDescent="0.2">
      <c r="A21" s="64">
        <f>IF(P21=0,0,IF(COUNTBLANK(P21)=1,0,COUNTA($P$14:P21)))</f>
        <v>0</v>
      </c>
      <c r="B21" s="28" t="str">
        <f>IF($C$4="citu pasākumu izmaksas",IF('9a+c+n'!$Q21="C",'9a+c+n'!B21,0))</f>
        <v>31-00000</v>
      </c>
      <c r="C21" s="28" t="str">
        <f>IF($C$4="citu pasākumu izmaksas",IF('9a+c+n'!$Q21="C",'9a+c+n'!C21,0))</f>
        <v>Zāliena atjaunošana pēc darbu pabeigšanas, t.sk. melnzemes uzbēršana 150mm un zāliena sēšana</v>
      </c>
      <c r="D21" s="28" t="str">
        <f>IF($C$4="citu pasākumu izmaksas",IF('9a+c+n'!$Q21="C",'9a+c+n'!D21,0))</f>
        <v>obj</v>
      </c>
      <c r="E21" s="59"/>
      <c r="F21" s="81"/>
      <c r="G21" s="28"/>
      <c r="H21" s="28">
        <f>IF($C$4="citu pasākumu izmaksas",IF('9a+c+n'!$Q21="C",'9a+c+n'!H21,0))</f>
        <v>0</v>
      </c>
      <c r="I21" s="28"/>
      <c r="J21" s="28"/>
      <c r="K21" s="59">
        <f>IF($C$4="citu pasākumu izmaksas",IF('9a+c+n'!$Q21="C",'9a+c+n'!K21,0))</f>
        <v>0</v>
      </c>
      <c r="L21" s="109">
        <f>IF($C$4="citu pasākumu izmaksas",IF('9a+c+n'!$Q21="C",'9a+c+n'!L21,0))</f>
        <v>0</v>
      </c>
      <c r="M21" s="28">
        <f>IF($C$4="citu pasākumu izmaksas",IF('9a+c+n'!$Q21="C",'9a+c+n'!M21,0))</f>
        <v>0</v>
      </c>
      <c r="N21" s="28">
        <f>IF($C$4="citu pasākumu izmaksas",IF('9a+c+n'!$Q21="C",'9a+c+n'!N21,0))</f>
        <v>0</v>
      </c>
      <c r="O21" s="28">
        <f>IF($C$4="citu pasākumu izmaksas",IF('9a+c+n'!$Q21="C",'9a+c+n'!O21,0))</f>
        <v>0</v>
      </c>
      <c r="P21" s="59">
        <f>IF($C$4="citu pasākumu izmaksas",IF('9a+c+n'!$Q21="C",'9a+c+n'!P21,0))</f>
        <v>0</v>
      </c>
    </row>
    <row r="22" spans="1:16" ht="12" thickBot="1" x14ac:dyDescent="0.25">
      <c r="A22" s="64">
        <f>IF(P22=0,0,IF(COUNTBLANK(P22)=1,0,COUNTA($P$14:P22)))</f>
        <v>0</v>
      </c>
      <c r="B22" s="28">
        <f>IF($C$4="citu pasākumu izmaksas",IF('9a+c+n'!$Q22="C",'9a+c+n'!B22,0))</f>
        <v>0</v>
      </c>
      <c r="C22" s="28">
        <f>IF($C$4="citu pasākumu izmaksas",IF('9a+c+n'!$Q22="C",'9a+c+n'!C22,0))</f>
        <v>0</v>
      </c>
      <c r="D22" s="28">
        <f>IF($C$4="citu pasākumu izmaksas",IF('9a+c+n'!$Q22="C",'9a+c+n'!D22,0))</f>
        <v>0</v>
      </c>
      <c r="E22" s="59"/>
      <c r="F22" s="81"/>
      <c r="G22" s="28"/>
      <c r="H22" s="28">
        <f>IF($C$4="citu pasākumu izmaksas",IF('9a+c+n'!$Q22="C",'9a+c+n'!H22,0))</f>
        <v>0</v>
      </c>
      <c r="I22" s="28"/>
      <c r="J22" s="28"/>
      <c r="K22" s="59">
        <f>IF($C$4="citu pasākumu izmaksas",IF('9a+c+n'!$Q22="C",'9a+c+n'!K22,0))</f>
        <v>0</v>
      </c>
      <c r="L22" s="109">
        <f>IF($C$4="citu pasākumu izmaksas",IF('9a+c+n'!$Q22="C",'9a+c+n'!L22,0))</f>
        <v>0</v>
      </c>
      <c r="M22" s="28">
        <f>IF($C$4="citu pasākumu izmaksas",IF('9a+c+n'!$Q22="C",'9a+c+n'!M22,0))</f>
        <v>0</v>
      </c>
      <c r="N22" s="28">
        <f>IF($C$4="citu pasākumu izmaksas",IF('9a+c+n'!$Q22="C",'9a+c+n'!N22,0))</f>
        <v>0</v>
      </c>
      <c r="O22" s="28">
        <f>IF($C$4="citu pasākumu izmaksas",IF('9a+c+n'!$Q22="C",'9a+c+n'!O22,0))</f>
        <v>0</v>
      </c>
      <c r="P22" s="59">
        <f>IF($C$4="citu pasākumu izmaksas",IF('9a+c+n'!$Q22="C",'9a+c+n'!P22,0))</f>
        <v>0</v>
      </c>
    </row>
    <row r="23" spans="1:16" ht="12" customHeight="1" thickBot="1" x14ac:dyDescent="0.25">
      <c r="A23" s="325" t="s">
        <v>62</v>
      </c>
      <c r="B23" s="326"/>
      <c r="C23" s="326"/>
      <c r="D23" s="326"/>
      <c r="E23" s="326"/>
      <c r="F23" s="326"/>
      <c r="G23" s="326"/>
      <c r="H23" s="326"/>
      <c r="I23" s="326"/>
      <c r="J23" s="326"/>
      <c r="K23" s="327"/>
      <c r="L23" s="110">
        <f>SUM(L14:L22)</f>
        <v>0</v>
      </c>
      <c r="M23" s="111">
        <f>SUM(M14:M22)</f>
        <v>0</v>
      </c>
      <c r="N23" s="111">
        <f>SUM(N14:N22)</f>
        <v>0</v>
      </c>
      <c r="O23" s="111">
        <f>SUM(O14:O22)</f>
        <v>0</v>
      </c>
      <c r="P23" s="112">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328">
        <f>'Kops c'!C36:H36</f>
        <v>0</v>
      </c>
      <c r="D26" s="328"/>
      <c r="E26" s="328"/>
      <c r="F26" s="328"/>
      <c r="G26" s="328"/>
      <c r="H26" s="328"/>
      <c r="I26" s="20"/>
      <c r="J26" s="20"/>
      <c r="K26" s="20"/>
      <c r="L26" s="20"/>
      <c r="M26" s="20"/>
      <c r="N26" s="20"/>
      <c r="O26" s="20"/>
      <c r="P26" s="20"/>
    </row>
    <row r="27" spans="1:16" x14ac:dyDescent="0.2">
      <c r="A27" s="20"/>
      <c r="B27" s="20"/>
      <c r="C27" s="250" t="s">
        <v>15</v>
      </c>
      <c r="D27" s="250"/>
      <c r="E27" s="250"/>
      <c r="F27" s="250"/>
      <c r="G27" s="250"/>
      <c r="H27" s="25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91" t="str">
        <f>'Kops n'!A39:D39</f>
        <v xml:space="preserve">Tāme sastādīta 2023. gada __.________ </v>
      </c>
      <c r="B29" s="292"/>
      <c r="C29" s="292"/>
      <c r="D29" s="29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328">
        <f>'Kops c'!C41:H41</f>
        <v>0</v>
      </c>
      <c r="D31" s="328"/>
      <c r="E31" s="328"/>
      <c r="F31" s="328"/>
      <c r="G31" s="328"/>
      <c r="H31" s="328"/>
      <c r="I31" s="20"/>
      <c r="J31" s="20"/>
      <c r="K31" s="20"/>
      <c r="L31" s="20"/>
      <c r="M31" s="20"/>
      <c r="N31" s="20"/>
      <c r="O31" s="20"/>
      <c r="P31" s="20"/>
    </row>
    <row r="32" spans="1:16" x14ac:dyDescent="0.2">
      <c r="A32" s="20"/>
      <c r="B32" s="20"/>
      <c r="C32" s="250" t="s">
        <v>15</v>
      </c>
      <c r="D32" s="250"/>
      <c r="E32" s="250"/>
      <c r="F32" s="250"/>
      <c r="G32" s="250"/>
      <c r="H32" s="25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3" t="s">
        <v>16</v>
      </c>
      <c r="B34" s="52"/>
      <c r="C34" s="115">
        <f>'Kops c'!C44</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3:K23">
    <cfRule type="containsText" dxfId="88"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87" priority="1" operator="equal">
      <formula>0</formula>
    </cfRule>
  </conditionalFormatting>
  <conditionalFormatting sqref="C2:I2 D5:L8 N9:O9 L23:P23 C26:H26 C31:H31 C34">
    <cfRule type="cellIs" dxfId="86"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D0AA-0DEF-4D17-B221-F4EBF783DACF}">
  <sheetPr codeName="Sheet33">
    <tabColor rgb="FF7030A0"/>
  </sheetPr>
  <dimension ref="A1:P35"/>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'9a+c+n'!D1</f>
        <v>9</v>
      </c>
      <c r="E1" s="26"/>
      <c r="F1" s="26"/>
      <c r="G1" s="26"/>
      <c r="H1" s="26"/>
      <c r="I1" s="26"/>
      <c r="J1" s="26"/>
      <c r="N1" s="30"/>
      <c r="O1" s="31"/>
      <c r="P1" s="32"/>
    </row>
    <row r="2" spans="1:16" x14ac:dyDescent="0.2">
      <c r="A2" s="33"/>
      <c r="B2" s="33"/>
      <c r="C2" s="316" t="str">
        <f>'9a+c+n'!C2:I2</f>
        <v>Labiekārtošana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401</v>
      </c>
      <c r="B9" s="319"/>
      <c r="C9" s="319"/>
      <c r="D9" s="319"/>
      <c r="E9" s="319"/>
      <c r="F9" s="319"/>
      <c r="G9" s="35"/>
      <c r="H9" s="35"/>
      <c r="I9" s="35"/>
      <c r="J9" s="320" t="s">
        <v>45</v>
      </c>
      <c r="K9" s="320"/>
      <c r="L9" s="320"/>
      <c r="M9" s="320"/>
      <c r="N9" s="321">
        <f>P23</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izmaksas",IF('9a+c+n'!$Q14="N",'9a+c+n'!B14,0))</f>
        <v>0</v>
      </c>
      <c r="C14" s="27">
        <f>IF($C$4="Neattiecināmās izmaksas",IF('9a+c+n'!$Q14="N",'9a+c+n'!C14,0))</f>
        <v>0</v>
      </c>
      <c r="D14" s="27">
        <f>IF($C$4="Neattiecināmās izmaksas",IF('9a+c+n'!$Q14="N",'9a+c+n'!D14,0))</f>
        <v>0</v>
      </c>
      <c r="E14" s="57"/>
      <c r="F14" s="79"/>
      <c r="G14" s="27">
        <f>IF($C$4="Neattiecināmās izmaksas",IF('9a+c+n'!$Q14="N",'9a+c+n'!G14,0))</f>
        <v>0</v>
      </c>
      <c r="H14" s="27">
        <f>IF($C$4="Neattiecināmās izmaksas",IF('9a+c+n'!$Q14="N",'9a+c+n'!H14,0))</f>
        <v>0</v>
      </c>
      <c r="I14" s="27"/>
      <c r="J14" s="27"/>
      <c r="K14" s="57">
        <f>IF($C$4="Neattiecināmās izmaksas",IF('9a+c+n'!$Q14="N",'9a+c+n'!K14,0))</f>
        <v>0</v>
      </c>
      <c r="L14" s="108">
        <f>IF($C$4="Neattiecināmās izmaksas",IF('9a+c+n'!$Q14="N",'9a+c+n'!L14,0))</f>
        <v>0</v>
      </c>
      <c r="M14" s="27">
        <f>IF($C$4="Neattiecināmās izmaksas",IF('9a+c+n'!$Q14="N",'9a+c+n'!M14,0))</f>
        <v>0</v>
      </c>
      <c r="N14" s="27">
        <f>IF($C$4="Neattiecināmās izmaksas",IF('9a+c+n'!$Q14="N",'9a+c+n'!N14,0))</f>
        <v>0</v>
      </c>
      <c r="O14" s="27">
        <f>IF($C$4="Neattiecināmās izmaksas",IF('9a+c+n'!$Q14="N",'9a+c+n'!O14,0))</f>
        <v>0</v>
      </c>
      <c r="P14" s="57">
        <f>IF($C$4="Neattiecināmās izmaksas",IF('9a+c+n'!$Q14="N",'9a+c+n'!P14,0))</f>
        <v>0</v>
      </c>
    </row>
    <row r="15" spans="1:16" x14ac:dyDescent="0.2">
      <c r="A15" s="64">
        <f>IF(P15=0,0,IF(COUNTBLANK(P15)=1,0,COUNTA($P$14:P15)))</f>
        <v>0</v>
      </c>
      <c r="B15" s="28">
        <f>IF($C$4="Neattiecināmās izmaksas",IF('9a+c+n'!$Q15="N",'9a+c+n'!B15,0))</f>
        <v>0</v>
      </c>
      <c r="C15" s="28">
        <f>IF($C$4="Neattiecināmās izmaksas",IF('9a+c+n'!$Q15="N",'9a+c+n'!C15,0))</f>
        <v>0</v>
      </c>
      <c r="D15" s="28">
        <f>IF($C$4="Neattiecināmās izmaksas",IF('9a+c+n'!$Q15="N",'9a+c+n'!D15,0))</f>
        <v>0</v>
      </c>
      <c r="E15" s="59"/>
      <c r="F15" s="81"/>
      <c r="G15" s="28"/>
      <c r="H15" s="28">
        <f>IF($C$4="Neattiecināmās izmaksas",IF('9a+c+n'!$Q15="N",'9a+c+n'!H15,0))</f>
        <v>0</v>
      </c>
      <c r="I15" s="28"/>
      <c r="J15" s="28"/>
      <c r="K15" s="59">
        <f>IF($C$4="Neattiecināmās izmaksas",IF('9a+c+n'!$Q15="N",'9a+c+n'!K15,0))</f>
        <v>0</v>
      </c>
      <c r="L15" s="109">
        <f>IF($C$4="Neattiecināmās izmaksas",IF('9a+c+n'!$Q15="N",'9a+c+n'!L15,0))</f>
        <v>0</v>
      </c>
      <c r="M15" s="28">
        <f>IF($C$4="Neattiecināmās izmaksas",IF('9a+c+n'!$Q15="N",'9a+c+n'!M15,0))</f>
        <v>0</v>
      </c>
      <c r="N15" s="28">
        <f>IF($C$4="Neattiecināmās izmaksas",IF('9a+c+n'!$Q15="N",'9a+c+n'!N15,0))</f>
        <v>0</v>
      </c>
      <c r="O15" s="28">
        <f>IF($C$4="Neattiecināmās izmaksas",IF('9a+c+n'!$Q15="N",'9a+c+n'!O15,0))</f>
        <v>0</v>
      </c>
      <c r="P15" s="59">
        <f>IF($C$4="Neattiecināmās izmaksas",IF('9a+c+n'!$Q15="N",'9a+c+n'!P15,0))</f>
        <v>0</v>
      </c>
    </row>
    <row r="16" spans="1:16" x14ac:dyDescent="0.2">
      <c r="A16" s="64">
        <f>IF(P16=0,0,IF(COUNTBLANK(P16)=1,0,COUNTA($P$14:P16)))</f>
        <v>0</v>
      </c>
      <c r="B16" s="28">
        <f>IF($C$4="Neattiecināmās izmaksas",IF('9a+c+n'!$Q16="N",'9a+c+n'!B16,0))</f>
        <v>0</v>
      </c>
      <c r="C16" s="28">
        <f>IF($C$4="Neattiecināmās izmaksas",IF('9a+c+n'!$Q16="N",'9a+c+n'!C16,0))</f>
        <v>0</v>
      </c>
      <c r="D16" s="28">
        <f>IF($C$4="Neattiecināmās izmaksas",IF('9a+c+n'!$Q16="N",'9a+c+n'!D16,0))</f>
        <v>0</v>
      </c>
      <c r="E16" s="59"/>
      <c r="F16" s="81"/>
      <c r="G16" s="28"/>
      <c r="H16" s="28">
        <f>IF($C$4="Neattiecināmās izmaksas",IF('9a+c+n'!$Q16="N",'9a+c+n'!H16,0))</f>
        <v>0</v>
      </c>
      <c r="I16" s="28"/>
      <c r="J16" s="28"/>
      <c r="K16" s="59">
        <f>IF($C$4="Neattiecināmās izmaksas",IF('9a+c+n'!$Q16="N",'9a+c+n'!K16,0))</f>
        <v>0</v>
      </c>
      <c r="L16" s="109">
        <f>IF($C$4="Neattiecināmās izmaksas",IF('9a+c+n'!$Q16="N",'9a+c+n'!L16,0))</f>
        <v>0</v>
      </c>
      <c r="M16" s="28">
        <f>IF($C$4="Neattiecināmās izmaksas",IF('9a+c+n'!$Q16="N",'9a+c+n'!M16,0))</f>
        <v>0</v>
      </c>
      <c r="N16" s="28">
        <f>IF($C$4="Neattiecināmās izmaksas",IF('9a+c+n'!$Q16="N",'9a+c+n'!N16,0))</f>
        <v>0</v>
      </c>
      <c r="O16" s="28">
        <f>IF($C$4="Neattiecināmās izmaksas",IF('9a+c+n'!$Q16="N",'9a+c+n'!O16,0))</f>
        <v>0</v>
      </c>
      <c r="P16" s="59">
        <f>IF($C$4="Neattiecināmās izmaksas",IF('9a+c+n'!$Q16="N",'9a+c+n'!P16,0))</f>
        <v>0</v>
      </c>
    </row>
    <row r="17" spans="1:16" x14ac:dyDescent="0.2">
      <c r="A17" s="64">
        <f>IF(P17=0,0,IF(COUNTBLANK(P17)=1,0,COUNTA($P$14:P17)))</f>
        <v>0</v>
      </c>
      <c r="B17" s="28">
        <f>IF($C$4="Neattiecināmās izmaksas",IF('9a+c+n'!$Q17="N",'9a+c+n'!B17,0))</f>
        <v>0</v>
      </c>
      <c r="C17" s="28">
        <f>IF($C$4="Neattiecināmās izmaksas",IF('9a+c+n'!$Q17="N",'9a+c+n'!C17,0))</f>
        <v>0</v>
      </c>
      <c r="D17" s="28">
        <f>IF($C$4="Neattiecināmās izmaksas",IF('9a+c+n'!$Q17="N",'9a+c+n'!D17,0))</f>
        <v>0</v>
      </c>
      <c r="E17" s="59"/>
      <c r="F17" s="81"/>
      <c r="G17" s="28"/>
      <c r="H17" s="28">
        <f>IF($C$4="Neattiecināmās izmaksas",IF('9a+c+n'!$Q17="N",'9a+c+n'!H17,0))</f>
        <v>0</v>
      </c>
      <c r="I17" s="28"/>
      <c r="J17" s="28"/>
      <c r="K17" s="59">
        <f>IF($C$4="Neattiecināmās izmaksas",IF('9a+c+n'!$Q17="N",'9a+c+n'!K17,0))</f>
        <v>0</v>
      </c>
      <c r="L17" s="109">
        <f>IF($C$4="Neattiecināmās izmaksas",IF('9a+c+n'!$Q17="N",'9a+c+n'!L17,0))</f>
        <v>0</v>
      </c>
      <c r="M17" s="28">
        <f>IF($C$4="Neattiecināmās izmaksas",IF('9a+c+n'!$Q17="N",'9a+c+n'!M17,0))</f>
        <v>0</v>
      </c>
      <c r="N17" s="28">
        <f>IF($C$4="Neattiecināmās izmaksas",IF('9a+c+n'!$Q17="N",'9a+c+n'!N17,0))</f>
        <v>0</v>
      </c>
      <c r="O17" s="28">
        <f>IF($C$4="Neattiecināmās izmaksas",IF('9a+c+n'!$Q17="N",'9a+c+n'!O17,0))</f>
        <v>0</v>
      </c>
      <c r="P17" s="59">
        <f>IF($C$4="Neattiecināmās izmaksas",IF('9a+c+n'!$Q17="N",'9a+c+n'!P17,0))</f>
        <v>0</v>
      </c>
    </row>
    <row r="18" spans="1:16" x14ac:dyDescent="0.2">
      <c r="A18" s="64">
        <f>IF(P18=0,0,IF(COUNTBLANK(P18)=1,0,COUNTA($P$14:P18)))</f>
        <v>0</v>
      </c>
      <c r="B18" s="28">
        <f>IF($C$4="Neattiecināmās izmaksas",IF('9a+c+n'!$Q18="N",'9a+c+n'!B18,0))</f>
        <v>0</v>
      </c>
      <c r="C18" s="28">
        <f>IF($C$4="Neattiecināmās izmaksas",IF('9a+c+n'!$Q18="N",'9a+c+n'!C18,0))</f>
        <v>0</v>
      </c>
      <c r="D18" s="28">
        <f>IF($C$4="Neattiecināmās izmaksas",IF('9a+c+n'!$Q18="N",'9a+c+n'!D18,0))</f>
        <v>0</v>
      </c>
      <c r="E18" s="59"/>
      <c r="F18" s="81"/>
      <c r="G18" s="28"/>
      <c r="H18" s="28">
        <f>IF($C$4="Neattiecināmās izmaksas",IF('9a+c+n'!$Q18="N",'9a+c+n'!H18,0))</f>
        <v>0</v>
      </c>
      <c r="I18" s="28"/>
      <c r="J18" s="28"/>
      <c r="K18" s="59">
        <f>IF($C$4="Neattiecināmās izmaksas",IF('9a+c+n'!$Q18="N",'9a+c+n'!K18,0))</f>
        <v>0</v>
      </c>
      <c r="L18" s="109">
        <f>IF($C$4="Neattiecināmās izmaksas",IF('9a+c+n'!$Q18="N",'9a+c+n'!L18,0))</f>
        <v>0</v>
      </c>
      <c r="M18" s="28">
        <f>IF($C$4="Neattiecināmās izmaksas",IF('9a+c+n'!$Q18="N",'9a+c+n'!M18,0))</f>
        <v>0</v>
      </c>
      <c r="N18" s="28">
        <f>IF($C$4="Neattiecināmās izmaksas",IF('9a+c+n'!$Q18="N",'9a+c+n'!N18,0))</f>
        <v>0</v>
      </c>
      <c r="O18" s="28">
        <f>IF($C$4="Neattiecināmās izmaksas",IF('9a+c+n'!$Q18="N",'9a+c+n'!O18,0))</f>
        <v>0</v>
      </c>
      <c r="P18" s="59">
        <f>IF($C$4="Neattiecināmās izmaksas",IF('9a+c+n'!$Q18="N",'9a+c+n'!P18,0))</f>
        <v>0</v>
      </c>
    </row>
    <row r="19" spans="1:16" x14ac:dyDescent="0.2">
      <c r="A19" s="64">
        <f>IF(P19=0,0,IF(COUNTBLANK(P19)=1,0,COUNTA($P$14:P19)))</f>
        <v>0</v>
      </c>
      <c r="B19" s="28">
        <f>IF($C$4="Neattiecināmās izmaksas",IF('9a+c+n'!$Q19="N",'9a+c+n'!B19,0))</f>
        <v>0</v>
      </c>
      <c r="C19" s="28">
        <f>IF($C$4="Neattiecināmās izmaksas",IF('9a+c+n'!$Q19="N",'9a+c+n'!C19,0))</f>
        <v>0</v>
      </c>
      <c r="D19" s="28">
        <f>IF($C$4="Neattiecināmās izmaksas",IF('9a+c+n'!$Q19="N",'9a+c+n'!D19,0))</f>
        <v>0</v>
      </c>
      <c r="E19" s="59"/>
      <c r="F19" s="81"/>
      <c r="G19" s="28"/>
      <c r="H19" s="28">
        <f>IF($C$4="Neattiecināmās izmaksas",IF('9a+c+n'!$Q19="N",'9a+c+n'!H19,0))</f>
        <v>0</v>
      </c>
      <c r="I19" s="28"/>
      <c r="J19" s="28"/>
      <c r="K19" s="59">
        <f>IF($C$4="Neattiecināmās izmaksas",IF('9a+c+n'!$Q19="N",'9a+c+n'!K19,0))</f>
        <v>0</v>
      </c>
      <c r="L19" s="109">
        <f>IF($C$4="Neattiecināmās izmaksas",IF('9a+c+n'!$Q19="N",'9a+c+n'!L19,0))</f>
        <v>0</v>
      </c>
      <c r="M19" s="28">
        <f>IF($C$4="Neattiecināmās izmaksas",IF('9a+c+n'!$Q19="N",'9a+c+n'!M19,0))</f>
        <v>0</v>
      </c>
      <c r="N19" s="28">
        <f>IF($C$4="Neattiecināmās izmaksas",IF('9a+c+n'!$Q19="N",'9a+c+n'!N19,0))</f>
        <v>0</v>
      </c>
      <c r="O19" s="28">
        <f>IF($C$4="Neattiecināmās izmaksas",IF('9a+c+n'!$Q19="N",'9a+c+n'!O19,0))</f>
        <v>0</v>
      </c>
      <c r="P19" s="59">
        <f>IF($C$4="Neattiecināmās izmaksas",IF('9a+c+n'!$Q19="N",'9a+c+n'!P19,0))</f>
        <v>0</v>
      </c>
    </row>
    <row r="20" spans="1:16" x14ac:dyDescent="0.2">
      <c r="A20" s="64">
        <f>IF(P20=0,0,IF(COUNTBLANK(P20)=1,0,COUNTA($P$14:P20)))</f>
        <v>0</v>
      </c>
      <c r="B20" s="28">
        <f>IF($C$4="Neattiecināmās izmaksas",IF('9a+c+n'!$Q20="N",'9a+c+n'!B20,0))</f>
        <v>0</v>
      </c>
      <c r="C20" s="28">
        <f>IF($C$4="Neattiecināmās izmaksas",IF('9a+c+n'!$Q20="N",'9a+c+n'!C20,0))</f>
        <v>0</v>
      </c>
      <c r="D20" s="28">
        <f>IF($C$4="Neattiecināmās izmaksas",IF('9a+c+n'!$Q20="N",'9a+c+n'!D20,0))</f>
        <v>0</v>
      </c>
      <c r="E20" s="59"/>
      <c r="F20" s="81"/>
      <c r="G20" s="28"/>
      <c r="H20" s="28">
        <f>IF($C$4="Neattiecināmās izmaksas",IF('9a+c+n'!$Q20="N",'9a+c+n'!H20,0))</f>
        <v>0</v>
      </c>
      <c r="I20" s="28"/>
      <c r="J20" s="28"/>
      <c r="K20" s="59">
        <f>IF($C$4="Neattiecināmās izmaksas",IF('9a+c+n'!$Q20="N",'9a+c+n'!K20,0))</f>
        <v>0</v>
      </c>
      <c r="L20" s="109">
        <f>IF($C$4="Neattiecināmās izmaksas",IF('9a+c+n'!$Q20="N",'9a+c+n'!L20,0))</f>
        <v>0</v>
      </c>
      <c r="M20" s="28">
        <f>IF($C$4="Neattiecināmās izmaksas",IF('9a+c+n'!$Q20="N",'9a+c+n'!M20,0))</f>
        <v>0</v>
      </c>
      <c r="N20" s="28">
        <f>IF($C$4="Neattiecināmās izmaksas",IF('9a+c+n'!$Q20="N",'9a+c+n'!N20,0))</f>
        <v>0</v>
      </c>
      <c r="O20" s="28">
        <f>IF($C$4="Neattiecināmās izmaksas",IF('9a+c+n'!$Q20="N",'9a+c+n'!O20,0))</f>
        <v>0</v>
      </c>
      <c r="P20" s="59">
        <f>IF($C$4="Neattiecināmās izmaksas",IF('9a+c+n'!$Q20="N",'9a+c+n'!P20,0))</f>
        <v>0</v>
      </c>
    </row>
    <row r="21" spans="1:16" x14ac:dyDescent="0.2">
      <c r="A21" s="64">
        <f>IF(P21=0,0,IF(COUNTBLANK(P21)=1,0,COUNTA($P$14:P21)))</f>
        <v>0</v>
      </c>
      <c r="B21" s="28">
        <f>IF($C$4="Neattiecināmās izmaksas",IF('9a+c+n'!$Q21="N",'9a+c+n'!B21,0))</f>
        <v>0</v>
      </c>
      <c r="C21" s="28">
        <f>IF($C$4="Neattiecināmās izmaksas",IF('9a+c+n'!$Q21="N",'9a+c+n'!C21,0))</f>
        <v>0</v>
      </c>
      <c r="D21" s="28">
        <f>IF($C$4="Neattiecināmās izmaksas",IF('9a+c+n'!$Q21="N",'9a+c+n'!D21,0))</f>
        <v>0</v>
      </c>
      <c r="E21" s="59"/>
      <c r="F21" s="81"/>
      <c r="G21" s="28"/>
      <c r="H21" s="28">
        <f>IF($C$4="Neattiecināmās izmaksas",IF('9a+c+n'!$Q21="N",'9a+c+n'!H21,0))</f>
        <v>0</v>
      </c>
      <c r="I21" s="28"/>
      <c r="J21" s="28"/>
      <c r="K21" s="59">
        <f>IF($C$4="Neattiecināmās izmaksas",IF('9a+c+n'!$Q21="N",'9a+c+n'!K21,0))</f>
        <v>0</v>
      </c>
      <c r="L21" s="109">
        <f>IF($C$4="Neattiecināmās izmaksas",IF('9a+c+n'!$Q21="N",'9a+c+n'!L21,0))</f>
        <v>0</v>
      </c>
      <c r="M21" s="28">
        <f>IF($C$4="Neattiecināmās izmaksas",IF('9a+c+n'!$Q21="N",'9a+c+n'!M21,0))</f>
        <v>0</v>
      </c>
      <c r="N21" s="28">
        <f>IF($C$4="Neattiecināmās izmaksas",IF('9a+c+n'!$Q21="N",'9a+c+n'!N21,0))</f>
        <v>0</v>
      </c>
      <c r="O21" s="28">
        <f>IF($C$4="Neattiecināmās izmaksas",IF('9a+c+n'!$Q21="N",'9a+c+n'!O21,0))</f>
        <v>0</v>
      </c>
      <c r="P21" s="59">
        <f>IF($C$4="Neattiecināmās izmaksas",IF('9a+c+n'!$Q21="N",'9a+c+n'!P21,0))</f>
        <v>0</v>
      </c>
    </row>
    <row r="22" spans="1:16" ht="12" thickBot="1" x14ac:dyDescent="0.25">
      <c r="A22" s="64">
        <f>IF(P22=0,0,IF(COUNTBLANK(P22)=1,0,COUNTA($P$14:P22)))</f>
        <v>0</v>
      </c>
      <c r="B22" s="28">
        <f>IF($C$4="Neattiecināmās izmaksas",IF('9a+c+n'!$Q22="N",'9a+c+n'!B22,0))</f>
        <v>0</v>
      </c>
      <c r="C22" s="28">
        <f>IF($C$4="Neattiecināmās izmaksas",IF('9a+c+n'!$Q22="N",'9a+c+n'!C22,0))</f>
        <v>0</v>
      </c>
      <c r="D22" s="28">
        <f>IF($C$4="Neattiecināmās izmaksas",IF('9a+c+n'!$Q22="N",'9a+c+n'!D22,0))</f>
        <v>0</v>
      </c>
      <c r="E22" s="59"/>
      <c r="F22" s="81"/>
      <c r="G22" s="28"/>
      <c r="H22" s="28">
        <f>IF($C$4="Neattiecināmās izmaksas",IF('9a+c+n'!$Q22="N",'9a+c+n'!H22,0))</f>
        <v>0</v>
      </c>
      <c r="I22" s="28"/>
      <c r="J22" s="28"/>
      <c r="K22" s="59">
        <f>IF($C$4="Neattiecināmās izmaksas",IF('9a+c+n'!$Q22="N",'9a+c+n'!K22,0))</f>
        <v>0</v>
      </c>
      <c r="L22" s="109">
        <f>IF($C$4="Neattiecināmās izmaksas",IF('9a+c+n'!$Q22="N",'9a+c+n'!L22,0))</f>
        <v>0</v>
      </c>
      <c r="M22" s="28">
        <f>IF($C$4="Neattiecināmās izmaksas",IF('9a+c+n'!$Q22="N",'9a+c+n'!M22,0))</f>
        <v>0</v>
      </c>
      <c r="N22" s="28">
        <f>IF($C$4="Neattiecināmās izmaksas",IF('9a+c+n'!$Q22="N",'9a+c+n'!N22,0))</f>
        <v>0</v>
      </c>
      <c r="O22" s="28">
        <f>IF($C$4="Neattiecināmās izmaksas",IF('9a+c+n'!$Q22="N",'9a+c+n'!O22,0))</f>
        <v>0</v>
      </c>
      <c r="P22" s="59">
        <f>IF($C$4="Neattiecināmās izmaksas",IF('9a+c+n'!$Q22="N",'9a+c+n'!P22,0))</f>
        <v>0</v>
      </c>
    </row>
    <row r="23" spans="1:16" ht="12" customHeight="1" thickBot="1" x14ac:dyDescent="0.25">
      <c r="A23" s="325" t="s">
        <v>62</v>
      </c>
      <c r="B23" s="326"/>
      <c r="C23" s="326"/>
      <c r="D23" s="326"/>
      <c r="E23" s="326"/>
      <c r="F23" s="326"/>
      <c r="G23" s="326"/>
      <c r="H23" s="326"/>
      <c r="I23" s="326"/>
      <c r="J23" s="326"/>
      <c r="K23" s="327"/>
      <c r="L23" s="110">
        <f>SUM(L14:L22)</f>
        <v>0</v>
      </c>
      <c r="M23" s="111">
        <f>SUM(M14:M22)</f>
        <v>0</v>
      </c>
      <c r="N23" s="111">
        <f>SUM(N14:N22)</f>
        <v>0</v>
      </c>
      <c r="O23" s="111">
        <f>SUM(O14:O22)</f>
        <v>0</v>
      </c>
      <c r="P23" s="112">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328">
        <f>'Kops n'!C36:H36</f>
        <v>0</v>
      </c>
      <c r="D26" s="328"/>
      <c r="E26" s="328"/>
      <c r="F26" s="328"/>
      <c r="G26" s="328"/>
      <c r="H26" s="328"/>
      <c r="I26" s="20"/>
      <c r="J26" s="20"/>
      <c r="K26" s="20"/>
      <c r="L26" s="20"/>
      <c r="M26" s="20"/>
      <c r="N26" s="20"/>
      <c r="O26" s="20"/>
      <c r="P26" s="20"/>
    </row>
    <row r="27" spans="1:16" x14ac:dyDescent="0.2">
      <c r="A27" s="20"/>
      <c r="B27" s="20"/>
      <c r="C27" s="250" t="s">
        <v>15</v>
      </c>
      <c r="D27" s="250"/>
      <c r="E27" s="250"/>
      <c r="F27" s="250"/>
      <c r="G27" s="250"/>
      <c r="H27" s="25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91" t="str">
        <f>'Kops n'!A39:D39</f>
        <v xml:space="preserve">Tāme sastādīta 2023. gada __.________ </v>
      </c>
      <c r="B29" s="292"/>
      <c r="C29" s="292"/>
      <c r="D29" s="29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328">
        <f>'Kops n'!C41:H41</f>
        <v>0</v>
      </c>
      <c r="D31" s="328"/>
      <c r="E31" s="328"/>
      <c r="F31" s="328"/>
      <c r="G31" s="328"/>
      <c r="H31" s="328"/>
      <c r="I31" s="20"/>
      <c r="J31" s="20"/>
      <c r="K31" s="20"/>
      <c r="L31" s="20"/>
      <c r="M31" s="20"/>
      <c r="N31" s="20"/>
      <c r="O31" s="20"/>
      <c r="P31" s="20"/>
    </row>
    <row r="32" spans="1:16" x14ac:dyDescent="0.2">
      <c r="A32" s="20"/>
      <c r="B32" s="20"/>
      <c r="C32" s="250" t="s">
        <v>15</v>
      </c>
      <c r="D32" s="250"/>
      <c r="E32" s="250"/>
      <c r="F32" s="250"/>
      <c r="G32" s="250"/>
      <c r="H32" s="25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3" t="s">
        <v>16</v>
      </c>
      <c r="B34" s="52"/>
      <c r="C34" s="115">
        <f>'Kops n'!C44</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85"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84" priority="1" operator="equal">
      <formula>0</formula>
    </cfRule>
  </conditionalFormatting>
  <conditionalFormatting sqref="C2:I2 D5:L8 N9:O9 L23:P23 C26:H26 C31:H31 C34">
    <cfRule type="cellIs" dxfId="83" priority="2"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34">
    <tabColor rgb="FFC00000"/>
  </sheetPr>
  <dimension ref="A1:Q83"/>
  <sheetViews>
    <sheetView topLeftCell="A61" zoomScaleNormal="100" workbookViewId="0">
      <selection activeCell="N15" sqref="N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10</v>
      </c>
      <c r="E1" s="26"/>
      <c r="F1" s="26"/>
      <c r="G1" s="26"/>
      <c r="H1" s="26"/>
      <c r="I1" s="26"/>
      <c r="J1" s="26"/>
      <c r="N1" s="30"/>
      <c r="O1" s="31"/>
      <c r="P1" s="32"/>
    </row>
    <row r="2" spans="1:17" x14ac:dyDescent="0.2">
      <c r="A2" s="33"/>
      <c r="B2" s="33"/>
      <c r="C2" s="316" t="s">
        <v>412</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402</v>
      </c>
      <c r="B9" s="319"/>
      <c r="C9" s="319"/>
      <c r="D9" s="319"/>
      <c r="E9" s="319"/>
      <c r="F9" s="319"/>
      <c r="G9" s="35"/>
      <c r="H9" s="35"/>
      <c r="I9" s="35"/>
      <c r="J9" s="320" t="s">
        <v>45</v>
      </c>
      <c r="K9" s="320"/>
      <c r="L9" s="320"/>
      <c r="M9" s="320"/>
      <c r="N9" s="321">
        <f>P71</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72" t="s">
        <v>273</v>
      </c>
      <c r="D14" s="27"/>
      <c r="E14" s="57"/>
      <c r="F14" s="193"/>
      <c r="G14" s="194"/>
      <c r="H14" s="194">
        <f>F14*G14</f>
        <v>0</v>
      </c>
      <c r="I14" s="194"/>
      <c r="J14" s="194"/>
      <c r="K14" s="195">
        <f>SUM(H14:J14)</f>
        <v>0</v>
      </c>
      <c r="L14" s="89">
        <f>E14*F14</f>
        <v>0</v>
      </c>
      <c r="M14" s="90">
        <f>H14*E14</f>
        <v>0</v>
      </c>
      <c r="N14" s="90">
        <f>I14*E14</f>
        <v>0</v>
      </c>
      <c r="O14" s="90">
        <f>J14*E14</f>
        <v>0</v>
      </c>
      <c r="P14" s="106">
        <f>SUM(M14:O14)</f>
        <v>0</v>
      </c>
      <c r="Q14" s="70"/>
    </row>
    <row r="15" spans="1:17" ht="38.25" x14ac:dyDescent="0.2">
      <c r="A15" s="40">
        <v>1</v>
      </c>
      <c r="B15" s="28" t="s">
        <v>274</v>
      </c>
      <c r="C15" s="196" t="s">
        <v>275</v>
      </c>
      <c r="D15" s="197" t="s">
        <v>150</v>
      </c>
      <c r="E15" s="198">
        <v>4</v>
      </c>
      <c r="F15" s="199"/>
      <c r="G15" s="162"/>
      <c r="H15" s="49">
        <f>F15*G15</f>
        <v>0</v>
      </c>
      <c r="I15" s="162"/>
      <c r="J15" s="162"/>
      <c r="K15" s="50">
        <f t="shared" ref="K15:K70" si="0">SUM(H15:J15)</f>
        <v>0</v>
      </c>
      <c r="L15" s="151">
        <f t="shared" ref="L15:L70" si="1">E15*F15</f>
        <v>0</v>
      </c>
      <c r="M15" s="49">
        <f t="shared" ref="M15:M70" si="2">H15*E15</f>
        <v>0</v>
      </c>
      <c r="N15" s="49">
        <f t="shared" ref="N15:N70" si="3">I15*E15</f>
        <v>0</v>
      </c>
      <c r="O15" s="49">
        <f t="shared" ref="O15:O70" si="4">J15*E15</f>
        <v>0</v>
      </c>
      <c r="P15" s="107">
        <f t="shared" ref="P15:P70" si="5">SUM(M15:O15)</f>
        <v>0</v>
      </c>
      <c r="Q15" s="77" t="s">
        <v>46</v>
      </c>
    </row>
    <row r="16" spans="1:17" ht="38.25" x14ac:dyDescent="0.2">
      <c r="A16" s="40">
        <v>2</v>
      </c>
      <c r="B16" s="28" t="s">
        <v>274</v>
      </c>
      <c r="C16" s="196" t="s">
        <v>276</v>
      </c>
      <c r="D16" s="197" t="s">
        <v>150</v>
      </c>
      <c r="E16" s="200">
        <v>1</v>
      </c>
      <c r="F16" s="199"/>
      <c r="G16" s="162"/>
      <c r="H16" s="49">
        <f t="shared" ref="H16:H70" si="6">F16*G16</f>
        <v>0</v>
      </c>
      <c r="I16" s="162"/>
      <c r="J16" s="162"/>
      <c r="K16" s="50">
        <f t="shared" si="0"/>
        <v>0</v>
      </c>
      <c r="L16" s="151">
        <f t="shared" si="1"/>
        <v>0</v>
      </c>
      <c r="M16" s="49">
        <f t="shared" si="2"/>
        <v>0</v>
      </c>
      <c r="N16" s="49">
        <f t="shared" si="3"/>
        <v>0</v>
      </c>
      <c r="O16" s="49">
        <f t="shared" si="4"/>
        <v>0</v>
      </c>
      <c r="P16" s="107">
        <f t="shared" si="5"/>
        <v>0</v>
      </c>
      <c r="Q16" s="77" t="s">
        <v>46</v>
      </c>
    </row>
    <row r="17" spans="1:17" ht="38.25" x14ac:dyDescent="0.2">
      <c r="A17" s="40">
        <v>3</v>
      </c>
      <c r="B17" s="28" t="s">
        <v>274</v>
      </c>
      <c r="C17" s="196" t="s">
        <v>277</v>
      </c>
      <c r="D17" s="197" t="s">
        <v>150</v>
      </c>
      <c r="E17" s="200">
        <v>12</v>
      </c>
      <c r="F17" s="199"/>
      <c r="G17" s="162"/>
      <c r="H17" s="49">
        <f t="shared" si="6"/>
        <v>0</v>
      </c>
      <c r="I17" s="162"/>
      <c r="J17" s="162"/>
      <c r="K17" s="50">
        <f t="shared" si="0"/>
        <v>0</v>
      </c>
      <c r="L17" s="151">
        <f t="shared" si="1"/>
        <v>0</v>
      </c>
      <c r="M17" s="49">
        <f t="shared" si="2"/>
        <v>0</v>
      </c>
      <c r="N17" s="49">
        <f t="shared" si="3"/>
        <v>0</v>
      </c>
      <c r="O17" s="49">
        <f t="shared" si="4"/>
        <v>0</v>
      </c>
      <c r="P17" s="107">
        <f t="shared" si="5"/>
        <v>0</v>
      </c>
      <c r="Q17" s="77" t="s">
        <v>46</v>
      </c>
    </row>
    <row r="18" spans="1:17" ht="38.25" x14ac:dyDescent="0.2">
      <c r="A18" s="40">
        <v>4</v>
      </c>
      <c r="B18" s="28" t="s">
        <v>274</v>
      </c>
      <c r="C18" s="196" t="s">
        <v>278</v>
      </c>
      <c r="D18" s="197" t="s">
        <v>150</v>
      </c>
      <c r="E18" s="200">
        <v>11</v>
      </c>
      <c r="F18" s="199"/>
      <c r="G18" s="162"/>
      <c r="H18" s="49">
        <f t="shared" si="6"/>
        <v>0</v>
      </c>
      <c r="I18" s="162"/>
      <c r="J18" s="162"/>
      <c r="K18" s="50">
        <f t="shared" si="0"/>
        <v>0</v>
      </c>
      <c r="L18" s="151">
        <f t="shared" si="1"/>
        <v>0</v>
      </c>
      <c r="M18" s="49">
        <f t="shared" si="2"/>
        <v>0</v>
      </c>
      <c r="N18" s="49">
        <f t="shared" si="3"/>
        <v>0</v>
      </c>
      <c r="O18" s="49">
        <f t="shared" si="4"/>
        <v>0</v>
      </c>
      <c r="P18" s="107">
        <f t="shared" si="5"/>
        <v>0</v>
      </c>
      <c r="Q18" s="77" t="s">
        <v>46</v>
      </c>
    </row>
    <row r="19" spans="1:17" ht="38.25" x14ac:dyDescent="0.2">
      <c r="A19" s="40">
        <v>5</v>
      </c>
      <c r="B19" s="28" t="s">
        <v>274</v>
      </c>
      <c r="C19" s="196" t="s">
        <v>279</v>
      </c>
      <c r="D19" s="197" t="s">
        <v>150</v>
      </c>
      <c r="E19" s="200">
        <v>2</v>
      </c>
      <c r="F19" s="199"/>
      <c r="G19" s="162"/>
      <c r="H19" s="49">
        <f t="shared" si="6"/>
        <v>0</v>
      </c>
      <c r="I19" s="162"/>
      <c r="J19" s="162"/>
      <c r="K19" s="50">
        <f t="shared" si="0"/>
        <v>0</v>
      </c>
      <c r="L19" s="151">
        <f t="shared" si="1"/>
        <v>0</v>
      </c>
      <c r="M19" s="49">
        <f t="shared" si="2"/>
        <v>0</v>
      </c>
      <c r="N19" s="49">
        <f t="shared" si="3"/>
        <v>0</v>
      </c>
      <c r="O19" s="49">
        <f t="shared" si="4"/>
        <v>0</v>
      </c>
      <c r="P19" s="107">
        <f t="shared" si="5"/>
        <v>0</v>
      </c>
      <c r="Q19" s="77" t="s">
        <v>46</v>
      </c>
    </row>
    <row r="20" spans="1:17" ht="38.25" x14ac:dyDescent="0.2">
      <c r="A20" s="40">
        <v>6</v>
      </c>
      <c r="B20" s="28" t="s">
        <v>274</v>
      </c>
      <c r="C20" s="196" t="s">
        <v>280</v>
      </c>
      <c r="D20" s="197" t="s">
        <v>150</v>
      </c>
      <c r="E20" s="200">
        <v>9</v>
      </c>
      <c r="F20" s="199"/>
      <c r="G20" s="162"/>
      <c r="H20" s="49">
        <f t="shared" si="6"/>
        <v>0</v>
      </c>
      <c r="I20" s="162"/>
      <c r="J20" s="162"/>
      <c r="K20" s="50">
        <f t="shared" si="0"/>
        <v>0</v>
      </c>
      <c r="L20" s="151">
        <f t="shared" si="1"/>
        <v>0</v>
      </c>
      <c r="M20" s="49">
        <f t="shared" si="2"/>
        <v>0</v>
      </c>
      <c r="N20" s="49">
        <f t="shared" si="3"/>
        <v>0</v>
      </c>
      <c r="O20" s="49">
        <f t="shared" si="4"/>
        <v>0</v>
      </c>
      <c r="P20" s="107">
        <f t="shared" si="5"/>
        <v>0</v>
      </c>
      <c r="Q20" s="77" t="s">
        <v>46</v>
      </c>
    </row>
    <row r="21" spans="1:17" ht="38.25" x14ac:dyDescent="0.2">
      <c r="A21" s="40">
        <v>7</v>
      </c>
      <c r="B21" s="28" t="s">
        <v>274</v>
      </c>
      <c r="C21" s="196" t="s">
        <v>281</v>
      </c>
      <c r="D21" s="197" t="s">
        <v>150</v>
      </c>
      <c r="E21" s="200">
        <v>7</v>
      </c>
      <c r="F21" s="199"/>
      <c r="G21" s="162"/>
      <c r="H21" s="49">
        <f t="shared" si="6"/>
        <v>0</v>
      </c>
      <c r="I21" s="162"/>
      <c r="J21" s="162"/>
      <c r="K21" s="50">
        <f t="shared" si="0"/>
        <v>0</v>
      </c>
      <c r="L21" s="151">
        <f t="shared" si="1"/>
        <v>0</v>
      </c>
      <c r="M21" s="49">
        <f t="shared" si="2"/>
        <v>0</v>
      </c>
      <c r="N21" s="49">
        <f t="shared" si="3"/>
        <v>0</v>
      </c>
      <c r="O21" s="49">
        <f t="shared" si="4"/>
        <v>0</v>
      </c>
      <c r="P21" s="107">
        <f t="shared" si="5"/>
        <v>0</v>
      </c>
      <c r="Q21" s="77" t="s">
        <v>46</v>
      </c>
    </row>
    <row r="22" spans="1:17" ht="22.5" x14ac:dyDescent="0.2">
      <c r="A22" s="40">
        <v>8</v>
      </c>
      <c r="B22" s="28" t="s">
        <v>274</v>
      </c>
      <c r="C22" s="196" t="s">
        <v>282</v>
      </c>
      <c r="D22" s="197" t="s">
        <v>150</v>
      </c>
      <c r="E22" s="201">
        <v>46</v>
      </c>
      <c r="F22" s="199"/>
      <c r="G22" s="162"/>
      <c r="H22" s="49">
        <f t="shared" si="6"/>
        <v>0</v>
      </c>
      <c r="I22" s="162"/>
      <c r="J22" s="162"/>
      <c r="K22" s="50">
        <f t="shared" si="0"/>
        <v>0</v>
      </c>
      <c r="L22" s="151">
        <f t="shared" si="1"/>
        <v>0</v>
      </c>
      <c r="M22" s="49">
        <f t="shared" si="2"/>
        <v>0</v>
      </c>
      <c r="N22" s="49">
        <f t="shared" si="3"/>
        <v>0</v>
      </c>
      <c r="O22" s="49">
        <f t="shared" si="4"/>
        <v>0</v>
      </c>
      <c r="P22" s="107">
        <f t="shared" si="5"/>
        <v>0</v>
      </c>
      <c r="Q22" s="77" t="s">
        <v>46</v>
      </c>
    </row>
    <row r="23" spans="1:17" ht="25.5" x14ac:dyDescent="0.2">
      <c r="A23" s="40">
        <v>9</v>
      </c>
      <c r="B23" s="28" t="s">
        <v>274</v>
      </c>
      <c r="C23" s="196" t="s">
        <v>283</v>
      </c>
      <c r="D23" s="197" t="s">
        <v>150</v>
      </c>
      <c r="E23" s="201">
        <v>45</v>
      </c>
      <c r="F23" s="199"/>
      <c r="G23" s="162"/>
      <c r="H23" s="49">
        <f t="shared" si="6"/>
        <v>0</v>
      </c>
      <c r="I23" s="162"/>
      <c r="J23" s="162"/>
      <c r="K23" s="50">
        <f t="shared" si="0"/>
        <v>0</v>
      </c>
      <c r="L23" s="151">
        <f t="shared" si="1"/>
        <v>0</v>
      </c>
      <c r="M23" s="49">
        <f t="shared" si="2"/>
        <v>0</v>
      </c>
      <c r="N23" s="49">
        <f t="shared" si="3"/>
        <v>0</v>
      </c>
      <c r="O23" s="49">
        <f t="shared" si="4"/>
        <v>0</v>
      </c>
      <c r="P23" s="107">
        <f t="shared" si="5"/>
        <v>0</v>
      </c>
      <c r="Q23" s="77" t="s">
        <v>46</v>
      </c>
    </row>
    <row r="24" spans="1:17" ht="25.5" x14ac:dyDescent="0.2">
      <c r="A24" s="40">
        <v>10</v>
      </c>
      <c r="B24" s="28" t="s">
        <v>274</v>
      </c>
      <c r="C24" s="196" t="s">
        <v>284</v>
      </c>
      <c r="D24" s="197" t="s">
        <v>150</v>
      </c>
      <c r="E24" s="201">
        <v>1</v>
      </c>
      <c r="F24" s="199"/>
      <c r="G24" s="162"/>
      <c r="H24" s="49">
        <f t="shared" si="6"/>
        <v>0</v>
      </c>
      <c r="I24" s="162"/>
      <c r="J24" s="162"/>
      <c r="K24" s="50">
        <f t="shared" si="0"/>
        <v>0</v>
      </c>
      <c r="L24" s="151">
        <f t="shared" si="1"/>
        <v>0</v>
      </c>
      <c r="M24" s="49">
        <f t="shared" si="2"/>
        <v>0</v>
      </c>
      <c r="N24" s="49">
        <f t="shared" si="3"/>
        <v>0</v>
      </c>
      <c r="O24" s="49">
        <f t="shared" si="4"/>
        <v>0</v>
      </c>
      <c r="P24" s="107">
        <f t="shared" si="5"/>
        <v>0</v>
      </c>
      <c r="Q24" s="77" t="s">
        <v>46</v>
      </c>
    </row>
    <row r="25" spans="1:17" ht="22.5" x14ac:dyDescent="0.2">
      <c r="A25" s="40">
        <v>11</v>
      </c>
      <c r="B25" s="28" t="s">
        <v>274</v>
      </c>
      <c r="C25" s="196" t="s">
        <v>285</v>
      </c>
      <c r="D25" s="197" t="s">
        <v>150</v>
      </c>
      <c r="E25" s="201">
        <v>46</v>
      </c>
      <c r="F25" s="199"/>
      <c r="G25" s="162"/>
      <c r="H25" s="49">
        <f t="shared" si="6"/>
        <v>0</v>
      </c>
      <c r="I25" s="162"/>
      <c r="J25" s="162"/>
      <c r="K25" s="50">
        <f t="shared" si="0"/>
        <v>0</v>
      </c>
      <c r="L25" s="151">
        <f t="shared" si="1"/>
        <v>0</v>
      </c>
      <c r="M25" s="49">
        <f t="shared" si="2"/>
        <v>0</v>
      </c>
      <c r="N25" s="49">
        <f t="shared" si="3"/>
        <v>0</v>
      </c>
      <c r="O25" s="49">
        <f t="shared" si="4"/>
        <v>0</v>
      </c>
      <c r="P25" s="107">
        <f t="shared" si="5"/>
        <v>0</v>
      </c>
      <c r="Q25" s="77" t="s">
        <v>46</v>
      </c>
    </row>
    <row r="26" spans="1:17" ht="25.5" x14ac:dyDescent="0.2">
      <c r="A26" s="40">
        <v>12</v>
      </c>
      <c r="B26" s="28" t="s">
        <v>274</v>
      </c>
      <c r="C26" s="196" t="s">
        <v>286</v>
      </c>
      <c r="D26" s="197" t="s">
        <v>150</v>
      </c>
      <c r="E26" s="201">
        <v>8</v>
      </c>
      <c r="F26" s="199"/>
      <c r="G26" s="162"/>
      <c r="H26" s="49">
        <f t="shared" si="6"/>
        <v>0</v>
      </c>
      <c r="I26" s="162"/>
      <c r="J26" s="162"/>
      <c r="K26" s="50">
        <f t="shared" si="0"/>
        <v>0</v>
      </c>
      <c r="L26" s="151">
        <f t="shared" si="1"/>
        <v>0</v>
      </c>
      <c r="M26" s="49">
        <f t="shared" si="2"/>
        <v>0</v>
      </c>
      <c r="N26" s="49">
        <f t="shared" si="3"/>
        <v>0</v>
      </c>
      <c r="O26" s="49">
        <f t="shared" si="4"/>
        <v>0</v>
      </c>
      <c r="P26" s="107">
        <f t="shared" si="5"/>
        <v>0</v>
      </c>
      <c r="Q26" s="77" t="s">
        <v>46</v>
      </c>
    </row>
    <row r="27" spans="1:17" ht="25.5" x14ac:dyDescent="0.2">
      <c r="A27" s="40">
        <v>12</v>
      </c>
      <c r="B27" s="28" t="s">
        <v>274</v>
      </c>
      <c r="C27" s="196" t="s">
        <v>287</v>
      </c>
      <c r="D27" s="197" t="s">
        <v>150</v>
      </c>
      <c r="E27" s="201">
        <v>2</v>
      </c>
      <c r="F27" s="199"/>
      <c r="G27" s="162"/>
      <c r="H27" s="49">
        <f t="shared" si="6"/>
        <v>0</v>
      </c>
      <c r="I27" s="162"/>
      <c r="J27" s="162"/>
      <c r="K27" s="50">
        <f t="shared" si="0"/>
        <v>0</v>
      </c>
      <c r="L27" s="151">
        <f t="shared" si="1"/>
        <v>0</v>
      </c>
      <c r="M27" s="49">
        <f t="shared" si="2"/>
        <v>0</v>
      </c>
      <c r="N27" s="49">
        <f t="shared" si="3"/>
        <v>0</v>
      </c>
      <c r="O27" s="49">
        <f t="shared" si="4"/>
        <v>0</v>
      </c>
      <c r="P27" s="107">
        <f t="shared" si="5"/>
        <v>0</v>
      </c>
      <c r="Q27" s="77" t="s">
        <v>46</v>
      </c>
    </row>
    <row r="28" spans="1:17" ht="22.5" x14ac:dyDescent="0.2">
      <c r="A28" s="40">
        <v>13</v>
      </c>
      <c r="B28" s="28" t="s">
        <v>274</v>
      </c>
      <c r="C28" s="196" t="s">
        <v>288</v>
      </c>
      <c r="D28" s="197" t="s">
        <v>150</v>
      </c>
      <c r="E28" s="201">
        <v>3</v>
      </c>
      <c r="F28" s="199"/>
      <c r="G28" s="162"/>
      <c r="H28" s="49">
        <f t="shared" si="6"/>
        <v>0</v>
      </c>
      <c r="I28" s="162"/>
      <c r="J28" s="162"/>
      <c r="K28" s="50">
        <f t="shared" si="0"/>
        <v>0</v>
      </c>
      <c r="L28" s="151">
        <f t="shared" si="1"/>
        <v>0</v>
      </c>
      <c r="M28" s="49">
        <f t="shared" si="2"/>
        <v>0</v>
      </c>
      <c r="N28" s="49">
        <f t="shared" si="3"/>
        <v>0</v>
      </c>
      <c r="O28" s="49">
        <f t="shared" si="4"/>
        <v>0</v>
      </c>
      <c r="P28" s="107">
        <f t="shared" si="5"/>
        <v>0</v>
      </c>
      <c r="Q28" s="77" t="s">
        <v>46</v>
      </c>
    </row>
    <row r="29" spans="1:17" ht="22.5" x14ac:dyDescent="0.2">
      <c r="A29" s="40">
        <v>13</v>
      </c>
      <c r="B29" s="28" t="s">
        <v>274</v>
      </c>
      <c r="C29" s="196" t="s">
        <v>289</v>
      </c>
      <c r="D29" s="197" t="s">
        <v>150</v>
      </c>
      <c r="E29" s="201">
        <v>21</v>
      </c>
      <c r="F29" s="199"/>
      <c r="G29" s="162"/>
      <c r="H29" s="49">
        <f t="shared" si="6"/>
        <v>0</v>
      </c>
      <c r="I29" s="162"/>
      <c r="J29" s="162"/>
      <c r="K29" s="50">
        <f t="shared" si="0"/>
        <v>0</v>
      </c>
      <c r="L29" s="151">
        <f t="shared" si="1"/>
        <v>0</v>
      </c>
      <c r="M29" s="49">
        <f t="shared" si="2"/>
        <v>0</v>
      </c>
      <c r="N29" s="49">
        <f t="shared" si="3"/>
        <v>0</v>
      </c>
      <c r="O29" s="49">
        <f t="shared" si="4"/>
        <v>0</v>
      </c>
      <c r="P29" s="107">
        <f t="shared" si="5"/>
        <v>0</v>
      </c>
      <c r="Q29" s="77" t="s">
        <v>46</v>
      </c>
    </row>
    <row r="30" spans="1:17" ht="22.5" x14ac:dyDescent="0.2">
      <c r="A30" s="40">
        <v>13</v>
      </c>
      <c r="B30" s="28" t="s">
        <v>274</v>
      </c>
      <c r="C30" s="196" t="s">
        <v>290</v>
      </c>
      <c r="D30" s="197" t="s">
        <v>150</v>
      </c>
      <c r="E30" s="201">
        <v>6</v>
      </c>
      <c r="F30" s="199"/>
      <c r="G30" s="162"/>
      <c r="H30" s="49">
        <f t="shared" si="6"/>
        <v>0</v>
      </c>
      <c r="I30" s="162"/>
      <c r="J30" s="162"/>
      <c r="K30" s="50">
        <f t="shared" si="0"/>
        <v>0</v>
      </c>
      <c r="L30" s="151">
        <f t="shared" si="1"/>
        <v>0</v>
      </c>
      <c r="M30" s="49">
        <f t="shared" si="2"/>
        <v>0</v>
      </c>
      <c r="N30" s="49">
        <f t="shared" si="3"/>
        <v>0</v>
      </c>
      <c r="O30" s="49">
        <f t="shared" si="4"/>
        <v>0</v>
      </c>
      <c r="P30" s="107">
        <f t="shared" si="5"/>
        <v>0</v>
      </c>
      <c r="Q30" s="77" t="s">
        <v>46</v>
      </c>
    </row>
    <row r="31" spans="1:17" ht="22.5" x14ac:dyDescent="0.2">
      <c r="A31" s="40">
        <v>14</v>
      </c>
      <c r="B31" s="28" t="s">
        <v>274</v>
      </c>
      <c r="C31" s="196" t="s">
        <v>291</v>
      </c>
      <c r="D31" s="197" t="s">
        <v>150</v>
      </c>
      <c r="E31" s="201">
        <v>20</v>
      </c>
      <c r="F31" s="199"/>
      <c r="G31" s="162"/>
      <c r="H31" s="49">
        <f t="shared" si="6"/>
        <v>0</v>
      </c>
      <c r="I31" s="162"/>
      <c r="J31" s="162"/>
      <c r="K31" s="50">
        <f t="shared" si="0"/>
        <v>0</v>
      </c>
      <c r="L31" s="151">
        <f t="shared" si="1"/>
        <v>0</v>
      </c>
      <c r="M31" s="49">
        <f t="shared" si="2"/>
        <v>0</v>
      </c>
      <c r="N31" s="49">
        <f t="shared" si="3"/>
        <v>0</v>
      </c>
      <c r="O31" s="49">
        <f t="shared" si="4"/>
        <v>0</v>
      </c>
      <c r="P31" s="107">
        <f t="shared" si="5"/>
        <v>0</v>
      </c>
      <c r="Q31" s="77" t="s">
        <v>46</v>
      </c>
    </row>
    <row r="32" spans="1:17" ht="25.5" x14ac:dyDescent="0.2">
      <c r="A32" s="40">
        <v>15</v>
      </c>
      <c r="B32" s="28" t="s">
        <v>274</v>
      </c>
      <c r="C32" s="196" t="s">
        <v>292</v>
      </c>
      <c r="D32" s="197" t="s">
        <v>293</v>
      </c>
      <c r="E32" s="201">
        <v>88</v>
      </c>
      <c r="F32" s="199"/>
      <c r="G32" s="162"/>
      <c r="H32" s="49">
        <f t="shared" si="6"/>
        <v>0</v>
      </c>
      <c r="I32" s="162"/>
      <c r="J32" s="162"/>
      <c r="K32" s="50">
        <f t="shared" si="0"/>
        <v>0</v>
      </c>
      <c r="L32" s="151">
        <f t="shared" si="1"/>
        <v>0</v>
      </c>
      <c r="M32" s="49">
        <f t="shared" si="2"/>
        <v>0</v>
      </c>
      <c r="N32" s="49">
        <f t="shared" si="3"/>
        <v>0</v>
      </c>
      <c r="O32" s="49">
        <f t="shared" si="4"/>
        <v>0</v>
      </c>
      <c r="P32" s="107">
        <f t="shared" si="5"/>
        <v>0</v>
      </c>
      <c r="Q32" s="77" t="s">
        <v>46</v>
      </c>
    </row>
    <row r="33" spans="1:17" ht="25.5" x14ac:dyDescent="0.2">
      <c r="A33" s="40">
        <v>16</v>
      </c>
      <c r="B33" s="28" t="s">
        <v>274</v>
      </c>
      <c r="C33" s="196" t="s">
        <v>294</v>
      </c>
      <c r="D33" s="197" t="s">
        <v>293</v>
      </c>
      <c r="E33" s="201">
        <v>66</v>
      </c>
      <c r="F33" s="199"/>
      <c r="G33" s="162"/>
      <c r="H33" s="49">
        <f t="shared" si="6"/>
        <v>0</v>
      </c>
      <c r="I33" s="162"/>
      <c r="J33" s="162"/>
      <c r="K33" s="50">
        <f t="shared" si="0"/>
        <v>0</v>
      </c>
      <c r="L33" s="151">
        <f t="shared" si="1"/>
        <v>0</v>
      </c>
      <c r="M33" s="49">
        <f t="shared" si="2"/>
        <v>0</v>
      </c>
      <c r="N33" s="49">
        <f t="shared" si="3"/>
        <v>0</v>
      </c>
      <c r="O33" s="49">
        <f t="shared" si="4"/>
        <v>0</v>
      </c>
      <c r="P33" s="107">
        <f t="shared" si="5"/>
        <v>0</v>
      </c>
      <c r="Q33" s="77" t="s">
        <v>46</v>
      </c>
    </row>
    <row r="34" spans="1:17" ht="25.5" x14ac:dyDescent="0.2">
      <c r="A34" s="40">
        <v>17</v>
      </c>
      <c r="B34" s="28" t="s">
        <v>274</v>
      </c>
      <c r="C34" s="196" t="s">
        <v>295</v>
      </c>
      <c r="D34" s="197" t="s">
        <v>293</v>
      </c>
      <c r="E34" s="201">
        <v>86</v>
      </c>
      <c r="F34" s="199"/>
      <c r="G34" s="162"/>
      <c r="H34" s="49">
        <f t="shared" si="6"/>
        <v>0</v>
      </c>
      <c r="I34" s="162"/>
      <c r="J34" s="162"/>
      <c r="K34" s="50">
        <f t="shared" si="0"/>
        <v>0</v>
      </c>
      <c r="L34" s="151">
        <f t="shared" si="1"/>
        <v>0</v>
      </c>
      <c r="M34" s="49">
        <f t="shared" si="2"/>
        <v>0</v>
      </c>
      <c r="N34" s="49">
        <f t="shared" si="3"/>
        <v>0</v>
      </c>
      <c r="O34" s="49">
        <f t="shared" si="4"/>
        <v>0</v>
      </c>
      <c r="P34" s="107">
        <f t="shared" si="5"/>
        <v>0</v>
      </c>
      <c r="Q34" s="77" t="s">
        <v>46</v>
      </c>
    </row>
    <row r="35" spans="1:17" ht="25.5" x14ac:dyDescent="0.2">
      <c r="A35" s="40">
        <v>17</v>
      </c>
      <c r="B35" s="28" t="s">
        <v>274</v>
      </c>
      <c r="C35" s="196" t="s">
        <v>296</v>
      </c>
      <c r="D35" s="197" t="s">
        <v>293</v>
      </c>
      <c r="E35" s="201">
        <v>8</v>
      </c>
      <c r="F35" s="199"/>
      <c r="G35" s="162"/>
      <c r="H35" s="49">
        <f t="shared" si="6"/>
        <v>0</v>
      </c>
      <c r="I35" s="162"/>
      <c r="J35" s="162"/>
      <c r="K35" s="50">
        <f t="shared" si="0"/>
        <v>0</v>
      </c>
      <c r="L35" s="151">
        <f t="shared" si="1"/>
        <v>0</v>
      </c>
      <c r="M35" s="49">
        <f t="shared" si="2"/>
        <v>0</v>
      </c>
      <c r="N35" s="49">
        <f t="shared" si="3"/>
        <v>0</v>
      </c>
      <c r="O35" s="49">
        <f t="shared" si="4"/>
        <v>0</v>
      </c>
      <c r="P35" s="107">
        <f t="shared" si="5"/>
        <v>0</v>
      </c>
      <c r="Q35" s="77" t="s">
        <v>46</v>
      </c>
    </row>
    <row r="36" spans="1:17" ht="25.5" x14ac:dyDescent="0.2">
      <c r="A36" s="40">
        <v>18</v>
      </c>
      <c r="B36" s="28" t="s">
        <v>274</v>
      </c>
      <c r="C36" s="196" t="s">
        <v>297</v>
      </c>
      <c r="D36" s="197" t="s">
        <v>184</v>
      </c>
      <c r="E36" s="201">
        <v>1</v>
      </c>
      <c r="F36" s="199"/>
      <c r="G36" s="162"/>
      <c r="H36" s="49">
        <f t="shared" si="6"/>
        <v>0</v>
      </c>
      <c r="I36" s="162"/>
      <c r="J36" s="162"/>
      <c r="K36" s="50">
        <f t="shared" si="0"/>
        <v>0</v>
      </c>
      <c r="L36" s="151">
        <f t="shared" si="1"/>
        <v>0</v>
      </c>
      <c r="M36" s="49">
        <f t="shared" si="2"/>
        <v>0</v>
      </c>
      <c r="N36" s="49">
        <f t="shared" si="3"/>
        <v>0</v>
      </c>
      <c r="O36" s="49">
        <f t="shared" si="4"/>
        <v>0</v>
      </c>
      <c r="P36" s="107">
        <f t="shared" si="5"/>
        <v>0</v>
      </c>
      <c r="Q36" s="77" t="s">
        <v>46</v>
      </c>
    </row>
    <row r="37" spans="1:17" ht="25.5" x14ac:dyDescent="0.2">
      <c r="A37" s="40">
        <v>19</v>
      </c>
      <c r="B37" s="28" t="s">
        <v>274</v>
      </c>
      <c r="C37" s="196" t="s">
        <v>298</v>
      </c>
      <c r="D37" s="197" t="s">
        <v>150</v>
      </c>
      <c r="E37" s="200">
        <v>45</v>
      </c>
      <c r="F37" s="199"/>
      <c r="G37" s="162"/>
      <c r="H37" s="49">
        <f t="shared" si="6"/>
        <v>0</v>
      </c>
      <c r="I37" s="162"/>
      <c r="J37" s="162"/>
      <c r="K37" s="50">
        <f t="shared" si="0"/>
        <v>0</v>
      </c>
      <c r="L37" s="151">
        <f t="shared" si="1"/>
        <v>0</v>
      </c>
      <c r="M37" s="49">
        <f t="shared" si="2"/>
        <v>0</v>
      </c>
      <c r="N37" s="49">
        <f t="shared" si="3"/>
        <v>0</v>
      </c>
      <c r="O37" s="49">
        <f t="shared" si="4"/>
        <v>0</v>
      </c>
      <c r="P37" s="107">
        <f t="shared" si="5"/>
        <v>0</v>
      </c>
      <c r="Q37" s="77" t="s">
        <v>46</v>
      </c>
    </row>
    <row r="38" spans="1:17" ht="38.25" x14ac:dyDescent="0.2">
      <c r="A38" s="40">
        <v>20</v>
      </c>
      <c r="B38" s="28" t="s">
        <v>274</v>
      </c>
      <c r="C38" s="196" t="s">
        <v>299</v>
      </c>
      <c r="D38" s="197" t="s">
        <v>150</v>
      </c>
      <c r="E38" s="200">
        <v>1</v>
      </c>
      <c r="F38" s="199"/>
      <c r="G38" s="162"/>
      <c r="H38" s="49">
        <f t="shared" si="6"/>
        <v>0</v>
      </c>
      <c r="I38" s="162"/>
      <c r="J38" s="162"/>
      <c r="K38" s="50">
        <f t="shared" si="0"/>
        <v>0</v>
      </c>
      <c r="L38" s="151">
        <f t="shared" si="1"/>
        <v>0</v>
      </c>
      <c r="M38" s="49">
        <f t="shared" si="2"/>
        <v>0</v>
      </c>
      <c r="N38" s="49">
        <f t="shared" si="3"/>
        <v>0</v>
      </c>
      <c r="O38" s="49">
        <f t="shared" si="4"/>
        <v>0</v>
      </c>
      <c r="P38" s="107">
        <f t="shared" si="5"/>
        <v>0</v>
      </c>
      <c r="Q38" s="77" t="s">
        <v>46</v>
      </c>
    </row>
    <row r="39" spans="1:17" ht="25.5" x14ac:dyDescent="0.2">
      <c r="A39" s="40">
        <v>21</v>
      </c>
      <c r="B39" s="28" t="s">
        <v>274</v>
      </c>
      <c r="C39" s="196" t="s">
        <v>300</v>
      </c>
      <c r="D39" s="197" t="s">
        <v>150</v>
      </c>
      <c r="E39" s="200">
        <v>1</v>
      </c>
      <c r="F39" s="199"/>
      <c r="G39" s="162"/>
      <c r="H39" s="49">
        <f t="shared" si="6"/>
        <v>0</v>
      </c>
      <c r="I39" s="162"/>
      <c r="J39" s="162"/>
      <c r="K39" s="50">
        <f t="shared" si="0"/>
        <v>0</v>
      </c>
      <c r="L39" s="151">
        <f t="shared" si="1"/>
        <v>0</v>
      </c>
      <c r="M39" s="49">
        <f t="shared" si="2"/>
        <v>0</v>
      </c>
      <c r="N39" s="49">
        <f t="shared" si="3"/>
        <v>0</v>
      </c>
      <c r="O39" s="49">
        <f t="shared" si="4"/>
        <v>0</v>
      </c>
      <c r="P39" s="107">
        <f t="shared" si="5"/>
        <v>0</v>
      </c>
      <c r="Q39" s="77" t="s">
        <v>46</v>
      </c>
    </row>
    <row r="40" spans="1:17" ht="22.5" x14ac:dyDescent="0.2">
      <c r="A40" s="40">
        <v>22</v>
      </c>
      <c r="B40" s="28" t="s">
        <v>274</v>
      </c>
      <c r="C40" s="196" t="s">
        <v>301</v>
      </c>
      <c r="D40" s="197" t="s">
        <v>150</v>
      </c>
      <c r="E40" s="200">
        <v>45</v>
      </c>
      <c r="F40" s="199"/>
      <c r="G40" s="162"/>
      <c r="H40" s="49">
        <f t="shared" si="6"/>
        <v>0</v>
      </c>
      <c r="I40" s="162"/>
      <c r="J40" s="162"/>
      <c r="K40" s="50">
        <f t="shared" si="0"/>
        <v>0</v>
      </c>
      <c r="L40" s="151">
        <f t="shared" si="1"/>
        <v>0</v>
      </c>
      <c r="M40" s="49">
        <f t="shared" si="2"/>
        <v>0</v>
      </c>
      <c r="N40" s="49">
        <f t="shared" si="3"/>
        <v>0</v>
      </c>
      <c r="O40" s="49">
        <f t="shared" si="4"/>
        <v>0</v>
      </c>
      <c r="P40" s="107">
        <f t="shared" si="5"/>
        <v>0</v>
      </c>
      <c r="Q40" s="77" t="s">
        <v>46</v>
      </c>
    </row>
    <row r="41" spans="1:17" ht="22.5" x14ac:dyDescent="0.2">
      <c r="A41" s="40">
        <v>23</v>
      </c>
      <c r="B41" s="28" t="s">
        <v>274</v>
      </c>
      <c r="C41" s="196" t="s">
        <v>302</v>
      </c>
      <c r="D41" s="197" t="s">
        <v>150</v>
      </c>
      <c r="E41" s="201">
        <v>45</v>
      </c>
      <c r="F41" s="199"/>
      <c r="G41" s="162"/>
      <c r="H41" s="49">
        <f t="shared" si="6"/>
        <v>0</v>
      </c>
      <c r="I41" s="162"/>
      <c r="J41" s="162"/>
      <c r="K41" s="50">
        <f t="shared" si="0"/>
        <v>0</v>
      </c>
      <c r="L41" s="151">
        <f t="shared" si="1"/>
        <v>0</v>
      </c>
      <c r="M41" s="49">
        <f t="shared" si="2"/>
        <v>0</v>
      </c>
      <c r="N41" s="49">
        <f t="shared" si="3"/>
        <v>0</v>
      </c>
      <c r="O41" s="49">
        <f t="shared" si="4"/>
        <v>0</v>
      </c>
      <c r="P41" s="107">
        <f t="shared" si="5"/>
        <v>0</v>
      </c>
      <c r="Q41" s="77" t="s">
        <v>46</v>
      </c>
    </row>
    <row r="42" spans="1:17" x14ac:dyDescent="0.2">
      <c r="A42" s="40">
        <v>24</v>
      </c>
      <c r="B42" s="92"/>
      <c r="C42" s="168" t="s">
        <v>303</v>
      </c>
      <c r="D42" s="28"/>
      <c r="E42" s="185"/>
      <c r="F42" s="51"/>
      <c r="G42" s="49"/>
      <c r="H42" s="49">
        <f t="shared" si="6"/>
        <v>0</v>
      </c>
      <c r="I42" s="162"/>
      <c r="J42" s="162"/>
      <c r="K42" s="50">
        <f t="shared" si="0"/>
        <v>0</v>
      </c>
      <c r="L42" s="151">
        <f t="shared" si="1"/>
        <v>0</v>
      </c>
      <c r="M42" s="49">
        <f t="shared" si="2"/>
        <v>0</v>
      </c>
      <c r="N42" s="49">
        <f t="shared" si="3"/>
        <v>0</v>
      </c>
      <c r="O42" s="49">
        <f t="shared" si="4"/>
        <v>0</v>
      </c>
      <c r="P42" s="107">
        <f t="shared" si="5"/>
        <v>0</v>
      </c>
      <c r="Q42" s="77"/>
    </row>
    <row r="43" spans="1:17" ht="25.5" x14ac:dyDescent="0.2">
      <c r="A43" s="40">
        <v>25</v>
      </c>
      <c r="B43" s="28" t="s">
        <v>274</v>
      </c>
      <c r="C43" s="196" t="s">
        <v>292</v>
      </c>
      <c r="D43" s="197" t="s">
        <v>293</v>
      </c>
      <c r="E43" s="201">
        <v>4</v>
      </c>
      <c r="F43" s="199"/>
      <c r="G43" s="162"/>
      <c r="H43" s="49">
        <f t="shared" si="6"/>
        <v>0</v>
      </c>
      <c r="I43" s="162"/>
      <c r="J43" s="162"/>
      <c r="K43" s="50">
        <f t="shared" si="0"/>
        <v>0</v>
      </c>
      <c r="L43" s="151">
        <f t="shared" si="1"/>
        <v>0</v>
      </c>
      <c r="M43" s="49">
        <f t="shared" si="2"/>
        <v>0</v>
      </c>
      <c r="N43" s="49">
        <f t="shared" si="3"/>
        <v>0</v>
      </c>
      <c r="O43" s="49">
        <f t="shared" si="4"/>
        <v>0</v>
      </c>
      <c r="P43" s="107">
        <f t="shared" si="5"/>
        <v>0</v>
      </c>
      <c r="Q43" s="77" t="s">
        <v>46</v>
      </c>
    </row>
    <row r="44" spans="1:17" ht="22.5" x14ac:dyDescent="0.2">
      <c r="A44" s="40">
        <v>26</v>
      </c>
      <c r="B44" s="28" t="s">
        <v>274</v>
      </c>
      <c r="C44" s="196" t="s">
        <v>304</v>
      </c>
      <c r="D44" s="202" t="s">
        <v>293</v>
      </c>
      <c r="E44" s="201">
        <v>40</v>
      </c>
      <c r="F44" s="199"/>
      <c r="G44" s="162"/>
      <c r="H44" s="49">
        <f t="shared" si="6"/>
        <v>0</v>
      </c>
      <c r="I44" s="162"/>
      <c r="J44" s="162"/>
      <c r="K44" s="50">
        <f t="shared" si="0"/>
        <v>0</v>
      </c>
      <c r="L44" s="151">
        <f t="shared" si="1"/>
        <v>0</v>
      </c>
      <c r="M44" s="49">
        <f t="shared" si="2"/>
        <v>0</v>
      </c>
      <c r="N44" s="49">
        <f t="shared" si="3"/>
        <v>0</v>
      </c>
      <c r="O44" s="49">
        <f t="shared" si="4"/>
        <v>0</v>
      </c>
      <c r="P44" s="107">
        <f t="shared" si="5"/>
        <v>0</v>
      </c>
      <c r="Q44" s="77" t="s">
        <v>46</v>
      </c>
    </row>
    <row r="45" spans="1:17" ht="22.5" x14ac:dyDescent="0.2">
      <c r="A45" s="40">
        <v>27</v>
      </c>
      <c r="B45" s="28" t="s">
        <v>274</v>
      </c>
      <c r="C45" s="196" t="s">
        <v>305</v>
      </c>
      <c r="D45" s="202" t="s">
        <v>293</v>
      </c>
      <c r="E45" s="201">
        <v>28</v>
      </c>
      <c r="F45" s="199"/>
      <c r="G45" s="162"/>
      <c r="H45" s="49">
        <f t="shared" si="6"/>
        <v>0</v>
      </c>
      <c r="I45" s="162"/>
      <c r="J45" s="162"/>
      <c r="K45" s="50">
        <f t="shared" si="0"/>
        <v>0</v>
      </c>
      <c r="L45" s="151">
        <f t="shared" si="1"/>
        <v>0</v>
      </c>
      <c r="M45" s="49">
        <f t="shared" si="2"/>
        <v>0</v>
      </c>
      <c r="N45" s="49">
        <f t="shared" si="3"/>
        <v>0</v>
      </c>
      <c r="O45" s="49">
        <f t="shared" si="4"/>
        <v>0</v>
      </c>
      <c r="P45" s="107">
        <f t="shared" si="5"/>
        <v>0</v>
      </c>
      <c r="Q45" s="77" t="s">
        <v>46</v>
      </c>
    </row>
    <row r="46" spans="1:17" ht="22.5" x14ac:dyDescent="0.2">
      <c r="A46" s="40">
        <v>28</v>
      </c>
      <c r="B46" s="28" t="s">
        <v>274</v>
      </c>
      <c r="C46" s="196" t="s">
        <v>306</v>
      </c>
      <c r="D46" s="202" t="s">
        <v>293</v>
      </c>
      <c r="E46" s="201">
        <v>20</v>
      </c>
      <c r="F46" s="199"/>
      <c r="G46" s="162"/>
      <c r="H46" s="49">
        <f t="shared" si="6"/>
        <v>0</v>
      </c>
      <c r="I46" s="162"/>
      <c r="J46" s="162"/>
      <c r="K46" s="50">
        <f t="shared" si="0"/>
        <v>0</v>
      </c>
      <c r="L46" s="151">
        <f t="shared" si="1"/>
        <v>0</v>
      </c>
      <c r="M46" s="49">
        <f t="shared" si="2"/>
        <v>0</v>
      </c>
      <c r="N46" s="49">
        <f t="shared" si="3"/>
        <v>0</v>
      </c>
      <c r="O46" s="49">
        <f t="shared" si="4"/>
        <v>0</v>
      </c>
      <c r="P46" s="107">
        <f t="shared" si="5"/>
        <v>0</v>
      </c>
      <c r="Q46" s="77" t="s">
        <v>46</v>
      </c>
    </row>
    <row r="47" spans="1:17" ht="22.5" x14ac:dyDescent="0.2">
      <c r="A47" s="40">
        <v>29</v>
      </c>
      <c r="B47" s="28" t="s">
        <v>274</v>
      </c>
      <c r="C47" s="196" t="s">
        <v>307</v>
      </c>
      <c r="D47" s="202" t="s">
        <v>293</v>
      </c>
      <c r="E47" s="201">
        <v>30</v>
      </c>
      <c r="F47" s="199"/>
      <c r="G47" s="162"/>
      <c r="H47" s="49">
        <f t="shared" si="6"/>
        <v>0</v>
      </c>
      <c r="I47" s="162"/>
      <c r="J47" s="162"/>
      <c r="K47" s="50">
        <f t="shared" si="0"/>
        <v>0</v>
      </c>
      <c r="L47" s="151">
        <f t="shared" si="1"/>
        <v>0</v>
      </c>
      <c r="M47" s="49">
        <f t="shared" si="2"/>
        <v>0</v>
      </c>
      <c r="N47" s="49">
        <f t="shared" si="3"/>
        <v>0</v>
      </c>
      <c r="O47" s="49">
        <f t="shared" si="4"/>
        <v>0</v>
      </c>
      <c r="P47" s="107">
        <f t="shared" si="5"/>
        <v>0</v>
      </c>
      <c r="Q47" s="77" t="s">
        <v>46</v>
      </c>
    </row>
    <row r="48" spans="1:17" ht="22.5" x14ac:dyDescent="0.2">
      <c r="A48" s="40">
        <v>30</v>
      </c>
      <c r="B48" s="28" t="s">
        <v>274</v>
      </c>
      <c r="C48" s="196" t="s">
        <v>308</v>
      </c>
      <c r="D48" s="202" t="s">
        <v>293</v>
      </c>
      <c r="E48" s="201">
        <v>10</v>
      </c>
      <c r="F48" s="199"/>
      <c r="G48" s="162"/>
      <c r="H48" s="49">
        <f t="shared" si="6"/>
        <v>0</v>
      </c>
      <c r="I48" s="162"/>
      <c r="J48" s="162"/>
      <c r="K48" s="50">
        <f t="shared" si="0"/>
        <v>0</v>
      </c>
      <c r="L48" s="151">
        <f t="shared" si="1"/>
        <v>0</v>
      </c>
      <c r="M48" s="49">
        <f t="shared" si="2"/>
        <v>0</v>
      </c>
      <c r="N48" s="49">
        <f t="shared" si="3"/>
        <v>0</v>
      </c>
      <c r="O48" s="49">
        <f t="shared" si="4"/>
        <v>0</v>
      </c>
      <c r="P48" s="107">
        <f t="shared" si="5"/>
        <v>0</v>
      </c>
      <c r="Q48" s="77" t="s">
        <v>46</v>
      </c>
    </row>
    <row r="49" spans="1:17" ht="25.5" x14ac:dyDescent="0.2">
      <c r="A49" s="40">
        <v>32</v>
      </c>
      <c r="B49" s="28" t="s">
        <v>274</v>
      </c>
      <c r="C49" s="196" t="s">
        <v>297</v>
      </c>
      <c r="D49" s="202" t="s">
        <v>184</v>
      </c>
      <c r="E49" s="201">
        <v>1</v>
      </c>
      <c r="F49" s="199"/>
      <c r="G49" s="162"/>
      <c r="H49" s="49">
        <f t="shared" si="6"/>
        <v>0</v>
      </c>
      <c r="I49" s="162"/>
      <c r="J49" s="162"/>
      <c r="K49" s="50">
        <f t="shared" si="0"/>
        <v>0</v>
      </c>
      <c r="L49" s="151">
        <f t="shared" si="1"/>
        <v>0</v>
      </c>
      <c r="M49" s="49">
        <f t="shared" si="2"/>
        <v>0</v>
      </c>
      <c r="N49" s="49">
        <f t="shared" si="3"/>
        <v>0</v>
      </c>
      <c r="O49" s="49">
        <f t="shared" si="4"/>
        <v>0</v>
      </c>
      <c r="P49" s="107">
        <f t="shared" si="5"/>
        <v>0</v>
      </c>
      <c r="Q49" s="77" t="s">
        <v>46</v>
      </c>
    </row>
    <row r="50" spans="1:17" ht="51" x14ac:dyDescent="0.2">
      <c r="A50" s="40">
        <v>33</v>
      </c>
      <c r="B50" s="28" t="s">
        <v>274</v>
      </c>
      <c r="C50" s="203" t="s">
        <v>309</v>
      </c>
      <c r="D50" s="197" t="s">
        <v>293</v>
      </c>
      <c r="E50" s="204">
        <v>4</v>
      </c>
      <c r="F50" s="199"/>
      <c r="G50" s="162"/>
      <c r="H50" s="49">
        <f t="shared" si="6"/>
        <v>0</v>
      </c>
      <c r="I50" s="162"/>
      <c r="J50" s="162"/>
      <c r="K50" s="50">
        <f t="shared" si="0"/>
        <v>0</v>
      </c>
      <c r="L50" s="151">
        <f t="shared" si="1"/>
        <v>0</v>
      </c>
      <c r="M50" s="49">
        <f t="shared" si="2"/>
        <v>0</v>
      </c>
      <c r="N50" s="49">
        <f t="shared" si="3"/>
        <v>0</v>
      </c>
      <c r="O50" s="49">
        <f t="shared" si="4"/>
        <v>0</v>
      </c>
      <c r="P50" s="107">
        <f t="shared" si="5"/>
        <v>0</v>
      </c>
      <c r="Q50" s="77" t="s">
        <v>46</v>
      </c>
    </row>
    <row r="51" spans="1:17" ht="51" x14ac:dyDescent="0.2">
      <c r="A51" s="40">
        <v>34</v>
      </c>
      <c r="B51" s="28" t="s">
        <v>274</v>
      </c>
      <c r="C51" s="203" t="s">
        <v>310</v>
      </c>
      <c r="D51" s="202" t="s">
        <v>293</v>
      </c>
      <c r="E51" s="201">
        <v>40</v>
      </c>
      <c r="F51" s="199"/>
      <c r="G51" s="162"/>
      <c r="H51" s="49">
        <f t="shared" si="6"/>
        <v>0</v>
      </c>
      <c r="I51" s="162"/>
      <c r="J51" s="162"/>
      <c r="K51" s="50">
        <f t="shared" si="0"/>
        <v>0</v>
      </c>
      <c r="L51" s="151">
        <f t="shared" si="1"/>
        <v>0</v>
      </c>
      <c r="M51" s="49">
        <f t="shared" si="2"/>
        <v>0</v>
      </c>
      <c r="N51" s="49">
        <f t="shared" si="3"/>
        <v>0</v>
      </c>
      <c r="O51" s="49">
        <f t="shared" si="4"/>
        <v>0</v>
      </c>
      <c r="P51" s="107">
        <f t="shared" si="5"/>
        <v>0</v>
      </c>
      <c r="Q51" s="77" t="s">
        <v>46</v>
      </c>
    </row>
    <row r="52" spans="1:17" ht="51" x14ac:dyDescent="0.2">
      <c r="A52" s="40">
        <v>35</v>
      </c>
      <c r="B52" s="28" t="s">
        <v>274</v>
      </c>
      <c r="C52" s="203" t="s">
        <v>311</v>
      </c>
      <c r="D52" s="202" t="s">
        <v>293</v>
      </c>
      <c r="E52" s="201">
        <v>28</v>
      </c>
      <c r="F52" s="199"/>
      <c r="G52" s="162"/>
      <c r="H52" s="49">
        <f t="shared" si="6"/>
        <v>0</v>
      </c>
      <c r="I52" s="162"/>
      <c r="J52" s="162"/>
      <c r="K52" s="50">
        <f t="shared" si="0"/>
        <v>0</v>
      </c>
      <c r="L52" s="151">
        <f t="shared" si="1"/>
        <v>0</v>
      </c>
      <c r="M52" s="49">
        <f t="shared" si="2"/>
        <v>0</v>
      </c>
      <c r="N52" s="49">
        <f t="shared" si="3"/>
        <v>0</v>
      </c>
      <c r="O52" s="49">
        <f t="shared" si="4"/>
        <v>0</v>
      </c>
      <c r="P52" s="107">
        <f t="shared" si="5"/>
        <v>0</v>
      </c>
      <c r="Q52" s="77" t="s">
        <v>46</v>
      </c>
    </row>
    <row r="53" spans="1:17" ht="51" x14ac:dyDescent="0.2">
      <c r="A53" s="40">
        <v>36</v>
      </c>
      <c r="B53" s="28" t="s">
        <v>274</v>
      </c>
      <c r="C53" s="203" t="s">
        <v>312</v>
      </c>
      <c r="D53" s="202" t="s">
        <v>293</v>
      </c>
      <c r="E53" s="201">
        <v>20</v>
      </c>
      <c r="F53" s="199"/>
      <c r="G53" s="162"/>
      <c r="H53" s="49">
        <f t="shared" si="6"/>
        <v>0</v>
      </c>
      <c r="I53" s="162"/>
      <c r="J53" s="162"/>
      <c r="K53" s="50">
        <f t="shared" si="0"/>
        <v>0</v>
      </c>
      <c r="L53" s="151">
        <f t="shared" si="1"/>
        <v>0</v>
      </c>
      <c r="M53" s="49">
        <f t="shared" si="2"/>
        <v>0</v>
      </c>
      <c r="N53" s="49">
        <f t="shared" si="3"/>
        <v>0</v>
      </c>
      <c r="O53" s="49">
        <f t="shared" si="4"/>
        <v>0</v>
      </c>
      <c r="P53" s="107">
        <f t="shared" si="5"/>
        <v>0</v>
      </c>
      <c r="Q53" s="77" t="s">
        <v>46</v>
      </c>
    </row>
    <row r="54" spans="1:17" ht="51" x14ac:dyDescent="0.2">
      <c r="A54" s="40">
        <v>37</v>
      </c>
      <c r="B54" s="28" t="s">
        <v>274</v>
      </c>
      <c r="C54" s="203" t="s">
        <v>313</v>
      </c>
      <c r="D54" s="202" t="s">
        <v>293</v>
      </c>
      <c r="E54" s="201">
        <v>30</v>
      </c>
      <c r="F54" s="199"/>
      <c r="G54" s="162"/>
      <c r="H54" s="49">
        <f t="shared" si="6"/>
        <v>0</v>
      </c>
      <c r="I54" s="162"/>
      <c r="J54" s="162"/>
      <c r="K54" s="50">
        <f t="shared" si="0"/>
        <v>0</v>
      </c>
      <c r="L54" s="151">
        <f t="shared" si="1"/>
        <v>0</v>
      </c>
      <c r="M54" s="49">
        <f t="shared" si="2"/>
        <v>0</v>
      </c>
      <c r="N54" s="49">
        <f t="shared" si="3"/>
        <v>0</v>
      </c>
      <c r="O54" s="49">
        <f t="shared" si="4"/>
        <v>0</v>
      </c>
      <c r="P54" s="107">
        <f t="shared" si="5"/>
        <v>0</v>
      </c>
      <c r="Q54" s="77" t="s">
        <v>46</v>
      </c>
    </row>
    <row r="55" spans="1:17" ht="51" x14ac:dyDescent="0.2">
      <c r="A55" s="40">
        <v>38</v>
      </c>
      <c r="B55" s="28" t="s">
        <v>274</v>
      </c>
      <c r="C55" s="203" t="s">
        <v>314</v>
      </c>
      <c r="D55" s="202" t="s">
        <v>293</v>
      </c>
      <c r="E55" s="201">
        <v>10</v>
      </c>
      <c r="F55" s="199"/>
      <c r="G55" s="162"/>
      <c r="H55" s="49">
        <f t="shared" si="6"/>
        <v>0</v>
      </c>
      <c r="I55" s="162"/>
      <c r="J55" s="162"/>
      <c r="K55" s="50">
        <f t="shared" si="0"/>
        <v>0</v>
      </c>
      <c r="L55" s="151">
        <f t="shared" si="1"/>
        <v>0</v>
      </c>
      <c r="M55" s="49">
        <f t="shared" si="2"/>
        <v>0</v>
      </c>
      <c r="N55" s="49">
        <f t="shared" si="3"/>
        <v>0</v>
      </c>
      <c r="O55" s="49">
        <f t="shared" si="4"/>
        <v>0</v>
      </c>
      <c r="P55" s="107">
        <f t="shared" si="5"/>
        <v>0</v>
      </c>
      <c r="Q55" s="77" t="s">
        <v>46</v>
      </c>
    </row>
    <row r="56" spans="1:17" ht="22.5" x14ac:dyDescent="0.2">
      <c r="A56" s="40">
        <v>40</v>
      </c>
      <c r="B56" s="28" t="s">
        <v>274</v>
      </c>
      <c r="C56" s="196" t="s">
        <v>315</v>
      </c>
      <c r="D56" s="202" t="s">
        <v>150</v>
      </c>
      <c r="E56" s="201">
        <v>2</v>
      </c>
      <c r="F56" s="199"/>
      <c r="G56" s="162"/>
      <c r="H56" s="49">
        <f t="shared" si="6"/>
        <v>0</v>
      </c>
      <c r="I56" s="162"/>
      <c r="J56" s="162"/>
      <c r="K56" s="50">
        <f t="shared" si="0"/>
        <v>0</v>
      </c>
      <c r="L56" s="151">
        <f t="shared" si="1"/>
        <v>0</v>
      </c>
      <c r="M56" s="49">
        <f t="shared" si="2"/>
        <v>0</v>
      </c>
      <c r="N56" s="49">
        <f t="shared" si="3"/>
        <v>0</v>
      </c>
      <c r="O56" s="49">
        <f t="shared" si="4"/>
        <v>0</v>
      </c>
      <c r="P56" s="107">
        <f t="shared" si="5"/>
        <v>0</v>
      </c>
      <c r="Q56" s="77" t="s">
        <v>46</v>
      </c>
    </row>
    <row r="57" spans="1:17" ht="25.5" x14ac:dyDescent="0.2">
      <c r="A57" s="40">
        <v>41</v>
      </c>
      <c r="B57" s="28" t="s">
        <v>274</v>
      </c>
      <c r="C57" s="196" t="s">
        <v>316</v>
      </c>
      <c r="D57" s="202" t="s">
        <v>150</v>
      </c>
      <c r="E57" s="201">
        <v>2</v>
      </c>
      <c r="F57" s="199"/>
      <c r="G57" s="162"/>
      <c r="H57" s="49">
        <f t="shared" si="6"/>
        <v>0</v>
      </c>
      <c r="I57" s="162"/>
      <c r="J57" s="162"/>
      <c r="K57" s="50">
        <f t="shared" si="0"/>
        <v>0</v>
      </c>
      <c r="L57" s="151">
        <f t="shared" si="1"/>
        <v>0</v>
      </c>
      <c r="M57" s="49">
        <f t="shared" si="2"/>
        <v>0</v>
      </c>
      <c r="N57" s="49">
        <f t="shared" si="3"/>
        <v>0</v>
      </c>
      <c r="O57" s="49">
        <f t="shared" si="4"/>
        <v>0</v>
      </c>
      <c r="P57" s="107">
        <f t="shared" si="5"/>
        <v>0</v>
      </c>
      <c r="Q57" s="77" t="s">
        <v>46</v>
      </c>
    </row>
    <row r="58" spans="1:17" ht="25.5" x14ac:dyDescent="0.2">
      <c r="A58" s="40">
        <v>41</v>
      </c>
      <c r="B58" s="28" t="s">
        <v>274</v>
      </c>
      <c r="C58" s="196" t="s">
        <v>317</v>
      </c>
      <c r="D58" s="202" t="s">
        <v>150</v>
      </c>
      <c r="E58" s="201">
        <v>2</v>
      </c>
      <c r="F58" s="199"/>
      <c r="G58" s="162"/>
      <c r="H58" s="49">
        <f t="shared" si="6"/>
        <v>0</v>
      </c>
      <c r="I58" s="162"/>
      <c r="J58" s="162"/>
      <c r="K58" s="50">
        <f t="shared" si="0"/>
        <v>0</v>
      </c>
      <c r="L58" s="151">
        <f t="shared" si="1"/>
        <v>0</v>
      </c>
      <c r="M58" s="49">
        <f t="shared" si="2"/>
        <v>0</v>
      </c>
      <c r="N58" s="49">
        <f t="shared" si="3"/>
        <v>0</v>
      </c>
      <c r="O58" s="49">
        <f t="shared" si="4"/>
        <v>0</v>
      </c>
      <c r="P58" s="107">
        <f t="shared" si="5"/>
        <v>0</v>
      </c>
      <c r="Q58" s="77" t="s">
        <v>46</v>
      </c>
    </row>
    <row r="59" spans="1:17" ht="22.5" x14ac:dyDescent="0.2">
      <c r="A59" s="40">
        <v>42</v>
      </c>
      <c r="B59" s="28" t="s">
        <v>274</v>
      </c>
      <c r="C59" s="196" t="s">
        <v>290</v>
      </c>
      <c r="D59" s="202" t="s">
        <v>150</v>
      </c>
      <c r="E59" s="201">
        <v>2</v>
      </c>
      <c r="F59" s="199"/>
      <c r="G59" s="162"/>
      <c r="H59" s="49">
        <f t="shared" si="6"/>
        <v>0</v>
      </c>
      <c r="I59" s="162"/>
      <c r="J59" s="162"/>
      <c r="K59" s="50">
        <f t="shared" si="0"/>
        <v>0</v>
      </c>
      <c r="L59" s="151">
        <f t="shared" si="1"/>
        <v>0</v>
      </c>
      <c r="M59" s="49">
        <f t="shared" si="2"/>
        <v>0</v>
      </c>
      <c r="N59" s="49">
        <f t="shared" si="3"/>
        <v>0</v>
      </c>
      <c r="O59" s="49">
        <f t="shared" si="4"/>
        <v>0</v>
      </c>
      <c r="P59" s="107">
        <f t="shared" si="5"/>
        <v>0</v>
      </c>
      <c r="Q59" s="77" t="s">
        <v>46</v>
      </c>
    </row>
    <row r="60" spans="1:17" ht="22.5" x14ac:dyDescent="0.2">
      <c r="A60" s="40">
        <v>42</v>
      </c>
      <c r="B60" s="28" t="s">
        <v>274</v>
      </c>
      <c r="C60" s="196" t="s">
        <v>318</v>
      </c>
      <c r="D60" s="202" t="s">
        <v>150</v>
      </c>
      <c r="E60" s="201">
        <v>2</v>
      </c>
      <c r="F60" s="199"/>
      <c r="G60" s="162"/>
      <c r="H60" s="49">
        <f t="shared" si="6"/>
        <v>0</v>
      </c>
      <c r="I60" s="162"/>
      <c r="J60" s="162"/>
      <c r="K60" s="50">
        <f t="shared" si="0"/>
        <v>0</v>
      </c>
      <c r="L60" s="151">
        <f t="shared" si="1"/>
        <v>0</v>
      </c>
      <c r="M60" s="49">
        <f t="shared" si="2"/>
        <v>0</v>
      </c>
      <c r="N60" s="49">
        <f t="shared" si="3"/>
        <v>0</v>
      </c>
      <c r="O60" s="49">
        <f t="shared" si="4"/>
        <v>0</v>
      </c>
      <c r="P60" s="107">
        <f t="shared" si="5"/>
        <v>0</v>
      </c>
      <c r="Q60" s="77" t="s">
        <v>46</v>
      </c>
    </row>
    <row r="61" spans="1:17" ht="22.5" x14ac:dyDescent="0.2">
      <c r="A61" s="40">
        <v>43</v>
      </c>
      <c r="B61" s="28" t="s">
        <v>274</v>
      </c>
      <c r="C61" s="196" t="s">
        <v>291</v>
      </c>
      <c r="D61" s="202" t="s">
        <v>150</v>
      </c>
      <c r="E61" s="201">
        <v>2</v>
      </c>
      <c r="F61" s="199"/>
      <c r="G61" s="162"/>
      <c r="H61" s="49">
        <f t="shared" si="6"/>
        <v>0</v>
      </c>
      <c r="I61" s="162"/>
      <c r="J61" s="162"/>
      <c r="K61" s="50">
        <f t="shared" si="0"/>
        <v>0</v>
      </c>
      <c r="L61" s="151">
        <f t="shared" si="1"/>
        <v>0</v>
      </c>
      <c r="M61" s="49">
        <f t="shared" si="2"/>
        <v>0</v>
      </c>
      <c r="N61" s="49">
        <f t="shared" si="3"/>
        <v>0</v>
      </c>
      <c r="O61" s="49">
        <f t="shared" si="4"/>
        <v>0</v>
      </c>
      <c r="P61" s="107">
        <f t="shared" si="5"/>
        <v>0</v>
      </c>
      <c r="Q61" s="77" t="s">
        <v>46</v>
      </c>
    </row>
    <row r="62" spans="1:17" x14ac:dyDescent="0.2">
      <c r="A62" s="40">
        <v>44</v>
      </c>
      <c r="B62" s="92"/>
      <c r="C62" s="168" t="s">
        <v>319</v>
      </c>
      <c r="D62" s="28"/>
      <c r="E62" s="185"/>
      <c r="F62" s="51"/>
      <c r="G62" s="49"/>
      <c r="H62" s="49">
        <f t="shared" si="6"/>
        <v>0</v>
      </c>
      <c r="I62" s="162"/>
      <c r="J62" s="162"/>
      <c r="K62" s="50">
        <f t="shared" si="0"/>
        <v>0</v>
      </c>
      <c r="L62" s="151">
        <f t="shared" si="1"/>
        <v>0</v>
      </c>
      <c r="M62" s="49">
        <f t="shared" si="2"/>
        <v>0</v>
      </c>
      <c r="N62" s="49">
        <f t="shared" si="3"/>
        <v>0</v>
      </c>
      <c r="O62" s="49">
        <f t="shared" si="4"/>
        <v>0</v>
      </c>
      <c r="P62" s="107">
        <f t="shared" si="5"/>
        <v>0</v>
      </c>
      <c r="Q62" s="77"/>
    </row>
    <row r="63" spans="1:17" ht="22.5" x14ac:dyDescent="0.2">
      <c r="A63" s="40">
        <v>45</v>
      </c>
      <c r="B63" s="28" t="s">
        <v>274</v>
      </c>
      <c r="C63" s="196" t="s">
        <v>320</v>
      </c>
      <c r="D63" s="202" t="s">
        <v>150</v>
      </c>
      <c r="E63" s="201">
        <v>1</v>
      </c>
      <c r="F63" s="199"/>
      <c r="G63" s="162"/>
      <c r="H63" s="49">
        <f t="shared" si="6"/>
        <v>0</v>
      </c>
      <c r="I63" s="162"/>
      <c r="J63" s="162"/>
      <c r="K63" s="50">
        <f t="shared" si="0"/>
        <v>0</v>
      </c>
      <c r="L63" s="151">
        <f t="shared" si="1"/>
        <v>0</v>
      </c>
      <c r="M63" s="49">
        <f t="shared" si="2"/>
        <v>0</v>
      </c>
      <c r="N63" s="49">
        <f t="shared" si="3"/>
        <v>0</v>
      </c>
      <c r="O63" s="49">
        <f t="shared" si="4"/>
        <v>0</v>
      </c>
      <c r="P63" s="107">
        <f t="shared" si="5"/>
        <v>0</v>
      </c>
      <c r="Q63" s="77" t="s">
        <v>46</v>
      </c>
    </row>
    <row r="64" spans="1:17" ht="22.5" x14ac:dyDescent="0.2">
      <c r="A64" s="40">
        <v>46</v>
      </c>
      <c r="B64" s="28" t="s">
        <v>274</v>
      </c>
      <c r="C64" s="196" t="s">
        <v>321</v>
      </c>
      <c r="D64" s="202" t="s">
        <v>68</v>
      </c>
      <c r="E64" s="201">
        <v>1</v>
      </c>
      <c r="F64" s="199"/>
      <c r="G64" s="162"/>
      <c r="H64" s="49">
        <f t="shared" si="6"/>
        <v>0</v>
      </c>
      <c r="I64" s="162"/>
      <c r="J64" s="162"/>
      <c r="K64" s="50">
        <f t="shared" si="0"/>
        <v>0</v>
      </c>
      <c r="L64" s="151">
        <f t="shared" si="1"/>
        <v>0</v>
      </c>
      <c r="M64" s="49">
        <f t="shared" si="2"/>
        <v>0</v>
      </c>
      <c r="N64" s="49">
        <f t="shared" si="3"/>
        <v>0</v>
      </c>
      <c r="O64" s="49">
        <f t="shared" si="4"/>
        <v>0</v>
      </c>
      <c r="P64" s="107">
        <f t="shared" si="5"/>
        <v>0</v>
      </c>
      <c r="Q64" s="77" t="s">
        <v>46</v>
      </c>
    </row>
    <row r="65" spans="1:17" ht="22.5" x14ac:dyDescent="0.2">
      <c r="A65" s="40">
        <v>48</v>
      </c>
      <c r="B65" s="28" t="s">
        <v>274</v>
      </c>
      <c r="C65" s="196" t="s">
        <v>322</v>
      </c>
      <c r="D65" s="202" t="s">
        <v>184</v>
      </c>
      <c r="E65" s="201">
        <v>1</v>
      </c>
      <c r="F65" s="199"/>
      <c r="G65" s="162"/>
      <c r="H65" s="49">
        <f t="shared" si="6"/>
        <v>0</v>
      </c>
      <c r="I65" s="162"/>
      <c r="J65" s="162"/>
      <c r="K65" s="50">
        <f t="shared" si="0"/>
        <v>0</v>
      </c>
      <c r="L65" s="151">
        <f t="shared" si="1"/>
        <v>0</v>
      </c>
      <c r="M65" s="49">
        <f t="shared" si="2"/>
        <v>0</v>
      </c>
      <c r="N65" s="49">
        <f t="shared" si="3"/>
        <v>0</v>
      </c>
      <c r="O65" s="49">
        <f t="shared" si="4"/>
        <v>0</v>
      </c>
      <c r="P65" s="107">
        <f t="shared" si="5"/>
        <v>0</v>
      </c>
      <c r="Q65" s="77" t="s">
        <v>46</v>
      </c>
    </row>
    <row r="66" spans="1:17" ht="22.5" x14ac:dyDescent="0.2">
      <c r="A66" s="40">
        <v>49</v>
      </c>
      <c r="B66" s="28" t="s">
        <v>274</v>
      </c>
      <c r="C66" s="196" t="s">
        <v>323</v>
      </c>
      <c r="D66" s="202" t="s">
        <v>184</v>
      </c>
      <c r="E66" s="201">
        <v>45</v>
      </c>
      <c r="F66" s="199"/>
      <c r="G66" s="162"/>
      <c r="H66" s="49">
        <f t="shared" si="6"/>
        <v>0</v>
      </c>
      <c r="I66" s="162"/>
      <c r="J66" s="162"/>
      <c r="K66" s="50">
        <f t="shared" si="0"/>
        <v>0</v>
      </c>
      <c r="L66" s="151">
        <f t="shared" si="1"/>
        <v>0</v>
      </c>
      <c r="M66" s="49">
        <f t="shared" si="2"/>
        <v>0</v>
      </c>
      <c r="N66" s="49">
        <f t="shared" si="3"/>
        <v>0</v>
      </c>
      <c r="O66" s="49">
        <f t="shared" si="4"/>
        <v>0</v>
      </c>
      <c r="P66" s="107">
        <f t="shared" si="5"/>
        <v>0</v>
      </c>
      <c r="Q66" s="77" t="s">
        <v>46</v>
      </c>
    </row>
    <row r="67" spans="1:17" ht="22.5" x14ac:dyDescent="0.2">
      <c r="A67" s="40">
        <v>50</v>
      </c>
      <c r="B67" s="28" t="s">
        <v>274</v>
      </c>
      <c r="C67" s="196" t="s">
        <v>324</v>
      </c>
      <c r="D67" s="202" t="s">
        <v>184</v>
      </c>
      <c r="E67" s="201">
        <v>1</v>
      </c>
      <c r="F67" s="199"/>
      <c r="G67" s="162"/>
      <c r="H67" s="49">
        <f t="shared" si="6"/>
        <v>0</v>
      </c>
      <c r="I67" s="162"/>
      <c r="J67" s="162"/>
      <c r="K67" s="50">
        <f t="shared" si="0"/>
        <v>0</v>
      </c>
      <c r="L67" s="151">
        <f t="shared" si="1"/>
        <v>0</v>
      </c>
      <c r="M67" s="49">
        <f t="shared" si="2"/>
        <v>0</v>
      </c>
      <c r="N67" s="49">
        <f t="shared" si="3"/>
        <v>0</v>
      </c>
      <c r="O67" s="49">
        <f t="shared" si="4"/>
        <v>0</v>
      </c>
      <c r="P67" s="107">
        <f t="shared" si="5"/>
        <v>0</v>
      </c>
      <c r="Q67" s="77" t="s">
        <v>46</v>
      </c>
    </row>
    <row r="68" spans="1:17" ht="22.5" x14ac:dyDescent="0.2">
      <c r="A68" s="40">
        <v>51</v>
      </c>
      <c r="B68" s="28" t="s">
        <v>274</v>
      </c>
      <c r="C68" s="196" t="s">
        <v>325</v>
      </c>
      <c r="D68" s="202" t="s">
        <v>184</v>
      </c>
      <c r="E68" s="201">
        <v>1</v>
      </c>
      <c r="F68" s="199"/>
      <c r="G68" s="162"/>
      <c r="H68" s="49">
        <f t="shared" si="6"/>
        <v>0</v>
      </c>
      <c r="I68" s="162"/>
      <c r="J68" s="162"/>
      <c r="K68" s="50">
        <f t="shared" si="0"/>
        <v>0</v>
      </c>
      <c r="L68" s="151">
        <f t="shared" si="1"/>
        <v>0</v>
      </c>
      <c r="M68" s="49">
        <f t="shared" si="2"/>
        <v>0</v>
      </c>
      <c r="N68" s="49">
        <f t="shared" si="3"/>
        <v>0</v>
      </c>
      <c r="O68" s="49">
        <f t="shared" si="4"/>
        <v>0</v>
      </c>
      <c r="P68" s="107">
        <f t="shared" si="5"/>
        <v>0</v>
      </c>
      <c r="Q68" s="77" t="s">
        <v>46</v>
      </c>
    </row>
    <row r="69" spans="1:17" ht="22.5" x14ac:dyDescent="0.2">
      <c r="A69" s="40">
        <v>52</v>
      </c>
      <c r="B69" s="28" t="s">
        <v>274</v>
      </c>
      <c r="C69" s="196" t="s">
        <v>326</v>
      </c>
      <c r="D69" s="202" t="s">
        <v>184</v>
      </c>
      <c r="E69" s="201">
        <v>1</v>
      </c>
      <c r="F69" s="199"/>
      <c r="G69" s="162"/>
      <c r="H69" s="49">
        <f t="shared" si="6"/>
        <v>0</v>
      </c>
      <c r="I69" s="162"/>
      <c r="J69" s="162"/>
      <c r="K69" s="50">
        <f t="shared" si="0"/>
        <v>0</v>
      </c>
      <c r="L69" s="151">
        <f t="shared" si="1"/>
        <v>0</v>
      </c>
      <c r="M69" s="49">
        <f t="shared" si="2"/>
        <v>0</v>
      </c>
      <c r="N69" s="49">
        <f t="shared" si="3"/>
        <v>0</v>
      </c>
      <c r="O69" s="49">
        <f t="shared" si="4"/>
        <v>0</v>
      </c>
      <c r="P69" s="107">
        <f t="shared" si="5"/>
        <v>0</v>
      </c>
      <c r="Q69" s="77" t="s">
        <v>46</v>
      </c>
    </row>
    <row r="70" spans="1:17" ht="22.5" x14ac:dyDescent="0.2">
      <c r="A70" s="40">
        <v>52</v>
      </c>
      <c r="B70" s="28" t="s">
        <v>274</v>
      </c>
      <c r="C70" s="196" t="s">
        <v>327</v>
      </c>
      <c r="D70" s="202" t="s">
        <v>150</v>
      </c>
      <c r="E70" s="201">
        <v>45</v>
      </c>
      <c r="F70" s="199"/>
      <c r="G70" s="162"/>
      <c r="H70" s="49">
        <f t="shared" si="6"/>
        <v>0</v>
      </c>
      <c r="I70" s="162"/>
      <c r="J70" s="162"/>
      <c r="K70" s="50">
        <f t="shared" si="0"/>
        <v>0</v>
      </c>
      <c r="L70" s="151">
        <f t="shared" si="1"/>
        <v>0</v>
      </c>
      <c r="M70" s="49">
        <f t="shared" si="2"/>
        <v>0</v>
      </c>
      <c r="N70" s="49">
        <f t="shared" si="3"/>
        <v>0</v>
      </c>
      <c r="O70" s="49">
        <f t="shared" si="4"/>
        <v>0</v>
      </c>
      <c r="P70" s="107">
        <f t="shared" si="5"/>
        <v>0</v>
      </c>
      <c r="Q70" s="77" t="s">
        <v>46</v>
      </c>
    </row>
    <row r="71" spans="1:17" ht="12" customHeight="1" thickBot="1" x14ac:dyDescent="0.25">
      <c r="A71" s="325" t="s">
        <v>62</v>
      </c>
      <c r="B71" s="326"/>
      <c r="C71" s="326"/>
      <c r="D71" s="326"/>
      <c r="E71" s="326"/>
      <c r="F71" s="326"/>
      <c r="G71" s="326"/>
      <c r="H71" s="326"/>
      <c r="I71" s="326"/>
      <c r="J71" s="326"/>
      <c r="K71" s="327"/>
      <c r="L71" s="74">
        <f>SUM(L14:L70)</f>
        <v>0</v>
      </c>
      <c r="M71" s="75">
        <f>SUM(M14:M70)</f>
        <v>0</v>
      </c>
      <c r="N71" s="75">
        <f>SUM(N14:N70)</f>
        <v>0</v>
      </c>
      <c r="O71" s="75">
        <f>SUM(O14:O70)</f>
        <v>0</v>
      </c>
      <c r="P71" s="76">
        <f>SUM(P14:P70)</f>
        <v>0</v>
      </c>
    </row>
    <row r="72" spans="1:17" x14ac:dyDescent="0.2">
      <c r="A72" s="20"/>
      <c r="B72" s="20"/>
      <c r="C72" s="20"/>
      <c r="D72" s="20"/>
      <c r="E72" s="20"/>
      <c r="F72" s="20"/>
      <c r="G72" s="20"/>
      <c r="H72" s="20"/>
      <c r="I72" s="20"/>
      <c r="J72" s="20"/>
      <c r="K72" s="20"/>
      <c r="L72" s="20"/>
      <c r="M72" s="20"/>
      <c r="N72" s="20"/>
      <c r="O72" s="20"/>
      <c r="P72" s="20"/>
    </row>
    <row r="73" spans="1:17" x14ac:dyDescent="0.2">
      <c r="A73" s="20"/>
      <c r="B73" s="20"/>
      <c r="C73" s="20"/>
      <c r="D73" s="20"/>
      <c r="E73" s="20"/>
      <c r="F73" s="20"/>
      <c r="G73" s="20"/>
      <c r="H73" s="20"/>
      <c r="I73" s="20"/>
      <c r="J73" s="20"/>
      <c r="K73" s="20"/>
      <c r="L73" s="20"/>
      <c r="M73" s="20"/>
      <c r="N73" s="20"/>
      <c r="O73" s="20"/>
      <c r="P73" s="20"/>
    </row>
    <row r="74" spans="1:17" x14ac:dyDescent="0.2">
      <c r="A74" s="1" t="s">
        <v>14</v>
      </c>
      <c r="B74" s="20"/>
      <c r="C74" s="328">
        <f>'Kops n'!C36:H36</f>
        <v>0</v>
      </c>
      <c r="D74" s="328"/>
      <c r="E74" s="328"/>
      <c r="F74" s="328"/>
      <c r="G74" s="328"/>
      <c r="H74" s="328"/>
      <c r="I74" s="20"/>
      <c r="J74" s="20"/>
      <c r="K74" s="20"/>
      <c r="L74" s="20"/>
      <c r="M74" s="20"/>
      <c r="N74" s="20"/>
      <c r="O74" s="20"/>
      <c r="P74" s="20"/>
    </row>
    <row r="75" spans="1:17" x14ac:dyDescent="0.2">
      <c r="A75" s="20"/>
      <c r="B75" s="20"/>
      <c r="C75" s="250" t="s">
        <v>15</v>
      </c>
      <c r="D75" s="250"/>
      <c r="E75" s="250"/>
      <c r="F75" s="250"/>
      <c r="G75" s="250"/>
      <c r="H75" s="250"/>
      <c r="I75" s="20"/>
      <c r="J75" s="20"/>
      <c r="K75" s="20"/>
      <c r="L75" s="20"/>
      <c r="M75" s="20"/>
      <c r="N75" s="20"/>
      <c r="O75" s="20"/>
      <c r="P75" s="20"/>
    </row>
    <row r="76" spans="1:17" x14ac:dyDescent="0.2">
      <c r="A76" s="20"/>
      <c r="B76" s="20"/>
      <c r="C76" s="20"/>
      <c r="D76" s="20"/>
      <c r="E76" s="20"/>
      <c r="F76" s="20"/>
      <c r="G76" s="20"/>
      <c r="H76" s="20"/>
      <c r="I76" s="20"/>
      <c r="J76" s="20"/>
      <c r="K76" s="20"/>
      <c r="L76" s="20"/>
      <c r="M76" s="20"/>
      <c r="N76" s="20"/>
      <c r="O76" s="20"/>
      <c r="P76" s="20"/>
    </row>
    <row r="77" spans="1:17" x14ac:dyDescent="0.2">
      <c r="A77" s="291" t="str">
        <f>'Kops n'!A39:D39</f>
        <v xml:space="preserve">Tāme sastādīta 2023. gada __.________ </v>
      </c>
      <c r="B77" s="292"/>
      <c r="C77" s="292"/>
      <c r="D77" s="292"/>
      <c r="E77" s="20"/>
      <c r="F77" s="20"/>
      <c r="G77" s="20"/>
      <c r="H77" s="20"/>
      <c r="I77" s="20"/>
      <c r="J77" s="20"/>
      <c r="K77" s="20"/>
      <c r="L77" s="20"/>
      <c r="M77" s="20"/>
      <c r="N77" s="20"/>
      <c r="O77" s="20"/>
      <c r="P77" s="20"/>
    </row>
    <row r="78" spans="1:17" x14ac:dyDescent="0.2">
      <c r="A78" s="20"/>
      <c r="B78" s="20"/>
      <c r="C78" s="20"/>
      <c r="D78" s="20"/>
      <c r="E78" s="20"/>
      <c r="F78" s="20"/>
      <c r="G78" s="20"/>
      <c r="H78" s="20"/>
      <c r="I78" s="20"/>
      <c r="J78" s="20"/>
      <c r="K78" s="20"/>
      <c r="L78" s="20"/>
      <c r="M78" s="20"/>
      <c r="N78" s="20"/>
      <c r="O78" s="20"/>
      <c r="P78" s="20"/>
    </row>
    <row r="79" spans="1:17" x14ac:dyDescent="0.2">
      <c r="A79" s="1" t="s">
        <v>41</v>
      </c>
      <c r="B79" s="20"/>
      <c r="C79" s="328">
        <f>'Kops n'!C41:H41</f>
        <v>0</v>
      </c>
      <c r="D79" s="328"/>
      <c r="E79" s="328"/>
      <c r="F79" s="328"/>
      <c r="G79" s="328"/>
      <c r="H79" s="328"/>
      <c r="I79" s="20"/>
      <c r="J79" s="20"/>
      <c r="K79" s="20"/>
      <c r="L79" s="20"/>
      <c r="M79" s="20"/>
      <c r="N79" s="20"/>
      <c r="O79" s="20"/>
      <c r="P79" s="20"/>
    </row>
    <row r="80" spans="1:17" x14ac:dyDescent="0.2">
      <c r="A80" s="20"/>
      <c r="B80" s="20"/>
      <c r="C80" s="250" t="s">
        <v>15</v>
      </c>
      <c r="D80" s="250"/>
      <c r="E80" s="250"/>
      <c r="F80" s="250"/>
      <c r="G80" s="250"/>
      <c r="H80" s="250"/>
      <c r="I80" s="20"/>
      <c r="J80" s="20"/>
      <c r="K80" s="20"/>
      <c r="L80" s="20"/>
      <c r="M80" s="20"/>
      <c r="N80" s="20"/>
      <c r="O80" s="20"/>
      <c r="P80" s="20"/>
    </row>
    <row r="81" spans="1:16" x14ac:dyDescent="0.2">
      <c r="A81" s="20"/>
      <c r="B81" s="20"/>
      <c r="C81" s="20"/>
      <c r="D81" s="20"/>
      <c r="E81" s="20"/>
      <c r="F81" s="20"/>
      <c r="G81" s="20"/>
      <c r="H81" s="20"/>
      <c r="I81" s="20"/>
      <c r="J81" s="20"/>
      <c r="K81" s="20"/>
      <c r="L81" s="20"/>
      <c r="M81" s="20"/>
      <c r="N81" s="20"/>
      <c r="O81" s="20"/>
      <c r="P81" s="20"/>
    </row>
    <row r="82" spans="1:16" x14ac:dyDescent="0.2">
      <c r="A82" s="103" t="s">
        <v>16</v>
      </c>
      <c r="B82" s="52"/>
      <c r="C82" s="115">
        <f>'Kops n'!C44</f>
        <v>0</v>
      </c>
      <c r="D82" s="52"/>
      <c r="E82" s="20"/>
      <c r="F82" s="20"/>
      <c r="G82" s="20"/>
      <c r="H82" s="20"/>
      <c r="I82" s="20"/>
      <c r="J82" s="20"/>
      <c r="K82" s="20"/>
      <c r="L82" s="20"/>
      <c r="M82" s="20"/>
      <c r="N82" s="20"/>
      <c r="O82" s="20"/>
      <c r="P82" s="20"/>
    </row>
    <row r="83" spans="1:16" x14ac:dyDescent="0.2">
      <c r="A83" s="20"/>
      <c r="B83" s="20"/>
      <c r="C83" s="20"/>
      <c r="D83" s="20"/>
      <c r="E83" s="20"/>
      <c r="F83" s="20"/>
      <c r="G83" s="20"/>
      <c r="H83" s="20"/>
      <c r="I83" s="20"/>
      <c r="J83" s="20"/>
      <c r="K83" s="20"/>
      <c r="L83" s="20"/>
      <c r="M83" s="20"/>
      <c r="N83" s="20"/>
      <c r="O83" s="20"/>
      <c r="P83" s="20"/>
    </row>
  </sheetData>
  <mergeCells count="23">
    <mergeCell ref="C80:H80"/>
    <mergeCell ref="C4:I4"/>
    <mergeCell ref="F12:K12"/>
    <mergeCell ref="A9:F9"/>
    <mergeCell ref="J9:M9"/>
    <mergeCell ref="D8:L8"/>
    <mergeCell ref="A71:K71"/>
    <mergeCell ref="C74:H74"/>
    <mergeCell ref="C75:H75"/>
    <mergeCell ref="A77:D77"/>
    <mergeCell ref="C79:H79"/>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80" priority="10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4 A15:B35 B36:B41 A36:A56 B42:G42 B43:B56 C51:C56 A57:C59 B60:C61 A60:A69 B62:G62 B63:E69 A70:E70">
    <cfRule type="cellIs" dxfId="79" priority="82" operator="equal">
      <formula>0</formula>
    </cfRule>
  </conditionalFormatting>
  <conditionalFormatting sqref="A71:K71">
    <cfRule type="containsText" dxfId="78" priority="87" operator="containsText" text="Tiešās izmaksas kopā, t. sk. darba devēja sociālais nodoklis __.__% ">
      <formula>NOT(ISERROR(SEARCH("Tiešās izmaksas kopā, t. sk. darba devēja sociālais nodoklis __.__% ",A71)))</formula>
    </cfRule>
  </conditionalFormatting>
  <conditionalFormatting sqref="C43:E50">
    <cfRule type="cellIs" dxfId="77" priority="45" operator="equal">
      <formula>0</formula>
    </cfRule>
  </conditionalFormatting>
  <conditionalFormatting sqref="C15:G41">
    <cfRule type="cellIs" dxfId="76" priority="4" operator="equal">
      <formula>0</formula>
    </cfRule>
  </conditionalFormatting>
  <conditionalFormatting sqref="C74:H74">
    <cfRule type="cellIs" dxfId="75" priority="95" operator="equal">
      <formula>0</formula>
    </cfRule>
  </conditionalFormatting>
  <conditionalFormatting sqref="C79:H79">
    <cfRule type="cellIs" dxfId="74" priority="96" operator="equal">
      <formula>0</formula>
    </cfRule>
  </conditionalFormatting>
  <conditionalFormatting sqref="C2:I2">
    <cfRule type="cellIs" dxfId="73" priority="101" operator="equal">
      <formula>0</formula>
    </cfRule>
  </conditionalFormatting>
  <conditionalFormatting sqref="C4:I4">
    <cfRule type="cellIs" dxfId="72" priority="93" operator="equal">
      <formula>0</formula>
    </cfRule>
  </conditionalFormatting>
  <conditionalFormatting sqref="D1">
    <cfRule type="cellIs" dxfId="71" priority="89" operator="equal">
      <formula>0</formula>
    </cfRule>
  </conditionalFormatting>
  <conditionalFormatting sqref="D51:E61">
    <cfRule type="cellIs" dxfId="70" priority="56" operator="equal">
      <formula>0</formula>
    </cfRule>
  </conditionalFormatting>
  <conditionalFormatting sqref="D5:L8">
    <cfRule type="cellIs" dxfId="69" priority="90" operator="equal">
      <formula>0</formula>
    </cfRule>
  </conditionalFormatting>
  <conditionalFormatting sqref="F43:G61">
    <cfRule type="cellIs" dxfId="68" priority="44" operator="equal">
      <formula>0</formula>
    </cfRule>
  </conditionalFormatting>
  <conditionalFormatting sqref="F63:G70">
    <cfRule type="cellIs" dxfId="67" priority="25" operator="equal">
      <formula>0</formula>
    </cfRule>
  </conditionalFormatting>
  <conditionalFormatting sqref="H14:H70 K14:P70">
    <cfRule type="cellIs" dxfId="66" priority="81" operator="equal">
      <formula>0</formula>
    </cfRule>
  </conditionalFormatting>
  <conditionalFormatting sqref="I14:J70">
    <cfRule type="cellIs" dxfId="65" priority="1" operator="equal">
      <formula>0</formula>
    </cfRule>
  </conditionalFormatting>
  <conditionalFormatting sqref="L71:P71">
    <cfRule type="cellIs" dxfId="64" priority="94" operator="equal">
      <formula>0</formula>
    </cfRule>
  </conditionalFormatting>
  <conditionalFormatting sqref="N9:O9">
    <cfRule type="cellIs" dxfId="63" priority="104" operator="equal">
      <formula>0</formula>
    </cfRule>
  </conditionalFormatting>
  <conditionalFormatting sqref="Q14:Q70">
    <cfRule type="cellIs" dxfId="62" priority="83" operator="equal">
      <formula>0</formula>
    </cfRule>
  </conditionalFormatting>
  <dataValidations count="1">
    <dataValidation type="list" allowBlank="1" showInputMessage="1" showErrorMessage="1" sqref="Q14:Q70" xr:uid="{D4D68DB9-5863-41C7-9C69-8A8816926D0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8" operator="containsText" id="{8D07DFFB-F62B-48FD-9EA3-0019764D2C95}">
            <xm:f>NOT(ISERROR(SEARCH("Tāme sastādīta ____. gada ___. ______________",A77)))</xm:f>
            <xm:f>"Tāme sastādīta ____. gada ___. ______________"</xm:f>
            <x14:dxf>
              <font>
                <color auto="1"/>
              </font>
              <fill>
                <patternFill>
                  <bgColor rgb="FFC6EFCE"/>
                </patternFill>
              </fill>
            </x14:dxf>
          </x14:cfRule>
          <xm:sqref>A77</xm:sqref>
        </x14:conditionalFormatting>
        <x14:conditionalFormatting xmlns:xm="http://schemas.microsoft.com/office/excel/2006/main">
          <x14:cfRule type="containsText" priority="97" operator="containsText" id="{2E0F3D08-6598-4427-9938-13957157366A}">
            <xm:f>NOT(ISERROR(SEARCH("Sertifikāta Nr. _________________________________",A82)))</xm:f>
            <xm:f>"Sertifikāta Nr. _________________________________"</xm:f>
            <x14:dxf>
              <font>
                <color auto="1"/>
              </font>
              <fill>
                <patternFill>
                  <bgColor rgb="FFC6EFCE"/>
                </patternFill>
              </fill>
            </x14:dxf>
          </x14:cfRule>
          <xm:sqref>A82</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D4AE-CFEB-4E1F-8C89-C0CBFED2050C}">
  <sheetPr codeName="Sheet35">
    <tabColor rgb="FFC00000"/>
  </sheetPr>
  <dimension ref="A1:P83"/>
  <sheetViews>
    <sheetView topLeftCell="A64"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'10a+c+n'!D1</f>
        <v>10</v>
      </c>
      <c r="E1" s="26"/>
      <c r="F1" s="26"/>
      <c r="G1" s="26"/>
      <c r="H1" s="26"/>
      <c r="I1" s="26"/>
      <c r="J1" s="26"/>
      <c r="N1" s="30"/>
      <c r="O1" s="31"/>
      <c r="P1" s="32"/>
    </row>
    <row r="2" spans="1:16" x14ac:dyDescent="0.2">
      <c r="A2" s="33"/>
      <c r="B2" s="33"/>
      <c r="C2" s="316" t="str">
        <f>'10a+c+n'!C2:I2</f>
        <v>Apkure, vēdināšana un gaisa kondicionēšana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402</v>
      </c>
      <c r="B9" s="319"/>
      <c r="C9" s="319"/>
      <c r="D9" s="319"/>
      <c r="E9" s="319"/>
      <c r="F9" s="319"/>
      <c r="G9" s="35"/>
      <c r="H9" s="35"/>
      <c r="I9" s="35"/>
      <c r="J9" s="320" t="s">
        <v>45</v>
      </c>
      <c r="K9" s="320"/>
      <c r="L9" s="320"/>
      <c r="M9" s="320"/>
      <c r="N9" s="321">
        <f>P71</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x14ac:dyDescent="0.2">
      <c r="A14" s="63">
        <f>IF(P14=0,0,IF(COUNTBLANK(P14)=1,0,COUNTA($P$14:P14)))</f>
        <v>0</v>
      </c>
      <c r="B14" s="27">
        <f>IF($C$4="Attiecināmās izmaksas",IF('10a+c+n'!$Q14="A",'10a+c+n'!B14,0),0)</f>
        <v>0</v>
      </c>
      <c r="C14" s="27">
        <f>IF($C$4="Attiecināmās izmaksas",IF('10a+c+n'!$Q14="A",'10a+c+n'!C14,0),0)</f>
        <v>0</v>
      </c>
      <c r="D14" s="27">
        <f>IF($C$4="Attiecināmās izmaksas",IF('10a+c+n'!$Q14="A",'10a+c+n'!D14,0),0)</f>
        <v>0</v>
      </c>
      <c r="E14" s="57"/>
      <c r="F14" s="79"/>
      <c r="G14" s="27">
        <f>IF($C$4="Attiecināmās izmaksas",IF('10a+c+n'!$Q14="A",'10a+c+n'!G14,0),0)</f>
        <v>0</v>
      </c>
      <c r="H14" s="27">
        <f>IF($C$4="Attiecināmās izmaksas",IF('10a+c+n'!$Q14="A",'10a+c+n'!H14,0),0)</f>
        <v>0</v>
      </c>
      <c r="I14" s="27"/>
      <c r="J14" s="27"/>
      <c r="K14" s="57">
        <f>IF($C$4="Attiecināmās izmaksas",IF('10a+c+n'!$Q14="A",'10a+c+n'!K14,0),0)</f>
        <v>0</v>
      </c>
      <c r="L14" s="79">
        <f>IF($C$4="Attiecināmās izmaksas",IF('10a+c+n'!$Q14="A",'10a+c+n'!L14,0),0)</f>
        <v>0</v>
      </c>
      <c r="M14" s="27">
        <f>IF($C$4="Attiecināmās izmaksas",IF('10a+c+n'!$Q14="A",'10a+c+n'!M14,0),0)</f>
        <v>0</v>
      </c>
      <c r="N14" s="27">
        <f>IF($C$4="Attiecināmās izmaksas",IF('10a+c+n'!$Q14="A",'10a+c+n'!N14,0),0)</f>
        <v>0</v>
      </c>
      <c r="O14" s="27">
        <f>IF($C$4="Attiecināmās izmaksas",IF('10a+c+n'!$Q14="A",'10a+c+n'!O14,0),0)</f>
        <v>0</v>
      </c>
      <c r="P14" s="57">
        <f>IF($C$4="Attiecināmās izmaksas",IF('10a+c+n'!$Q14="A",'10a+c+n'!P14,0),0)</f>
        <v>0</v>
      </c>
    </row>
    <row r="15" spans="1:16" ht="22.5" x14ac:dyDescent="0.2">
      <c r="A15" s="64">
        <f>IF(P15=0,0,IF(COUNTBLANK(P15)=1,0,COUNTA($P$14:P15)))</f>
        <v>0</v>
      </c>
      <c r="B15" s="28" t="str">
        <f>IF($C$4="Attiecināmās izmaksas",IF('10a+c+n'!$Q15="A",'10a+c+n'!B15,0),0)</f>
        <v>17-00000</v>
      </c>
      <c r="C15" s="28" t="str">
        <f>IF($C$4="Attiecināmās izmaksas",IF('10a+c+n'!$Q15="A",'10a+c+n'!C15,0),0)</f>
        <v>Radiators " Lyngson" ar atgaisotāju un korķi.                                          C22-500-1500 vai ekvivalents</v>
      </c>
      <c r="D15" s="28" t="str">
        <f>IF($C$4="Attiecināmās izmaksas",IF('10a+c+n'!$Q15="A",'10a+c+n'!D15,0),0)</f>
        <v>gb</v>
      </c>
      <c r="E15" s="59"/>
      <c r="F15" s="81"/>
      <c r="G15" s="28"/>
      <c r="H15" s="28">
        <f>IF($C$4="Attiecināmās izmaksas",IF('10a+c+n'!$Q15="A",'10a+c+n'!H15,0),0)</f>
        <v>0</v>
      </c>
      <c r="I15" s="28"/>
      <c r="J15" s="28"/>
      <c r="K15" s="59">
        <f>IF($C$4="Attiecināmās izmaksas",IF('10a+c+n'!$Q15="A",'10a+c+n'!K15,0),0)</f>
        <v>0</v>
      </c>
      <c r="L15" s="81">
        <f>IF($C$4="Attiecināmās izmaksas",IF('10a+c+n'!$Q15="A",'10a+c+n'!L15,0),0)</f>
        <v>0</v>
      </c>
      <c r="M15" s="28">
        <f>IF($C$4="Attiecināmās izmaksas",IF('10a+c+n'!$Q15="A",'10a+c+n'!M15,0),0)</f>
        <v>0</v>
      </c>
      <c r="N15" s="28">
        <f>IF($C$4="Attiecināmās izmaksas",IF('10a+c+n'!$Q15="A",'10a+c+n'!N15,0),0)</f>
        <v>0</v>
      </c>
      <c r="O15" s="28">
        <f>IF($C$4="Attiecināmās izmaksas",IF('10a+c+n'!$Q15="A",'10a+c+n'!O15,0),0)</f>
        <v>0</v>
      </c>
      <c r="P15" s="59">
        <f>IF($C$4="Attiecināmās izmaksas",IF('10a+c+n'!$Q15="A",'10a+c+n'!P15,0),0)</f>
        <v>0</v>
      </c>
    </row>
    <row r="16" spans="1:16" ht="22.5" x14ac:dyDescent="0.2">
      <c r="A16" s="64">
        <f>IF(P16=0,0,IF(COUNTBLANK(P16)=1,0,COUNTA($P$14:P16)))</f>
        <v>0</v>
      </c>
      <c r="B16" s="28" t="str">
        <f>IF($C$4="Attiecināmās izmaksas",IF('10a+c+n'!$Q16="A",'10a+c+n'!B16,0),0)</f>
        <v>17-00000</v>
      </c>
      <c r="C16" s="28" t="str">
        <f>IF($C$4="Attiecināmās izmaksas",IF('10a+c+n'!$Q16="A",'10a+c+n'!C16,0),0)</f>
        <v>Radiators " Lyngson" ar atgaisotāju un korķi.                                           C22-500-1400 vai ekvivalents</v>
      </c>
      <c r="D16" s="28" t="str">
        <f>IF($C$4="Attiecināmās izmaksas",IF('10a+c+n'!$Q16="A",'10a+c+n'!D16,0),0)</f>
        <v>gb</v>
      </c>
      <c r="E16" s="59"/>
      <c r="F16" s="81"/>
      <c r="G16" s="28"/>
      <c r="H16" s="28">
        <f>IF($C$4="Attiecināmās izmaksas",IF('10a+c+n'!$Q16="A",'10a+c+n'!H16,0),0)</f>
        <v>0</v>
      </c>
      <c r="I16" s="28"/>
      <c r="J16" s="28"/>
      <c r="K16" s="59">
        <f>IF($C$4="Attiecināmās izmaksas",IF('10a+c+n'!$Q16="A",'10a+c+n'!K16,0),0)</f>
        <v>0</v>
      </c>
      <c r="L16" s="81">
        <f>IF($C$4="Attiecināmās izmaksas",IF('10a+c+n'!$Q16="A",'10a+c+n'!L16,0),0)</f>
        <v>0</v>
      </c>
      <c r="M16" s="28">
        <f>IF($C$4="Attiecināmās izmaksas",IF('10a+c+n'!$Q16="A",'10a+c+n'!M16,0),0)</f>
        <v>0</v>
      </c>
      <c r="N16" s="28">
        <f>IF($C$4="Attiecināmās izmaksas",IF('10a+c+n'!$Q16="A",'10a+c+n'!N16,0),0)</f>
        <v>0</v>
      </c>
      <c r="O16" s="28">
        <f>IF($C$4="Attiecināmās izmaksas",IF('10a+c+n'!$Q16="A",'10a+c+n'!O16,0),0)</f>
        <v>0</v>
      </c>
      <c r="P16" s="59">
        <f>IF($C$4="Attiecināmās izmaksas",IF('10a+c+n'!$Q16="A",'10a+c+n'!P16,0),0)</f>
        <v>0</v>
      </c>
    </row>
    <row r="17" spans="1:16" ht="22.5" x14ac:dyDescent="0.2">
      <c r="A17" s="64">
        <f>IF(P17=0,0,IF(COUNTBLANK(P17)=1,0,COUNTA($P$14:P17)))</f>
        <v>0</v>
      </c>
      <c r="B17" s="28" t="str">
        <f>IF($C$4="Attiecināmās izmaksas",IF('10a+c+n'!$Q17="A",'10a+c+n'!B17,0),0)</f>
        <v>17-00000</v>
      </c>
      <c r="C17" s="28" t="str">
        <f>IF($C$4="Attiecināmās izmaksas",IF('10a+c+n'!$Q17="A",'10a+c+n'!C17,0),0)</f>
        <v>Radiators " Lyngson" ar atgaisotāju un korķi.                                           C22-500-1300 vai ekvivalents</v>
      </c>
      <c r="D17" s="28" t="str">
        <f>IF($C$4="Attiecināmās izmaksas",IF('10a+c+n'!$Q17="A",'10a+c+n'!D17,0),0)</f>
        <v>gb</v>
      </c>
      <c r="E17" s="59"/>
      <c r="F17" s="81"/>
      <c r="G17" s="28"/>
      <c r="H17" s="28">
        <f>IF($C$4="Attiecināmās izmaksas",IF('10a+c+n'!$Q17="A",'10a+c+n'!H17,0),0)</f>
        <v>0</v>
      </c>
      <c r="I17" s="28"/>
      <c r="J17" s="28"/>
      <c r="K17" s="59">
        <f>IF($C$4="Attiecināmās izmaksas",IF('10a+c+n'!$Q17="A",'10a+c+n'!K17,0),0)</f>
        <v>0</v>
      </c>
      <c r="L17" s="81">
        <f>IF($C$4="Attiecināmās izmaksas",IF('10a+c+n'!$Q17="A",'10a+c+n'!L17,0),0)</f>
        <v>0</v>
      </c>
      <c r="M17" s="28">
        <f>IF($C$4="Attiecināmās izmaksas",IF('10a+c+n'!$Q17="A",'10a+c+n'!M17,0),0)</f>
        <v>0</v>
      </c>
      <c r="N17" s="28">
        <f>IF($C$4="Attiecināmās izmaksas",IF('10a+c+n'!$Q17="A",'10a+c+n'!N17,0),0)</f>
        <v>0</v>
      </c>
      <c r="O17" s="28">
        <f>IF($C$4="Attiecināmās izmaksas",IF('10a+c+n'!$Q17="A",'10a+c+n'!O17,0),0)</f>
        <v>0</v>
      </c>
      <c r="P17" s="59">
        <f>IF($C$4="Attiecināmās izmaksas",IF('10a+c+n'!$Q17="A",'10a+c+n'!P17,0),0)</f>
        <v>0</v>
      </c>
    </row>
    <row r="18" spans="1:16" ht="22.5" x14ac:dyDescent="0.2">
      <c r="A18" s="64">
        <f>IF(P18=0,0,IF(COUNTBLANK(P18)=1,0,COUNTA($P$14:P18)))</f>
        <v>0</v>
      </c>
      <c r="B18" s="28" t="str">
        <f>IF($C$4="Attiecināmās izmaksas",IF('10a+c+n'!$Q18="A",'10a+c+n'!B18,0),0)</f>
        <v>17-00000</v>
      </c>
      <c r="C18" s="28" t="str">
        <f>IF($C$4="Attiecināmās izmaksas",IF('10a+c+n'!$Q18="A",'10a+c+n'!C18,0),0)</f>
        <v>Radiators " Lyngson" ar atgaisotāju un korķi.                                       C22-500-1000 vai ekvivalents</v>
      </c>
      <c r="D18" s="28" t="str">
        <f>IF($C$4="Attiecināmās izmaksas",IF('10a+c+n'!$Q18="A",'10a+c+n'!D18,0),0)</f>
        <v>gb</v>
      </c>
      <c r="E18" s="59"/>
      <c r="F18" s="81"/>
      <c r="G18" s="28"/>
      <c r="H18" s="28">
        <f>IF($C$4="Attiecināmās izmaksas",IF('10a+c+n'!$Q18="A",'10a+c+n'!H18,0),0)</f>
        <v>0</v>
      </c>
      <c r="I18" s="28"/>
      <c r="J18" s="28"/>
      <c r="K18" s="59">
        <f>IF($C$4="Attiecināmās izmaksas",IF('10a+c+n'!$Q18="A",'10a+c+n'!K18,0),0)</f>
        <v>0</v>
      </c>
      <c r="L18" s="81">
        <f>IF($C$4="Attiecināmās izmaksas",IF('10a+c+n'!$Q18="A",'10a+c+n'!L18,0),0)</f>
        <v>0</v>
      </c>
      <c r="M18" s="28">
        <f>IF($C$4="Attiecināmās izmaksas",IF('10a+c+n'!$Q18="A",'10a+c+n'!M18,0),0)</f>
        <v>0</v>
      </c>
      <c r="N18" s="28">
        <f>IF($C$4="Attiecināmās izmaksas",IF('10a+c+n'!$Q18="A",'10a+c+n'!N18,0),0)</f>
        <v>0</v>
      </c>
      <c r="O18" s="28">
        <f>IF($C$4="Attiecināmās izmaksas",IF('10a+c+n'!$Q18="A",'10a+c+n'!O18,0),0)</f>
        <v>0</v>
      </c>
      <c r="P18" s="59">
        <f>IF($C$4="Attiecināmās izmaksas",IF('10a+c+n'!$Q18="A",'10a+c+n'!P18,0),0)</f>
        <v>0</v>
      </c>
    </row>
    <row r="19" spans="1:16" ht="22.5" x14ac:dyDescent="0.2">
      <c r="A19" s="64">
        <f>IF(P19=0,0,IF(COUNTBLANK(P19)=1,0,COUNTA($P$14:P19)))</f>
        <v>0</v>
      </c>
      <c r="B19" s="28" t="str">
        <f>IF($C$4="Attiecināmās izmaksas",IF('10a+c+n'!$Q19="A",'10a+c+n'!B19,0),0)</f>
        <v>17-00000</v>
      </c>
      <c r="C19" s="28" t="str">
        <f>IF($C$4="Attiecināmās izmaksas",IF('10a+c+n'!$Q19="A",'10a+c+n'!C19,0),0)</f>
        <v>Radiators " Lyngson" ar atgaisotāju un korķi.                                          C22-500-900 vai ekvivalents</v>
      </c>
      <c r="D19" s="28" t="str">
        <f>IF($C$4="Attiecināmās izmaksas",IF('10a+c+n'!$Q19="A",'10a+c+n'!D19,0),0)</f>
        <v>gb</v>
      </c>
      <c r="E19" s="59"/>
      <c r="F19" s="81"/>
      <c r="G19" s="28"/>
      <c r="H19" s="28">
        <f>IF($C$4="Attiecināmās izmaksas",IF('10a+c+n'!$Q19="A",'10a+c+n'!H19,0),0)</f>
        <v>0</v>
      </c>
      <c r="I19" s="28"/>
      <c r="J19" s="28"/>
      <c r="K19" s="59">
        <f>IF($C$4="Attiecināmās izmaksas",IF('10a+c+n'!$Q19="A",'10a+c+n'!K19,0),0)</f>
        <v>0</v>
      </c>
      <c r="L19" s="81">
        <f>IF($C$4="Attiecināmās izmaksas",IF('10a+c+n'!$Q19="A",'10a+c+n'!L19,0),0)</f>
        <v>0</v>
      </c>
      <c r="M19" s="28">
        <f>IF($C$4="Attiecināmās izmaksas",IF('10a+c+n'!$Q19="A",'10a+c+n'!M19,0),0)</f>
        <v>0</v>
      </c>
      <c r="N19" s="28">
        <f>IF($C$4="Attiecināmās izmaksas",IF('10a+c+n'!$Q19="A",'10a+c+n'!N19,0),0)</f>
        <v>0</v>
      </c>
      <c r="O19" s="28">
        <f>IF($C$4="Attiecināmās izmaksas",IF('10a+c+n'!$Q19="A",'10a+c+n'!O19,0),0)</f>
        <v>0</v>
      </c>
      <c r="P19" s="59">
        <f>IF($C$4="Attiecināmās izmaksas",IF('10a+c+n'!$Q19="A",'10a+c+n'!P19,0),0)</f>
        <v>0</v>
      </c>
    </row>
    <row r="20" spans="1:16" ht="22.5" x14ac:dyDescent="0.2">
      <c r="A20" s="64">
        <f>IF(P20=0,0,IF(COUNTBLANK(P20)=1,0,COUNTA($P$14:P20)))</f>
        <v>0</v>
      </c>
      <c r="B20" s="28" t="str">
        <f>IF($C$4="Attiecināmās izmaksas",IF('10a+c+n'!$Q20="A",'10a+c+n'!B20,0),0)</f>
        <v>17-00000</v>
      </c>
      <c r="C20" s="28" t="str">
        <f>IF($C$4="Attiecināmās izmaksas",IF('10a+c+n'!$Q20="A",'10a+c+n'!C20,0),0)</f>
        <v>Radiators " Lyngson" ar atgaisotāju un korķi.                                          C22-500-700 vai ekvivalents</v>
      </c>
      <c r="D20" s="28" t="str">
        <f>IF($C$4="Attiecināmās izmaksas",IF('10a+c+n'!$Q20="A",'10a+c+n'!D20,0),0)</f>
        <v>gb</v>
      </c>
      <c r="E20" s="59"/>
      <c r="F20" s="81"/>
      <c r="G20" s="28"/>
      <c r="H20" s="28">
        <f>IF($C$4="Attiecināmās izmaksas",IF('10a+c+n'!$Q20="A",'10a+c+n'!H20,0),0)</f>
        <v>0</v>
      </c>
      <c r="I20" s="28"/>
      <c r="J20" s="28"/>
      <c r="K20" s="59">
        <f>IF($C$4="Attiecināmās izmaksas",IF('10a+c+n'!$Q20="A",'10a+c+n'!K20,0),0)</f>
        <v>0</v>
      </c>
      <c r="L20" s="81">
        <f>IF($C$4="Attiecināmās izmaksas",IF('10a+c+n'!$Q20="A",'10a+c+n'!L20,0),0)</f>
        <v>0</v>
      </c>
      <c r="M20" s="28">
        <f>IF($C$4="Attiecināmās izmaksas",IF('10a+c+n'!$Q20="A",'10a+c+n'!M20,0),0)</f>
        <v>0</v>
      </c>
      <c r="N20" s="28">
        <f>IF($C$4="Attiecināmās izmaksas",IF('10a+c+n'!$Q20="A",'10a+c+n'!N20,0),0)</f>
        <v>0</v>
      </c>
      <c r="O20" s="28">
        <f>IF($C$4="Attiecināmās izmaksas",IF('10a+c+n'!$Q20="A",'10a+c+n'!O20,0),0)</f>
        <v>0</v>
      </c>
      <c r="P20" s="59">
        <f>IF($C$4="Attiecināmās izmaksas",IF('10a+c+n'!$Q20="A",'10a+c+n'!P20,0),0)</f>
        <v>0</v>
      </c>
    </row>
    <row r="21" spans="1:16" ht="22.5" x14ac:dyDescent="0.2">
      <c r="A21" s="64">
        <f>IF(P21=0,0,IF(COUNTBLANK(P21)=1,0,COUNTA($P$14:P21)))</f>
        <v>0</v>
      </c>
      <c r="B21" s="28" t="str">
        <f>IF($C$4="Attiecināmās izmaksas",IF('10a+c+n'!$Q21="A",'10a+c+n'!B21,0),0)</f>
        <v>17-00000</v>
      </c>
      <c r="C21" s="28" t="str">
        <f>IF($C$4="Attiecināmās izmaksas",IF('10a+c+n'!$Q21="A",'10a+c+n'!C21,0),0)</f>
        <v>Radiators " Lyngson" ar atgaisotāju un korķi.                                          C22-500-600 vai ekvivalents</v>
      </c>
      <c r="D21" s="28" t="str">
        <f>IF($C$4="Attiecināmās izmaksas",IF('10a+c+n'!$Q21="A",'10a+c+n'!D21,0),0)</f>
        <v>gb</v>
      </c>
      <c r="E21" s="59"/>
      <c r="F21" s="81"/>
      <c r="G21" s="28"/>
      <c r="H21" s="28">
        <f>IF($C$4="Attiecināmās izmaksas",IF('10a+c+n'!$Q21="A",'10a+c+n'!H21,0),0)</f>
        <v>0</v>
      </c>
      <c r="I21" s="28"/>
      <c r="J21" s="28"/>
      <c r="K21" s="59">
        <f>IF($C$4="Attiecināmās izmaksas",IF('10a+c+n'!$Q21="A",'10a+c+n'!K21,0),0)</f>
        <v>0</v>
      </c>
      <c r="L21" s="81">
        <f>IF($C$4="Attiecināmās izmaksas",IF('10a+c+n'!$Q21="A",'10a+c+n'!L21,0),0)</f>
        <v>0</v>
      </c>
      <c r="M21" s="28">
        <f>IF($C$4="Attiecināmās izmaksas",IF('10a+c+n'!$Q21="A",'10a+c+n'!M21,0),0)</f>
        <v>0</v>
      </c>
      <c r="N21" s="28">
        <f>IF($C$4="Attiecināmās izmaksas",IF('10a+c+n'!$Q21="A",'10a+c+n'!N21,0),0)</f>
        <v>0</v>
      </c>
      <c r="O21" s="28">
        <f>IF($C$4="Attiecināmās izmaksas",IF('10a+c+n'!$Q21="A",'10a+c+n'!O21,0),0)</f>
        <v>0</v>
      </c>
      <c r="P21" s="59">
        <f>IF($C$4="Attiecināmās izmaksas",IF('10a+c+n'!$Q21="A",'10a+c+n'!P21,0),0)</f>
        <v>0</v>
      </c>
    </row>
    <row r="22" spans="1:16" ht="22.5" x14ac:dyDescent="0.2">
      <c r="A22" s="64">
        <f>IF(P22=0,0,IF(COUNTBLANK(P22)=1,0,COUNTA($P$14:P22)))</f>
        <v>0</v>
      </c>
      <c r="B22" s="28" t="str">
        <f>IF($C$4="Attiecināmās izmaksas",IF('10a+c+n'!$Q22="A",'10a+c+n'!B22,0),0)</f>
        <v>17-00000</v>
      </c>
      <c r="C22" s="28" t="str">
        <f>IF($C$4="Attiecināmās izmaksas",IF('10a+c+n'!$Q22="A",'10a+c+n'!C22,0),0)</f>
        <v xml:space="preserve">Radiatora vārsts </v>
      </c>
      <c r="D22" s="28" t="str">
        <f>IF($C$4="Attiecināmās izmaksas",IF('10a+c+n'!$Q22="A",'10a+c+n'!D22,0),0)</f>
        <v>gb</v>
      </c>
      <c r="E22" s="59"/>
      <c r="F22" s="81"/>
      <c r="G22" s="28"/>
      <c r="H22" s="28">
        <f>IF($C$4="Attiecināmās izmaksas",IF('10a+c+n'!$Q22="A",'10a+c+n'!H22,0),0)</f>
        <v>0</v>
      </c>
      <c r="I22" s="28"/>
      <c r="J22" s="28"/>
      <c r="K22" s="59">
        <f>IF($C$4="Attiecināmās izmaksas",IF('10a+c+n'!$Q22="A",'10a+c+n'!K22,0),0)</f>
        <v>0</v>
      </c>
      <c r="L22" s="81">
        <f>IF($C$4="Attiecināmās izmaksas",IF('10a+c+n'!$Q22="A",'10a+c+n'!L22,0),0)</f>
        <v>0</v>
      </c>
      <c r="M22" s="28">
        <f>IF($C$4="Attiecināmās izmaksas",IF('10a+c+n'!$Q22="A",'10a+c+n'!M22,0),0)</f>
        <v>0</v>
      </c>
      <c r="N22" s="28">
        <f>IF($C$4="Attiecināmās izmaksas",IF('10a+c+n'!$Q22="A",'10a+c+n'!N22,0),0)</f>
        <v>0</v>
      </c>
      <c r="O22" s="28">
        <f>IF($C$4="Attiecināmās izmaksas",IF('10a+c+n'!$Q22="A",'10a+c+n'!O22,0),0)</f>
        <v>0</v>
      </c>
      <c r="P22" s="59">
        <f>IF($C$4="Attiecināmās izmaksas",IF('10a+c+n'!$Q22="A",'10a+c+n'!P22,0),0)</f>
        <v>0</v>
      </c>
    </row>
    <row r="23" spans="1:16" ht="22.5" x14ac:dyDescent="0.2">
      <c r="A23" s="64">
        <f>IF(P23=0,0,IF(COUNTBLANK(P23)=1,0,COUNTA($P$14:P23)))</f>
        <v>0</v>
      </c>
      <c r="B23" s="28" t="str">
        <f>IF($C$4="Attiecināmās izmaksas",IF('10a+c+n'!$Q23="A",'10a+c+n'!B23,0),0)</f>
        <v>17-00000</v>
      </c>
      <c r="C23" s="28" t="str">
        <f>IF($C$4="Attiecināmās izmaksas",IF('10a+c+n'!$Q23="A",'10a+c+n'!C23,0),0)</f>
        <v>Radiatora termostatiskie sensori Dn15,  (ar ierobežotu min.temp. 16°C)</v>
      </c>
      <c r="D23" s="28" t="str">
        <f>IF($C$4="Attiecināmās izmaksas",IF('10a+c+n'!$Q23="A",'10a+c+n'!D23,0),0)</f>
        <v>gb</v>
      </c>
      <c r="E23" s="59"/>
      <c r="F23" s="81"/>
      <c r="G23" s="28"/>
      <c r="H23" s="28">
        <f>IF($C$4="Attiecināmās izmaksas",IF('10a+c+n'!$Q23="A",'10a+c+n'!H23,0),0)</f>
        <v>0</v>
      </c>
      <c r="I23" s="28"/>
      <c r="J23" s="28"/>
      <c r="K23" s="59">
        <f>IF($C$4="Attiecināmās izmaksas",IF('10a+c+n'!$Q23="A",'10a+c+n'!K23,0),0)</f>
        <v>0</v>
      </c>
      <c r="L23" s="81">
        <f>IF($C$4="Attiecināmās izmaksas",IF('10a+c+n'!$Q23="A",'10a+c+n'!L23,0),0)</f>
        <v>0</v>
      </c>
      <c r="M23" s="28">
        <f>IF($C$4="Attiecināmās izmaksas",IF('10a+c+n'!$Q23="A",'10a+c+n'!M23,0),0)</f>
        <v>0</v>
      </c>
      <c r="N23" s="28">
        <f>IF($C$4="Attiecināmās izmaksas",IF('10a+c+n'!$Q23="A",'10a+c+n'!N23,0),0)</f>
        <v>0</v>
      </c>
      <c r="O23" s="28">
        <f>IF($C$4="Attiecināmās izmaksas",IF('10a+c+n'!$Q23="A",'10a+c+n'!O23,0),0)</f>
        <v>0</v>
      </c>
      <c r="P23" s="59">
        <f>IF($C$4="Attiecināmās izmaksas",IF('10a+c+n'!$Q23="A",'10a+c+n'!P23,0),0)</f>
        <v>0</v>
      </c>
    </row>
    <row r="24" spans="1:16" ht="22.5" x14ac:dyDescent="0.2">
      <c r="A24" s="64">
        <f>IF(P24=0,0,IF(COUNTBLANK(P24)=1,0,COUNTA($P$14:P24)))</f>
        <v>0</v>
      </c>
      <c r="B24" s="28" t="str">
        <f>IF($C$4="Attiecināmās izmaksas",IF('10a+c+n'!$Q24="A",'10a+c+n'!B24,0),0)</f>
        <v>17-00000</v>
      </c>
      <c r="C24" s="28" t="str">
        <f>IF($C$4="Attiecināmās izmaksas",IF('10a+c+n'!$Q24="A",'10a+c+n'!C24,0),0)</f>
        <v>Kāpņu telpā termostatiskie sensori ar atslēgu regulējami</v>
      </c>
      <c r="D24" s="28" t="str">
        <f>IF($C$4="Attiecināmās izmaksas",IF('10a+c+n'!$Q24="A",'10a+c+n'!D24,0),0)</f>
        <v>gb</v>
      </c>
      <c r="E24" s="59"/>
      <c r="F24" s="81"/>
      <c r="G24" s="28"/>
      <c r="H24" s="28">
        <f>IF($C$4="Attiecināmās izmaksas",IF('10a+c+n'!$Q24="A",'10a+c+n'!H24,0),0)</f>
        <v>0</v>
      </c>
      <c r="I24" s="28"/>
      <c r="J24" s="28"/>
      <c r="K24" s="59">
        <f>IF($C$4="Attiecināmās izmaksas",IF('10a+c+n'!$Q24="A",'10a+c+n'!K24,0),0)</f>
        <v>0</v>
      </c>
      <c r="L24" s="81">
        <f>IF($C$4="Attiecināmās izmaksas",IF('10a+c+n'!$Q24="A",'10a+c+n'!L24,0),0)</f>
        <v>0</v>
      </c>
      <c r="M24" s="28">
        <f>IF($C$4="Attiecināmās izmaksas",IF('10a+c+n'!$Q24="A",'10a+c+n'!M24,0),0)</f>
        <v>0</v>
      </c>
      <c r="N24" s="28">
        <f>IF($C$4="Attiecināmās izmaksas",IF('10a+c+n'!$Q24="A",'10a+c+n'!N24,0),0)</f>
        <v>0</v>
      </c>
      <c r="O24" s="28">
        <f>IF($C$4="Attiecināmās izmaksas",IF('10a+c+n'!$Q24="A",'10a+c+n'!O24,0),0)</f>
        <v>0</v>
      </c>
      <c r="P24" s="59">
        <f>IF($C$4="Attiecināmās izmaksas",IF('10a+c+n'!$Q24="A",'10a+c+n'!P24,0),0)</f>
        <v>0</v>
      </c>
    </row>
    <row r="25" spans="1:16" ht="22.5" x14ac:dyDescent="0.2">
      <c r="A25" s="64">
        <f>IF(P25=0,0,IF(COUNTBLANK(P25)=1,0,COUNTA($P$14:P25)))</f>
        <v>0</v>
      </c>
      <c r="B25" s="28" t="str">
        <f>IF($C$4="Attiecināmās izmaksas",IF('10a+c+n'!$Q25="A",'10a+c+n'!B25,0),0)</f>
        <v>17-00000</v>
      </c>
      <c r="C25" s="28" t="str">
        <f>IF($C$4="Attiecināmās izmaksas",IF('10a+c+n'!$Q25="A",'10a+c+n'!C25,0),0)</f>
        <v xml:space="preserve">Radiatora atgaitas noslēgventilis </v>
      </c>
      <c r="D25" s="28" t="str">
        <f>IF($C$4="Attiecināmās izmaksas",IF('10a+c+n'!$Q25="A",'10a+c+n'!D25,0),0)</f>
        <v>gb</v>
      </c>
      <c r="E25" s="59"/>
      <c r="F25" s="81"/>
      <c r="G25" s="28"/>
      <c r="H25" s="28">
        <f>IF($C$4="Attiecināmās izmaksas",IF('10a+c+n'!$Q25="A",'10a+c+n'!H25,0),0)</f>
        <v>0</v>
      </c>
      <c r="I25" s="28"/>
      <c r="J25" s="28"/>
      <c r="K25" s="59">
        <f>IF($C$4="Attiecināmās izmaksas",IF('10a+c+n'!$Q25="A",'10a+c+n'!K25,0),0)</f>
        <v>0</v>
      </c>
      <c r="L25" s="81">
        <f>IF($C$4="Attiecināmās izmaksas",IF('10a+c+n'!$Q25="A",'10a+c+n'!L25,0),0)</f>
        <v>0</v>
      </c>
      <c r="M25" s="28">
        <f>IF($C$4="Attiecināmās izmaksas",IF('10a+c+n'!$Q25="A",'10a+c+n'!M25,0),0)</f>
        <v>0</v>
      </c>
      <c r="N25" s="28">
        <f>IF($C$4="Attiecināmās izmaksas",IF('10a+c+n'!$Q25="A",'10a+c+n'!N25,0),0)</f>
        <v>0</v>
      </c>
      <c r="O25" s="28">
        <f>IF($C$4="Attiecināmās izmaksas",IF('10a+c+n'!$Q25="A",'10a+c+n'!O25,0),0)</f>
        <v>0</v>
      </c>
      <c r="P25" s="59">
        <f>IF($C$4="Attiecināmās izmaksas",IF('10a+c+n'!$Q25="A",'10a+c+n'!P25,0),0)</f>
        <v>0</v>
      </c>
    </row>
    <row r="26" spans="1:16" ht="22.5" x14ac:dyDescent="0.2">
      <c r="A26" s="64">
        <f>IF(P26=0,0,IF(COUNTBLANK(P26)=1,0,COUNTA($P$14:P26)))</f>
        <v>0</v>
      </c>
      <c r="B26" s="28" t="str">
        <f>IF($C$4="Attiecināmās izmaksas",IF('10a+c+n'!$Q26="A",'10a+c+n'!B26,0),0)</f>
        <v>17-00000</v>
      </c>
      <c r="C26" s="28" t="str">
        <f>IF($C$4="Attiecināmās izmaksas",IF('10a+c+n'!$Q26="A",'10a+c+n'!C26,0),0)</f>
        <v xml:space="preserve">Balansēšanas vārsts STRÖMAX-M 4017 vai ekvivalents ,ar mērnipeļiem, dn15 </v>
      </c>
      <c r="D26" s="28" t="str">
        <f>IF($C$4="Attiecināmās izmaksas",IF('10a+c+n'!$Q26="A",'10a+c+n'!D26,0),0)</f>
        <v>gb</v>
      </c>
      <c r="E26" s="59"/>
      <c r="F26" s="81"/>
      <c r="G26" s="28"/>
      <c r="H26" s="28">
        <f>IF($C$4="Attiecināmās izmaksas",IF('10a+c+n'!$Q26="A",'10a+c+n'!H26,0),0)</f>
        <v>0</v>
      </c>
      <c r="I26" s="28"/>
      <c r="J26" s="28"/>
      <c r="K26" s="59">
        <f>IF($C$4="Attiecināmās izmaksas",IF('10a+c+n'!$Q26="A",'10a+c+n'!K26,0),0)</f>
        <v>0</v>
      </c>
      <c r="L26" s="81">
        <f>IF($C$4="Attiecināmās izmaksas",IF('10a+c+n'!$Q26="A",'10a+c+n'!L26,0),0)</f>
        <v>0</v>
      </c>
      <c r="M26" s="28">
        <f>IF($C$4="Attiecināmās izmaksas",IF('10a+c+n'!$Q26="A",'10a+c+n'!M26,0),0)</f>
        <v>0</v>
      </c>
      <c r="N26" s="28">
        <f>IF($C$4="Attiecināmās izmaksas",IF('10a+c+n'!$Q26="A",'10a+c+n'!N26,0),0)</f>
        <v>0</v>
      </c>
      <c r="O26" s="28">
        <f>IF($C$4="Attiecināmās izmaksas",IF('10a+c+n'!$Q26="A",'10a+c+n'!O26,0),0)</f>
        <v>0</v>
      </c>
      <c r="P26" s="59">
        <f>IF($C$4="Attiecināmās izmaksas",IF('10a+c+n'!$Q26="A",'10a+c+n'!P26,0),0)</f>
        <v>0</v>
      </c>
    </row>
    <row r="27" spans="1:16" ht="22.5" x14ac:dyDescent="0.2">
      <c r="A27" s="64">
        <f>IF(P27=0,0,IF(COUNTBLANK(P27)=1,0,COUNTA($P$14:P27)))</f>
        <v>0</v>
      </c>
      <c r="B27" s="28" t="str">
        <f>IF($C$4="Attiecināmās izmaksas",IF('10a+c+n'!$Q27="A",'10a+c+n'!B27,0),0)</f>
        <v>17-00000</v>
      </c>
      <c r="C27" s="28" t="str">
        <f>IF($C$4="Attiecināmās izmaksas",IF('10a+c+n'!$Q27="A",'10a+c+n'!C27,0),0)</f>
        <v>Balansēšanas vārsts STRÖMAX-M 4017 vai ekvivalents ,ar mērnipeļiem, dn20</v>
      </c>
      <c r="D27" s="28" t="str">
        <f>IF($C$4="Attiecināmās izmaksas",IF('10a+c+n'!$Q27="A",'10a+c+n'!D27,0),0)</f>
        <v>gb</v>
      </c>
      <c r="E27" s="59"/>
      <c r="F27" s="81"/>
      <c r="G27" s="28"/>
      <c r="H27" s="28">
        <f>IF($C$4="Attiecināmās izmaksas",IF('10a+c+n'!$Q27="A",'10a+c+n'!H27,0),0)</f>
        <v>0</v>
      </c>
      <c r="I27" s="28"/>
      <c r="J27" s="28"/>
      <c r="K27" s="59">
        <f>IF($C$4="Attiecināmās izmaksas",IF('10a+c+n'!$Q27="A",'10a+c+n'!K27,0),0)</f>
        <v>0</v>
      </c>
      <c r="L27" s="81">
        <f>IF($C$4="Attiecināmās izmaksas",IF('10a+c+n'!$Q27="A",'10a+c+n'!L27,0),0)</f>
        <v>0</v>
      </c>
      <c r="M27" s="28">
        <f>IF($C$4="Attiecināmās izmaksas",IF('10a+c+n'!$Q27="A",'10a+c+n'!M27,0),0)</f>
        <v>0</v>
      </c>
      <c r="N27" s="28">
        <f>IF($C$4="Attiecināmās izmaksas",IF('10a+c+n'!$Q27="A",'10a+c+n'!N27,0),0)</f>
        <v>0</v>
      </c>
      <c r="O27" s="28">
        <f>IF($C$4="Attiecināmās izmaksas",IF('10a+c+n'!$Q27="A",'10a+c+n'!O27,0),0)</f>
        <v>0</v>
      </c>
      <c r="P27" s="59">
        <f>IF($C$4="Attiecināmās izmaksas",IF('10a+c+n'!$Q27="A",'10a+c+n'!P27,0),0)</f>
        <v>0</v>
      </c>
    </row>
    <row r="28" spans="1:16" ht="22.5" x14ac:dyDescent="0.2">
      <c r="A28" s="64">
        <f>IF(P28=0,0,IF(COUNTBLANK(P28)=1,0,COUNTA($P$14:P28)))</f>
        <v>0</v>
      </c>
      <c r="B28" s="28" t="str">
        <f>IF($C$4="Attiecināmās izmaksas",IF('10a+c+n'!$Q28="A",'10a+c+n'!B28,0),0)</f>
        <v>17-00000</v>
      </c>
      <c r="C28" s="28" t="str">
        <f>IF($C$4="Attiecināmās izmaksas",IF('10a+c+n'!$Q28="A",'10a+c+n'!C28,0),0)</f>
        <v>Lodveida vārsts dn15</v>
      </c>
      <c r="D28" s="28" t="str">
        <f>IF($C$4="Attiecināmās izmaksas",IF('10a+c+n'!$Q28="A",'10a+c+n'!D28,0),0)</f>
        <v>gb</v>
      </c>
      <c r="E28" s="59"/>
      <c r="F28" s="81"/>
      <c r="G28" s="28"/>
      <c r="H28" s="28">
        <f>IF($C$4="Attiecināmās izmaksas",IF('10a+c+n'!$Q28="A",'10a+c+n'!H28,0),0)</f>
        <v>0</v>
      </c>
      <c r="I28" s="28"/>
      <c r="J28" s="28"/>
      <c r="K28" s="59">
        <f>IF($C$4="Attiecināmās izmaksas",IF('10a+c+n'!$Q28="A",'10a+c+n'!K28,0),0)</f>
        <v>0</v>
      </c>
      <c r="L28" s="81">
        <f>IF($C$4="Attiecināmās izmaksas",IF('10a+c+n'!$Q28="A",'10a+c+n'!L28,0),0)</f>
        <v>0</v>
      </c>
      <c r="M28" s="28">
        <f>IF($C$4="Attiecināmās izmaksas",IF('10a+c+n'!$Q28="A",'10a+c+n'!M28,0),0)</f>
        <v>0</v>
      </c>
      <c r="N28" s="28">
        <f>IF($C$4="Attiecināmās izmaksas",IF('10a+c+n'!$Q28="A",'10a+c+n'!N28,0),0)</f>
        <v>0</v>
      </c>
      <c r="O28" s="28">
        <f>IF($C$4="Attiecināmās izmaksas",IF('10a+c+n'!$Q28="A",'10a+c+n'!O28,0),0)</f>
        <v>0</v>
      </c>
      <c r="P28" s="59">
        <f>IF($C$4="Attiecināmās izmaksas",IF('10a+c+n'!$Q28="A",'10a+c+n'!P28,0),0)</f>
        <v>0</v>
      </c>
    </row>
    <row r="29" spans="1:16" ht="22.5" x14ac:dyDescent="0.2">
      <c r="A29" s="64">
        <f>IF(P29=0,0,IF(COUNTBLANK(P29)=1,0,COUNTA($P$14:P29)))</f>
        <v>0</v>
      </c>
      <c r="B29" s="28" t="str">
        <f>IF($C$4="Attiecināmās izmaksas",IF('10a+c+n'!$Q29="A",'10a+c+n'!B29,0),0)</f>
        <v>17-00000</v>
      </c>
      <c r="C29" s="28" t="str">
        <f>IF($C$4="Attiecināmās izmaksas",IF('10a+c+n'!$Q29="A",'10a+c+n'!C29,0),0)</f>
        <v>Lodveida vārsts dn20</v>
      </c>
      <c r="D29" s="28" t="str">
        <f>IF($C$4="Attiecināmās izmaksas",IF('10a+c+n'!$Q29="A",'10a+c+n'!D29,0),0)</f>
        <v>gb</v>
      </c>
      <c r="E29" s="59"/>
      <c r="F29" s="81"/>
      <c r="G29" s="28"/>
      <c r="H29" s="28">
        <f>IF($C$4="Attiecināmās izmaksas",IF('10a+c+n'!$Q29="A",'10a+c+n'!H29,0),0)</f>
        <v>0</v>
      </c>
      <c r="I29" s="28"/>
      <c r="J29" s="28"/>
      <c r="K29" s="59">
        <f>IF($C$4="Attiecināmās izmaksas",IF('10a+c+n'!$Q29="A",'10a+c+n'!K29,0),0)</f>
        <v>0</v>
      </c>
      <c r="L29" s="81">
        <f>IF($C$4="Attiecināmās izmaksas",IF('10a+c+n'!$Q29="A",'10a+c+n'!L29,0),0)</f>
        <v>0</v>
      </c>
      <c r="M29" s="28">
        <f>IF($C$4="Attiecināmās izmaksas",IF('10a+c+n'!$Q29="A",'10a+c+n'!M29,0),0)</f>
        <v>0</v>
      </c>
      <c r="N29" s="28">
        <f>IF($C$4="Attiecināmās izmaksas",IF('10a+c+n'!$Q29="A",'10a+c+n'!N29,0),0)</f>
        <v>0</v>
      </c>
      <c r="O29" s="28">
        <f>IF($C$4="Attiecināmās izmaksas",IF('10a+c+n'!$Q29="A",'10a+c+n'!O29,0),0)</f>
        <v>0</v>
      </c>
      <c r="P29" s="59">
        <f>IF($C$4="Attiecināmās izmaksas",IF('10a+c+n'!$Q29="A",'10a+c+n'!P29,0),0)</f>
        <v>0</v>
      </c>
    </row>
    <row r="30" spans="1:16" ht="22.5" x14ac:dyDescent="0.2">
      <c r="A30" s="64">
        <f>IF(P30=0,0,IF(COUNTBLANK(P30)=1,0,COUNTA($P$14:P30)))</f>
        <v>0</v>
      </c>
      <c r="B30" s="28" t="str">
        <f>IF($C$4="Attiecināmās izmaksas",IF('10a+c+n'!$Q30="A",'10a+c+n'!B30,0),0)</f>
        <v>17-00000</v>
      </c>
      <c r="C30" s="28" t="str">
        <f>IF($C$4="Attiecināmās izmaksas",IF('10a+c+n'!$Q30="A",'10a+c+n'!C30,0),0)</f>
        <v>Lodveida vārsts dn25</v>
      </c>
      <c r="D30" s="28" t="str">
        <f>IF($C$4="Attiecināmās izmaksas",IF('10a+c+n'!$Q30="A",'10a+c+n'!D30,0),0)</f>
        <v>gb</v>
      </c>
      <c r="E30" s="59"/>
      <c r="F30" s="81"/>
      <c r="G30" s="28"/>
      <c r="H30" s="28">
        <f>IF($C$4="Attiecināmās izmaksas",IF('10a+c+n'!$Q30="A",'10a+c+n'!H30,0),0)</f>
        <v>0</v>
      </c>
      <c r="I30" s="28"/>
      <c r="J30" s="28"/>
      <c r="K30" s="59">
        <f>IF($C$4="Attiecināmās izmaksas",IF('10a+c+n'!$Q30="A",'10a+c+n'!K30,0),0)</f>
        <v>0</v>
      </c>
      <c r="L30" s="81">
        <f>IF($C$4="Attiecināmās izmaksas",IF('10a+c+n'!$Q30="A",'10a+c+n'!L30,0),0)</f>
        <v>0</v>
      </c>
      <c r="M30" s="28">
        <f>IF($C$4="Attiecināmās izmaksas",IF('10a+c+n'!$Q30="A",'10a+c+n'!M30,0),0)</f>
        <v>0</v>
      </c>
      <c r="N30" s="28">
        <f>IF($C$4="Attiecināmās izmaksas",IF('10a+c+n'!$Q30="A",'10a+c+n'!N30,0),0)</f>
        <v>0</v>
      </c>
      <c r="O30" s="28">
        <f>IF($C$4="Attiecināmās izmaksas",IF('10a+c+n'!$Q30="A",'10a+c+n'!O30,0),0)</f>
        <v>0</v>
      </c>
      <c r="P30" s="59">
        <f>IF($C$4="Attiecināmās izmaksas",IF('10a+c+n'!$Q30="A",'10a+c+n'!P30,0),0)</f>
        <v>0</v>
      </c>
    </row>
    <row r="31" spans="1:16" ht="22.5" x14ac:dyDescent="0.2">
      <c r="A31" s="64">
        <f>IF(P31=0,0,IF(COUNTBLANK(P31)=1,0,COUNTA($P$14:P31)))</f>
        <v>0</v>
      </c>
      <c r="B31" s="28" t="str">
        <f>IF($C$4="Attiecināmās izmaksas",IF('10a+c+n'!$Q31="A",'10a+c+n'!B31,0),0)</f>
        <v>17-00000</v>
      </c>
      <c r="C31" s="28" t="str">
        <f>IF($C$4="Attiecināmās izmaksas",IF('10a+c+n'!$Q31="A",'10a+c+n'!C31,0),0)</f>
        <v xml:space="preserve">Tukšošanas vārsti </v>
      </c>
      <c r="D31" s="28" t="str">
        <f>IF($C$4="Attiecināmās izmaksas",IF('10a+c+n'!$Q31="A",'10a+c+n'!D31,0),0)</f>
        <v>gb</v>
      </c>
      <c r="E31" s="59"/>
      <c r="F31" s="81"/>
      <c r="G31" s="28"/>
      <c r="H31" s="28">
        <f>IF($C$4="Attiecināmās izmaksas",IF('10a+c+n'!$Q31="A",'10a+c+n'!H31,0),0)</f>
        <v>0</v>
      </c>
      <c r="I31" s="28"/>
      <c r="J31" s="28"/>
      <c r="K31" s="59">
        <f>IF($C$4="Attiecināmās izmaksas",IF('10a+c+n'!$Q31="A",'10a+c+n'!K31,0),0)</f>
        <v>0</v>
      </c>
      <c r="L31" s="81">
        <f>IF($C$4="Attiecināmās izmaksas",IF('10a+c+n'!$Q31="A",'10a+c+n'!L31,0),0)</f>
        <v>0</v>
      </c>
      <c r="M31" s="28">
        <f>IF($C$4="Attiecināmās izmaksas",IF('10a+c+n'!$Q31="A",'10a+c+n'!M31,0),0)</f>
        <v>0</v>
      </c>
      <c r="N31" s="28">
        <f>IF($C$4="Attiecināmās izmaksas",IF('10a+c+n'!$Q31="A",'10a+c+n'!N31,0),0)</f>
        <v>0</v>
      </c>
      <c r="O31" s="28">
        <f>IF($C$4="Attiecināmās izmaksas",IF('10a+c+n'!$Q31="A",'10a+c+n'!O31,0),0)</f>
        <v>0</v>
      </c>
      <c r="P31" s="59">
        <f>IF($C$4="Attiecināmās izmaksas",IF('10a+c+n'!$Q31="A",'10a+c+n'!P31,0),0)</f>
        <v>0</v>
      </c>
    </row>
    <row r="32" spans="1:16" ht="22.5" x14ac:dyDescent="0.2">
      <c r="A32" s="64">
        <f>IF(P32=0,0,IF(COUNTBLANK(P32)=1,0,COUNTA($P$14:P32)))</f>
        <v>0</v>
      </c>
      <c r="B32" s="28" t="str">
        <f>IF($C$4="Attiecināmās izmaksas",IF('10a+c+n'!$Q32="A",'10a+c+n'!B32,0),0)</f>
        <v>17-00000</v>
      </c>
      <c r="C32" s="28" t="str">
        <f>IF($C$4="Attiecināmās izmaksas",IF('10a+c+n'!$Q32="A",'10a+c+n'!C32,0),0)</f>
        <v xml:space="preserve">Presējamās tērauda caurules,Viega vai ekvivalents dn15 </v>
      </c>
      <c r="D32" s="28" t="str">
        <f>IF($C$4="Attiecināmās izmaksas",IF('10a+c+n'!$Q32="A",'10a+c+n'!D32,0),0)</f>
        <v>m</v>
      </c>
      <c r="E32" s="59"/>
      <c r="F32" s="81"/>
      <c r="G32" s="28"/>
      <c r="H32" s="28">
        <f>IF($C$4="Attiecināmās izmaksas",IF('10a+c+n'!$Q32="A",'10a+c+n'!H32,0),0)</f>
        <v>0</v>
      </c>
      <c r="I32" s="28"/>
      <c r="J32" s="28"/>
      <c r="K32" s="59">
        <f>IF($C$4="Attiecināmās izmaksas",IF('10a+c+n'!$Q32="A",'10a+c+n'!K32,0),0)</f>
        <v>0</v>
      </c>
      <c r="L32" s="81">
        <f>IF($C$4="Attiecināmās izmaksas",IF('10a+c+n'!$Q32="A",'10a+c+n'!L32,0),0)</f>
        <v>0</v>
      </c>
      <c r="M32" s="28">
        <f>IF($C$4="Attiecināmās izmaksas",IF('10a+c+n'!$Q32="A",'10a+c+n'!M32,0),0)</f>
        <v>0</v>
      </c>
      <c r="N32" s="28">
        <f>IF($C$4="Attiecināmās izmaksas",IF('10a+c+n'!$Q32="A",'10a+c+n'!N32,0),0)</f>
        <v>0</v>
      </c>
      <c r="O32" s="28">
        <f>IF($C$4="Attiecināmās izmaksas",IF('10a+c+n'!$Q32="A",'10a+c+n'!O32,0),0)</f>
        <v>0</v>
      </c>
      <c r="P32" s="59">
        <f>IF($C$4="Attiecināmās izmaksas",IF('10a+c+n'!$Q32="A",'10a+c+n'!P32,0),0)</f>
        <v>0</v>
      </c>
    </row>
    <row r="33" spans="1:16" ht="22.5" x14ac:dyDescent="0.2">
      <c r="A33" s="64">
        <f>IF(P33=0,0,IF(COUNTBLANK(P33)=1,0,COUNTA($P$14:P33)))</f>
        <v>0</v>
      </c>
      <c r="B33" s="28" t="str">
        <f>IF($C$4="Attiecināmās izmaksas",IF('10a+c+n'!$Q33="A",'10a+c+n'!B33,0),0)</f>
        <v>17-00000</v>
      </c>
      <c r="C33" s="28" t="str">
        <f>IF($C$4="Attiecināmās izmaksas",IF('10a+c+n'!$Q33="A",'10a+c+n'!C33,0),0)</f>
        <v>Presējamās tērauda caurules,Viega vai ekvivalents dn18</v>
      </c>
      <c r="D33" s="28" t="str">
        <f>IF($C$4="Attiecināmās izmaksas",IF('10a+c+n'!$Q33="A",'10a+c+n'!D33,0),0)</f>
        <v>m</v>
      </c>
      <c r="E33" s="59"/>
      <c r="F33" s="81"/>
      <c r="G33" s="28"/>
      <c r="H33" s="28">
        <f>IF($C$4="Attiecināmās izmaksas",IF('10a+c+n'!$Q33="A",'10a+c+n'!H33,0),0)</f>
        <v>0</v>
      </c>
      <c r="I33" s="28"/>
      <c r="J33" s="28"/>
      <c r="K33" s="59">
        <f>IF($C$4="Attiecināmās izmaksas",IF('10a+c+n'!$Q33="A",'10a+c+n'!K33,0),0)</f>
        <v>0</v>
      </c>
      <c r="L33" s="81">
        <f>IF($C$4="Attiecināmās izmaksas",IF('10a+c+n'!$Q33="A",'10a+c+n'!L33,0),0)</f>
        <v>0</v>
      </c>
      <c r="M33" s="28">
        <f>IF($C$4="Attiecināmās izmaksas",IF('10a+c+n'!$Q33="A",'10a+c+n'!M33,0),0)</f>
        <v>0</v>
      </c>
      <c r="N33" s="28">
        <f>IF($C$4="Attiecināmās izmaksas",IF('10a+c+n'!$Q33="A",'10a+c+n'!N33,0),0)</f>
        <v>0</v>
      </c>
      <c r="O33" s="28">
        <f>IF($C$4="Attiecināmās izmaksas",IF('10a+c+n'!$Q33="A",'10a+c+n'!O33,0),0)</f>
        <v>0</v>
      </c>
      <c r="P33" s="59">
        <f>IF($C$4="Attiecināmās izmaksas",IF('10a+c+n'!$Q33="A",'10a+c+n'!P33,0),0)</f>
        <v>0</v>
      </c>
    </row>
    <row r="34" spans="1:16" ht="22.5" x14ac:dyDescent="0.2">
      <c r="A34" s="64">
        <f>IF(P34=0,0,IF(COUNTBLANK(P34)=1,0,COUNTA($P$14:P34)))</f>
        <v>0</v>
      </c>
      <c r="B34" s="28" t="str">
        <f>IF($C$4="Attiecināmās izmaksas",IF('10a+c+n'!$Q34="A",'10a+c+n'!B34,0),0)</f>
        <v>17-00000</v>
      </c>
      <c r="C34" s="28" t="str">
        <f>IF($C$4="Attiecināmās izmaksas",IF('10a+c+n'!$Q34="A",'10a+c+n'!C34,0),0)</f>
        <v>Presējamās tērauda caurules,Viega vai ekvivalents dn22</v>
      </c>
      <c r="D34" s="28" t="str">
        <f>IF($C$4="Attiecināmās izmaksas",IF('10a+c+n'!$Q34="A",'10a+c+n'!D34,0),0)</f>
        <v>m</v>
      </c>
      <c r="E34" s="59"/>
      <c r="F34" s="81"/>
      <c r="G34" s="28"/>
      <c r="H34" s="28">
        <f>IF($C$4="Attiecināmās izmaksas",IF('10a+c+n'!$Q34="A",'10a+c+n'!H34,0),0)</f>
        <v>0</v>
      </c>
      <c r="I34" s="28"/>
      <c r="J34" s="28"/>
      <c r="K34" s="59">
        <f>IF($C$4="Attiecināmās izmaksas",IF('10a+c+n'!$Q34="A",'10a+c+n'!K34,0),0)</f>
        <v>0</v>
      </c>
      <c r="L34" s="81">
        <f>IF($C$4="Attiecināmās izmaksas",IF('10a+c+n'!$Q34="A",'10a+c+n'!L34,0),0)</f>
        <v>0</v>
      </c>
      <c r="M34" s="28">
        <f>IF($C$4="Attiecināmās izmaksas",IF('10a+c+n'!$Q34="A",'10a+c+n'!M34,0),0)</f>
        <v>0</v>
      </c>
      <c r="N34" s="28">
        <f>IF($C$4="Attiecināmās izmaksas",IF('10a+c+n'!$Q34="A",'10a+c+n'!N34,0),0)</f>
        <v>0</v>
      </c>
      <c r="O34" s="28">
        <f>IF($C$4="Attiecināmās izmaksas",IF('10a+c+n'!$Q34="A",'10a+c+n'!O34,0),0)</f>
        <v>0</v>
      </c>
      <c r="P34" s="59">
        <f>IF($C$4="Attiecināmās izmaksas",IF('10a+c+n'!$Q34="A",'10a+c+n'!P34,0),0)</f>
        <v>0</v>
      </c>
    </row>
    <row r="35" spans="1:16" ht="22.5" x14ac:dyDescent="0.2">
      <c r="A35" s="64">
        <f>IF(P35=0,0,IF(COUNTBLANK(P35)=1,0,COUNTA($P$14:P35)))</f>
        <v>0</v>
      </c>
      <c r="B35" s="28" t="str">
        <f>IF($C$4="Attiecināmās izmaksas",IF('10a+c+n'!$Q35="A",'10a+c+n'!B35,0),0)</f>
        <v>17-00000</v>
      </c>
      <c r="C35" s="28" t="str">
        <f>IF($C$4="Attiecināmās izmaksas",IF('10a+c+n'!$Q35="A",'10a+c+n'!C35,0),0)</f>
        <v>Presējamās tērauda caurules,Viega vai ekvivalents dn25</v>
      </c>
      <c r="D35" s="28" t="str">
        <f>IF($C$4="Attiecināmās izmaksas",IF('10a+c+n'!$Q35="A",'10a+c+n'!D35,0),0)</f>
        <v>m</v>
      </c>
      <c r="E35" s="59"/>
      <c r="F35" s="81"/>
      <c r="G35" s="28"/>
      <c r="H35" s="28">
        <f>IF($C$4="Attiecināmās izmaksas",IF('10a+c+n'!$Q35="A",'10a+c+n'!H35,0),0)</f>
        <v>0</v>
      </c>
      <c r="I35" s="28"/>
      <c r="J35" s="28"/>
      <c r="K35" s="59">
        <f>IF($C$4="Attiecināmās izmaksas",IF('10a+c+n'!$Q35="A",'10a+c+n'!K35,0),0)</f>
        <v>0</v>
      </c>
      <c r="L35" s="81">
        <f>IF($C$4="Attiecināmās izmaksas",IF('10a+c+n'!$Q35="A",'10a+c+n'!L35,0),0)</f>
        <v>0</v>
      </c>
      <c r="M35" s="28">
        <f>IF($C$4="Attiecināmās izmaksas",IF('10a+c+n'!$Q35="A",'10a+c+n'!M35,0),0)</f>
        <v>0</v>
      </c>
      <c r="N35" s="28">
        <f>IF($C$4="Attiecināmās izmaksas",IF('10a+c+n'!$Q35="A",'10a+c+n'!N35,0),0)</f>
        <v>0</v>
      </c>
      <c r="O35" s="28">
        <f>IF($C$4="Attiecināmās izmaksas",IF('10a+c+n'!$Q35="A",'10a+c+n'!O35,0),0)</f>
        <v>0</v>
      </c>
      <c r="P35" s="59">
        <f>IF($C$4="Attiecināmās izmaksas",IF('10a+c+n'!$Q35="A",'10a+c+n'!P35,0),0)</f>
        <v>0</v>
      </c>
    </row>
    <row r="36" spans="1:16" ht="22.5" x14ac:dyDescent="0.2">
      <c r="A36" s="64">
        <f>IF(P36=0,0,IF(COUNTBLANK(P36)=1,0,COUNTA($P$14:P36)))</f>
        <v>0</v>
      </c>
      <c r="B36" s="28" t="str">
        <f>IF($C$4="Attiecināmās izmaksas",IF('10a+c+n'!$Q36="A",'10a+c+n'!B36,0),0)</f>
        <v>17-00000</v>
      </c>
      <c r="C36" s="28" t="str">
        <f>IF($C$4="Attiecināmās izmaksas",IF('10a+c+n'!$Q36="A",'10a+c+n'!C36,0),0)</f>
        <v>Cauruļvadu fasondaļas (fitingi, savienojumi, pārejas)</v>
      </c>
      <c r="D36" s="28" t="str">
        <f>IF($C$4="Attiecināmās izmaksas",IF('10a+c+n'!$Q36="A",'10a+c+n'!D36,0),0)</f>
        <v>kompl.</v>
      </c>
      <c r="E36" s="59"/>
      <c r="F36" s="81"/>
      <c r="G36" s="28"/>
      <c r="H36" s="28">
        <f>IF($C$4="Attiecināmās izmaksas",IF('10a+c+n'!$Q36="A",'10a+c+n'!H36,0),0)</f>
        <v>0</v>
      </c>
      <c r="I36" s="28"/>
      <c r="J36" s="28"/>
      <c r="K36" s="59">
        <f>IF($C$4="Attiecināmās izmaksas",IF('10a+c+n'!$Q36="A",'10a+c+n'!K36,0),0)</f>
        <v>0</v>
      </c>
      <c r="L36" s="81">
        <f>IF($C$4="Attiecināmās izmaksas",IF('10a+c+n'!$Q36="A",'10a+c+n'!L36,0),0)</f>
        <v>0</v>
      </c>
      <c r="M36" s="28">
        <f>IF($C$4="Attiecināmās izmaksas",IF('10a+c+n'!$Q36="A",'10a+c+n'!M36,0),0)</f>
        <v>0</v>
      </c>
      <c r="N36" s="28">
        <f>IF($C$4="Attiecināmās izmaksas",IF('10a+c+n'!$Q36="A",'10a+c+n'!N36,0),0)</f>
        <v>0</v>
      </c>
      <c r="O36" s="28">
        <f>IF($C$4="Attiecināmās izmaksas",IF('10a+c+n'!$Q36="A",'10a+c+n'!O36,0),0)</f>
        <v>0</v>
      </c>
      <c r="P36" s="59">
        <f>IF($C$4="Attiecināmās izmaksas",IF('10a+c+n'!$Q36="A",'10a+c+n'!P36,0),0)</f>
        <v>0</v>
      </c>
    </row>
    <row r="37" spans="1:16" ht="22.5" x14ac:dyDescent="0.2">
      <c r="A37" s="64">
        <f>IF(P37=0,0,IF(COUNTBLANK(P37)=1,0,COUNTA($P$14:P37)))</f>
        <v>0</v>
      </c>
      <c r="B37" s="28" t="str">
        <f>IF($C$4="Attiecināmās izmaksas",IF('10a+c+n'!$Q37="A",'10a+c+n'!B37,0),0)</f>
        <v>17-00000</v>
      </c>
      <c r="C37" s="28" t="str">
        <f>IF($C$4="Attiecināmās izmaksas",IF('10a+c+n'!$Q37="A",'10a+c+n'!C37,0),0)</f>
        <v>Alokators Sontex 566 radio 0566R2010B1 vai ekvivalents</v>
      </c>
      <c r="D37" s="28" t="str">
        <f>IF($C$4="Attiecināmās izmaksas",IF('10a+c+n'!$Q37="A",'10a+c+n'!D37,0),0)</f>
        <v>gb</v>
      </c>
      <c r="E37" s="59"/>
      <c r="F37" s="81"/>
      <c r="G37" s="28"/>
      <c r="H37" s="28">
        <f>IF($C$4="Attiecināmās izmaksas",IF('10a+c+n'!$Q37="A",'10a+c+n'!H37,0),0)</f>
        <v>0</v>
      </c>
      <c r="I37" s="28"/>
      <c r="J37" s="28"/>
      <c r="K37" s="59">
        <f>IF($C$4="Attiecināmās izmaksas",IF('10a+c+n'!$Q37="A",'10a+c+n'!K37,0),0)</f>
        <v>0</v>
      </c>
      <c r="L37" s="81">
        <f>IF($C$4="Attiecināmās izmaksas",IF('10a+c+n'!$Q37="A",'10a+c+n'!L37,0),0)</f>
        <v>0</v>
      </c>
      <c r="M37" s="28">
        <f>IF($C$4="Attiecināmās izmaksas",IF('10a+c+n'!$Q37="A",'10a+c+n'!M37,0),0)</f>
        <v>0</v>
      </c>
      <c r="N37" s="28">
        <f>IF($C$4="Attiecināmās izmaksas",IF('10a+c+n'!$Q37="A",'10a+c+n'!N37,0),0)</f>
        <v>0</v>
      </c>
      <c r="O37" s="28">
        <f>IF($C$4="Attiecināmās izmaksas",IF('10a+c+n'!$Q37="A",'10a+c+n'!O37,0),0)</f>
        <v>0</v>
      </c>
      <c r="P37" s="59">
        <f>IF($C$4="Attiecināmās izmaksas",IF('10a+c+n'!$Q37="A",'10a+c+n'!P37,0),0)</f>
        <v>0</v>
      </c>
    </row>
    <row r="38" spans="1:16" ht="22.5" x14ac:dyDescent="0.2">
      <c r="A38" s="64">
        <f>IF(P38=0,0,IF(COUNTBLANK(P38)=1,0,COUNTA($P$14:P38)))</f>
        <v>0</v>
      </c>
      <c r="B38" s="28" t="str">
        <f>IF($C$4="Attiecināmās izmaksas",IF('10a+c+n'!$Q38="A",'10a+c+n'!B38,0),0)</f>
        <v>17-00000</v>
      </c>
      <c r="C38" s="28" t="str">
        <f>IF($C$4="Attiecināmās izmaksas",IF('10a+c+n'!$Q38="A",'10a+c+n'!C38,0),0)</f>
        <v>Radio centrāle Sontex 646 ar GPRS 230V ar programmatūru 0646R4231 vai ekvivalents</v>
      </c>
      <c r="D38" s="28" t="str">
        <f>IF($C$4="Attiecināmās izmaksas",IF('10a+c+n'!$Q38="A",'10a+c+n'!D38,0),0)</f>
        <v>gb</v>
      </c>
      <c r="E38" s="59"/>
      <c r="F38" s="81"/>
      <c r="G38" s="28"/>
      <c r="H38" s="28">
        <f>IF($C$4="Attiecināmās izmaksas",IF('10a+c+n'!$Q38="A",'10a+c+n'!H38,0),0)</f>
        <v>0</v>
      </c>
      <c r="I38" s="28"/>
      <c r="J38" s="28"/>
      <c r="K38" s="59">
        <f>IF($C$4="Attiecināmās izmaksas",IF('10a+c+n'!$Q38="A",'10a+c+n'!K38,0),0)</f>
        <v>0</v>
      </c>
      <c r="L38" s="81">
        <f>IF($C$4="Attiecināmās izmaksas",IF('10a+c+n'!$Q38="A",'10a+c+n'!L38,0),0)</f>
        <v>0</v>
      </c>
      <c r="M38" s="28">
        <f>IF($C$4="Attiecināmās izmaksas",IF('10a+c+n'!$Q38="A",'10a+c+n'!M38,0),0)</f>
        <v>0</v>
      </c>
      <c r="N38" s="28">
        <f>IF($C$4="Attiecināmās izmaksas",IF('10a+c+n'!$Q38="A",'10a+c+n'!N38,0),0)</f>
        <v>0</v>
      </c>
      <c r="O38" s="28">
        <f>IF($C$4="Attiecināmās izmaksas",IF('10a+c+n'!$Q38="A",'10a+c+n'!O38,0),0)</f>
        <v>0</v>
      </c>
      <c r="P38" s="59">
        <f>IF($C$4="Attiecināmās izmaksas",IF('10a+c+n'!$Q38="A",'10a+c+n'!P38,0),0)</f>
        <v>0</v>
      </c>
    </row>
    <row r="39" spans="1:16" ht="22.5" x14ac:dyDescent="0.2">
      <c r="A39" s="64">
        <f>IF(P39=0,0,IF(COUNTBLANK(P39)=1,0,COUNTA($P$14:P39)))</f>
        <v>0</v>
      </c>
      <c r="B39" s="28" t="str">
        <f>IF($C$4="Attiecināmās izmaksas",IF('10a+c+n'!$Q39="A",'10a+c+n'!B39,0),0)</f>
        <v>17-00000</v>
      </c>
      <c r="C39" s="28" t="str">
        <f>IF($C$4="Attiecināmās izmaksas",IF('10a+c+n'!$Q39="A",'10a+c+n'!C39,0),0)</f>
        <v>Radio tīkla kontrolieris Sontex Su-percom 656 USB 1 0656R4101 vai ekvivalents</v>
      </c>
      <c r="D39" s="28" t="str">
        <f>IF($C$4="Attiecināmās izmaksas",IF('10a+c+n'!$Q39="A",'10a+c+n'!D39,0),0)</f>
        <v>gb</v>
      </c>
      <c r="E39" s="59"/>
      <c r="F39" s="81"/>
      <c r="G39" s="28"/>
      <c r="H39" s="28">
        <f>IF($C$4="Attiecināmās izmaksas",IF('10a+c+n'!$Q39="A",'10a+c+n'!H39,0),0)</f>
        <v>0</v>
      </c>
      <c r="I39" s="28"/>
      <c r="J39" s="28"/>
      <c r="K39" s="59">
        <f>IF($C$4="Attiecināmās izmaksas",IF('10a+c+n'!$Q39="A",'10a+c+n'!K39,0),0)</f>
        <v>0</v>
      </c>
      <c r="L39" s="81">
        <f>IF($C$4="Attiecināmās izmaksas",IF('10a+c+n'!$Q39="A",'10a+c+n'!L39,0),0)</f>
        <v>0</v>
      </c>
      <c r="M39" s="28">
        <f>IF($C$4="Attiecināmās izmaksas",IF('10a+c+n'!$Q39="A",'10a+c+n'!M39,0),0)</f>
        <v>0</v>
      </c>
      <c r="N39" s="28">
        <f>IF($C$4="Attiecināmās izmaksas",IF('10a+c+n'!$Q39="A",'10a+c+n'!N39,0),0)</f>
        <v>0</v>
      </c>
      <c r="O39" s="28">
        <f>IF($C$4="Attiecināmās izmaksas",IF('10a+c+n'!$Q39="A",'10a+c+n'!O39,0),0)</f>
        <v>0</v>
      </c>
      <c r="P39" s="59">
        <f>IF($C$4="Attiecināmās izmaksas",IF('10a+c+n'!$Q39="A",'10a+c+n'!P39,0),0)</f>
        <v>0</v>
      </c>
    </row>
    <row r="40" spans="1:16" ht="22.5" x14ac:dyDescent="0.2">
      <c r="A40" s="64">
        <f>IF(P40=0,0,IF(COUNTBLANK(P40)=1,0,COUNTA($P$14:P40)))</f>
        <v>0</v>
      </c>
      <c r="B40" s="28" t="str">
        <f>IF($C$4="Attiecināmās izmaksas",IF('10a+c+n'!$Q40="A",'10a+c+n'!B40,0),0)</f>
        <v>17-00000</v>
      </c>
      <c r="C40" s="28" t="str">
        <f>IF($C$4="Attiecināmās izmaksas",IF('10a+c+n'!$Q40="A",'10a+c+n'!C40,0),0)</f>
        <v>Alokatoru sistēmas instalācijas darbi</v>
      </c>
      <c r="D40" s="28" t="str">
        <f>IF($C$4="Attiecināmās izmaksas",IF('10a+c+n'!$Q40="A",'10a+c+n'!D40,0),0)</f>
        <v>gb</v>
      </c>
      <c r="E40" s="59"/>
      <c r="F40" s="81"/>
      <c r="G40" s="28"/>
      <c r="H40" s="28">
        <f>IF($C$4="Attiecināmās izmaksas",IF('10a+c+n'!$Q40="A",'10a+c+n'!H40,0),0)</f>
        <v>0</v>
      </c>
      <c r="I40" s="28"/>
      <c r="J40" s="28"/>
      <c r="K40" s="59">
        <f>IF($C$4="Attiecināmās izmaksas",IF('10a+c+n'!$Q40="A",'10a+c+n'!K40,0),0)</f>
        <v>0</v>
      </c>
      <c r="L40" s="81">
        <f>IF($C$4="Attiecināmās izmaksas",IF('10a+c+n'!$Q40="A",'10a+c+n'!L40,0),0)</f>
        <v>0</v>
      </c>
      <c r="M40" s="28">
        <f>IF($C$4="Attiecināmās izmaksas",IF('10a+c+n'!$Q40="A",'10a+c+n'!M40,0),0)</f>
        <v>0</v>
      </c>
      <c r="N40" s="28">
        <f>IF($C$4="Attiecināmās izmaksas",IF('10a+c+n'!$Q40="A",'10a+c+n'!N40,0),0)</f>
        <v>0</v>
      </c>
      <c r="O40" s="28">
        <f>IF($C$4="Attiecināmās izmaksas",IF('10a+c+n'!$Q40="A",'10a+c+n'!O40,0),0)</f>
        <v>0</v>
      </c>
      <c r="P40" s="59">
        <f>IF($C$4="Attiecināmās izmaksas",IF('10a+c+n'!$Q40="A",'10a+c+n'!P40,0),0)</f>
        <v>0</v>
      </c>
    </row>
    <row r="41" spans="1:16" ht="22.5" x14ac:dyDescent="0.2">
      <c r="A41" s="64">
        <f>IF(P41=0,0,IF(COUNTBLANK(P41)=1,0,COUNTA($P$14:P41)))</f>
        <v>0</v>
      </c>
      <c r="B41" s="28" t="str">
        <f>IF($C$4="Attiecināmās izmaksas",IF('10a+c+n'!$Q41="A",'10a+c+n'!B41,0),0)</f>
        <v>17-00000</v>
      </c>
      <c r="C41" s="28" t="str">
        <f>IF($C$4="Attiecināmās izmaksas",IF('10a+c+n'!$Q41="A",'10a+c+n'!C41,0),0)</f>
        <v>Alokatoru servera parametrizēšana</v>
      </c>
      <c r="D41" s="28" t="str">
        <f>IF($C$4="Attiecināmās izmaksas",IF('10a+c+n'!$Q41="A",'10a+c+n'!D41,0),0)</f>
        <v>gb</v>
      </c>
      <c r="E41" s="59"/>
      <c r="F41" s="81"/>
      <c r="G41" s="28"/>
      <c r="H41" s="28">
        <f>IF($C$4="Attiecināmās izmaksas",IF('10a+c+n'!$Q41="A",'10a+c+n'!H41,0),0)</f>
        <v>0</v>
      </c>
      <c r="I41" s="28"/>
      <c r="J41" s="28"/>
      <c r="K41" s="59">
        <f>IF($C$4="Attiecināmās izmaksas",IF('10a+c+n'!$Q41="A",'10a+c+n'!K41,0),0)</f>
        <v>0</v>
      </c>
      <c r="L41" s="81">
        <f>IF($C$4="Attiecināmās izmaksas",IF('10a+c+n'!$Q41="A",'10a+c+n'!L41,0),0)</f>
        <v>0</v>
      </c>
      <c r="M41" s="28">
        <f>IF($C$4="Attiecināmās izmaksas",IF('10a+c+n'!$Q41="A",'10a+c+n'!M41,0),0)</f>
        <v>0</v>
      </c>
      <c r="N41" s="28">
        <f>IF($C$4="Attiecināmās izmaksas",IF('10a+c+n'!$Q41="A",'10a+c+n'!N41,0),0)</f>
        <v>0</v>
      </c>
      <c r="O41" s="28">
        <f>IF($C$4="Attiecināmās izmaksas",IF('10a+c+n'!$Q41="A",'10a+c+n'!O41,0),0)</f>
        <v>0</v>
      </c>
      <c r="P41" s="59">
        <f>IF($C$4="Attiecināmās izmaksas",IF('10a+c+n'!$Q41="A",'10a+c+n'!P41,0),0)</f>
        <v>0</v>
      </c>
    </row>
    <row r="42" spans="1:16" x14ac:dyDescent="0.2">
      <c r="A42" s="64">
        <f>IF(P42=0,0,IF(COUNTBLANK(P42)=1,0,COUNTA($P$14:P42)))</f>
        <v>0</v>
      </c>
      <c r="B42" s="28">
        <f>IF($C$4="Attiecināmās izmaksas",IF('10a+c+n'!$Q42="A",'10a+c+n'!B42,0),0)</f>
        <v>0</v>
      </c>
      <c r="C42" s="28">
        <f>IF($C$4="Attiecināmās izmaksas",IF('10a+c+n'!$Q42="A",'10a+c+n'!C42,0),0)</f>
        <v>0</v>
      </c>
      <c r="D42" s="28">
        <f>IF($C$4="Attiecināmās izmaksas",IF('10a+c+n'!$Q42="A",'10a+c+n'!D42,0),0)</f>
        <v>0</v>
      </c>
      <c r="E42" s="59"/>
      <c r="F42" s="81"/>
      <c r="G42" s="28"/>
      <c r="H42" s="28">
        <f>IF($C$4="Attiecināmās izmaksas",IF('10a+c+n'!$Q42="A",'10a+c+n'!H42,0),0)</f>
        <v>0</v>
      </c>
      <c r="I42" s="28"/>
      <c r="J42" s="28"/>
      <c r="K42" s="59">
        <f>IF($C$4="Attiecināmās izmaksas",IF('10a+c+n'!$Q42="A",'10a+c+n'!K42,0),0)</f>
        <v>0</v>
      </c>
      <c r="L42" s="81">
        <f>IF($C$4="Attiecināmās izmaksas",IF('10a+c+n'!$Q42="A",'10a+c+n'!L42,0),0)</f>
        <v>0</v>
      </c>
      <c r="M42" s="28">
        <f>IF($C$4="Attiecināmās izmaksas",IF('10a+c+n'!$Q42="A",'10a+c+n'!M42,0),0)</f>
        <v>0</v>
      </c>
      <c r="N42" s="28">
        <f>IF($C$4="Attiecināmās izmaksas",IF('10a+c+n'!$Q42="A",'10a+c+n'!N42,0),0)</f>
        <v>0</v>
      </c>
      <c r="O42" s="28">
        <f>IF($C$4="Attiecināmās izmaksas",IF('10a+c+n'!$Q42="A",'10a+c+n'!O42,0),0)</f>
        <v>0</v>
      </c>
      <c r="P42" s="59">
        <f>IF($C$4="Attiecināmās izmaksas",IF('10a+c+n'!$Q42="A",'10a+c+n'!P42,0),0)</f>
        <v>0</v>
      </c>
    </row>
    <row r="43" spans="1:16" ht="22.5" x14ac:dyDescent="0.2">
      <c r="A43" s="64">
        <f>IF(P43=0,0,IF(COUNTBLANK(P43)=1,0,COUNTA($P$14:P43)))</f>
        <v>0</v>
      </c>
      <c r="B43" s="28" t="str">
        <f>IF($C$4="Attiecināmās izmaksas",IF('10a+c+n'!$Q43="A",'10a+c+n'!B43,0),0)</f>
        <v>17-00000</v>
      </c>
      <c r="C43" s="28" t="str">
        <f>IF($C$4="Attiecināmās izmaksas",IF('10a+c+n'!$Q43="A",'10a+c+n'!C43,0),0)</f>
        <v xml:space="preserve">Presējamās tērauda caurules,Viega vai ekvivalents dn15 </v>
      </c>
      <c r="D43" s="28" t="str">
        <f>IF($C$4="Attiecināmās izmaksas",IF('10a+c+n'!$Q43="A",'10a+c+n'!D43,0),0)</f>
        <v>m</v>
      </c>
      <c r="E43" s="59"/>
      <c r="F43" s="81"/>
      <c r="G43" s="28"/>
      <c r="H43" s="28">
        <f>IF($C$4="Attiecināmās izmaksas",IF('10a+c+n'!$Q43="A",'10a+c+n'!H43,0),0)</f>
        <v>0</v>
      </c>
      <c r="I43" s="28"/>
      <c r="J43" s="28"/>
      <c r="K43" s="59">
        <f>IF($C$4="Attiecināmās izmaksas",IF('10a+c+n'!$Q43="A",'10a+c+n'!K43,0),0)</f>
        <v>0</v>
      </c>
      <c r="L43" s="81">
        <f>IF($C$4="Attiecināmās izmaksas",IF('10a+c+n'!$Q43="A",'10a+c+n'!L43,0),0)</f>
        <v>0</v>
      </c>
      <c r="M43" s="28">
        <f>IF($C$4="Attiecināmās izmaksas",IF('10a+c+n'!$Q43="A",'10a+c+n'!M43,0),0)</f>
        <v>0</v>
      </c>
      <c r="N43" s="28">
        <f>IF($C$4="Attiecināmās izmaksas",IF('10a+c+n'!$Q43="A",'10a+c+n'!N43,0),0)</f>
        <v>0</v>
      </c>
      <c r="O43" s="28">
        <f>IF($C$4="Attiecināmās izmaksas",IF('10a+c+n'!$Q43="A",'10a+c+n'!O43,0),0)</f>
        <v>0</v>
      </c>
      <c r="P43" s="59">
        <f>IF($C$4="Attiecināmās izmaksas",IF('10a+c+n'!$Q43="A",'10a+c+n'!P43,0),0)</f>
        <v>0</v>
      </c>
    </row>
    <row r="44" spans="1:16" ht="22.5" x14ac:dyDescent="0.2">
      <c r="A44" s="64">
        <f>IF(P44=0,0,IF(COUNTBLANK(P44)=1,0,COUNTA($P$14:P44)))</f>
        <v>0</v>
      </c>
      <c r="B44" s="28" t="str">
        <f>IF($C$4="Attiecināmās izmaksas",IF('10a+c+n'!$Q44="A",'10a+c+n'!B44,0),0)</f>
        <v>17-00000</v>
      </c>
      <c r="C44" s="28" t="str">
        <f>IF($C$4="Attiecināmās izmaksas",IF('10a+c+n'!$Q44="A",'10a+c+n'!C44,0),0)</f>
        <v>Melnā tērauda caurule dn20</v>
      </c>
      <c r="D44" s="28" t="str">
        <f>IF($C$4="Attiecināmās izmaksas",IF('10a+c+n'!$Q44="A",'10a+c+n'!D44,0),0)</f>
        <v>m</v>
      </c>
      <c r="E44" s="59"/>
      <c r="F44" s="81"/>
      <c r="G44" s="28"/>
      <c r="H44" s="28">
        <f>IF($C$4="Attiecināmās izmaksas",IF('10a+c+n'!$Q44="A",'10a+c+n'!H44,0),0)</f>
        <v>0</v>
      </c>
      <c r="I44" s="28"/>
      <c r="J44" s="28"/>
      <c r="K44" s="59">
        <f>IF($C$4="Attiecināmās izmaksas",IF('10a+c+n'!$Q44="A",'10a+c+n'!K44,0),0)</f>
        <v>0</v>
      </c>
      <c r="L44" s="81">
        <f>IF($C$4="Attiecināmās izmaksas",IF('10a+c+n'!$Q44="A",'10a+c+n'!L44,0),0)</f>
        <v>0</v>
      </c>
      <c r="M44" s="28">
        <f>IF($C$4="Attiecināmās izmaksas",IF('10a+c+n'!$Q44="A",'10a+c+n'!M44,0),0)</f>
        <v>0</v>
      </c>
      <c r="N44" s="28">
        <f>IF($C$4="Attiecināmās izmaksas",IF('10a+c+n'!$Q44="A",'10a+c+n'!N44,0),0)</f>
        <v>0</v>
      </c>
      <c r="O44" s="28">
        <f>IF($C$4="Attiecināmās izmaksas",IF('10a+c+n'!$Q44="A",'10a+c+n'!O44,0),0)</f>
        <v>0</v>
      </c>
      <c r="P44" s="59">
        <f>IF($C$4="Attiecināmās izmaksas",IF('10a+c+n'!$Q44="A",'10a+c+n'!P44,0),0)</f>
        <v>0</v>
      </c>
    </row>
    <row r="45" spans="1:16" ht="22.5" x14ac:dyDescent="0.2">
      <c r="A45" s="64">
        <f>IF(P45=0,0,IF(COUNTBLANK(P45)=1,0,COUNTA($P$14:P45)))</f>
        <v>0</v>
      </c>
      <c r="B45" s="28" t="str">
        <f>IF($C$4="Attiecināmās izmaksas",IF('10a+c+n'!$Q45="A",'10a+c+n'!B45,0),0)</f>
        <v>17-00000</v>
      </c>
      <c r="C45" s="28" t="str">
        <f>IF($C$4="Attiecināmās izmaksas",IF('10a+c+n'!$Q45="A",'10a+c+n'!C45,0),0)</f>
        <v>Melnā tērauda caurule dn25</v>
      </c>
      <c r="D45" s="28" t="str">
        <f>IF($C$4="Attiecināmās izmaksas",IF('10a+c+n'!$Q45="A",'10a+c+n'!D45,0),0)</f>
        <v>m</v>
      </c>
      <c r="E45" s="59"/>
      <c r="F45" s="81"/>
      <c r="G45" s="28"/>
      <c r="H45" s="28">
        <f>IF($C$4="Attiecināmās izmaksas",IF('10a+c+n'!$Q45="A",'10a+c+n'!H45,0),0)</f>
        <v>0</v>
      </c>
      <c r="I45" s="28"/>
      <c r="J45" s="28"/>
      <c r="K45" s="59">
        <f>IF($C$4="Attiecināmās izmaksas",IF('10a+c+n'!$Q45="A",'10a+c+n'!K45,0),0)</f>
        <v>0</v>
      </c>
      <c r="L45" s="81">
        <f>IF($C$4="Attiecināmās izmaksas",IF('10a+c+n'!$Q45="A",'10a+c+n'!L45,0),0)</f>
        <v>0</v>
      </c>
      <c r="M45" s="28">
        <f>IF($C$4="Attiecināmās izmaksas",IF('10a+c+n'!$Q45="A",'10a+c+n'!M45,0),0)</f>
        <v>0</v>
      </c>
      <c r="N45" s="28">
        <f>IF($C$4="Attiecināmās izmaksas",IF('10a+c+n'!$Q45="A",'10a+c+n'!N45,0),0)</f>
        <v>0</v>
      </c>
      <c r="O45" s="28">
        <f>IF($C$4="Attiecināmās izmaksas",IF('10a+c+n'!$Q45="A",'10a+c+n'!O45,0),0)</f>
        <v>0</v>
      </c>
      <c r="P45" s="59">
        <f>IF($C$4="Attiecināmās izmaksas",IF('10a+c+n'!$Q45="A",'10a+c+n'!P45,0),0)</f>
        <v>0</v>
      </c>
    </row>
    <row r="46" spans="1:16" ht="22.5" x14ac:dyDescent="0.2">
      <c r="A46" s="64">
        <f>IF(P46=0,0,IF(COUNTBLANK(P46)=1,0,COUNTA($P$14:P46)))</f>
        <v>0</v>
      </c>
      <c r="B46" s="28" t="str">
        <f>IF($C$4="Attiecināmās izmaksas",IF('10a+c+n'!$Q46="A",'10a+c+n'!B46,0),0)</f>
        <v>17-00000</v>
      </c>
      <c r="C46" s="28" t="str">
        <f>IF($C$4="Attiecināmās izmaksas",IF('10a+c+n'!$Q46="A",'10a+c+n'!C46,0),0)</f>
        <v>Melnā tērauda caurule dn32</v>
      </c>
      <c r="D46" s="28" t="str">
        <f>IF($C$4="Attiecināmās izmaksas",IF('10a+c+n'!$Q46="A",'10a+c+n'!D46,0),0)</f>
        <v>m</v>
      </c>
      <c r="E46" s="59"/>
      <c r="F46" s="81"/>
      <c r="G46" s="28"/>
      <c r="H46" s="28">
        <f>IF($C$4="Attiecināmās izmaksas",IF('10a+c+n'!$Q46="A",'10a+c+n'!H46,0),0)</f>
        <v>0</v>
      </c>
      <c r="I46" s="28"/>
      <c r="J46" s="28"/>
      <c r="K46" s="59">
        <f>IF($C$4="Attiecināmās izmaksas",IF('10a+c+n'!$Q46="A",'10a+c+n'!K46,0),0)</f>
        <v>0</v>
      </c>
      <c r="L46" s="81">
        <f>IF($C$4="Attiecināmās izmaksas",IF('10a+c+n'!$Q46="A",'10a+c+n'!L46,0),0)</f>
        <v>0</v>
      </c>
      <c r="M46" s="28">
        <f>IF($C$4="Attiecināmās izmaksas",IF('10a+c+n'!$Q46="A",'10a+c+n'!M46,0),0)</f>
        <v>0</v>
      </c>
      <c r="N46" s="28">
        <f>IF($C$4="Attiecināmās izmaksas",IF('10a+c+n'!$Q46="A",'10a+c+n'!N46,0),0)</f>
        <v>0</v>
      </c>
      <c r="O46" s="28">
        <f>IF($C$4="Attiecināmās izmaksas",IF('10a+c+n'!$Q46="A",'10a+c+n'!O46,0),0)</f>
        <v>0</v>
      </c>
      <c r="P46" s="59">
        <f>IF($C$4="Attiecināmās izmaksas",IF('10a+c+n'!$Q46="A",'10a+c+n'!P46,0),0)</f>
        <v>0</v>
      </c>
    </row>
    <row r="47" spans="1:16" ht="22.5" x14ac:dyDescent="0.2">
      <c r="A47" s="64">
        <f>IF(P47=0,0,IF(COUNTBLANK(P47)=1,0,COUNTA($P$14:P47)))</f>
        <v>0</v>
      </c>
      <c r="B47" s="28" t="str">
        <f>IF($C$4="Attiecināmās izmaksas",IF('10a+c+n'!$Q47="A",'10a+c+n'!B47,0),0)</f>
        <v>17-00000</v>
      </c>
      <c r="C47" s="28" t="str">
        <f>IF($C$4="Attiecināmās izmaksas",IF('10a+c+n'!$Q47="A",'10a+c+n'!C47,0),0)</f>
        <v>Melnā tērauda caurule dn40</v>
      </c>
      <c r="D47" s="28" t="str">
        <f>IF($C$4="Attiecināmās izmaksas",IF('10a+c+n'!$Q47="A",'10a+c+n'!D47,0),0)</f>
        <v>m</v>
      </c>
      <c r="E47" s="59"/>
      <c r="F47" s="81"/>
      <c r="G47" s="28"/>
      <c r="H47" s="28">
        <f>IF($C$4="Attiecināmās izmaksas",IF('10a+c+n'!$Q47="A",'10a+c+n'!H47,0),0)</f>
        <v>0</v>
      </c>
      <c r="I47" s="28"/>
      <c r="J47" s="28"/>
      <c r="K47" s="59">
        <f>IF($C$4="Attiecināmās izmaksas",IF('10a+c+n'!$Q47="A",'10a+c+n'!K47,0),0)</f>
        <v>0</v>
      </c>
      <c r="L47" s="81">
        <f>IF($C$4="Attiecināmās izmaksas",IF('10a+c+n'!$Q47="A",'10a+c+n'!L47,0),0)</f>
        <v>0</v>
      </c>
      <c r="M47" s="28">
        <f>IF($C$4="Attiecināmās izmaksas",IF('10a+c+n'!$Q47="A",'10a+c+n'!M47,0),0)</f>
        <v>0</v>
      </c>
      <c r="N47" s="28">
        <f>IF($C$4="Attiecināmās izmaksas",IF('10a+c+n'!$Q47="A",'10a+c+n'!N47,0),0)</f>
        <v>0</v>
      </c>
      <c r="O47" s="28">
        <f>IF($C$4="Attiecināmās izmaksas",IF('10a+c+n'!$Q47="A",'10a+c+n'!O47,0),0)</f>
        <v>0</v>
      </c>
      <c r="P47" s="59">
        <f>IF($C$4="Attiecināmās izmaksas",IF('10a+c+n'!$Q47="A",'10a+c+n'!P47,0),0)</f>
        <v>0</v>
      </c>
    </row>
    <row r="48" spans="1:16" ht="22.5" x14ac:dyDescent="0.2">
      <c r="A48" s="64">
        <f>IF(P48=0,0,IF(COUNTBLANK(P48)=1,0,COUNTA($P$14:P48)))</f>
        <v>0</v>
      </c>
      <c r="B48" s="28" t="str">
        <f>IF($C$4="Attiecināmās izmaksas",IF('10a+c+n'!$Q48="A",'10a+c+n'!B48,0),0)</f>
        <v>17-00000</v>
      </c>
      <c r="C48" s="28" t="str">
        <f>IF($C$4="Attiecināmās izmaksas",IF('10a+c+n'!$Q48="A",'10a+c+n'!C48,0),0)</f>
        <v>Melnā tērauda caurule dn50</v>
      </c>
      <c r="D48" s="28" t="str">
        <f>IF($C$4="Attiecināmās izmaksas",IF('10a+c+n'!$Q48="A",'10a+c+n'!D48,0),0)</f>
        <v>m</v>
      </c>
      <c r="E48" s="59"/>
      <c r="F48" s="81"/>
      <c r="G48" s="28"/>
      <c r="H48" s="28">
        <f>IF($C$4="Attiecināmās izmaksas",IF('10a+c+n'!$Q48="A",'10a+c+n'!H48,0),0)</f>
        <v>0</v>
      </c>
      <c r="I48" s="28"/>
      <c r="J48" s="28"/>
      <c r="K48" s="59">
        <f>IF($C$4="Attiecināmās izmaksas",IF('10a+c+n'!$Q48="A",'10a+c+n'!K48,0),0)</f>
        <v>0</v>
      </c>
      <c r="L48" s="81">
        <f>IF($C$4="Attiecināmās izmaksas",IF('10a+c+n'!$Q48="A",'10a+c+n'!L48,0),0)</f>
        <v>0</v>
      </c>
      <c r="M48" s="28">
        <f>IF($C$4="Attiecināmās izmaksas",IF('10a+c+n'!$Q48="A",'10a+c+n'!M48,0),0)</f>
        <v>0</v>
      </c>
      <c r="N48" s="28">
        <f>IF($C$4="Attiecināmās izmaksas",IF('10a+c+n'!$Q48="A",'10a+c+n'!N48,0),0)</f>
        <v>0</v>
      </c>
      <c r="O48" s="28">
        <f>IF($C$4="Attiecināmās izmaksas",IF('10a+c+n'!$Q48="A",'10a+c+n'!O48,0),0)</f>
        <v>0</v>
      </c>
      <c r="P48" s="59">
        <f>IF($C$4="Attiecināmās izmaksas",IF('10a+c+n'!$Q48="A",'10a+c+n'!P48,0),0)</f>
        <v>0</v>
      </c>
    </row>
    <row r="49" spans="1:16" ht="22.5" x14ac:dyDescent="0.2">
      <c r="A49" s="64">
        <f>IF(P49=0,0,IF(COUNTBLANK(P49)=1,0,COUNTA($P$14:P49)))</f>
        <v>0</v>
      </c>
      <c r="B49" s="28" t="str">
        <f>IF($C$4="Attiecināmās izmaksas",IF('10a+c+n'!$Q49="A",'10a+c+n'!B49,0),0)</f>
        <v>17-00000</v>
      </c>
      <c r="C49" s="28" t="str">
        <f>IF($C$4="Attiecināmās izmaksas",IF('10a+c+n'!$Q49="A",'10a+c+n'!C49,0),0)</f>
        <v>Cauruļvadu fasondaļas (fitingi, savienojumi, pārejas)</v>
      </c>
      <c r="D49" s="28" t="str">
        <f>IF($C$4="Attiecināmās izmaksas",IF('10a+c+n'!$Q49="A",'10a+c+n'!D49,0),0)</f>
        <v>kompl.</v>
      </c>
      <c r="E49" s="59"/>
      <c r="F49" s="81"/>
      <c r="G49" s="28"/>
      <c r="H49" s="28">
        <f>IF($C$4="Attiecināmās izmaksas",IF('10a+c+n'!$Q49="A",'10a+c+n'!H49,0),0)</f>
        <v>0</v>
      </c>
      <c r="I49" s="28"/>
      <c r="J49" s="28"/>
      <c r="K49" s="59">
        <f>IF($C$4="Attiecināmās izmaksas",IF('10a+c+n'!$Q49="A",'10a+c+n'!K49,0),0)</f>
        <v>0</v>
      </c>
      <c r="L49" s="81">
        <f>IF($C$4="Attiecināmās izmaksas",IF('10a+c+n'!$Q49="A",'10a+c+n'!L49,0),0)</f>
        <v>0</v>
      </c>
      <c r="M49" s="28">
        <f>IF($C$4="Attiecināmās izmaksas",IF('10a+c+n'!$Q49="A",'10a+c+n'!M49,0),0)</f>
        <v>0</v>
      </c>
      <c r="N49" s="28">
        <f>IF($C$4="Attiecināmās izmaksas",IF('10a+c+n'!$Q49="A",'10a+c+n'!N49,0),0)</f>
        <v>0</v>
      </c>
      <c r="O49" s="28">
        <f>IF($C$4="Attiecināmās izmaksas",IF('10a+c+n'!$Q49="A",'10a+c+n'!O49,0),0)</f>
        <v>0</v>
      </c>
      <c r="P49" s="59">
        <f>IF($C$4="Attiecināmās izmaksas",IF('10a+c+n'!$Q49="A",'10a+c+n'!P49,0),0)</f>
        <v>0</v>
      </c>
    </row>
    <row r="50" spans="1:16" ht="33.75" x14ac:dyDescent="0.2">
      <c r="A50" s="64">
        <f>IF(P50=0,0,IF(COUNTBLANK(P50)=1,0,COUNTA($P$14:P50)))</f>
        <v>0</v>
      </c>
      <c r="B50" s="28" t="str">
        <f>IF($C$4="Attiecināmās izmaksas",IF('10a+c+n'!$Q50="A",'10a+c+n'!B50,0),0)</f>
        <v>17-00000</v>
      </c>
      <c r="C50" s="28" t="str">
        <f>IF($C$4="Attiecināmās izmaksas",IF('10a+c+n'!$Q50="A",'10a+c+n'!C50,0),0)</f>
        <v>Siltumizolācija cauruļvadiem pagrabā, PAROC Hvac Section AluCoat T vai ekvivalents. λ50=0,037 W/mK (pie temperatūras 50oC). Biezums, b=50, Dn15</v>
      </c>
      <c r="D50" s="28" t="str">
        <f>IF($C$4="Attiecināmās izmaksas",IF('10a+c+n'!$Q50="A",'10a+c+n'!D50,0),0)</f>
        <v>m</v>
      </c>
      <c r="E50" s="59"/>
      <c r="F50" s="81"/>
      <c r="G50" s="28"/>
      <c r="H50" s="28">
        <f>IF($C$4="Attiecināmās izmaksas",IF('10a+c+n'!$Q50="A",'10a+c+n'!H50,0),0)</f>
        <v>0</v>
      </c>
      <c r="I50" s="28"/>
      <c r="J50" s="28"/>
      <c r="K50" s="59">
        <f>IF($C$4="Attiecināmās izmaksas",IF('10a+c+n'!$Q50="A",'10a+c+n'!K50,0),0)</f>
        <v>0</v>
      </c>
      <c r="L50" s="81">
        <f>IF($C$4="Attiecināmās izmaksas",IF('10a+c+n'!$Q50="A",'10a+c+n'!L50,0),0)</f>
        <v>0</v>
      </c>
      <c r="M50" s="28">
        <f>IF($C$4="Attiecināmās izmaksas",IF('10a+c+n'!$Q50="A",'10a+c+n'!M50,0),0)</f>
        <v>0</v>
      </c>
      <c r="N50" s="28">
        <f>IF($C$4="Attiecināmās izmaksas",IF('10a+c+n'!$Q50="A",'10a+c+n'!N50,0),0)</f>
        <v>0</v>
      </c>
      <c r="O50" s="28">
        <f>IF($C$4="Attiecināmās izmaksas",IF('10a+c+n'!$Q50="A",'10a+c+n'!O50,0),0)</f>
        <v>0</v>
      </c>
      <c r="P50" s="59">
        <f>IF($C$4="Attiecināmās izmaksas",IF('10a+c+n'!$Q50="A",'10a+c+n'!P50,0),0)</f>
        <v>0</v>
      </c>
    </row>
    <row r="51" spans="1:16" ht="33.75" x14ac:dyDescent="0.2">
      <c r="A51" s="64">
        <f>IF(P51=0,0,IF(COUNTBLANK(P51)=1,0,COUNTA($P$14:P51)))</f>
        <v>0</v>
      </c>
      <c r="B51" s="28" t="str">
        <f>IF($C$4="Attiecināmās izmaksas",IF('10a+c+n'!$Q51="A",'10a+c+n'!B51,0),0)</f>
        <v>17-00000</v>
      </c>
      <c r="C51" s="28" t="str">
        <f>IF($C$4="Attiecināmās izmaksas",IF('10a+c+n'!$Q51="A",'10a+c+n'!C51,0),0)</f>
        <v>Siltumizolācija cauruļvadiem pagrabā, PAROC Hvac Section AluCoat T vai ekvivalents. λ50=0,037 W/mK. Biezums, b=50, Dn20</v>
      </c>
      <c r="D51" s="28" t="str">
        <f>IF($C$4="Attiecināmās izmaksas",IF('10a+c+n'!$Q51="A",'10a+c+n'!D51,0),0)</f>
        <v>m</v>
      </c>
      <c r="E51" s="59"/>
      <c r="F51" s="81"/>
      <c r="G51" s="28"/>
      <c r="H51" s="28">
        <f>IF($C$4="Attiecināmās izmaksas",IF('10a+c+n'!$Q51="A",'10a+c+n'!H51,0),0)</f>
        <v>0</v>
      </c>
      <c r="I51" s="28"/>
      <c r="J51" s="28"/>
      <c r="K51" s="59">
        <f>IF($C$4="Attiecināmās izmaksas",IF('10a+c+n'!$Q51="A",'10a+c+n'!K51,0),0)</f>
        <v>0</v>
      </c>
      <c r="L51" s="81">
        <f>IF($C$4="Attiecināmās izmaksas",IF('10a+c+n'!$Q51="A",'10a+c+n'!L51,0),0)</f>
        <v>0</v>
      </c>
      <c r="M51" s="28">
        <f>IF($C$4="Attiecināmās izmaksas",IF('10a+c+n'!$Q51="A",'10a+c+n'!M51,0),0)</f>
        <v>0</v>
      </c>
      <c r="N51" s="28">
        <f>IF($C$4="Attiecināmās izmaksas",IF('10a+c+n'!$Q51="A",'10a+c+n'!N51,0),0)</f>
        <v>0</v>
      </c>
      <c r="O51" s="28">
        <f>IF($C$4="Attiecināmās izmaksas",IF('10a+c+n'!$Q51="A",'10a+c+n'!O51,0),0)</f>
        <v>0</v>
      </c>
      <c r="P51" s="59">
        <f>IF($C$4="Attiecināmās izmaksas",IF('10a+c+n'!$Q51="A",'10a+c+n'!P51,0),0)</f>
        <v>0</v>
      </c>
    </row>
    <row r="52" spans="1:16" ht="33.75" x14ac:dyDescent="0.2">
      <c r="A52" s="64">
        <f>IF(P52=0,0,IF(COUNTBLANK(P52)=1,0,COUNTA($P$14:P52)))</f>
        <v>0</v>
      </c>
      <c r="B52" s="28" t="str">
        <f>IF($C$4="Attiecināmās izmaksas",IF('10a+c+n'!$Q52="A",'10a+c+n'!B52,0),0)</f>
        <v>17-00000</v>
      </c>
      <c r="C52" s="28" t="str">
        <f>IF($C$4="Attiecināmās izmaksas",IF('10a+c+n'!$Q52="A",'10a+c+n'!C52,0),0)</f>
        <v>Siltumizolācija cauruļvadiem pagrabā, PAROC Hvac Section AluCoat T vai ekvivalents. λ50=0,037 W/mK. Biezums, b=50, Dn25</v>
      </c>
      <c r="D52" s="28" t="str">
        <f>IF($C$4="Attiecināmās izmaksas",IF('10a+c+n'!$Q52="A",'10a+c+n'!D52,0),0)</f>
        <v>m</v>
      </c>
      <c r="E52" s="59"/>
      <c r="F52" s="81"/>
      <c r="G52" s="28"/>
      <c r="H52" s="28">
        <f>IF($C$4="Attiecināmās izmaksas",IF('10a+c+n'!$Q52="A",'10a+c+n'!H52,0),0)</f>
        <v>0</v>
      </c>
      <c r="I52" s="28"/>
      <c r="J52" s="28"/>
      <c r="K52" s="59">
        <f>IF($C$4="Attiecināmās izmaksas",IF('10a+c+n'!$Q52="A",'10a+c+n'!K52,0),0)</f>
        <v>0</v>
      </c>
      <c r="L52" s="81">
        <f>IF($C$4="Attiecināmās izmaksas",IF('10a+c+n'!$Q52="A",'10a+c+n'!L52,0),0)</f>
        <v>0</v>
      </c>
      <c r="M52" s="28">
        <f>IF($C$4="Attiecināmās izmaksas",IF('10a+c+n'!$Q52="A",'10a+c+n'!M52,0),0)</f>
        <v>0</v>
      </c>
      <c r="N52" s="28">
        <f>IF($C$4="Attiecināmās izmaksas",IF('10a+c+n'!$Q52="A",'10a+c+n'!N52,0),0)</f>
        <v>0</v>
      </c>
      <c r="O52" s="28">
        <f>IF($C$4="Attiecināmās izmaksas",IF('10a+c+n'!$Q52="A",'10a+c+n'!O52,0),0)</f>
        <v>0</v>
      </c>
      <c r="P52" s="59">
        <f>IF($C$4="Attiecināmās izmaksas",IF('10a+c+n'!$Q52="A",'10a+c+n'!P52,0),0)</f>
        <v>0</v>
      </c>
    </row>
    <row r="53" spans="1:16" ht="33.75" x14ac:dyDescent="0.2">
      <c r="A53" s="64">
        <f>IF(P53=0,0,IF(COUNTBLANK(P53)=1,0,COUNTA($P$14:P53)))</f>
        <v>0</v>
      </c>
      <c r="B53" s="28" t="str">
        <f>IF($C$4="Attiecināmās izmaksas",IF('10a+c+n'!$Q53="A",'10a+c+n'!B53,0),0)</f>
        <v>17-00000</v>
      </c>
      <c r="C53" s="28" t="str">
        <f>IF($C$4="Attiecināmās izmaksas",IF('10a+c+n'!$Q53="A",'10a+c+n'!C53,0),0)</f>
        <v>Siltumizolācija cauruļvadiem pagrabā, PAROC Hvac Section AluCoat T vai ekvivalents. λ50=0,037 W/mK. Biezums, b=50, Dn32</v>
      </c>
      <c r="D53" s="28" t="str">
        <f>IF($C$4="Attiecināmās izmaksas",IF('10a+c+n'!$Q53="A",'10a+c+n'!D53,0),0)</f>
        <v>m</v>
      </c>
      <c r="E53" s="59"/>
      <c r="F53" s="81"/>
      <c r="G53" s="28"/>
      <c r="H53" s="28">
        <f>IF($C$4="Attiecināmās izmaksas",IF('10a+c+n'!$Q53="A",'10a+c+n'!H53,0),0)</f>
        <v>0</v>
      </c>
      <c r="I53" s="28"/>
      <c r="J53" s="28"/>
      <c r="K53" s="59">
        <f>IF($C$4="Attiecināmās izmaksas",IF('10a+c+n'!$Q53="A",'10a+c+n'!K53,0),0)</f>
        <v>0</v>
      </c>
      <c r="L53" s="81">
        <f>IF($C$4="Attiecināmās izmaksas",IF('10a+c+n'!$Q53="A",'10a+c+n'!L53,0),0)</f>
        <v>0</v>
      </c>
      <c r="M53" s="28">
        <f>IF($C$4="Attiecināmās izmaksas",IF('10a+c+n'!$Q53="A",'10a+c+n'!M53,0),0)</f>
        <v>0</v>
      </c>
      <c r="N53" s="28">
        <f>IF($C$4="Attiecināmās izmaksas",IF('10a+c+n'!$Q53="A",'10a+c+n'!N53,0),0)</f>
        <v>0</v>
      </c>
      <c r="O53" s="28">
        <f>IF($C$4="Attiecināmās izmaksas",IF('10a+c+n'!$Q53="A",'10a+c+n'!O53,0),0)</f>
        <v>0</v>
      </c>
      <c r="P53" s="59">
        <f>IF($C$4="Attiecināmās izmaksas",IF('10a+c+n'!$Q53="A",'10a+c+n'!P53,0),0)</f>
        <v>0</v>
      </c>
    </row>
    <row r="54" spans="1:16" ht="33.75" x14ac:dyDescent="0.2">
      <c r="A54" s="64">
        <f>IF(P54=0,0,IF(COUNTBLANK(P54)=1,0,COUNTA($P$14:P54)))</f>
        <v>0</v>
      </c>
      <c r="B54" s="28" t="str">
        <f>IF($C$4="Attiecināmās izmaksas",IF('10a+c+n'!$Q54="A",'10a+c+n'!B54,0),0)</f>
        <v>17-00000</v>
      </c>
      <c r="C54" s="28" t="str">
        <f>IF($C$4="Attiecināmās izmaksas",IF('10a+c+n'!$Q54="A",'10a+c+n'!C54,0),0)</f>
        <v>Siltumizolācija cauruļvadiem pagrabā, PAROC Hvac Section AluCoat T vai ekvivalents. λ50=0,037 W/mK. Biezums, b=50, Dn40</v>
      </c>
      <c r="D54" s="28" t="str">
        <f>IF($C$4="Attiecināmās izmaksas",IF('10a+c+n'!$Q54="A",'10a+c+n'!D54,0),0)</f>
        <v>m</v>
      </c>
      <c r="E54" s="59"/>
      <c r="F54" s="81"/>
      <c r="G54" s="28"/>
      <c r="H54" s="28">
        <f>IF($C$4="Attiecināmās izmaksas",IF('10a+c+n'!$Q54="A",'10a+c+n'!H54,0),0)</f>
        <v>0</v>
      </c>
      <c r="I54" s="28"/>
      <c r="J54" s="28"/>
      <c r="K54" s="59">
        <f>IF($C$4="Attiecināmās izmaksas",IF('10a+c+n'!$Q54="A",'10a+c+n'!K54,0),0)</f>
        <v>0</v>
      </c>
      <c r="L54" s="81">
        <f>IF($C$4="Attiecināmās izmaksas",IF('10a+c+n'!$Q54="A",'10a+c+n'!L54,0),0)</f>
        <v>0</v>
      </c>
      <c r="M54" s="28">
        <f>IF($C$4="Attiecināmās izmaksas",IF('10a+c+n'!$Q54="A",'10a+c+n'!M54,0),0)</f>
        <v>0</v>
      </c>
      <c r="N54" s="28">
        <f>IF($C$4="Attiecināmās izmaksas",IF('10a+c+n'!$Q54="A",'10a+c+n'!N54,0),0)</f>
        <v>0</v>
      </c>
      <c r="O54" s="28">
        <f>IF($C$4="Attiecināmās izmaksas",IF('10a+c+n'!$Q54="A",'10a+c+n'!O54,0),0)</f>
        <v>0</v>
      </c>
      <c r="P54" s="59">
        <f>IF($C$4="Attiecināmās izmaksas",IF('10a+c+n'!$Q54="A",'10a+c+n'!P54,0),0)</f>
        <v>0</v>
      </c>
    </row>
    <row r="55" spans="1:16" ht="33.75" x14ac:dyDescent="0.2">
      <c r="A55" s="64">
        <f>IF(P55=0,0,IF(COUNTBLANK(P55)=1,0,COUNTA($P$14:P55)))</f>
        <v>0</v>
      </c>
      <c r="B55" s="28" t="str">
        <f>IF($C$4="Attiecināmās izmaksas",IF('10a+c+n'!$Q55="A",'10a+c+n'!B55,0),0)</f>
        <v>17-00000</v>
      </c>
      <c r="C55" s="28" t="str">
        <f>IF($C$4="Attiecināmās izmaksas",IF('10a+c+n'!$Q55="A",'10a+c+n'!C55,0),0)</f>
        <v>Siltumizolācija cauruļvadiem pagrabā, PAROC Hvac Section AluCoat T vai ekvivalents. λ50=0,037 W/mK. Biezums, b=50, Dn50</v>
      </c>
      <c r="D55" s="28" t="str">
        <f>IF($C$4="Attiecināmās izmaksas",IF('10a+c+n'!$Q55="A",'10a+c+n'!D55,0),0)</f>
        <v>m</v>
      </c>
      <c r="E55" s="59"/>
      <c r="F55" s="81"/>
      <c r="G55" s="28"/>
      <c r="H55" s="28">
        <f>IF($C$4="Attiecināmās izmaksas",IF('10a+c+n'!$Q55="A",'10a+c+n'!H55,0),0)</f>
        <v>0</v>
      </c>
      <c r="I55" s="28"/>
      <c r="J55" s="28"/>
      <c r="K55" s="59">
        <f>IF($C$4="Attiecināmās izmaksas",IF('10a+c+n'!$Q55="A",'10a+c+n'!K55,0),0)</f>
        <v>0</v>
      </c>
      <c r="L55" s="81">
        <f>IF($C$4="Attiecināmās izmaksas",IF('10a+c+n'!$Q55="A",'10a+c+n'!L55,0),0)</f>
        <v>0</v>
      </c>
      <c r="M55" s="28">
        <f>IF($C$4="Attiecināmās izmaksas",IF('10a+c+n'!$Q55="A",'10a+c+n'!M55,0),0)</f>
        <v>0</v>
      </c>
      <c r="N55" s="28">
        <f>IF($C$4="Attiecināmās izmaksas",IF('10a+c+n'!$Q55="A",'10a+c+n'!N55,0),0)</f>
        <v>0</v>
      </c>
      <c r="O55" s="28">
        <f>IF($C$4="Attiecināmās izmaksas",IF('10a+c+n'!$Q55="A",'10a+c+n'!O55,0),0)</f>
        <v>0</v>
      </c>
      <c r="P55" s="59">
        <f>IF($C$4="Attiecināmās izmaksas",IF('10a+c+n'!$Q55="A",'10a+c+n'!P55,0),0)</f>
        <v>0</v>
      </c>
    </row>
    <row r="56" spans="1:16" ht="22.5" x14ac:dyDescent="0.2">
      <c r="A56" s="64">
        <f>IF(P56=0,0,IF(COUNTBLANK(P56)=1,0,COUNTA($P$14:P56)))</f>
        <v>0</v>
      </c>
      <c r="B56" s="28" t="str">
        <f>IF($C$4="Attiecināmās izmaksas",IF('10a+c+n'!$Q56="A",'10a+c+n'!B56,0),0)</f>
        <v>17-00000</v>
      </c>
      <c r="C56" s="28" t="str">
        <f>IF($C$4="Attiecināmās izmaksas",IF('10a+c+n'!$Q56="A",'10a+c+n'!C56,0),0)</f>
        <v>Noslēgvārsti dn50</v>
      </c>
      <c r="D56" s="28" t="str">
        <f>IF($C$4="Attiecināmās izmaksas",IF('10a+c+n'!$Q56="A",'10a+c+n'!D56,0),0)</f>
        <v>gb</v>
      </c>
      <c r="E56" s="59"/>
      <c r="F56" s="81"/>
      <c r="G56" s="28"/>
      <c r="H56" s="28">
        <f>IF($C$4="Attiecināmās izmaksas",IF('10a+c+n'!$Q56="A",'10a+c+n'!H56,0),0)</f>
        <v>0</v>
      </c>
      <c r="I56" s="28"/>
      <c r="J56" s="28"/>
      <c r="K56" s="59">
        <f>IF($C$4="Attiecināmās izmaksas",IF('10a+c+n'!$Q56="A",'10a+c+n'!K56,0),0)</f>
        <v>0</v>
      </c>
      <c r="L56" s="81">
        <f>IF($C$4="Attiecināmās izmaksas",IF('10a+c+n'!$Q56="A",'10a+c+n'!L56,0),0)</f>
        <v>0</v>
      </c>
      <c r="M56" s="28">
        <f>IF($C$4="Attiecināmās izmaksas",IF('10a+c+n'!$Q56="A",'10a+c+n'!M56,0),0)</f>
        <v>0</v>
      </c>
      <c r="N56" s="28">
        <f>IF($C$4="Attiecināmās izmaksas",IF('10a+c+n'!$Q56="A",'10a+c+n'!N56,0),0)</f>
        <v>0</v>
      </c>
      <c r="O56" s="28">
        <f>IF($C$4="Attiecināmās izmaksas",IF('10a+c+n'!$Q56="A",'10a+c+n'!O56,0),0)</f>
        <v>0</v>
      </c>
      <c r="P56" s="59">
        <f>IF($C$4="Attiecināmās izmaksas",IF('10a+c+n'!$Q56="A",'10a+c+n'!P56,0),0)</f>
        <v>0</v>
      </c>
    </row>
    <row r="57" spans="1:16" ht="22.5" x14ac:dyDescent="0.2">
      <c r="A57" s="64">
        <f>IF(P57=0,0,IF(COUNTBLANK(P57)=1,0,COUNTA($P$14:P57)))</f>
        <v>0</v>
      </c>
      <c r="B57" s="28" t="str">
        <f>IF($C$4="Attiecināmās izmaksas",IF('10a+c+n'!$Q57="A",'10a+c+n'!B57,0),0)</f>
        <v>17-00000</v>
      </c>
      <c r="C57" s="28" t="str">
        <f>IF($C$4="Attiecināmās izmaksas",IF('10a+c+n'!$Q57="A",'10a+c+n'!C57,0),0)</f>
        <v>Balansēšanas vārsts STRÖMAX-M 4017 vai ekvivalents,ar mērnipeļiem, dn20</v>
      </c>
      <c r="D57" s="28" t="str">
        <f>IF($C$4="Attiecināmās izmaksas",IF('10a+c+n'!$Q57="A",'10a+c+n'!D57,0),0)</f>
        <v>gb</v>
      </c>
      <c r="E57" s="59"/>
      <c r="F57" s="81"/>
      <c r="G57" s="28"/>
      <c r="H57" s="28">
        <f>IF($C$4="Attiecināmās izmaksas",IF('10a+c+n'!$Q57="A",'10a+c+n'!H57,0),0)</f>
        <v>0</v>
      </c>
      <c r="I57" s="28"/>
      <c r="J57" s="28"/>
      <c r="K57" s="59">
        <f>IF($C$4="Attiecināmās izmaksas",IF('10a+c+n'!$Q57="A",'10a+c+n'!K57,0),0)</f>
        <v>0</v>
      </c>
      <c r="L57" s="81">
        <f>IF($C$4="Attiecināmās izmaksas",IF('10a+c+n'!$Q57="A",'10a+c+n'!L57,0),0)</f>
        <v>0</v>
      </c>
      <c r="M57" s="28">
        <f>IF($C$4="Attiecināmās izmaksas",IF('10a+c+n'!$Q57="A",'10a+c+n'!M57,0),0)</f>
        <v>0</v>
      </c>
      <c r="N57" s="28">
        <f>IF($C$4="Attiecināmās izmaksas",IF('10a+c+n'!$Q57="A",'10a+c+n'!N57,0),0)</f>
        <v>0</v>
      </c>
      <c r="O57" s="28">
        <f>IF($C$4="Attiecināmās izmaksas",IF('10a+c+n'!$Q57="A",'10a+c+n'!O57,0),0)</f>
        <v>0</v>
      </c>
      <c r="P57" s="59">
        <f>IF($C$4="Attiecināmās izmaksas",IF('10a+c+n'!$Q57="A",'10a+c+n'!P57,0),0)</f>
        <v>0</v>
      </c>
    </row>
    <row r="58" spans="1:16" ht="22.5" x14ac:dyDescent="0.2">
      <c r="A58" s="64">
        <f>IF(P58=0,0,IF(COUNTBLANK(P58)=1,0,COUNTA($P$14:P58)))</f>
        <v>0</v>
      </c>
      <c r="B58" s="28" t="str">
        <f>IF($C$4="Attiecināmās izmaksas",IF('10a+c+n'!$Q58="A",'10a+c+n'!B58,0),0)</f>
        <v>17-00000</v>
      </c>
      <c r="C58" s="28" t="str">
        <f>IF($C$4="Attiecināmās izmaksas",IF('10a+c+n'!$Q58="A",'10a+c+n'!C58,0),0)</f>
        <v>Balansēšanas vārsts STRÖMAX-M 4017 vai ekvivalents,ar mērnipeļiem, dn25</v>
      </c>
      <c r="D58" s="28" t="str">
        <f>IF($C$4="Attiecināmās izmaksas",IF('10a+c+n'!$Q58="A",'10a+c+n'!D58,0),0)</f>
        <v>gb</v>
      </c>
      <c r="E58" s="59"/>
      <c r="F58" s="81"/>
      <c r="G58" s="28"/>
      <c r="H58" s="28">
        <f>IF($C$4="Attiecināmās izmaksas",IF('10a+c+n'!$Q58="A",'10a+c+n'!H58,0),0)</f>
        <v>0</v>
      </c>
      <c r="I58" s="28"/>
      <c r="J58" s="28"/>
      <c r="K58" s="59">
        <f>IF($C$4="Attiecināmās izmaksas",IF('10a+c+n'!$Q58="A",'10a+c+n'!K58,0),0)</f>
        <v>0</v>
      </c>
      <c r="L58" s="81">
        <f>IF($C$4="Attiecināmās izmaksas",IF('10a+c+n'!$Q58="A",'10a+c+n'!L58,0),0)</f>
        <v>0</v>
      </c>
      <c r="M58" s="28">
        <f>IF($C$4="Attiecināmās izmaksas",IF('10a+c+n'!$Q58="A",'10a+c+n'!M58,0),0)</f>
        <v>0</v>
      </c>
      <c r="N58" s="28">
        <f>IF($C$4="Attiecināmās izmaksas",IF('10a+c+n'!$Q58="A",'10a+c+n'!N58,0),0)</f>
        <v>0</v>
      </c>
      <c r="O58" s="28">
        <f>IF($C$4="Attiecināmās izmaksas",IF('10a+c+n'!$Q58="A",'10a+c+n'!O58,0),0)</f>
        <v>0</v>
      </c>
      <c r="P58" s="59">
        <f>IF($C$4="Attiecināmās izmaksas",IF('10a+c+n'!$Q58="A",'10a+c+n'!P58,0),0)</f>
        <v>0</v>
      </c>
    </row>
    <row r="59" spans="1:16" ht="22.5" x14ac:dyDescent="0.2">
      <c r="A59" s="64">
        <f>IF(P59=0,0,IF(COUNTBLANK(P59)=1,0,COUNTA($P$14:P59)))</f>
        <v>0</v>
      </c>
      <c r="B59" s="28" t="str">
        <f>IF($C$4="Attiecināmās izmaksas",IF('10a+c+n'!$Q59="A",'10a+c+n'!B59,0),0)</f>
        <v>17-00000</v>
      </c>
      <c r="C59" s="28" t="str">
        <f>IF($C$4="Attiecināmās izmaksas",IF('10a+c+n'!$Q59="A",'10a+c+n'!C59,0),0)</f>
        <v>Lodveida vārsts dn25</v>
      </c>
      <c r="D59" s="28" t="str">
        <f>IF($C$4="Attiecināmās izmaksas",IF('10a+c+n'!$Q59="A",'10a+c+n'!D59,0),0)</f>
        <v>gb</v>
      </c>
      <c r="E59" s="59"/>
      <c r="F59" s="81"/>
      <c r="G59" s="28"/>
      <c r="H59" s="28">
        <f>IF($C$4="Attiecināmās izmaksas",IF('10a+c+n'!$Q59="A",'10a+c+n'!H59,0),0)</f>
        <v>0</v>
      </c>
      <c r="I59" s="28"/>
      <c r="J59" s="28"/>
      <c r="K59" s="59">
        <f>IF($C$4="Attiecināmās izmaksas",IF('10a+c+n'!$Q59="A",'10a+c+n'!K59,0),0)</f>
        <v>0</v>
      </c>
      <c r="L59" s="81">
        <f>IF($C$4="Attiecināmās izmaksas",IF('10a+c+n'!$Q59="A",'10a+c+n'!L59,0),0)</f>
        <v>0</v>
      </c>
      <c r="M59" s="28">
        <f>IF($C$4="Attiecināmās izmaksas",IF('10a+c+n'!$Q59="A",'10a+c+n'!M59,0),0)</f>
        <v>0</v>
      </c>
      <c r="N59" s="28">
        <f>IF($C$4="Attiecināmās izmaksas",IF('10a+c+n'!$Q59="A",'10a+c+n'!N59,0),0)</f>
        <v>0</v>
      </c>
      <c r="O59" s="28">
        <f>IF($C$4="Attiecināmās izmaksas",IF('10a+c+n'!$Q59="A",'10a+c+n'!O59,0),0)</f>
        <v>0</v>
      </c>
      <c r="P59" s="59">
        <f>IF($C$4="Attiecināmās izmaksas",IF('10a+c+n'!$Q59="A",'10a+c+n'!P59,0),0)</f>
        <v>0</v>
      </c>
    </row>
    <row r="60" spans="1:16" ht="22.5" x14ac:dyDescent="0.2">
      <c r="A60" s="64">
        <f>IF(P60=0,0,IF(COUNTBLANK(P60)=1,0,COUNTA($P$14:P60)))</f>
        <v>0</v>
      </c>
      <c r="B60" s="28" t="str">
        <f>IF($C$4="Attiecināmās izmaksas",IF('10a+c+n'!$Q60="A",'10a+c+n'!B60,0),0)</f>
        <v>17-00000</v>
      </c>
      <c r="C60" s="28" t="str">
        <f>IF($C$4="Attiecināmās izmaksas",IF('10a+c+n'!$Q60="A",'10a+c+n'!C60,0),0)</f>
        <v>Lodveida vārsts dn32</v>
      </c>
      <c r="D60" s="28" t="str">
        <f>IF($C$4="Attiecināmās izmaksas",IF('10a+c+n'!$Q60="A",'10a+c+n'!D60,0),0)</f>
        <v>gb</v>
      </c>
      <c r="E60" s="59"/>
      <c r="F60" s="81"/>
      <c r="G60" s="28"/>
      <c r="H60" s="28">
        <f>IF($C$4="Attiecināmās izmaksas",IF('10a+c+n'!$Q60="A",'10a+c+n'!H60,0),0)</f>
        <v>0</v>
      </c>
      <c r="I60" s="28"/>
      <c r="J60" s="28"/>
      <c r="K60" s="59">
        <f>IF($C$4="Attiecināmās izmaksas",IF('10a+c+n'!$Q60="A",'10a+c+n'!K60,0),0)</f>
        <v>0</v>
      </c>
      <c r="L60" s="81">
        <f>IF($C$4="Attiecināmās izmaksas",IF('10a+c+n'!$Q60="A",'10a+c+n'!L60,0),0)</f>
        <v>0</v>
      </c>
      <c r="M60" s="28">
        <f>IF($C$4="Attiecināmās izmaksas",IF('10a+c+n'!$Q60="A",'10a+c+n'!M60,0),0)</f>
        <v>0</v>
      </c>
      <c r="N60" s="28">
        <f>IF($C$4="Attiecināmās izmaksas",IF('10a+c+n'!$Q60="A",'10a+c+n'!N60,0),0)</f>
        <v>0</v>
      </c>
      <c r="O60" s="28">
        <f>IF($C$4="Attiecināmās izmaksas",IF('10a+c+n'!$Q60="A",'10a+c+n'!O60,0),0)</f>
        <v>0</v>
      </c>
      <c r="P60" s="59">
        <f>IF($C$4="Attiecināmās izmaksas",IF('10a+c+n'!$Q60="A",'10a+c+n'!P60,0),0)</f>
        <v>0</v>
      </c>
    </row>
    <row r="61" spans="1:16" ht="22.5" x14ac:dyDescent="0.2">
      <c r="A61" s="64">
        <f>IF(P61=0,0,IF(COUNTBLANK(P61)=1,0,COUNTA($P$14:P61)))</f>
        <v>0</v>
      </c>
      <c r="B61" s="28" t="str">
        <f>IF($C$4="Attiecināmās izmaksas",IF('10a+c+n'!$Q61="A",'10a+c+n'!B61,0),0)</f>
        <v>17-00000</v>
      </c>
      <c r="C61" s="28" t="str">
        <f>IF($C$4="Attiecināmās izmaksas",IF('10a+c+n'!$Q61="A",'10a+c+n'!C61,0),0)</f>
        <v xml:space="preserve">Tukšošanas vārsti </v>
      </c>
      <c r="D61" s="28" t="str">
        <f>IF($C$4="Attiecināmās izmaksas",IF('10a+c+n'!$Q61="A",'10a+c+n'!D61,0),0)</f>
        <v>gb</v>
      </c>
      <c r="E61" s="59"/>
      <c r="F61" s="81"/>
      <c r="G61" s="28"/>
      <c r="H61" s="28">
        <f>IF($C$4="Attiecināmās izmaksas",IF('10a+c+n'!$Q61="A",'10a+c+n'!H61,0),0)</f>
        <v>0</v>
      </c>
      <c r="I61" s="28"/>
      <c r="J61" s="28"/>
      <c r="K61" s="59">
        <f>IF($C$4="Attiecināmās izmaksas",IF('10a+c+n'!$Q61="A",'10a+c+n'!K61,0),0)</f>
        <v>0</v>
      </c>
      <c r="L61" s="81">
        <f>IF($C$4="Attiecināmās izmaksas",IF('10a+c+n'!$Q61="A",'10a+c+n'!L61,0),0)</f>
        <v>0</v>
      </c>
      <c r="M61" s="28">
        <f>IF($C$4="Attiecināmās izmaksas",IF('10a+c+n'!$Q61="A",'10a+c+n'!M61,0),0)</f>
        <v>0</v>
      </c>
      <c r="N61" s="28">
        <f>IF($C$4="Attiecināmās izmaksas",IF('10a+c+n'!$Q61="A",'10a+c+n'!N61,0),0)</f>
        <v>0</v>
      </c>
      <c r="O61" s="28">
        <f>IF($C$4="Attiecināmās izmaksas",IF('10a+c+n'!$Q61="A",'10a+c+n'!O61,0),0)</f>
        <v>0</v>
      </c>
      <c r="P61" s="59">
        <f>IF($C$4="Attiecināmās izmaksas",IF('10a+c+n'!$Q61="A",'10a+c+n'!P61,0),0)</f>
        <v>0</v>
      </c>
    </row>
    <row r="62" spans="1:16" x14ac:dyDescent="0.2">
      <c r="A62" s="64">
        <f>IF(P62=0,0,IF(COUNTBLANK(P62)=1,0,COUNTA($P$14:P62)))</f>
        <v>0</v>
      </c>
      <c r="B62" s="28">
        <f>IF($C$4="Attiecināmās izmaksas",IF('10a+c+n'!$Q62="A",'10a+c+n'!B62,0),0)</f>
        <v>0</v>
      </c>
      <c r="C62" s="28">
        <f>IF($C$4="Attiecināmās izmaksas",IF('10a+c+n'!$Q62="A",'10a+c+n'!C62,0),0)</f>
        <v>0</v>
      </c>
      <c r="D62" s="28">
        <f>IF($C$4="Attiecināmās izmaksas",IF('10a+c+n'!$Q62="A",'10a+c+n'!D62,0),0)</f>
        <v>0</v>
      </c>
      <c r="E62" s="59"/>
      <c r="F62" s="81"/>
      <c r="G62" s="28"/>
      <c r="H62" s="28">
        <f>IF($C$4="Attiecināmās izmaksas",IF('10a+c+n'!$Q62="A",'10a+c+n'!H62,0),0)</f>
        <v>0</v>
      </c>
      <c r="I62" s="28"/>
      <c r="J62" s="28"/>
      <c r="K62" s="59">
        <f>IF($C$4="Attiecināmās izmaksas",IF('10a+c+n'!$Q62="A",'10a+c+n'!K62,0),0)</f>
        <v>0</v>
      </c>
      <c r="L62" s="81">
        <f>IF($C$4="Attiecināmās izmaksas",IF('10a+c+n'!$Q62="A",'10a+c+n'!L62,0),0)</f>
        <v>0</v>
      </c>
      <c r="M62" s="28">
        <f>IF($C$4="Attiecināmās izmaksas",IF('10a+c+n'!$Q62="A",'10a+c+n'!M62,0),0)</f>
        <v>0</v>
      </c>
      <c r="N62" s="28">
        <f>IF($C$4="Attiecināmās izmaksas",IF('10a+c+n'!$Q62="A",'10a+c+n'!N62,0),0)</f>
        <v>0</v>
      </c>
      <c r="O62" s="28">
        <f>IF($C$4="Attiecināmās izmaksas",IF('10a+c+n'!$Q62="A",'10a+c+n'!O62,0),0)</f>
        <v>0</v>
      </c>
      <c r="P62" s="59">
        <f>IF($C$4="Attiecināmās izmaksas",IF('10a+c+n'!$Q62="A",'10a+c+n'!P62,0),0)</f>
        <v>0</v>
      </c>
    </row>
    <row r="63" spans="1:16" ht="22.5" x14ac:dyDescent="0.2">
      <c r="A63" s="64">
        <f>IF(P63=0,0,IF(COUNTBLANK(P63)=1,0,COUNTA($P$14:P63)))</f>
        <v>0</v>
      </c>
      <c r="B63" s="28" t="str">
        <f>IF($C$4="Attiecināmās izmaksas",IF('10a+c+n'!$Q63="A",'10a+c+n'!B63,0),0)</f>
        <v>17-00000</v>
      </c>
      <c r="C63" s="28" t="str">
        <f>IF($C$4="Attiecināmās izmaksas",IF('10a+c+n'!$Q63="A",'10a+c+n'!C63,0),0)</f>
        <v>Ieregulēšanas un palaišanas darbi</v>
      </c>
      <c r="D63" s="28" t="str">
        <f>IF($C$4="Attiecināmās izmaksas",IF('10a+c+n'!$Q63="A",'10a+c+n'!D63,0),0)</f>
        <v>gb</v>
      </c>
      <c r="E63" s="59"/>
      <c r="F63" s="81"/>
      <c r="G63" s="28"/>
      <c r="H63" s="28">
        <f>IF($C$4="Attiecināmās izmaksas",IF('10a+c+n'!$Q63="A",'10a+c+n'!H63,0),0)</f>
        <v>0</v>
      </c>
      <c r="I63" s="28"/>
      <c r="J63" s="28"/>
      <c r="K63" s="59">
        <f>IF($C$4="Attiecināmās izmaksas",IF('10a+c+n'!$Q63="A",'10a+c+n'!K63,0),0)</f>
        <v>0</v>
      </c>
      <c r="L63" s="81">
        <f>IF($C$4="Attiecināmās izmaksas",IF('10a+c+n'!$Q63="A",'10a+c+n'!L63,0),0)</f>
        <v>0</v>
      </c>
      <c r="M63" s="28">
        <f>IF($C$4="Attiecināmās izmaksas",IF('10a+c+n'!$Q63="A",'10a+c+n'!M63,0),0)</f>
        <v>0</v>
      </c>
      <c r="N63" s="28">
        <f>IF($C$4="Attiecināmās izmaksas",IF('10a+c+n'!$Q63="A",'10a+c+n'!N63,0),0)</f>
        <v>0</v>
      </c>
      <c r="O63" s="28">
        <f>IF($C$4="Attiecināmās izmaksas",IF('10a+c+n'!$Q63="A",'10a+c+n'!O63,0),0)</f>
        <v>0</v>
      </c>
      <c r="P63" s="59">
        <f>IF($C$4="Attiecināmās izmaksas",IF('10a+c+n'!$Q63="A",'10a+c+n'!P63,0),0)</f>
        <v>0</v>
      </c>
    </row>
    <row r="64" spans="1:16" ht="22.5" x14ac:dyDescent="0.2">
      <c r="A64" s="64">
        <f>IF(P64=0,0,IF(COUNTBLANK(P64)=1,0,COUNTA($P$14:P64)))</f>
        <v>0</v>
      </c>
      <c r="B64" s="28" t="str">
        <f>IF($C$4="Attiecināmās izmaksas",IF('10a+c+n'!$Q64="A",'10a+c+n'!B64,0),0)</f>
        <v>17-00000</v>
      </c>
      <c r="C64" s="28" t="str">
        <f>IF($C$4="Attiecināmās izmaksas",IF('10a+c+n'!$Q64="A",'10a+c+n'!C64,0),0)</f>
        <v xml:space="preserve">Pieslēgums pie siltummezgla </v>
      </c>
      <c r="D64" s="28" t="str">
        <f>IF($C$4="Attiecināmās izmaksas",IF('10a+c+n'!$Q64="A",'10a+c+n'!D64,0),0)</f>
        <v>kompl</v>
      </c>
      <c r="E64" s="59"/>
      <c r="F64" s="81"/>
      <c r="G64" s="28"/>
      <c r="H64" s="28">
        <f>IF($C$4="Attiecināmās izmaksas",IF('10a+c+n'!$Q64="A",'10a+c+n'!H64,0),0)</f>
        <v>0</v>
      </c>
      <c r="I64" s="28"/>
      <c r="J64" s="28"/>
      <c r="K64" s="59">
        <f>IF($C$4="Attiecināmās izmaksas",IF('10a+c+n'!$Q64="A",'10a+c+n'!K64,0),0)</f>
        <v>0</v>
      </c>
      <c r="L64" s="81">
        <f>IF($C$4="Attiecināmās izmaksas",IF('10a+c+n'!$Q64="A",'10a+c+n'!L64,0),0)</f>
        <v>0</v>
      </c>
      <c r="M64" s="28">
        <f>IF($C$4="Attiecināmās izmaksas",IF('10a+c+n'!$Q64="A",'10a+c+n'!M64,0),0)</f>
        <v>0</v>
      </c>
      <c r="N64" s="28">
        <f>IF($C$4="Attiecināmās izmaksas",IF('10a+c+n'!$Q64="A",'10a+c+n'!N64,0),0)</f>
        <v>0</v>
      </c>
      <c r="O64" s="28">
        <f>IF($C$4="Attiecināmās izmaksas",IF('10a+c+n'!$Q64="A",'10a+c+n'!O64,0),0)</f>
        <v>0</v>
      </c>
      <c r="P64" s="59">
        <f>IF($C$4="Attiecināmās izmaksas",IF('10a+c+n'!$Q64="A",'10a+c+n'!P64,0),0)</f>
        <v>0</v>
      </c>
    </row>
    <row r="65" spans="1:16" ht="22.5" x14ac:dyDescent="0.2">
      <c r="A65" s="64">
        <f>IF(P65=0,0,IF(COUNTBLANK(P65)=1,0,COUNTA($P$14:P65)))</f>
        <v>0</v>
      </c>
      <c r="B65" s="28" t="str">
        <f>IF($C$4="Attiecināmās izmaksas",IF('10a+c+n'!$Q65="A",'10a+c+n'!B65,0),0)</f>
        <v>17-00000</v>
      </c>
      <c r="C65" s="28" t="str">
        <f>IF($C$4="Attiecināmās izmaksas",IF('10a+c+n'!$Q65="A",'10a+c+n'!C65,0),0)</f>
        <v>Cauruļvadu stiprinājumi</v>
      </c>
      <c r="D65" s="28" t="str">
        <f>IF($C$4="Attiecināmās izmaksas",IF('10a+c+n'!$Q65="A",'10a+c+n'!D65,0),0)</f>
        <v>kompl.</v>
      </c>
      <c r="E65" s="59"/>
      <c r="F65" s="81"/>
      <c r="G65" s="28"/>
      <c r="H65" s="28">
        <f>IF($C$4="Attiecināmās izmaksas",IF('10a+c+n'!$Q65="A",'10a+c+n'!H65,0),0)</f>
        <v>0</v>
      </c>
      <c r="I65" s="28"/>
      <c r="J65" s="28"/>
      <c r="K65" s="59">
        <f>IF($C$4="Attiecināmās izmaksas",IF('10a+c+n'!$Q65="A",'10a+c+n'!K65,0),0)</f>
        <v>0</v>
      </c>
      <c r="L65" s="81">
        <f>IF($C$4="Attiecināmās izmaksas",IF('10a+c+n'!$Q65="A",'10a+c+n'!L65,0),0)</f>
        <v>0</v>
      </c>
      <c r="M65" s="28">
        <f>IF($C$4="Attiecināmās izmaksas",IF('10a+c+n'!$Q65="A",'10a+c+n'!M65,0),0)</f>
        <v>0</v>
      </c>
      <c r="N65" s="28">
        <f>IF($C$4="Attiecināmās izmaksas",IF('10a+c+n'!$Q65="A",'10a+c+n'!N65,0),0)</f>
        <v>0</v>
      </c>
      <c r="O65" s="28">
        <f>IF($C$4="Attiecināmās izmaksas",IF('10a+c+n'!$Q65="A",'10a+c+n'!O65,0),0)</f>
        <v>0</v>
      </c>
      <c r="P65" s="59">
        <f>IF($C$4="Attiecināmās izmaksas",IF('10a+c+n'!$Q65="A",'10a+c+n'!P65,0),0)</f>
        <v>0</v>
      </c>
    </row>
    <row r="66" spans="1:16" ht="22.5" x14ac:dyDescent="0.2">
      <c r="A66" s="64">
        <f>IF(P66=0,0,IF(COUNTBLANK(P66)=1,0,COUNTA($P$14:P66)))</f>
        <v>0</v>
      </c>
      <c r="B66" s="28" t="str">
        <f>IF($C$4="Attiecināmās izmaksas",IF('10a+c+n'!$Q66="A",'10a+c+n'!B66,0),0)</f>
        <v>17-00000</v>
      </c>
      <c r="C66" s="28" t="str">
        <f>IF($C$4="Attiecināmās izmaksas",IF('10a+c+n'!$Q66="A",'10a+c+n'!C66,0),0)</f>
        <v>Caurumu aizdare, ugunsdrošā aizdare</v>
      </c>
      <c r="D66" s="28" t="str">
        <f>IF($C$4="Attiecināmās izmaksas",IF('10a+c+n'!$Q66="A",'10a+c+n'!D66,0),0)</f>
        <v>kompl.</v>
      </c>
      <c r="E66" s="59"/>
      <c r="F66" s="81"/>
      <c r="G66" s="28"/>
      <c r="H66" s="28">
        <f>IF($C$4="Attiecināmās izmaksas",IF('10a+c+n'!$Q66="A",'10a+c+n'!H66,0),0)</f>
        <v>0</v>
      </c>
      <c r="I66" s="28"/>
      <c r="J66" s="28"/>
      <c r="K66" s="59">
        <f>IF($C$4="Attiecināmās izmaksas",IF('10a+c+n'!$Q66="A",'10a+c+n'!K66,0),0)</f>
        <v>0</v>
      </c>
      <c r="L66" s="81">
        <f>IF($C$4="Attiecināmās izmaksas",IF('10a+c+n'!$Q66="A",'10a+c+n'!L66,0),0)</f>
        <v>0</v>
      </c>
      <c r="M66" s="28">
        <f>IF($C$4="Attiecināmās izmaksas",IF('10a+c+n'!$Q66="A",'10a+c+n'!M66,0),0)</f>
        <v>0</v>
      </c>
      <c r="N66" s="28">
        <f>IF($C$4="Attiecināmās izmaksas",IF('10a+c+n'!$Q66="A",'10a+c+n'!N66,0),0)</f>
        <v>0</v>
      </c>
      <c r="O66" s="28">
        <f>IF($C$4="Attiecināmās izmaksas",IF('10a+c+n'!$Q66="A",'10a+c+n'!O66,0),0)</f>
        <v>0</v>
      </c>
      <c r="P66" s="59">
        <f>IF($C$4="Attiecināmās izmaksas",IF('10a+c+n'!$Q66="A",'10a+c+n'!P66,0),0)</f>
        <v>0</v>
      </c>
    </row>
    <row r="67" spans="1:16" ht="22.5" x14ac:dyDescent="0.2">
      <c r="A67" s="64">
        <f>IF(P67=0,0,IF(COUNTBLANK(P67)=1,0,COUNTA($P$14:P67)))</f>
        <v>0</v>
      </c>
      <c r="B67" s="28" t="str">
        <f>IF($C$4="Attiecināmās izmaksas",IF('10a+c+n'!$Q67="A",'10a+c+n'!B67,0),0)</f>
        <v>17-00000</v>
      </c>
      <c r="C67" s="28" t="str">
        <f>IF($C$4="Attiecināmās izmaksas",IF('10a+c+n'!$Q67="A",'10a+c+n'!C67,0),0)</f>
        <v>Palīgmateriāli</v>
      </c>
      <c r="D67" s="28" t="str">
        <f>IF($C$4="Attiecināmās izmaksas",IF('10a+c+n'!$Q67="A",'10a+c+n'!D67,0),0)</f>
        <v>kompl.</v>
      </c>
      <c r="E67" s="59"/>
      <c r="F67" s="81"/>
      <c r="G67" s="28"/>
      <c r="H67" s="28">
        <f>IF($C$4="Attiecināmās izmaksas",IF('10a+c+n'!$Q67="A",'10a+c+n'!H67,0),0)</f>
        <v>0</v>
      </c>
      <c r="I67" s="28"/>
      <c r="J67" s="28"/>
      <c r="K67" s="59">
        <f>IF($C$4="Attiecināmās izmaksas",IF('10a+c+n'!$Q67="A",'10a+c+n'!K67,0),0)</f>
        <v>0</v>
      </c>
      <c r="L67" s="81">
        <f>IF($C$4="Attiecināmās izmaksas",IF('10a+c+n'!$Q67="A",'10a+c+n'!L67,0),0)</f>
        <v>0</v>
      </c>
      <c r="M67" s="28">
        <f>IF($C$4="Attiecināmās izmaksas",IF('10a+c+n'!$Q67="A",'10a+c+n'!M67,0),0)</f>
        <v>0</v>
      </c>
      <c r="N67" s="28">
        <f>IF($C$4="Attiecināmās izmaksas",IF('10a+c+n'!$Q67="A",'10a+c+n'!N67,0),0)</f>
        <v>0</v>
      </c>
      <c r="O67" s="28">
        <f>IF($C$4="Attiecināmās izmaksas",IF('10a+c+n'!$Q67="A",'10a+c+n'!O67,0),0)</f>
        <v>0</v>
      </c>
      <c r="P67" s="59">
        <f>IF($C$4="Attiecināmās izmaksas",IF('10a+c+n'!$Q67="A",'10a+c+n'!P67,0),0)</f>
        <v>0</v>
      </c>
    </row>
    <row r="68" spans="1:16" ht="22.5" x14ac:dyDescent="0.2">
      <c r="A68" s="64">
        <f>IF(P68=0,0,IF(COUNTBLANK(P68)=1,0,COUNTA($P$14:P68)))</f>
        <v>0</v>
      </c>
      <c r="B68" s="28" t="str">
        <f>IF($C$4="Attiecināmās izmaksas",IF('10a+c+n'!$Q68="A",'10a+c+n'!B68,0),0)</f>
        <v>17-00000</v>
      </c>
      <c r="C68" s="28" t="str">
        <f>IF($C$4="Attiecināmās izmaksas",IF('10a+c+n'!$Q68="A",'10a+c+n'!C68,0),0)</f>
        <v>Cauruļvadu hidrauliskā pārbaude</v>
      </c>
      <c r="D68" s="28" t="str">
        <f>IF($C$4="Attiecināmās izmaksas",IF('10a+c+n'!$Q68="A",'10a+c+n'!D68,0),0)</f>
        <v>kompl.</v>
      </c>
      <c r="E68" s="59"/>
      <c r="F68" s="81"/>
      <c r="G68" s="28"/>
      <c r="H68" s="28">
        <f>IF($C$4="Attiecināmās izmaksas",IF('10a+c+n'!$Q68="A",'10a+c+n'!H68,0),0)</f>
        <v>0</v>
      </c>
      <c r="I68" s="28"/>
      <c r="J68" s="28"/>
      <c r="K68" s="59">
        <f>IF($C$4="Attiecināmās izmaksas",IF('10a+c+n'!$Q68="A",'10a+c+n'!K68,0),0)</f>
        <v>0</v>
      </c>
      <c r="L68" s="81">
        <f>IF($C$4="Attiecināmās izmaksas",IF('10a+c+n'!$Q68="A",'10a+c+n'!L68,0),0)</f>
        <v>0</v>
      </c>
      <c r="M68" s="28">
        <f>IF($C$4="Attiecināmās izmaksas",IF('10a+c+n'!$Q68="A",'10a+c+n'!M68,0),0)</f>
        <v>0</v>
      </c>
      <c r="N68" s="28">
        <f>IF($C$4="Attiecināmās izmaksas",IF('10a+c+n'!$Q68="A",'10a+c+n'!N68,0),0)</f>
        <v>0</v>
      </c>
      <c r="O68" s="28">
        <f>IF($C$4="Attiecināmās izmaksas",IF('10a+c+n'!$Q68="A",'10a+c+n'!O68,0),0)</f>
        <v>0</v>
      </c>
      <c r="P68" s="59">
        <f>IF($C$4="Attiecināmās izmaksas",IF('10a+c+n'!$Q68="A",'10a+c+n'!P68,0),0)</f>
        <v>0</v>
      </c>
    </row>
    <row r="69" spans="1:16" ht="22.5" x14ac:dyDescent="0.2">
      <c r="A69" s="64">
        <f>IF(P69=0,0,IF(COUNTBLANK(P69)=1,0,COUNTA($P$14:P69)))</f>
        <v>0</v>
      </c>
      <c r="B69" s="28" t="str">
        <f>IF($C$4="Attiecināmās izmaksas",IF('10a+c+n'!$Q69="A",'10a+c+n'!B69,0),0)</f>
        <v>17-00000</v>
      </c>
      <c r="C69" s="28" t="str">
        <f>IF($C$4="Attiecināmās izmaksas",IF('10a+c+n'!$Q69="A",'10a+c+n'!C69,0),0)</f>
        <v>Esošās apkures sistēmas demontāža</v>
      </c>
      <c r="D69" s="28" t="str">
        <f>IF($C$4="Attiecināmās izmaksas",IF('10a+c+n'!$Q69="A",'10a+c+n'!D69,0),0)</f>
        <v>kompl.</v>
      </c>
      <c r="E69" s="59"/>
      <c r="F69" s="81"/>
      <c r="G69" s="28"/>
      <c r="H69" s="28">
        <f>IF($C$4="Attiecināmās izmaksas",IF('10a+c+n'!$Q69="A",'10a+c+n'!H69,0),0)</f>
        <v>0</v>
      </c>
      <c r="I69" s="28"/>
      <c r="J69" s="28"/>
      <c r="K69" s="59">
        <f>IF($C$4="Attiecināmās izmaksas",IF('10a+c+n'!$Q69="A",'10a+c+n'!K69,0),0)</f>
        <v>0</v>
      </c>
      <c r="L69" s="81">
        <f>IF($C$4="Attiecināmās izmaksas",IF('10a+c+n'!$Q69="A",'10a+c+n'!L69,0),0)</f>
        <v>0</v>
      </c>
      <c r="M69" s="28">
        <f>IF($C$4="Attiecināmās izmaksas",IF('10a+c+n'!$Q69="A",'10a+c+n'!M69,0),0)</f>
        <v>0</v>
      </c>
      <c r="N69" s="28">
        <f>IF($C$4="Attiecināmās izmaksas",IF('10a+c+n'!$Q69="A",'10a+c+n'!N69,0),0)</f>
        <v>0</v>
      </c>
      <c r="O69" s="28">
        <f>IF($C$4="Attiecināmās izmaksas",IF('10a+c+n'!$Q69="A",'10a+c+n'!O69,0),0)</f>
        <v>0</v>
      </c>
      <c r="P69" s="59">
        <f>IF($C$4="Attiecināmās izmaksas",IF('10a+c+n'!$Q69="A",'10a+c+n'!P69,0),0)</f>
        <v>0</v>
      </c>
    </row>
    <row r="70" spans="1:16" ht="22.5" x14ac:dyDescent="0.2">
      <c r="A70" s="64">
        <f>IF(P70=0,0,IF(COUNTBLANK(P70)=1,0,COUNTA($P$14:P70)))</f>
        <v>0</v>
      </c>
      <c r="B70" s="28" t="str">
        <f>IF($C$4="Attiecināmās izmaksas",IF('10a+c+n'!$Q70="A",'10a+c+n'!B70,0),0)</f>
        <v>17-00000</v>
      </c>
      <c r="C70" s="28" t="str">
        <f>IF($C$4="Attiecināmās izmaksas",IF('10a+c+n'!$Q70="A",'10a+c+n'!C70,0),0)</f>
        <v>Esošo radiatoru demontāža</v>
      </c>
      <c r="D70" s="28" t="str">
        <f>IF($C$4="Attiecināmās izmaksas",IF('10a+c+n'!$Q70="A",'10a+c+n'!D70,0),0)</f>
        <v>gb</v>
      </c>
      <c r="E70" s="59"/>
      <c r="F70" s="81"/>
      <c r="G70" s="28"/>
      <c r="H70" s="28">
        <f>IF($C$4="Attiecināmās izmaksas",IF('10a+c+n'!$Q70="A",'10a+c+n'!H70,0),0)</f>
        <v>0</v>
      </c>
      <c r="I70" s="28"/>
      <c r="J70" s="28"/>
      <c r="K70" s="59">
        <f>IF($C$4="Attiecināmās izmaksas",IF('10a+c+n'!$Q70="A",'10a+c+n'!K70,0),0)</f>
        <v>0</v>
      </c>
      <c r="L70" s="81">
        <f>IF($C$4="Attiecināmās izmaksas",IF('10a+c+n'!$Q70="A",'10a+c+n'!L70,0),0)</f>
        <v>0</v>
      </c>
      <c r="M70" s="28">
        <f>IF($C$4="Attiecināmās izmaksas",IF('10a+c+n'!$Q70="A",'10a+c+n'!M70,0),0)</f>
        <v>0</v>
      </c>
      <c r="N70" s="28">
        <f>IF($C$4="Attiecināmās izmaksas",IF('10a+c+n'!$Q70="A",'10a+c+n'!N70,0),0)</f>
        <v>0</v>
      </c>
      <c r="O70" s="28">
        <f>IF($C$4="Attiecināmās izmaksas",IF('10a+c+n'!$Q70="A",'10a+c+n'!O70,0),0)</f>
        <v>0</v>
      </c>
      <c r="P70" s="59">
        <f>IF($C$4="Attiecināmās izmaksas",IF('10a+c+n'!$Q70="A",'10a+c+n'!P70,0),0)</f>
        <v>0</v>
      </c>
    </row>
    <row r="71" spans="1:16" ht="12" customHeight="1" thickBot="1" x14ac:dyDescent="0.25">
      <c r="A71" s="325" t="s">
        <v>62</v>
      </c>
      <c r="B71" s="326"/>
      <c r="C71" s="326"/>
      <c r="D71" s="326"/>
      <c r="E71" s="326"/>
      <c r="F71" s="326"/>
      <c r="G71" s="326"/>
      <c r="H71" s="326"/>
      <c r="I71" s="326"/>
      <c r="J71" s="326"/>
      <c r="K71" s="327"/>
      <c r="L71" s="74">
        <f>SUM(L14:L70)</f>
        <v>0</v>
      </c>
      <c r="M71" s="75">
        <f>SUM(M14:M70)</f>
        <v>0</v>
      </c>
      <c r="N71" s="75">
        <f>SUM(N14:N70)</f>
        <v>0</v>
      </c>
      <c r="O71" s="75">
        <f>SUM(O14:O70)</f>
        <v>0</v>
      </c>
      <c r="P71" s="76">
        <f>SUM(P14:P70)</f>
        <v>0</v>
      </c>
    </row>
    <row r="72" spans="1:16" x14ac:dyDescent="0.2">
      <c r="A72" s="20"/>
      <c r="B72" s="20"/>
      <c r="C72" s="20"/>
      <c r="D72" s="20"/>
      <c r="E72" s="20"/>
      <c r="F72" s="20"/>
      <c r="G72" s="20"/>
      <c r="H72" s="20"/>
      <c r="I72" s="20"/>
      <c r="J72" s="20"/>
      <c r="K72" s="20"/>
      <c r="L72" s="20"/>
      <c r="M72" s="20"/>
      <c r="N72" s="20"/>
      <c r="O72" s="20"/>
      <c r="P72" s="20"/>
    </row>
    <row r="73" spans="1:16" x14ac:dyDescent="0.2">
      <c r="A73" s="20"/>
      <c r="B73" s="20"/>
      <c r="C73" s="20"/>
      <c r="D73" s="20"/>
      <c r="E73" s="20"/>
      <c r="F73" s="20"/>
      <c r="G73" s="20"/>
      <c r="H73" s="20"/>
      <c r="I73" s="20"/>
      <c r="J73" s="20"/>
      <c r="K73" s="20"/>
      <c r="L73" s="20"/>
      <c r="M73" s="20"/>
      <c r="N73" s="20"/>
      <c r="O73" s="20"/>
      <c r="P73" s="20"/>
    </row>
    <row r="74" spans="1:16" x14ac:dyDescent="0.2">
      <c r="A74" s="1" t="s">
        <v>14</v>
      </c>
      <c r="B74" s="20"/>
      <c r="C74" s="328">
        <f>'Kops n'!C36:H36</f>
        <v>0</v>
      </c>
      <c r="D74" s="328"/>
      <c r="E74" s="328"/>
      <c r="F74" s="328"/>
      <c r="G74" s="328"/>
      <c r="H74" s="328"/>
      <c r="I74" s="20"/>
      <c r="J74" s="20"/>
      <c r="K74" s="20"/>
      <c r="L74" s="20"/>
      <c r="M74" s="20"/>
      <c r="N74" s="20"/>
      <c r="O74" s="20"/>
      <c r="P74" s="20"/>
    </row>
    <row r="75" spans="1:16" x14ac:dyDescent="0.2">
      <c r="A75" s="20"/>
      <c r="B75" s="20"/>
      <c r="C75" s="250" t="s">
        <v>15</v>
      </c>
      <c r="D75" s="250"/>
      <c r="E75" s="250"/>
      <c r="F75" s="250"/>
      <c r="G75" s="250"/>
      <c r="H75" s="250"/>
      <c r="I75" s="20"/>
      <c r="J75" s="20"/>
      <c r="K75" s="20"/>
      <c r="L75" s="20"/>
      <c r="M75" s="20"/>
      <c r="N75" s="20"/>
      <c r="O75" s="20"/>
      <c r="P75" s="20"/>
    </row>
    <row r="76" spans="1:16" x14ac:dyDescent="0.2">
      <c r="A76" s="20"/>
      <c r="B76" s="20"/>
      <c r="C76" s="20"/>
      <c r="D76" s="20"/>
      <c r="E76" s="20"/>
      <c r="F76" s="20"/>
      <c r="G76" s="20"/>
      <c r="H76" s="20"/>
      <c r="I76" s="20"/>
      <c r="J76" s="20"/>
      <c r="K76" s="20"/>
      <c r="L76" s="20"/>
      <c r="M76" s="20"/>
      <c r="N76" s="20"/>
      <c r="O76" s="20"/>
      <c r="P76" s="20"/>
    </row>
    <row r="77" spans="1:16" x14ac:dyDescent="0.2">
      <c r="A77" s="291" t="str">
        <f>'Kops n'!A39:D39</f>
        <v xml:space="preserve">Tāme sastādīta 2023. gada __.________ </v>
      </c>
      <c r="B77" s="292"/>
      <c r="C77" s="292"/>
      <c r="D77" s="292"/>
      <c r="E77" s="20"/>
      <c r="F77" s="20"/>
      <c r="G77" s="20"/>
      <c r="H77" s="20"/>
      <c r="I77" s="20"/>
      <c r="J77" s="20"/>
      <c r="K77" s="20"/>
      <c r="L77" s="20"/>
      <c r="M77" s="20"/>
      <c r="N77" s="20"/>
      <c r="O77" s="20"/>
      <c r="P77" s="20"/>
    </row>
    <row r="78" spans="1:16" x14ac:dyDescent="0.2">
      <c r="A78" s="20"/>
      <c r="B78" s="20"/>
      <c r="C78" s="20"/>
      <c r="D78" s="20"/>
      <c r="E78" s="20"/>
      <c r="F78" s="20"/>
      <c r="G78" s="20"/>
      <c r="H78" s="20"/>
      <c r="I78" s="20"/>
      <c r="J78" s="20"/>
      <c r="K78" s="20"/>
      <c r="L78" s="20"/>
      <c r="M78" s="20"/>
      <c r="N78" s="20"/>
      <c r="O78" s="20"/>
      <c r="P78" s="20"/>
    </row>
    <row r="79" spans="1:16" x14ac:dyDescent="0.2">
      <c r="A79" s="1" t="s">
        <v>41</v>
      </c>
      <c r="B79" s="20"/>
      <c r="C79" s="328">
        <f>'Kops n'!C41:H41</f>
        <v>0</v>
      </c>
      <c r="D79" s="328"/>
      <c r="E79" s="328"/>
      <c r="F79" s="328"/>
      <c r="G79" s="328"/>
      <c r="H79" s="328"/>
      <c r="I79" s="20"/>
      <c r="J79" s="20"/>
      <c r="K79" s="20"/>
      <c r="L79" s="20"/>
      <c r="M79" s="20"/>
      <c r="N79" s="20"/>
      <c r="O79" s="20"/>
      <c r="P79" s="20"/>
    </row>
    <row r="80" spans="1:16" x14ac:dyDescent="0.2">
      <c r="A80" s="20"/>
      <c r="B80" s="20"/>
      <c r="C80" s="250" t="s">
        <v>15</v>
      </c>
      <c r="D80" s="250"/>
      <c r="E80" s="250"/>
      <c r="F80" s="250"/>
      <c r="G80" s="250"/>
      <c r="H80" s="250"/>
      <c r="I80" s="20"/>
      <c r="J80" s="20"/>
      <c r="K80" s="20"/>
      <c r="L80" s="20"/>
      <c r="M80" s="20"/>
      <c r="N80" s="20"/>
      <c r="O80" s="20"/>
      <c r="P80" s="20"/>
    </row>
    <row r="81" spans="1:16" x14ac:dyDescent="0.2">
      <c r="A81" s="20"/>
      <c r="B81" s="20"/>
      <c r="C81" s="20"/>
      <c r="D81" s="20"/>
      <c r="E81" s="20"/>
      <c r="F81" s="20"/>
      <c r="G81" s="20"/>
      <c r="H81" s="20"/>
      <c r="I81" s="20"/>
      <c r="J81" s="20"/>
      <c r="K81" s="20"/>
      <c r="L81" s="20"/>
      <c r="M81" s="20"/>
      <c r="N81" s="20"/>
      <c r="O81" s="20"/>
      <c r="P81" s="20"/>
    </row>
    <row r="82" spans="1:16" x14ac:dyDescent="0.2">
      <c r="A82" s="103" t="s">
        <v>16</v>
      </c>
      <c r="B82" s="52"/>
      <c r="C82" s="115">
        <f>'Kops n'!C44</f>
        <v>0</v>
      </c>
      <c r="D82" s="52"/>
      <c r="E82" s="20"/>
      <c r="F82" s="20"/>
      <c r="G82" s="20"/>
      <c r="H82" s="20"/>
      <c r="I82" s="20"/>
      <c r="J82" s="20"/>
      <c r="K82" s="20"/>
      <c r="L82" s="20"/>
      <c r="M82" s="20"/>
      <c r="N82" s="20"/>
      <c r="O82" s="20"/>
      <c r="P82" s="20"/>
    </row>
    <row r="83" spans="1:16" x14ac:dyDescent="0.2">
      <c r="A83" s="20"/>
      <c r="B83" s="20"/>
      <c r="C83" s="20"/>
      <c r="D83" s="20"/>
      <c r="E83" s="20"/>
      <c r="F83" s="20"/>
      <c r="G83" s="20"/>
      <c r="H83" s="20"/>
      <c r="I83" s="20"/>
      <c r="J83" s="20"/>
      <c r="K83" s="20"/>
      <c r="L83" s="20"/>
      <c r="M83" s="20"/>
      <c r="N83" s="20"/>
      <c r="O83" s="20"/>
      <c r="P83" s="20"/>
    </row>
  </sheetData>
  <mergeCells count="23">
    <mergeCell ref="C80:H80"/>
    <mergeCell ref="L12:P12"/>
    <mergeCell ref="A71:K71"/>
    <mergeCell ref="C74:H74"/>
    <mergeCell ref="C75:H75"/>
    <mergeCell ref="A77:D77"/>
    <mergeCell ref="C79:H7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71:K71">
    <cfRule type="containsText" dxfId="61" priority="3" operator="containsText" text="Tiešās izmaksas kopā, t. sk. darba devēja sociālais nodoklis __.__% ">
      <formula>NOT(ISERROR(SEARCH("Tiešās izmaksas kopā, t. sk. darba devēja sociālais nodoklis __.__% ",A71)))</formula>
    </cfRule>
  </conditionalFormatting>
  <conditionalFormatting sqref="A14:P70">
    <cfRule type="cellIs" dxfId="60" priority="1" operator="equal">
      <formula>0</formula>
    </cfRule>
  </conditionalFormatting>
  <conditionalFormatting sqref="C2:I2 D5:L8 N9:O9 L71:P71 C74:H74 C79:H79 C82">
    <cfRule type="cellIs" dxfId="59" priority="2"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B35E-46F4-4602-8D1C-5BC459CB59DA}">
  <sheetPr>
    <tabColor rgb="FFC00000"/>
  </sheetPr>
  <dimension ref="A1:P83"/>
  <sheetViews>
    <sheetView workbookViewId="0">
      <selection activeCell="V35" sqref="V3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'10a+c+n'!D1</f>
        <v>10</v>
      </c>
      <c r="E1" s="26"/>
      <c r="F1" s="26"/>
      <c r="G1" s="26"/>
      <c r="H1" s="26"/>
      <c r="I1" s="26"/>
      <c r="J1" s="26"/>
      <c r="N1" s="30"/>
      <c r="O1" s="31"/>
      <c r="P1" s="32"/>
    </row>
    <row r="2" spans="1:16" x14ac:dyDescent="0.2">
      <c r="A2" s="33"/>
      <c r="B2" s="33"/>
      <c r="C2" s="316" t="str">
        <f>'10a+c+n'!C2:I2</f>
        <v>Apkure, vēdināšana un gaisa kondicionēšana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402</v>
      </c>
      <c r="B9" s="319"/>
      <c r="C9" s="319"/>
      <c r="D9" s="319"/>
      <c r="E9" s="319"/>
      <c r="F9" s="319"/>
      <c r="G9" s="35"/>
      <c r="H9" s="35"/>
      <c r="I9" s="35"/>
      <c r="J9" s="320" t="s">
        <v>45</v>
      </c>
      <c r="K9" s="320"/>
      <c r="L9" s="320"/>
      <c r="M9" s="320"/>
      <c r="N9" s="321">
        <f>P71</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izmaksas",IF('10a+c+n'!$Q14="C",'10a+c+n'!B14,0))</f>
        <v>0</v>
      </c>
      <c r="C14" s="27">
        <f>IF($C$4="citu pasākumu izmaksas",IF('10a+c+n'!$Q14="C",'10a+c+n'!C14,0))</f>
        <v>0</v>
      </c>
      <c r="D14" s="27">
        <f>IF($C$4="citu pasākumu izmaksas",IF('10a+c+n'!$Q14="C",'10a+c+n'!D14,0))</f>
        <v>0</v>
      </c>
      <c r="E14" s="57"/>
      <c r="F14" s="79"/>
      <c r="G14" s="27">
        <f>IF($C$4="citu pasākumu izmaksas",IF('10a+c+n'!$Q14="C",'10a+c+n'!G14,0))</f>
        <v>0</v>
      </c>
      <c r="H14" s="27">
        <f>IF($C$4="citu pasākumu izmaksas",IF('10a+c+n'!$Q14="C",'10a+c+n'!H14,0))</f>
        <v>0</v>
      </c>
      <c r="I14" s="27"/>
      <c r="J14" s="27"/>
      <c r="K14" s="57">
        <f>IF($C$4="citu pasākumu izmaksas",IF('10a+c+n'!$Q14="C",'10a+c+n'!K14,0))</f>
        <v>0</v>
      </c>
      <c r="L14" s="108">
        <f>IF($C$4="citu pasākumu izmaksas",IF('10a+c+n'!$Q14="C",'10a+c+n'!L14,0))</f>
        <v>0</v>
      </c>
      <c r="M14" s="27">
        <f>IF($C$4="citu pasākumu izmaksas",IF('10a+c+n'!$Q14="C",'10a+c+n'!M14,0))</f>
        <v>0</v>
      </c>
      <c r="N14" s="27">
        <f>IF($C$4="citu pasākumu izmaksas",IF('10a+c+n'!$Q14="C",'10a+c+n'!N14,0))</f>
        <v>0</v>
      </c>
      <c r="O14" s="27">
        <f>IF($C$4="citu pasākumu izmaksas",IF('10a+c+n'!$Q14="C",'10a+c+n'!O14,0))</f>
        <v>0</v>
      </c>
      <c r="P14" s="57">
        <f>IF($C$4="citu pasākumu izmaksas",IF('10a+c+n'!$Q14="C",'10a+c+n'!P14,0))</f>
        <v>0</v>
      </c>
    </row>
    <row r="15" spans="1:16" x14ac:dyDescent="0.2">
      <c r="A15" s="64">
        <f>IF(P15=0,0,IF(COUNTBLANK(P15)=1,0,COUNTA($P$14:P15)))</f>
        <v>0</v>
      </c>
      <c r="B15" s="28">
        <f>IF($C$4="citu pasākumu izmaksas",IF('10a+c+n'!$Q15="C",'10a+c+n'!B15,0))</f>
        <v>0</v>
      </c>
      <c r="C15" s="28">
        <f>IF($C$4="citu pasākumu izmaksas",IF('10a+c+n'!$Q15="C",'10a+c+n'!C15,0))</f>
        <v>0</v>
      </c>
      <c r="D15" s="28">
        <f>IF($C$4="citu pasākumu izmaksas",IF('10a+c+n'!$Q15="C",'10a+c+n'!D15,0))</f>
        <v>0</v>
      </c>
      <c r="E15" s="59"/>
      <c r="F15" s="81"/>
      <c r="G15" s="28"/>
      <c r="H15" s="28">
        <f>IF($C$4="citu pasākumu izmaksas",IF('10a+c+n'!$Q15="C",'10a+c+n'!H15,0))</f>
        <v>0</v>
      </c>
      <c r="I15" s="28"/>
      <c r="J15" s="28"/>
      <c r="K15" s="59">
        <f>IF($C$4="citu pasākumu izmaksas",IF('10a+c+n'!$Q15="C",'10a+c+n'!K15,0))</f>
        <v>0</v>
      </c>
      <c r="L15" s="109">
        <f>IF($C$4="citu pasākumu izmaksas",IF('10a+c+n'!$Q15="C",'10a+c+n'!L15,0))</f>
        <v>0</v>
      </c>
      <c r="M15" s="28">
        <f>IF($C$4="citu pasākumu izmaksas",IF('10a+c+n'!$Q15="C",'10a+c+n'!M15,0))</f>
        <v>0</v>
      </c>
      <c r="N15" s="28">
        <f>IF($C$4="citu pasākumu izmaksas",IF('10a+c+n'!$Q15="C",'10a+c+n'!N15,0))</f>
        <v>0</v>
      </c>
      <c r="O15" s="28">
        <f>IF($C$4="citu pasākumu izmaksas",IF('10a+c+n'!$Q15="C",'10a+c+n'!O15,0))</f>
        <v>0</v>
      </c>
      <c r="P15" s="59">
        <f>IF($C$4="citu pasākumu izmaksas",IF('10a+c+n'!$Q15="C",'10a+c+n'!P15,0))</f>
        <v>0</v>
      </c>
    </row>
    <row r="16" spans="1:16" x14ac:dyDescent="0.2">
      <c r="A16" s="64">
        <f>IF(P16=0,0,IF(COUNTBLANK(P16)=1,0,COUNTA($P$14:P16)))</f>
        <v>0</v>
      </c>
      <c r="B16" s="28">
        <f>IF($C$4="citu pasākumu izmaksas",IF('10a+c+n'!$Q16="C",'10a+c+n'!B16,0))</f>
        <v>0</v>
      </c>
      <c r="C16" s="28">
        <f>IF($C$4="citu pasākumu izmaksas",IF('10a+c+n'!$Q16="C",'10a+c+n'!C16,0))</f>
        <v>0</v>
      </c>
      <c r="D16" s="28">
        <f>IF($C$4="citu pasākumu izmaksas",IF('10a+c+n'!$Q16="C",'10a+c+n'!D16,0))</f>
        <v>0</v>
      </c>
      <c r="E16" s="59"/>
      <c r="F16" s="81"/>
      <c r="G16" s="28"/>
      <c r="H16" s="28">
        <f>IF($C$4="citu pasākumu izmaksas",IF('10a+c+n'!$Q16="C",'10a+c+n'!H16,0))</f>
        <v>0</v>
      </c>
      <c r="I16" s="28"/>
      <c r="J16" s="28"/>
      <c r="K16" s="59">
        <f>IF($C$4="citu pasākumu izmaksas",IF('10a+c+n'!$Q16="C",'10a+c+n'!K16,0))</f>
        <v>0</v>
      </c>
      <c r="L16" s="109">
        <f>IF($C$4="citu pasākumu izmaksas",IF('10a+c+n'!$Q16="C",'10a+c+n'!L16,0))</f>
        <v>0</v>
      </c>
      <c r="M16" s="28">
        <f>IF($C$4="citu pasākumu izmaksas",IF('10a+c+n'!$Q16="C",'10a+c+n'!M16,0))</f>
        <v>0</v>
      </c>
      <c r="N16" s="28">
        <f>IF($C$4="citu pasākumu izmaksas",IF('10a+c+n'!$Q16="C",'10a+c+n'!N16,0))</f>
        <v>0</v>
      </c>
      <c r="O16" s="28">
        <f>IF($C$4="citu pasākumu izmaksas",IF('10a+c+n'!$Q16="C",'10a+c+n'!O16,0))</f>
        <v>0</v>
      </c>
      <c r="P16" s="59">
        <f>IF($C$4="citu pasākumu izmaksas",IF('10a+c+n'!$Q16="C",'10a+c+n'!P16,0))</f>
        <v>0</v>
      </c>
    </row>
    <row r="17" spans="1:16" x14ac:dyDescent="0.2">
      <c r="A17" s="64">
        <f>IF(P17=0,0,IF(COUNTBLANK(P17)=1,0,COUNTA($P$14:P17)))</f>
        <v>0</v>
      </c>
      <c r="B17" s="28">
        <f>IF($C$4="citu pasākumu izmaksas",IF('10a+c+n'!$Q17="C",'10a+c+n'!B17,0))</f>
        <v>0</v>
      </c>
      <c r="C17" s="28">
        <f>IF($C$4="citu pasākumu izmaksas",IF('10a+c+n'!$Q17="C",'10a+c+n'!C17,0))</f>
        <v>0</v>
      </c>
      <c r="D17" s="28">
        <f>IF($C$4="citu pasākumu izmaksas",IF('10a+c+n'!$Q17="C",'10a+c+n'!D17,0))</f>
        <v>0</v>
      </c>
      <c r="E17" s="59"/>
      <c r="F17" s="81"/>
      <c r="G17" s="28"/>
      <c r="H17" s="28">
        <f>IF($C$4="citu pasākumu izmaksas",IF('10a+c+n'!$Q17="C",'10a+c+n'!H17,0))</f>
        <v>0</v>
      </c>
      <c r="I17" s="28"/>
      <c r="J17" s="28"/>
      <c r="K17" s="59">
        <f>IF($C$4="citu pasākumu izmaksas",IF('10a+c+n'!$Q17="C",'10a+c+n'!K17,0))</f>
        <v>0</v>
      </c>
      <c r="L17" s="109">
        <f>IF($C$4="citu pasākumu izmaksas",IF('10a+c+n'!$Q17="C",'10a+c+n'!L17,0))</f>
        <v>0</v>
      </c>
      <c r="M17" s="28">
        <f>IF($C$4="citu pasākumu izmaksas",IF('10a+c+n'!$Q17="C",'10a+c+n'!M17,0))</f>
        <v>0</v>
      </c>
      <c r="N17" s="28">
        <f>IF($C$4="citu pasākumu izmaksas",IF('10a+c+n'!$Q17="C",'10a+c+n'!N17,0))</f>
        <v>0</v>
      </c>
      <c r="O17" s="28">
        <f>IF($C$4="citu pasākumu izmaksas",IF('10a+c+n'!$Q17="C",'10a+c+n'!O17,0))</f>
        <v>0</v>
      </c>
      <c r="P17" s="59">
        <f>IF($C$4="citu pasākumu izmaksas",IF('10a+c+n'!$Q17="C",'10a+c+n'!P17,0))</f>
        <v>0</v>
      </c>
    </row>
    <row r="18" spans="1:16" x14ac:dyDescent="0.2">
      <c r="A18" s="64">
        <f>IF(P18=0,0,IF(COUNTBLANK(P18)=1,0,COUNTA($P$14:P18)))</f>
        <v>0</v>
      </c>
      <c r="B18" s="28">
        <f>IF($C$4="citu pasākumu izmaksas",IF('10a+c+n'!$Q18="C",'10a+c+n'!B18,0))</f>
        <v>0</v>
      </c>
      <c r="C18" s="28">
        <f>IF($C$4="citu pasākumu izmaksas",IF('10a+c+n'!$Q18="C",'10a+c+n'!C18,0))</f>
        <v>0</v>
      </c>
      <c r="D18" s="28">
        <f>IF($C$4="citu pasākumu izmaksas",IF('10a+c+n'!$Q18="C",'10a+c+n'!D18,0))</f>
        <v>0</v>
      </c>
      <c r="E18" s="59"/>
      <c r="F18" s="81"/>
      <c r="G18" s="28"/>
      <c r="H18" s="28">
        <f>IF($C$4="citu pasākumu izmaksas",IF('10a+c+n'!$Q18="C",'10a+c+n'!H18,0))</f>
        <v>0</v>
      </c>
      <c r="I18" s="28"/>
      <c r="J18" s="28"/>
      <c r="K18" s="59">
        <f>IF($C$4="citu pasākumu izmaksas",IF('10a+c+n'!$Q18="C",'10a+c+n'!K18,0))</f>
        <v>0</v>
      </c>
      <c r="L18" s="109">
        <f>IF($C$4="citu pasākumu izmaksas",IF('10a+c+n'!$Q18="C",'10a+c+n'!L18,0))</f>
        <v>0</v>
      </c>
      <c r="M18" s="28">
        <f>IF($C$4="citu pasākumu izmaksas",IF('10a+c+n'!$Q18="C",'10a+c+n'!M18,0))</f>
        <v>0</v>
      </c>
      <c r="N18" s="28">
        <f>IF($C$4="citu pasākumu izmaksas",IF('10a+c+n'!$Q18="C",'10a+c+n'!N18,0))</f>
        <v>0</v>
      </c>
      <c r="O18" s="28">
        <f>IF($C$4="citu pasākumu izmaksas",IF('10a+c+n'!$Q18="C",'10a+c+n'!O18,0))</f>
        <v>0</v>
      </c>
      <c r="P18" s="59">
        <f>IF($C$4="citu pasākumu izmaksas",IF('10a+c+n'!$Q18="C",'10a+c+n'!P18,0))</f>
        <v>0</v>
      </c>
    </row>
    <row r="19" spans="1:16" x14ac:dyDescent="0.2">
      <c r="A19" s="64">
        <f>IF(P19=0,0,IF(COUNTBLANK(P19)=1,0,COUNTA($P$14:P19)))</f>
        <v>0</v>
      </c>
      <c r="B19" s="28">
        <f>IF($C$4="citu pasākumu izmaksas",IF('10a+c+n'!$Q19="C",'10a+c+n'!B19,0))</f>
        <v>0</v>
      </c>
      <c r="C19" s="28">
        <f>IF($C$4="citu pasākumu izmaksas",IF('10a+c+n'!$Q19="C",'10a+c+n'!C19,0))</f>
        <v>0</v>
      </c>
      <c r="D19" s="28">
        <f>IF($C$4="citu pasākumu izmaksas",IF('10a+c+n'!$Q19="C",'10a+c+n'!D19,0))</f>
        <v>0</v>
      </c>
      <c r="E19" s="59"/>
      <c r="F19" s="81"/>
      <c r="G19" s="28"/>
      <c r="H19" s="28">
        <f>IF($C$4="citu pasākumu izmaksas",IF('10a+c+n'!$Q19="C",'10a+c+n'!H19,0))</f>
        <v>0</v>
      </c>
      <c r="I19" s="28"/>
      <c r="J19" s="28"/>
      <c r="K19" s="59">
        <f>IF($C$4="citu pasākumu izmaksas",IF('10a+c+n'!$Q19="C",'10a+c+n'!K19,0))</f>
        <v>0</v>
      </c>
      <c r="L19" s="109">
        <f>IF($C$4="citu pasākumu izmaksas",IF('10a+c+n'!$Q19="C",'10a+c+n'!L19,0))</f>
        <v>0</v>
      </c>
      <c r="M19" s="28">
        <f>IF($C$4="citu pasākumu izmaksas",IF('10a+c+n'!$Q19="C",'10a+c+n'!M19,0))</f>
        <v>0</v>
      </c>
      <c r="N19" s="28">
        <f>IF($C$4="citu pasākumu izmaksas",IF('10a+c+n'!$Q19="C",'10a+c+n'!N19,0))</f>
        <v>0</v>
      </c>
      <c r="O19" s="28">
        <f>IF($C$4="citu pasākumu izmaksas",IF('10a+c+n'!$Q19="C",'10a+c+n'!O19,0))</f>
        <v>0</v>
      </c>
      <c r="P19" s="59">
        <f>IF($C$4="citu pasākumu izmaksas",IF('10a+c+n'!$Q19="C",'10a+c+n'!P19,0))</f>
        <v>0</v>
      </c>
    </row>
    <row r="20" spans="1:16" x14ac:dyDescent="0.2">
      <c r="A20" s="64">
        <f>IF(P20=0,0,IF(COUNTBLANK(P20)=1,0,COUNTA($P$14:P20)))</f>
        <v>0</v>
      </c>
      <c r="B20" s="28">
        <f>IF($C$4="citu pasākumu izmaksas",IF('10a+c+n'!$Q20="C",'10a+c+n'!B20,0))</f>
        <v>0</v>
      </c>
      <c r="C20" s="28">
        <f>IF($C$4="citu pasākumu izmaksas",IF('10a+c+n'!$Q20="C",'10a+c+n'!C20,0))</f>
        <v>0</v>
      </c>
      <c r="D20" s="28">
        <f>IF($C$4="citu pasākumu izmaksas",IF('10a+c+n'!$Q20="C",'10a+c+n'!D20,0))</f>
        <v>0</v>
      </c>
      <c r="E20" s="59"/>
      <c r="F20" s="81"/>
      <c r="G20" s="28"/>
      <c r="H20" s="28">
        <f>IF($C$4="citu pasākumu izmaksas",IF('10a+c+n'!$Q20="C",'10a+c+n'!H20,0))</f>
        <v>0</v>
      </c>
      <c r="I20" s="28"/>
      <c r="J20" s="28"/>
      <c r="K20" s="59">
        <f>IF($C$4="citu pasākumu izmaksas",IF('10a+c+n'!$Q20="C",'10a+c+n'!K20,0))</f>
        <v>0</v>
      </c>
      <c r="L20" s="109">
        <f>IF($C$4="citu pasākumu izmaksas",IF('10a+c+n'!$Q20="C",'10a+c+n'!L20,0))</f>
        <v>0</v>
      </c>
      <c r="M20" s="28">
        <f>IF($C$4="citu pasākumu izmaksas",IF('10a+c+n'!$Q20="C",'10a+c+n'!M20,0))</f>
        <v>0</v>
      </c>
      <c r="N20" s="28">
        <f>IF($C$4="citu pasākumu izmaksas",IF('10a+c+n'!$Q20="C",'10a+c+n'!N20,0))</f>
        <v>0</v>
      </c>
      <c r="O20" s="28">
        <f>IF($C$4="citu pasākumu izmaksas",IF('10a+c+n'!$Q20="C",'10a+c+n'!O20,0))</f>
        <v>0</v>
      </c>
      <c r="P20" s="59">
        <f>IF($C$4="citu pasākumu izmaksas",IF('10a+c+n'!$Q20="C",'10a+c+n'!P20,0))</f>
        <v>0</v>
      </c>
    </row>
    <row r="21" spans="1:16" x14ac:dyDescent="0.2">
      <c r="A21" s="64">
        <f>IF(P21=0,0,IF(COUNTBLANK(P21)=1,0,COUNTA($P$14:P21)))</f>
        <v>0</v>
      </c>
      <c r="B21" s="28">
        <f>IF($C$4="citu pasākumu izmaksas",IF('10a+c+n'!$Q21="C",'10a+c+n'!B21,0))</f>
        <v>0</v>
      </c>
      <c r="C21" s="28">
        <f>IF($C$4="citu pasākumu izmaksas",IF('10a+c+n'!$Q21="C",'10a+c+n'!C21,0))</f>
        <v>0</v>
      </c>
      <c r="D21" s="28">
        <f>IF($C$4="citu pasākumu izmaksas",IF('10a+c+n'!$Q21="C",'10a+c+n'!D21,0))</f>
        <v>0</v>
      </c>
      <c r="E21" s="59"/>
      <c r="F21" s="81"/>
      <c r="G21" s="28"/>
      <c r="H21" s="28">
        <f>IF($C$4="citu pasākumu izmaksas",IF('10a+c+n'!$Q21="C",'10a+c+n'!H21,0))</f>
        <v>0</v>
      </c>
      <c r="I21" s="28"/>
      <c r="J21" s="28"/>
      <c r="K21" s="59">
        <f>IF($C$4="citu pasākumu izmaksas",IF('10a+c+n'!$Q21="C",'10a+c+n'!K21,0))</f>
        <v>0</v>
      </c>
      <c r="L21" s="109">
        <f>IF($C$4="citu pasākumu izmaksas",IF('10a+c+n'!$Q21="C",'10a+c+n'!L21,0))</f>
        <v>0</v>
      </c>
      <c r="M21" s="28">
        <f>IF($C$4="citu pasākumu izmaksas",IF('10a+c+n'!$Q21="C",'10a+c+n'!M21,0))</f>
        <v>0</v>
      </c>
      <c r="N21" s="28">
        <f>IF($C$4="citu pasākumu izmaksas",IF('10a+c+n'!$Q21="C",'10a+c+n'!N21,0))</f>
        <v>0</v>
      </c>
      <c r="O21" s="28">
        <f>IF($C$4="citu pasākumu izmaksas",IF('10a+c+n'!$Q21="C",'10a+c+n'!O21,0))</f>
        <v>0</v>
      </c>
      <c r="P21" s="59">
        <f>IF($C$4="citu pasākumu izmaksas",IF('10a+c+n'!$Q21="C",'10a+c+n'!P21,0))</f>
        <v>0</v>
      </c>
    </row>
    <row r="22" spans="1:16" x14ac:dyDescent="0.2">
      <c r="A22" s="64">
        <f>IF(P22=0,0,IF(COUNTBLANK(P22)=1,0,COUNTA($P$14:P22)))</f>
        <v>0</v>
      </c>
      <c r="B22" s="28">
        <f>IF($C$4="citu pasākumu izmaksas",IF('10a+c+n'!$Q22="C",'10a+c+n'!B22,0))</f>
        <v>0</v>
      </c>
      <c r="C22" s="28">
        <f>IF($C$4="citu pasākumu izmaksas",IF('10a+c+n'!$Q22="C",'10a+c+n'!C22,0))</f>
        <v>0</v>
      </c>
      <c r="D22" s="28">
        <f>IF($C$4="citu pasākumu izmaksas",IF('10a+c+n'!$Q22="C",'10a+c+n'!D22,0))</f>
        <v>0</v>
      </c>
      <c r="E22" s="59"/>
      <c r="F22" s="81"/>
      <c r="G22" s="28"/>
      <c r="H22" s="28">
        <f>IF($C$4="citu pasākumu izmaksas",IF('10a+c+n'!$Q22="C",'10a+c+n'!H22,0))</f>
        <v>0</v>
      </c>
      <c r="I22" s="28"/>
      <c r="J22" s="28"/>
      <c r="K22" s="59">
        <f>IF($C$4="citu pasākumu izmaksas",IF('10a+c+n'!$Q22="C",'10a+c+n'!K22,0))</f>
        <v>0</v>
      </c>
      <c r="L22" s="109">
        <f>IF($C$4="citu pasākumu izmaksas",IF('10a+c+n'!$Q22="C",'10a+c+n'!L22,0))</f>
        <v>0</v>
      </c>
      <c r="M22" s="28">
        <f>IF($C$4="citu pasākumu izmaksas",IF('10a+c+n'!$Q22="C",'10a+c+n'!M22,0))</f>
        <v>0</v>
      </c>
      <c r="N22" s="28">
        <f>IF($C$4="citu pasākumu izmaksas",IF('10a+c+n'!$Q22="C",'10a+c+n'!N22,0))</f>
        <v>0</v>
      </c>
      <c r="O22" s="28">
        <f>IF($C$4="citu pasākumu izmaksas",IF('10a+c+n'!$Q22="C",'10a+c+n'!O22,0))</f>
        <v>0</v>
      </c>
      <c r="P22" s="59">
        <f>IF($C$4="citu pasākumu izmaksas",IF('10a+c+n'!$Q22="C",'10a+c+n'!P22,0))</f>
        <v>0</v>
      </c>
    </row>
    <row r="23" spans="1:16" x14ac:dyDescent="0.2">
      <c r="A23" s="64">
        <f>IF(P23=0,0,IF(COUNTBLANK(P23)=1,0,COUNTA($P$14:P23)))</f>
        <v>0</v>
      </c>
      <c r="B23" s="28">
        <f>IF($C$4="citu pasākumu izmaksas",IF('10a+c+n'!$Q23="C",'10a+c+n'!B23,0))</f>
        <v>0</v>
      </c>
      <c r="C23" s="28">
        <f>IF($C$4="citu pasākumu izmaksas",IF('10a+c+n'!$Q23="C",'10a+c+n'!C23,0))</f>
        <v>0</v>
      </c>
      <c r="D23" s="28">
        <f>IF($C$4="citu pasākumu izmaksas",IF('10a+c+n'!$Q23="C",'10a+c+n'!D23,0))</f>
        <v>0</v>
      </c>
      <c r="E23" s="59"/>
      <c r="F23" s="81"/>
      <c r="G23" s="28"/>
      <c r="H23" s="28">
        <f>IF($C$4="citu pasākumu izmaksas",IF('10a+c+n'!$Q23="C",'10a+c+n'!H23,0))</f>
        <v>0</v>
      </c>
      <c r="I23" s="28"/>
      <c r="J23" s="28"/>
      <c r="K23" s="59">
        <f>IF($C$4="citu pasākumu izmaksas",IF('10a+c+n'!$Q23="C",'10a+c+n'!K23,0))</f>
        <v>0</v>
      </c>
      <c r="L23" s="109">
        <f>IF($C$4="citu pasākumu izmaksas",IF('10a+c+n'!$Q23="C",'10a+c+n'!L23,0))</f>
        <v>0</v>
      </c>
      <c r="M23" s="28">
        <f>IF($C$4="citu pasākumu izmaksas",IF('10a+c+n'!$Q23="C",'10a+c+n'!M23,0))</f>
        <v>0</v>
      </c>
      <c r="N23" s="28">
        <f>IF($C$4="citu pasākumu izmaksas",IF('10a+c+n'!$Q23="C",'10a+c+n'!N23,0))</f>
        <v>0</v>
      </c>
      <c r="O23" s="28">
        <f>IF($C$4="citu pasākumu izmaksas",IF('10a+c+n'!$Q23="C",'10a+c+n'!O23,0))</f>
        <v>0</v>
      </c>
      <c r="P23" s="59">
        <f>IF($C$4="citu pasākumu izmaksas",IF('10a+c+n'!$Q23="C",'10a+c+n'!P23,0))</f>
        <v>0</v>
      </c>
    </row>
    <row r="24" spans="1:16" x14ac:dyDescent="0.2">
      <c r="A24" s="64">
        <f>IF(P24=0,0,IF(COUNTBLANK(P24)=1,0,COUNTA($P$14:P24)))</f>
        <v>0</v>
      </c>
      <c r="B24" s="28">
        <f>IF($C$4="citu pasākumu izmaksas",IF('10a+c+n'!$Q24="C",'10a+c+n'!B24,0))</f>
        <v>0</v>
      </c>
      <c r="C24" s="28">
        <f>IF($C$4="citu pasākumu izmaksas",IF('10a+c+n'!$Q24="C",'10a+c+n'!C24,0))</f>
        <v>0</v>
      </c>
      <c r="D24" s="28">
        <f>IF($C$4="citu pasākumu izmaksas",IF('10a+c+n'!$Q24="C",'10a+c+n'!D24,0))</f>
        <v>0</v>
      </c>
      <c r="E24" s="59"/>
      <c r="F24" s="81"/>
      <c r="G24" s="28"/>
      <c r="H24" s="28">
        <f>IF($C$4="citu pasākumu izmaksas",IF('10a+c+n'!$Q24="C",'10a+c+n'!H24,0))</f>
        <v>0</v>
      </c>
      <c r="I24" s="28"/>
      <c r="J24" s="28"/>
      <c r="K24" s="59">
        <f>IF($C$4="citu pasākumu izmaksas",IF('10a+c+n'!$Q24="C",'10a+c+n'!K24,0))</f>
        <v>0</v>
      </c>
      <c r="L24" s="109">
        <f>IF($C$4="citu pasākumu izmaksas",IF('10a+c+n'!$Q24="C",'10a+c+n'!L24,0))</f>
        <v>0</v>
      </c>
      <c r="M24" s="28">
        <f>IF($C$4="citu pasākumu izmaksas",IF('10a+c+n'!$Q24="C",'10a+c+n'!M24,0))</f>
        <v>0</v>
      </c>
      <c r="N24" s="28">
        <f>IF($C$4="citu pasākumu izmaksas",IF('10a+c+n'!$Q24="C",'10a+c+n'!N24,0))</f>
        <v>0</v>
      </c>
      <c r="O24" s="28">
        <f>IF($C$4="citu pasākumu izmaksas",IF('10a+c+n'!$Q24="C",'10a+c+n'!O24,0))</f>
        <v>0</v>
      </c>
      <c r="P24" s="59">
        <f>IF($C$4="citu pasākumu izmaksas",IF('10a+c+n'!$Q24="C",'10a+c+n'!P24,0))</f>
        <v>0</v>
      </c>
    </row>
    <row r="25" spans="1:16" x14ac:dyDescent="0.2">
      <c r="A25" s="64">
        <f>IF(P25=0,0,IF(COUNTBLANK(P25)=1,0,COUNTA($P$14:P25)))</f>
        <v>0</v>
      </c>
      <c r="B25" s="28">
        <f>IF($C$4="citu pasākumu izmaksas",IF('10a+c+n'!$Q25="C",'10a+c+n'!B25,0))</f>
        <v>0</v>
      </c>
      <c r="C25" s="28">
        <f>IF($C$4="citu pasākumu izmaksas",IF('10a+c+n'!$Q25="C",'10a+c+n'!C25,0))</f>
        <v>0</v>
      </c>
      <c r="D25" s="28">
        <f>IF($C$4="citu pasākumu izmaksas",IF('10a+c+n'!$Q25="C",'10a+c+n'!D25,0))</f>
        <v>0</v>
      </c>
      <c r="E25" s="59"/>
      <c r="F25" s="81"/>
      <c r="G25" s="28"/>
      <c r="H25" s="28">
        <f>IF($C$4="citu pasākumu izmaksas",IF('10a+c+n'!$Q25="C",'10a+c+n'!H25,0))</f>
        <v>0</v>
      </c>
      <c r="I25" s="28"/>
      <c r="J25" s="28"/>
      <c r="K25" s="59">
        <f>IF($C$4="citu pasākumu izmaksas",IF('10a+c+n'!$Q25="C",'10a+c+n'!K25,0))</f>
        <v>0</v>
      </c>
      <c r="L25" s="109">
        <f>IF($C$4="citu pasākumu izmaksas",IF('10a+c+n'!$Q25="C",'10a+c+n'!L25,0))</f>
        <v>0</v>
      </c>
      <c r="M25" s="28">
        <f>IF($C$4="citu pasākumu izmaksas",IF('10a+c+n'!$Q25="C",'10a+c+n'!M25,0))</f>
        <v>0</v>
      </c>
      <c r="N25" s="28">
        <f>IF($C$4="citu pasākumu izmaksas",IF('10a+c+n'!$Q25="C",'10a+c+n'!N25,0))</f>
        <v>0</v>
      </c>
      <c r="O25" s="28">
        <f>IF($C$4="citu pasākumu izmaksas",IF('10a+c+n'!$Q25="C",'10a+c+n'!O25,0))</f>
        <v>0</v>
      </c>
      <c r="P25" s="59">
        <f>IF($C$4="citu pasākumu izmaksas",IF('10a+c+n'!$Q25="C",'10a+c+n'!P25,0))</f>
        <v>0</v>
      </c>
    </row>
    <row r="26" spans="1:16" x14ac:dyDescent="0.2">
      <c r="A26" s="64">
        <f>IF(P26=0,0,IF(COUNTBLANK(P26)=1,0,COUNTA($P$14:P26)))</f>
        <v>0</v>
      </c>
      <c r="B26" s="28">
        <f>IF($C$4="citu pasākumu izmaksas",IF('10a+c+n'!$Q26="C",'10a+c+n'!B26,0))</f>
        <v>0</v>
      </c>
      <c r="C26" s="28">
        <f>IF($C$4="citu pasākumu izmaksas",IF('10a+c+n'!$Q26="C",'10a+c+n'!C26,0))</f>
        <v>0</v>
      </c>
      <c r="D26" s="28">
        <f>IF($C$4="citu pasākumu izmaksas",IF('10a+c+n'!$Q26="C",'10a+c+n'!D26,0))</f>
        <v>0</v>
      </c>
      <c r="E26" s="59"/>
      <c r="F26" s="81"/>
      <c r="G26" s="28"/>
      <c r="H26" s="28">
        <f>IF($C$4="citu pasākumu izmaksas",IF('10a+c+n'!$Q26="C",'10a+c+n'!H26,0))</f>
        <v>0</v>
      </c>
      <c r="I26" s="28"/>
      <c r="J26" s="28"/>
      <c r="K26" s="59">
        <f>IF($C$4="citu pasākumu izmaksas",IF('10a+c+n'!$Q26="C",'10a+c+n'!K26,0))</f>
        <v>0</v>
      </c>
      <c r="L26" s="109">
        <f>IF($C$4="citu pasākumu izmaksas",IF('10a+c+n'!$Q26="C",'10a+c+n'!L26,0))</f>
        <v>0</v>
      </c>
      <c r="M26" s="28">
        <f>IF($C$4="citu pasākumu izmaksas",IF('10a+c+n'!$Q26="C",'10a+c+n'!M26,0))</f>
        <v>0</v>
      </c>
      <c r="N26" s="28">
        <f>IF($C$4="citu pasākumu izmaksas",IF('10a+c+n'!$Q26="C",'10a+c+n'!N26,0))</f>
        <v>0</v>
      </c>
      <c r="O26" s="28">
        <f>IF($C$4="citu pasākumu izmaksas",IF('10a+c+n'!$Q26="C",'10a+c+n'!O26,0))</f>
        <v>0</v>
      </c>
      <c r="P26" s="59">
        <f>IF($C$4="citu pasākumu izmaksas",IF('10a+c+n'!$Q26="C",'10a+c+n'!P26,0))</f>
        <v>0</v>
      </c>
    </row>
    <row r="27" spans="1:16" x14ac:dyDescent="0.2">
      <c r="A27" s="64">
        <f>IF(P27=0,0,IF(COUNTBLANK(P27)=1,0,COUNTA($P$14:P27)))</f>
        <v>0</v>
      </c>
      <c r="B27" s="28">
        <f>IF($C$4="citu pasākumu izmaksas",IF('10a+c+n'!$Q27="C",'10a+c+n'!B27,0))</f>
        <v>0</v>
      </c>
      <c r="C27" s="28">
        <f>IF($C$4="citu pasākumu izmaksas",IF('10a+c+n'!$Q27="C",'10a+c+n'!C27,0))</f>
        <v>0</v>
      </c>
      <c r="D27" s="28">
        <f>IF($C$4="citu pasākumu izmaksas",IF('10a+c+n'!$Q27="C",'10a+c+n'!D27,0))</f>
        <v>0</v>
      </c>
      <c r="E27" s="59"/>
      <c r="F27" s="81"/>
      <c r="G27" s="28"/>
      <c r="H27" s="28">
        <f>IF($C$4="citu pasākumu izmaksas",IF('10a+c+n'!$Q27="C",'10a+c+n'!H27,0))</f>
        <v>0</v>
      </c>
      <c r="I27" s="28"/>
      <c r="J27" s="28"/>
      <c r="K27" s="59">
        <f>IF($C$4="citu pasākumu izmaksas",IF('10a+c+n'!$Q27="C",'10a+c+n'!K27,0))</f>
        <v>0</v>
      </c>
      <c r="L27" s="109">
        <f>IF($C$4="citu pasākumu izmaksas",IF('10a+c+n'!$Q27="C",'10a+c+n'!L27,0))</f>
        <v>0</v>
      </c>
      <c r="M27" s="28">
        <f>IF($C$4="citu pasākumu izmaksas",IF('10a+c+n'!$Q27="C",'10a+c+n'!M27,0))</f>
        <v>0</v>
      </c>
      <c r="N27" s="28">
        <f>IF($C$4="citu pasākumu izmaksas",IF('10a+c+n'!$Q27="C",'10a+c+n'!N27,0))</f>
        <v>0</v>
      </c>
      <c r="O27" s="28">
        <f>IF($C$4="citu pasākumu izmaksas",IF('10a+c+n'!$Q27="C",'10a+c+n'!O27,0))</f>
        <v>0</v>
      </c>
      <c r="P27" s="59">
        <f>IF($C$4="citu pasākumu izmaksas",IF('10a+c+n'!$Q27="C",'10a+c+n'!P27,0))</f>
        <v>0</v>
      </c>
    </row>
    <row r="28" spans="1:16" x14ac:dyDescent="0.2">
      <c r="A28" s="64">
        <f>IF(P28=0,0,IF(COUNTBLANK(P28)=1,0,COUNTA($P$14:P28)))</f>
        <v>0</v>
      </c>
      <c r="B28" s="28">
        <f>IF($C$4="citu pasākumu izmaksas",IF('10a+c+n'!$Q28="C",'10a+c+n'!B28,0))</f>
        <v>0</v>
      </c>
      <c r="C28" s="28">
        <f>IF($C$4="citu pasākumu izmaksas",IF('10a+c+n'!$Q28="C",'10a+c+n'!C28,0))</f>
        <v>0</v>
      </c>
      <c r="D28" s="28">
        <f>IF($C$4="citu pasākumu izmaksas",IF('10a+c+n'!$Q28="C",'10a+c+n'!D28,0))</f>
        <v>0</v>
      </c>
      <c r="E28" s="59"/>
      <c r="F28" s="81"/>
      <c r="G28" s="28"/>
      <c r="H28" s="28">
        <f>IF($C$4="citu pasākumu izmaksas",IF('10a+c+n'!$Q28="C",'10a+c+n'!H28,0))</f>
        <v>0</v>
      </c>
      <c r="I28" s="28"/>
      <c r="J28" s="28"/>
      <c r="K28" s="59">
        <f>IF($C$4="citu pasākumu izmaksas",IF('10a+c+n'!$Q28="C",'10a+c+n'!K28,0))</f>
        <v>0</v>
      </c>
      <c r="L28" s="109">
        <f>IF($C$4="citu pasākumu izmaksas",IF('10a+c+n'!$Q28="C",'10a+c+n'!L28,0))</f>
        <v>0</v>
      </c>
      <c r="M28" s="28">
        <f>IF($C$4="citu pasākumu izmaksas",IF('10a+c+n'!$Q28="C",'10a+c+n'!M28,0))</f>
        <v>0</v>
      </c>
      <c r="N28" s="28">
        <f>IF($C$4="citu pasākumu izmaksas",IF('10a+c+n'!$Q28="C",'10a+c+n'!N28,0))</f>
        <v>0</v>
      </c>
      <c r="O28" s="28">
        <f>IF($C$4="citu pasākumu izmaksas",IF('10a+c+n'!$Q28="C",'10a+c+n'!O28,0))</f>
        <v>0</v>
      </c>
      <c r="P28" s="59">
        <f>IF($C$4="citu pasākumu izmaksas",IF('10a+c+n'!$Q28="C",'10a+c+n'!P28,0))</f>
        <v>0</v>
      </c>
    </row>
    <row r="29" spans="1:16" x14ac:dyDescent="0.2">
      <c r="A29" s="64">
        <f>IF(P29=0,0,IF(COUNTBLANK(P29)=1,0,COUNTA($P$14:P29)))</f>
        <v>0</v>
      </c>
      <c r="B29" s="28">
        <f>IF($C$4="citu pasākumu izmaksas",IF('10a+c+n'!$Q29="C",'10a+c+n'!B29,0))</f>
        <v>0</v>
      </c>
      <c r="C29" s="28">
        <f>IF($C$4="citu pasākumu izmaksas",IF('10a+c+n'!$Q29="C",'10a+c+n'!C29,0))</f>
        <v>0</v>
      </c>
      <c r="D29" s="28">
        <f>IF($C$4="citu pasākumu izmaksas",IF('10a+c+n'!$Q29="C",'10a+c+n'!D29,0))</f>
        <v>0</v>
      </c>
      <c r="E29" s="59"/>
      <c r="F29" s="81"/>
      <c r="G29" s="28"/>
      <c r="H29" s="28">
        <f>IF($C$4="citu pasākumu izmaksas",IF('10a+c+n'!$Q29="C",'10a+c+n'!H29,0))</f>
        <v>0</v>
      </c>
      <c r="I29" s="28"/>
      <c r="J29" s="28"/>
      <c r="K29" s="59">
        <f>IF($C$4="citu pasākumu izmaksas",IF('10a+c+n'!$Q29="C",'10a+c+n'!K29,0))</f>
        <v>0</v>
      </c>
      <c r="L29" s="109">
        <f>IF($C$4="citu pasākumu izmaksas",IF('10a+c+n'!$Q29="C",'10a+c+n'!L29,0))</f>
        <v>0</v>
      </c>
      <c r="M29" s="28">
        <f>IF($C$4="citu pasākumu izmaksas",IF('10a+c+n'!$Q29="C",'10a+c+n'!M29,0))</f>
        <v>0</v>
      </c>
      <c r="N29" s="28">
        <f>IF($C$4="citu pasākumu izmaksas",IF('10a+c+n'!$Q29="C",'10a+c+n'!N29,0))</f>
        <v>0</v>
      </c>
      <c r="O29" s="28">
        <f>IF($C$4="citu pasākumu izmaksas",IF('10a+c+n'!$Q29="C",'10a+c+n'!O29,0))</f>
        <v>0</v>
      </c>
      <c r="P29" s="59">
        <f>IF($C$4="citu pasākumu izmaksas",IF('10a+c+n'!$Q29="C",'10a+c+n'!P29,0))</f>
        <v>0</v>
      </c>
    </row>
    <row r="30" spans="1:16" x14ac:dyDescent="0.2">
      <c r="A30" s="64">
        <f>IF(P30=0,0,IF(COUNTBLANK(P30)=1,0,COUNTA($P$14:P30)))</f>
        <v>0</v>
      </c>
      <c r="B30" s="28">
        <f>IF($C$4="citu pasākumu izmaksas",IF('10a+c+n'!$Q30="C",'10a+c+n'!B30,0))</f>
        <v>0</v>
      </c>
      <c r="C30" s="28">
        <f>IF($C$4="citu pasākumu izmaksas",IF('10a+c+n'!$Q30="C",'10a+c+n'!C30,0))</f>
        <v>0</v>
      </c>
      <c r="D30" s="28">
        <f>IF($C$4="citu pasākumu izmaksas",IF('10a+c+n'!$Q30="C",'10a+c+n'!D30,0))</f>
        <v>0</v>
      </c>
      <c r="E30" s="59"/>
      <c r="F30" s="81"/>
      <c r="G30" s="28"/>
      <c r="H30" s="28">
        <f>IF($C$4="citu pasākumu izmaksas",IF('10a+c+n'!$Q30="C",'10a+c+n'!H30,0))</f>
        <v>0</v>
      </c>
      <c r="I30" s="28"/>
      <c r="J30" s="28"/>
      <c r="K30" s="59">
        <f>IF($C$4="citu pasākumu izmaksas",IF('10a+c+n'!$Q30="C",'10a+c+n'!K30,0))</f>
        <v>0</v>
      </c>
      <c r="L30" s="109">
        <f>IF($C$4="citu pasākumu izmaksas",IF('10a+c+n'!$Q30="C",'10a+c+n'!L30,0))</f>
        <v>0</v>
      </c>
      <c r="M30" s="28">
        <f>IF($C$4="citu pasākumu izmaksas",IF('10a+c+n'!$Q30="C",'10a+c+n'!M30,0))</f>
        <v>0</v>
      </c>
      <c r="N30" s="28">
        <f>IF($C$4="citu pasākumu izmaksas",IF('10a+c+n'!$Q30="C",'10a+c+n'!N30,0))</f>
        <v>0</v>
      </c>
      <c r="O30" s="28">
        <f>IF($C$4="citu pasākumu izmaksas",IF('10a+c+n'!$Q30="C",'10a+c+n'!O30,0))</f>
        <v>0</v>
      </c>
      <c r="P30" s="59">
        <f>IF($C$4="citu pasākumu izmaksas",IF('10a+c+n'!$Q30="C",'10a+c+n'!P30,0))</f>
        <v>0</v>
      </c>
    </row>
    <row r="31" spans="1:16" x14ac:dyDescent="0.2">
      <c r="A31" s="64">
        <f>IF(P31=0,0,IF(COUNTBLANK(P31)=1,0,COUNTA($P$14:P31)))</f>
        <v>0</v>
      </c>
      <c r="B31" s="28">
        <f>IF($C$4="citu pasākumu izmaksas",IF('10a+c+n'!$Q31="C",'10a+c+n'!B31,0))</f>
        <v>0</v>
      </c>
      <c r="C31" s="28">
        <f>IF($C$4="citu pasākumu izmaksas",IF('10a+c+n'!$Q31="C",'10a+c+n'!C31,0))</f>
        <v>0</v>
      </c>
      <c r="D31" s="28">
        <f>IF($C$4="citu pasākumu izmaksas",IF('10a+c+n'!$Q31="C",'10a+c+n'!D31,0))</f>
        <v>0</v>
      </c>
      <c r="E31" s="59"/>
      <c r="F31" s="81"/>
      <c r="G31" s="28"/>
      <c r="H31" s="28">
        <f>IF($C$4="citu pasākumu izmaksas",IF('10a+c+n'!$Q31="C",'10a+c+n'!H31,0))</f>
        <v>0</v>
      </c>
      <c r="I31" s="28"/>
      <c r="J31" s="28"/>
      <c r="K31" s="59">
        <f>IF($C$4="citu pasākumu izmaksas",IF('10a+c+n'!$Q31="C",'10a+c+n'!K31,0))</f>
        <v>0</v>
      </c>
      <c r="L31" s="109">
        <f>IF($C$4="citu pasākumu izmaksas",IF('10a+c+n'!$Q31="C",'10a+c+n'!L31,0))</f>
        <v>0</v>
      </c>
      <c r="M31" s="28">
        <f>IF($C$4="citu pasākumu izmaksas",IF('10a+c+n'!$Q31="C",'10a+c+n'!M31,0))</f>
        <v>0</v>
      </c>
      <c r="N31" s="28">
        <f>IF($C$4="citu pasākumu izmaksas",IF('10a+c+n'!$Q31="C",'10a+c+n'!N31,0))</f>
        <v>0</v>
      </c>
      <c r="O31" s="28">
        <f>IF($C$4="citu pasākumu izmaksas",IF('10a+c+n'!$Q31="C",'10a+c+n'!O31,0))</f>
        <v>0</v>
      </c>
      <c r="P31" s="59">
        <f>IF($C$4="citu pasākumu izmaksas",IF('10a+c+n'!$Q31="C",'10a+c+n'!P31,0))</f>
        <v>0</v>
      </c>
    </row>
    <row r="32" spans="1:16" x14ac:dyDescent="0.2">
      <c r="A32" s="64">
        <f>IF(P32=0,0,IF(COUNTBLANK(P32)=1,0,COUNTA($P$14:P32)))</f>
        <v>0</v>
      </c>
      <c r="B32" s="28">
        <f>IF($C$4="citu pasākumu izmaksas",IF('10a+c+n'!$Q32="C",'10a+c+n'!B32,0))</f>
        <v>0</v>
      </c>
      <c r="C32" s="28">
        <f>IF($C$4="citu pasākumu izmaksas",IF('10a+c+n'!$Q32="C",'10a+c+n'!C32,0))</f>
        <v>0</v>
      </c>
      <c r="D32" s="28">
        <f>IF($C$4="citu pasākumu izmaksas",IF('10a+c+n'!$Q32="C",'10a+c+n'!D32,0))</f>
        <v>0</v>
      </c>
      <c r="E32" s="59"/>
      <c r="F32" s="81"/>
      <c r="G32" s="28"/>
      <c r="H32" s="28">
        <f>IF($C$4="citu pasākumu izmaksas",IF('10a+c+n'!$Q32="C",'10a+c+n'!H32,0))</f>
        <v>0</v>
      </c>
      <c r="I32" s="28"/>
      <c r="J32" s="28"/>
      <c r="K32" s="59">
        <f>IF($C$4="citu pasākumu izmaksas",IF('10a+c+n'!$Q32="C",'10a+c+n'!K32,0))</f>
        <v>0</v>
      </c>
      <c r="L32" s="109">
        <f>IF($C$4="citu pasākumu izmaksas",IF('10a+c+n'!$Q32="C",'10a+c+n'!L32,0))</f>
        <v>0</v>
      </c>
      <c r="M32" s="28">
        <f>IF($C$4="citu pasākumu izmaksas",IF('10a+c+n'!$Q32="C",'10a+c+n'!M32,0))</f>
        <v>0</v>
      </c>
      <c r="N32" s="28">
        <f>IF($C$4="citu pasākumu izmaksas",IF('10a+c+n'!$Q32="C",'10a+c+n'!N32,0))</f>
        <v>0</v>
      </c>
      <c r="O32" s="28">
        <f>IF($C$4="citu pasākumu izmaksas",IF('10a+c+n'!$Q32="C",'10a+c+n'!O32,0))</f>
        <v>0</v>
      </c>
      <c r="P32" s="59">
        <f>IF($C$4="citu pasākumu izmaksas",IF('10a+c+n'!$Q32="C",'10a+c+n'!P32,0))</f>
        <v>0</v>
      </c>
    </row>
    <row r="33" spans="1:16" x14ac:dyDescent="0.2">
      <c r="A33" s="64">
        <f>IF(P33=0,0,IF(COUNTBLANK(P33)=1,0,COUNTA($P$14:P33)))</f>
        <v>0</v>
      </c>
      <c r="B33" s="28">
        <f>IF($C$4="citu pasākumu izmaksas",IF('10a+c+n'!$Q33="C",'10a+c+n'!B33,0))</f>
        <v>0</v>
      </c>
      <c r="C33" s="28">
        <f>IF($C$4="citu pasākumu izmaksas",IF('10a+c+n'!$Q33="C",'10a+c+n'!C33,0))</f>
        <v>0</v>
      </c>
      <c r="D33" s="28">
        <f>IF($C$4="citu pasākumu izmaksas",IF('10a+c+n'!$Q33="C",'10a+c+n'!D33,0))</f>
        <v>0</v>
      </c>
      <c r="E33" s="59"/>
      <c r="F33" s="81"/>
      <c r="G33" s="28"/>
      <c r="H33" s="28">
        <f>IF($C$4="citu pasākumu izmaksas",IF('10a+c+n'!$Q33="C",'10a+c+n'!H33,0))</f>
        <v>0</v>
      </c>
      <c r="I33" s="28"/>
      <c r="J33" s="28"/>
      <c r="K33" s="59">
        <f>IF($C$4="citu pasākumu izmaksas",IF('10a+c+n'!$Q33="C",'10a+c+n'!K33,0))</f>
        <v>0</v>
      </c>
      <c r="L33" s="109">
        <f>IF($C$4="citu pasākumu izmaksas",IF('10a+c+n'!$Q33="C",'10a+c+n'!L33,0))</f>
        <v>0</v>
      </c>
      <c r="M33" s="28">
        <f>IF($C$4="citu pasākumu izmaksas",IF('10a+c+n'!$Q33="C",'10a+c+n'!M33,0))</f>
        <v>0</v>
      </c>
      <c r="N33" s="28">
        <f>IF($C$4="citu pasākumu izmaksas",IF('10a+c+n'!$Q33="C",'10a+c+n'!N33,0))</f>
        <v>0</v>
      </c>
      <c r="O33" s="28">
        <f>IF($C$4="citu pasākumu izmaksas",IF('10a+c+n'!$Q33="C",'10a+c+n'!O33,0))</f>
        <v>0</v>
      </c>
      <c r="P33" s="59">
        <f>IF($C$4="citu pasākumu izmaksas",IF('10a+c+n'!$Q33="C",'10a+c+n'!P33,0))</f>
        <v>0</v>
      </c>
    </row>
    <row r="34" spans="1:16" x14ac:dyDescent="0.2">
      <c r="A34" s="64">
        <f>IF(P34=0,0,IF(COUNTBLANK(P34)=1,0,COUNTA($P$14:P34)))</f>
        <v>0</v>
      </c>
      <c r="B34" s="28">
        <f>IF($C$4="citu pasākumu izmaksas",IF('10a+c+n'!$Q34="C",'10a+c+n'!B34,0))</f>
        <v>0</v>
      </c>
      <c r="C34" s="28">
        <f>IF($C$4="citu pasākumu izmaksas",IF('10a+c+n'!$Q34="C",'10a+c+n'!C34,0))</f>
        <v>0</v>
      </c>
      <c r="D34" s="28">
        <f>IF($C$4="citu pasākumu izmaksas",IF('10a+c+n'!$Q34="C",'10a+c+n'!D34,0))</f>
        <v>0</v>
      </c>
      <c r="E34" s="59"/>
      <c r="F34" s="81"/>
      <c r="G34" s="28"/>
      <c r="H34" s="28">
        <f>IF($C$4="citu pasākumu izmaksas",IF('10a+c+n'!$Q34="C",'10a+c+n'!H34,0))</f>
        <v>0</v>
      </c>
      <c r="I34" s="28"/>
      <c r="J34" s="28"/>
      <c r="K34" s="59">
        <f>IF($C$4="citu pasākumu izmaksas",IF('10a+c+n'!$Q34="C",'10a+c+n'!K34,0))</f>
        <v>0</v>
      </c>
      <c r="L34" s="109">
        <f>IF($C$4="citu pasākumu izmaksas",IF('10a+c+n'!$Q34="C",'10a+c+n'!L34,0))</f>
        <v>0</v>
      </c>
      <c r="M34" s="28">
        <f>IF($C$4="citu pasākumu izmaksas",IF('10a+c+n'!$Q34="C",'10a+c+n'!M34,0))</f>
        <v>0</v>
      </c>
      <c r="N34" s="28">
        <f>IF($C$4="citu pasākumu izmaksas",IF('10a+c+n'!$Q34="C",'10a+c+n'!N34,0))</f>
        <v>0</v>
      </c>
      <c r="O34" s="28">
        <f>IF($C$4="citu pasākumu izmaksas",IF('10a+c+n'!$Q34="C",'10a+c+n'!O34,0))</f>
        <v>0</v>
      </c>
      <c r="P34" s="59">
        <f>IF($C$4="citu pasākumu izmaksas",IF('10a+c+n'!$Q34="C",'10a+c+n'!P34,0))</f>
        <v>0</v>
      </c>
    </row>
    <row r="35" spans="1:16" x14ac:dyDescent="0.2">
      <c r="A35" s="64">
        <f>IF(P35=0,0,IF(COUNTBLANK(P35)=1,0,COUNTA($P$14:P35)))</f>
        <v>0</v>
      </c>
      <c r="B35" s="28">
        <f>IF($C$4="citu pasākumu izmaksas",IF('10a+c+n'!$Q35="C",'10a+c+n'!B35,0))</f>
        <v>0</v>
      </c>
      <c r="C35" s="28">
        <f>IF($C$4="citu pasākumu izmaksas",IF('10a+c+n'!$Q35="C",'10a+c+n'!C35,0))</f>
        <v>0</v>
      </c>
      <c r="D35" s="28">
        <f>IF($C$4="citu pasākumu izmaksas",IF('10a+c+n'!$Q35="C",'10a+c+n'!D35,0))</f>
        <v>0</v>
      </c>
      <c r="E35" s="59"/>
      <c r="F35" s="81"/>
      <c r="G35" s="28"/>
      <c r="H35" s="28">
        <f>IF($C$4="citu pasākumu izmaksas",IF('10a+c+n'!$Q35="C",'10a+c+n'!H35,0))</f>
        <v>0</v>
      </c>
      <c r="I35" s="28"/>
      <c r="J35" s="28"/>
      <c r="K35" s="59">
        <f>IF($C$4="citu pasākumu izmaksas",IF('10a+c+n'!$Q35="C",'10a+c+n'!K35,0))</f>
        <v>0</v>
      </c>
      <c r="L35" s="109">
        <f>IF($C$4="citu pasākumu izmaksas",IF('10a+c+n'!$Q35="C",'10a+c+n'!L35,0))</f>
        <v>0</v>
      </c>
      <c r="M35" s="28">
        <f>IF($C$4="citu pasākumu izmaksas",IF('10a+c+n'!$Q35="C",'10a+c+n'!M35,0))</f>
        <v>0</v>
      </c>
      <c r="N35" s="28">
        <f>IF($C$4="citu pasākumu izmaksas",IF('10a+c+n'!$Q35="C",'10a+c+n'!N35,0))</f>
        <v>0</v>
      </c>
      <c r="O35" s="28">
        <f>IF($C$4="citu pasākumu izmaksas",IF('10a+c+n'!$Q35="C",'10a+c+n'!O35,0))</f>
        <v>0</v>
      </c>
      <c r="P35" s="59">
        <f>IF($C$4="citu pasākumu izmaksas",IF('10a+c+n'!$Q35="C",'10a+c+n'!P35,0))</f>
        <v>0</v>
      </c>
    </row>
    <row r="36" spans="1:16" x14ac:dyDescent="0.2">
      <c r="A36" s="64">
        <f>IF(P36=0,0,IF(COUNTBLANK(P36)=1,0,COUNTA($P$14:P36)))</f>
        <v>0</v>
      </c>
      <c r="B36" s="28">
        <f>IF($C$4="citu pasākumu izmaksas",IF('10a+c+n'!$Q36="C",'10a+c+n'!B36,0))</f>
        <v>0</v>
      </c>
      <c r="C36" s="28">
        <f>IF($C$4="citu pasākumu izmaksas",IF('10a+c+n'!$Q36="C",'10a+c+n'!C36,0))</f>
        <v>0</v>
      </c>
      <c r="D36" s="28">
        <f>IF($C$4="citu pasākumu izmaksas",IF('10a+c+n'!$Q36="C",'10a+c+n'!D36,0))</f>
        <v>0</v>
      </c>
      <c r="E36" s="59"/>
      <c r="F36" s="81"/>
      <c r="G36" s="28"/>
      <c r="H36" s="28">
        <f>IF($C$4="citu pasākumu izmaksas",IF('10a+c+n'!$Q36="C",'10a+c+n'!H36,0))</f>
        <v>0</v>
      </c>
      <c r="I36" s="28"/>
      <c r="J36" s="28"/>
      <c r="K36" s="59">
        <f>IF($C$4="citu pasākumu izmaksas",IF('10a+c+n'!$Q36="C",'10a+c+n'!K36,0))</f>
        <v>0</v>
      </c>
      <c r="L36" s="109">
        <f>IF($C$4="citu pasākumu izmaksas",IF('10a+c+n'!$Q36="C",'10a+c+n'!L36,0))</f>
        <v>0</v>
      </c>
      <c r="M36" s="28">
        <f>IF($C$4="citu pasākumu izmaksas",IF('10a+c+n'!$Q36="C",'10a+c+n'!M36,0))</f>
        <v>0</v>
      </c>
      <c r="N36" s="28">
        <f>IF($C$4="citu pasākumu izmaksas",IF('10a+c+n'!$Q36="C",'10a+c+n'!N36,0))</f>
        <v>0</v>
      </c>
      <c r="O36" s="28">
        <f>IF($C$4="citu pasākumu izmaksas",IF('10a+c+n'!$Q36="C",'10a+c+n'!O36,0))</f>
        <v>0</v>
      </c>
      <c r="P36" s="59">
        <f>IF($C$4="citu pasākumu izmaksas",IF('10a+c+n'!$Q36="C",'10a+c+n'!P36,0))</f>
        <v>0</v>
      </c>
    </row>
    <row r="37" spans="1:16" x14ac:dyDescent="0.2">
      <c r="A37" s="64">
        <f>IF(P37=0,0,IF(COUNTBLANK(P37)=1,0,COUNTA($P$14:P37)))</f>
        <v>0</v>
      </c>
      <c r="B37" s="28">
        <f>IF($C$4="citu pasākumu izmaksas",IF('10a+c+n'!$Q37="C",'10a+c+n'!B37,0))</f>
        <v>0</v>
      </c>
      <c r="C37" s="28">
        <f>IF($C$4="citu pasākumu izmaksas",IF('10a+c+n'!$Q37="C",'10a+c+n'!C37,0))</f>
        <v>0</v>
      </c>
      <c r="D37" s="28">
        <f>IF($C$4="citu pasākumu izmaksas",IF('10a+c+n'!$Q37="C",'10a+c+n'!D37,0))</f>
        <v>0</v>
      </c>
      <c r="E37" s="59"/>
      <c r="F37" s="81"/>
      <c r="G37" s="28"/>
      <c r="H37" s="28">
        <f>IF($C$4="citu pasākumu izmaksas",IF('10a+c+n'!$Q37="C",'10a+c+n'!H37,0))</f>
        <v>0</v>
      </c>
      <c r="I37" s="28"/>
      <c r="J37" s="28"/>
      <c r="K37" s="59">
        <f>IF($C$4="citu pasākumu izmaksas",IF('10a+c+n'!$Q37="C",'10a+c+n'!K37,0))</f>
        <v>0</v>
      </c>
      <c r="L37" s="109">
        <f>IF($C$4="citu pasākumu izmaksas",IF('10a+c+n'!$Q37="C",'10a+c+n'!L37,0))</f>
        <v>0</v>
      </c>
      <c r="M37" s="28">
        <f>IF($C$4="citu pasākumu izmaksas",IF('10a+c+n'!$Q37="C",'10a+c+n'!M37,0))</f>
        <v>0</v>
      </c>
      <c r="N37" s="28">
        <f>IF($C$4="citu pasākumu izmaksas",IF('10a+c+n'!$Q37="C",'10a+c+n'!N37,0))</f>
        <v>0</v>
      </c>
      <c r="O37" s="28">
        <f>IF($C$4="citu pasākumu izmaksas",IF('10a+c+n'!$Q37="C",'10a+c+n'!O37,0))</f>
        <v>0</v>
      </c>
      <c r="P37" s="59">
        <f>IF($C$4="citu pasākumu izmaksas",IF('10a+c+n'!$Q37="C",'10a+c+n'!P37,0))</f>
        <v>0</v>
      </c>
    </row>
    <row r="38" spans="1:16" x14ac:dyDescent="0.2">
      <c r="A38" s="64">
        <f>IF(P38=0,0,IF(COUNTBLANK(P38)=1,0,COUNTA($P$14:P38)))</f>
        <v>0</v>
      </c>
      <c r="B38" s="28">
        <f>IF($C$4="citu pasākumu izmaksas",IF('10a+c+n'!$Q38="C",'10a+c+n'!B38,0))</f>
        <v>0</v>
      </c>
      <c r="C38" s="28">
        <f>IF($C$4="citu pasākumu izmaksas",IF('10a+c+n'!$Q38="C",'10a+c+n'!C38,0))</f>
        <v>0</v>
      </c>
      <c r="D38" s="28">
        <f>IF($C$4="citu pasākumu izmaksas",IF('10a+c+n'!$Q38="C",'10a+c+n'!D38,0))</f>
        <v>0</v>
      </c>
      <c r="E38" s="59"/>
      <c r="F38" s="81"/>
      <c r="G38" s="28"/>
      <c r="H38" s="28">
        <f>IF($C$4="citu pasākumu izmaksas",IF('10a+c+n'!$Q38="C",'10a+c+n'!H38,0))</f>
        <v>0</v>
      </c>
      <c r="I38" s="28"/>
      <c r="J38" s="28"/>
      <c r="K38" s="59">
        <f>IF($C$4="citu pasākumu izmaksas",IF('10a+c+n'!$Q38="C",'10a+c+n'!K38,0))</f>
        <v>0</v>
      </c>
      <c r="L38" s="109">
        <f>IF($C$4="citu pasākumu izmaksas",IF('10a+c+n'!$Q38="C",'10a+c+n'!L38,0))</f>
        <v>0</v>
      </c>
      <c r="M38" s="28">
        <f>IF($C$4="citu pasākumu izmaksas",IF('10a+c+n'!$Q38="C",'10a+c+n'!M38,0))</f>
        <v>0</v>
      </c>
      <c r="N38" s="28">
        <f>IF($C$4="citu pasākumu izmaksas",IF('10a+c+n'!$Q38="C",'10a+c+n'!N38,0))</f>
        <v>0</v>
      </c>
      <c r="O38" s="28">
        <f>IF($C$4="citu pasākumu izmaksas",IF('10a+c+n'!$Q38="C",'10a+c+n'!O38,0))</f>
        <v>0</v>
      </c>
      <c r="P38" s="59">
        <f>IF($C$4="citu pasākumu izmaksas",IF('10a+c+n'!$Q38="C",'10a+c+n'!P38,0))</f>
        <v>0</v>
      </c>
    </row>
    <row r="39" spans="1:16" x14ac:dyDescent="0.2">
      <c r="A39" s="64">
        <f>IF(P39=0,0,IF(COUNTBLANK(P39)=1,0,COUNTA($P$14:P39)))</f>
        <v>0</v>
      </c>
      <c r="B39" s="28">
        <f>IF($C$4="citu pasākumu izmaksas",IF('10a+c+n'!$Q39="C",'10a+c+n'!B39,0))</f>
        <v>0</v>
      </c>
      <c r="C39" s="28">
        <f>IF($C$4="citu pasākumu izmaksas",IF('10a+c+n'!$Q39="C",'10a+c+n'!C39,0))</f>
        <v>0</v>
      </c>
      <c r="D39" s="28">
        <f>IF($C$4="citu pasākumu izmaksas",IF('10a+c+n'!$Q39="C",'10a+c+n'!D39,0))</f>
        <v>0</v>
      </c>
      <c r="E39" s="59"/>
      <c r="F39" s="81"/>
      <c r="G39" s="28"/>
      <c r="H39" s="28">
        <f>IF($C$4="citu pasākumu izmaksas",IF('10a+c+n'!$Q39="C",'10a+c+n'!H39,0))</f>
        <v>0</v>
      </c>
      <c r="I39" s="28"/>
      <c r="J39" s="28"/>
      <c r="K39" s="59">
        <f>IF($C$4="citu pasākumu izmaksas",IF('10a+c+n'!$Q39="C",'10a+c+n'!K39,0))</f>
        <v>0</v>
      </c>
      <c r="L39" s="109">
        <f>IF($C$4="citu pasākumu izmaksas",IF('10a+c+n'!$Q39="C",'10a+c+n'!L39,0))</f>
        <v>0</v>
      </c>
      <c r="M39" s="28">
        <f>IF($C$4="citu pasākumu izmaksas",IF('10a+c+n'!$Q39="C",'10a+c+n'!M39,0))</f>
        <v>0</v>
      </c>
      <c r="N39" s="28">
        <f>IF($C$4="citu pasākumu izmaksas",IF('10a+c+n'!$Q39="C",'10a+c+n'!N39,0))</f>
        <v>0</v>
      </c>
      <c r="O39" s="28">
        <f>IF($C$4="citu pasākumu izmaksas",IF('10a+c+n'!$Q39="C",'10a+c+n'!O39,0))</f>
        <v>0</v>
      </c>
      <c r="P39" s="59">
        <f>IF($C$4="citu pasākumu izmaksas",IF('10a+c+n'!$Q39="C",'10a+c+n'!P39,0))</f>
        <v>0</v>
      </c>
    </row>
    <row r="40" spans="1:16" x14ac:dyDescent="0.2">
      <c r="A40" s="64">
        <f>IF(P40=0,0,IF(COUNTBLANK(P40)=1,0,COUNTA($P$14:P40)))</f>
        <v>0</v>
      </c>
      <c r="B40" s="28">
        <f>IF($C$4="citu pasākumu izmaksas",IF('10a+c+n'!$Q40="C",'10a+c+n'!B40,0))</f>
        <v>0</v>
      </c>
      <c r="C40" s="28">
        <f>IF($C$4="citu pasākumu izmaksas",IF('10a+c+n'!$Q40="C",'10a+c+n'!C40,0))</f>
        <v>0</v>
      </c>
      <c r="D40" s="28">
        <f>IF($C$4="citu pasākumu izmaksas",IF('10a+c+n'!$Q40="C",'10a+c+n'!D40,0))</f>
        <v>0</v>
      </c>
      <c r="E40" s="59"/>
      <c r="F40" s="81"/>
      <c r="G40" s="28"/>
      <c r="H40" s="28">
        <f>IF($C$4="citu pasākumu izmaksas",IF('10a+c+n'!$Q40="C",'10a+c+n'!H40,0))</f>
        <v>0</v>
      </c>
      <c r="I40" s="28"/>
      <c r="J40" s="28"/>
      <c r="K40" s="59">
        <f>IF($C$4="citu pasākumu izmaksas",IF('10a+c+n'!$Q40="C",'10a+c+n'!K40,0))</f>
        <v>0</v>
      </c>
      <c r="L40" s="109">
        <f>IF($C$4="citu pasākumu izmaksas",IF('10a+c+n'!$Q40="C",'10a+c+n'!L40,0))</f>
        <v>0</v>
      </c>
      <c r="M40" s="28">
        <f>IF($C$4="citu pasākumu izmaksas",IF('10a+c+n'!$Q40="C",'10a+c+n'!M40,0))</f>
        <v>0</v>
      </c>
      <c r="N40" s="28">
        <f>IF($C$4="citu pasākumu izmaksas",IF('10a+c+n'!$Q40="C",'10a+c+n'!N40,0))</f>
        <v>0</v>
      </c>
      <c r="O40" s="28">
        <f>IF($C$4="citu pasākumu izmaksas",IF('10a+c+n'!$Q40="C",'10a+c+n'!O40,0))</f>
        <v>0</v>
      </c>
      <c r="P40" s="59">
        <f>IF($C$4="citu pasākumu izmaksas",IF('10a+c+n'!$Q40="C",'10a+c+n'!P40,0))</f>
        <v>0</v>
      </c>
    </row>
    <row r="41" spans="1:16" x14ac:dyDescent="0.2">
      <c r="A41" s="64">
        <f>IF(P41=0,0,IF(COUNTBLANK(P41)=1,0,COUNTA($P$14:P41)))</f>
        <v>0</v>
      </c>
      <c r="B41" s="28">
        <f>IF($C$4="citu pasākumu izmaksas",IF('10a+c+n'!$Q41="C",'10a+c+n'!B41,0))</f>
        <v>0</v>
      </c>
      <c r="C41" s="28">
        <f>IF($C$4="citu pasākumu izmaksas",IF('10a+c+n'!$Q41="C",'10a+c+n'!C41,0))</f>
        <v>0</v>
      </c>
      <c r="D41" s="28">
        <f>IF($C$4="citu pasākumu izmaksas",IF('10a+c+n'!$Q41="C",'10a+c+n'!D41,0))</f>
        <v>0</v>
      </c>
      <c r="E41" s="59"/>
      <c r="F41" s="81"/>
      <c r="G41" s="28"/>
      <c r="H41" s="28">
        <f>IF($C$4="citu pasākumu izmaksas",IF('10a+c+n'!$Q41="C",'10a+c+n'!H41,0))</f>
        <v>0</v>
      </c>
      <c r="I41" s="28"/>
      <c r="J41" s="28"/>
      <c r="K41" s="59">
        <f>IF($C$4="citu pasākumu izmaksas",IF('10a+c+n'!$Q41="C",'10a+c+n'!K41,0))</f>
        <v>0</v>
      </c>
      <c r="L41" s="109">
        <f>IF($C$4="citu pasākumu izmaksas",IF('10a+c+n'!$Q41="C",'10a+c+n'!L41,0))</f>
        <v>0</v>
      </c>
      <c r="M41" s="28">
        <f>IF($C$4="citu pasākumu izmaksas",IF('10a+c+n'!$Q41="C",'10a+c+n'!M41,0))</f>
        <v>0</v>
      </c>
      <c r="N41" s="28">
        <f>IF($C$4="citu pasākumu izmaksas",IF('10a+c+n'!$Q41="C",'10a+c+n'!N41,0))</f>
        <v>0</v>
      </c>
      <c r="O41" s="28">
        <f>IF($C$4="citu pasākumu izmaksas",IF('10a+c+n'!$Q41="C",'10a+c+n'!O41,0))</f>
        <v>0</v>
      </c>
      <c r="P41" s="59">
        <f>IF($C$4="citu pasākumu izmaksas",IF('10a+c+n'!$Q41="C",'10a+c+n'!P41,0))</f>
        <v>0</v>
      </c>
    </row>
    <row r="42" spans="1:16" x14ac:dyDescent="0.2">
      <c r="A42" s="64">
        <f>IF(P42=0,0,IF(COUNTBLANK(P42)=1,0,COUNTA($P$14:P42)))</f>
        <v>0</v>
      </c>
      <c r="B42" s="28">
        <f>IF($C$4="citu pasākumu izmaksas",IF('10a+c+n'!$Q42="C",'10a+c+n'!B42,0))</f>
        <v>0</v>
      </c>
      <c r="C42" s="28">
        <f>IF($C$4="citu pasākumu izmaksas",IF('10a+c+n'!$Q42="C",'10a+c+n'!C42,0))</f>
        <v>0</v>
      </c>
      <c r="D42" s="28">
        <f>IF($C$4="citu pasākumu izmaksas",IF('10a+c+n'!$Q42="C",'10a+c+n'!D42,0))</f>
        <v>0</v>
      </c>
      <c r="E42" s="59"/>
      <c r="F42" s="81"/>
      <c r="G42" s="28"/>
      <c r="H42" s="28">
        <f>IF($C$4="citu pasākumu izmaksas",IF('10a+c+n'!$Q42="C",'10a+c+n'!H42,0))</f>
        <v>0</v>
      </c>
      <c r="I42" s="28"/>
      <c r="J42" s="28"/>
      <c r="K42" s="59">
        <f>IF($C$4="citu pasākumu izmaksas",IF('10a+c+n'!$Q42="C",'10a+c+n'!K42,0))</f>
        <v>0</v>
      </c>
      <c r="L42" s="109">
        <f>IF($C$4="citu pasākumu izmaksas",IF('10a+c+n'!$Q42="C",'10a+c+n'!L42,0))</f>
        <v>0</v>
      </c>
      <c r="M42" s="28">
        <f>IF($C$4="citu pasākumu izmaksas",IF('10a+c+n'!$Q42="C",'10a+c+n'!M42,0))</f>
        <v>0</v>
      </c>
      <c r="N42" s="28">
        <f>IF($C$4="citu pasākumu izmaksas",IF('10a+c+n'!$Q42="C",'10a+c+n'!N42,0))</f>
        <v>0</v>
      </c>
      <c r="O42" s="28">
        <f>IF($C$4="citu pasākumu izmaksas",IF('10a+c+n'!$Q42="C",'10a+c+n'!O42,0))</f>
        <v>0</v>
      </c>
      <c r="P42" s="59">
        <f>IF($C$4="citu pasākumu izmaksas",IF('10a+c+n'!$Q42="C",'10a+c+n'!P42,0))</f>
        <v>0</v>
      </c>
    </row>
    <row r="43" spans="1:16" x14ac:dyDescent="0.2">
      <c r="A43" s="64">
        <f>IF(P43=0,0,IF(COUNTBLANK(P43)=1,0,COUNTA($P$14:P43)))</f>
        <v>0</v>
      </c>
      <c r="B43" s="28">
        <f>IF($C$4="citu pasākumu izmaksas",IF('10a+c+n'!$Q43="C",'10a+c+n'!B43,0))</f>
        <v>0</v>
      </c>
      <c r="C43" s="28">
        <f>IF($C$4="citu pasākumu izmaksas",IF('10a+c+n'!$Q43="C",'10a+c+n'!C43,0))</f>
        <v>0</v>
      </c>
      <c r="D43" s="28">
        <f>IF($C$4="citu pasākumu izmaksas",IF('10a+c+n'!$Q43="C",'10a+c+n'!D43,0))</f>
        <v>0</v>
      </c>
      <c r="E43" s="59"/>
      <c r="F43" s="81"/>
      <c r="G43" s="28"/>
      <c r="H43" s="28">
        <f>IF($C$4="citu pasākumu izmaksas",IF('10a+c+n'!$Q43="C",'10a+c+n'!H43,0))</f>
        <v>0</v>
      </c>
      <c r="I43" s="28"/>
      <c r="J43" s="28"/>
      <c r="K43" s="59">
        <f>IF($C$4="citu pasākumu izmaksas",IF('10a+c+n'!$Q43="C",'10a+c+n'!K43,0))</f>
        <v>0</v>
      </c>
      <c r="L43" s="109">
        <f>IF($C$4="citu pasākumu izmaksas",IF('10a+c+n'!$Q43="C",'10a+c+n'!L43,0))</f>
        <v>0</v>
      </c>
      <c r="M43" s="28">
        <f>IF($C$4="citu pasākumu izmaksas",IF('10a+c+n'!$Q43="C",'10a+c+n'!M43,0))</f>
        <v>0</v>
      </c>
      <c r="N43" s="28">
        <f>IF($C$4="citu pasākumu izmaksas",IF('10a+c+n'!$Q43="C",'10a+c+n'!N43,0))</f>
        <v>0</v>
      </c>
      <c r="O43" s="28">
        <f>IF($C$4="citu pasākumu izmaksas",IF('10a+c+n'!$Q43="C",'10a+c+n'!O43,0))</f>
        <v>0</v>
      </c>
      <c r="P43" s="59">
        <f>IF($C$4="citu pasākumu izmaksas",IF('10a+c+n'!$Q43="C",'10a+c+n'!P43,0))</f>
        <v>0</v>
      </c>
    </row>
    <row r="44" spans="1:16" x14ac:dyDescent="0.2">
      <c r="A44" s="64">
        <f>IF(P44=0,0,IF(COUNTBLANK(P44)=1,0,COUNTA($P$14:P44)))</f>
        <v>0</v>
      </c>
      <c r="B44" s="28">
        <f>IF($C$4="citu pasākumu izmaksas",IF('10a+c+n'!$Q44="C",'10a+c+n'!B44,0))</f>
        <v>0</v>
      </c>
      <c r="C44" s="28">
        <f>IF($C$4="citu pasākumu izmaksas",IF('10a+c+n'!$Q44="C",'10a+c+n'!C44,0))</f>
        <v>0</v>
      </c>
      <c r="D44" s="28">
        <f>IF($C$4="citu pasākumu izmaksas",IF('10a+c+n'!$Q44="C",'10a+c+n'!D44,0))</f>
        <v>0</v>
      </c>
      <c r="E44" s="59"/>
      <c r="F44" s="81"/>
      <c r="G44" s="28"/>
      <c r="H44" s="28">
        <f>IF($C$4="citu pasākumu izmaksas",IF('10a+c+n'!$Q44="C",'10a+c+n'!H44,0))</f>
        <v>0</v>
      </c>
      <c r="I44" s="28"/>
      <c r="J44" s="28"/>
      <c r="K44" s="59">
        <f>IF($C$4="citu pasākumu izmaksas",IF('10a+c+n'!$Q44="C",'10a+c+n'!K44,0))</f>
        <v>0</v>
      </c>
      <c r="L44" s="109">
        <f>IF($C$4="citu pasākumu izmaksas",IF('10a+c+n'!$Q44="C",'10a+c+n'!L44,0))</f>
        <v>0</v>
      </c>
      <c r="M44" s="28">
        <f>IF($C$4="citu pasākumu izmaksas",IF('10a+c+n'!$Q44="C",'10a+c+n'!M44,0))</f>
        <v>0</v>
      </c>
      <c r="N44" s="28">
        <f>IF($C$4="citu pasākumu izmaksas",IF('10a+c+n'!$Q44="C",'10a+c+n'!N44,0))</f>
        <v>0</v>
      </c>
      <c r="O44" s="28">
        <f>IF($C$4="citu pasākumu izmaksas",IF('10a+c+n'!$Q44="C",'10a+c+n'!O44,0))</f>
        <v>0</v>
      </c>
      <c r="P44" s="59">
        <f>IF($C$4="citu pasākumu izmaksas",IF('10a+c+n'!$Q44="C",'10a+c+n'!P44,0))</f>
        <v>0</v>
      </c>
    </row>
    <row r="45" spans="1:16" x14ac:dyDescent="0.2">
      <c r="A45" s="64">
        <f>IF(P45=0,0,IF(COUNTBLANK(P45)=1,0,COUNTA($P$14:P45)))</f>
        <v>0</v>
      </c>
      <c r="B45" s="28">
        <f>IF($C$4="citu pasākumu izmaksas",IF('10a+c+n'!$Q45="C",'10a+c+n'!B45,0))</f>
        <v>0</v>
      </c>
      <c r="C45" s="28">
        <f>IF($C$4="citu pasākumu izmaksas",IF('10a+c+n'!$Q45="C",'10a+c+n'!C45,0))</f>
        <v>0</v>
      </c>
      <c r="D45" s="28">
        <f>IF($C$4="citu pasākumu izmaksas",IF('10a+c+n'!$Q45="C",'10a+c+n'!D45,0))</f>
        <v>0</v>
      </c>
      <c r="E45" s="59"/>
      <c r="F45" s="81"/>
      <c r="G45" s="28"/>
      <c r="H45" s="28">
        <f>IF($C$4="citu pasākumu izmaksas",IF('10a+c+n'!$Q45="C",'10a+c+n'!H45,0))</f>
        <v>0</v>
      </c>
      <c r="I45" s="28"/>
      <c r="J45" s="28"/>
      <c r="K45" s="59">
        <f>IF($C$4="citu pasākumu izmaksas",IF('10a+c+n'!$Q45="C",'10a+c+n'!K45,0))</f>
        <v>0</v>
      </c>
      <c r="L45" s="109">
        <f>IF($C$4="citu pasākumu izmaksas",IF('10a+c+n'!$Q45="C",'10a+c+n'!L45,0))</f>
        <v>0</v>
      </c>
      <c r="M45" s="28">
        <f>IF($C$4="citu pasākumu izmaksas",IF('10a+c+n'!$Q45="C",'10a+c+n'!M45,0))</f>
        <v>0</v>
      </c>
      <c r="N45" s="28">
        <f>IF($C$4="citu pasākumu izmaksas",IF('10a+c+n'!$Q45="C",'10a+c+n'!N45,0))</f>
        <v>0</v>
      </c>
      <c r="O45" s="28">
        <f>IF($C$4="citu pasākumu izmaksas",IF('10a+c+n'!$Q45="C",'10a+c+n'!O45,0))</f>
        <v>0</v>
      </c>
      <c r="P45" s="59">
        <f>IF($C$4="citu pasākumu izmaksas",IF('10a+c+n'!$Q45="C",'10a+c+n'!P45,0))</f>
        <v>0</v>
      </c>
    </row>
    <row r="46" spans="1:16" x14ac:dyDescent="0.2">
      <c r="A46" s="64">
        <f>IF(P46=0,0,IF(COUNTBLANK(P46)=1,0,COUNTA($P$14:P46)))</f>
        <v>0</v>
      </c>
      <c r="B46" s="28">
        <f>IF($C$4="citu pasākumu izmaksas",IF('10a+c+n'!$Q46="C",'10a+c+n'!B46,0))</f>
        <v>0</v>
      </c>
      <c r="C46" s="28">
        <f>IF($C$4="citu pasākumu izmaksas",IF('10a+c+n'!$Q46="C",'10a+c+n'!C46,0))</f>
        <v>0</v>
      </c>
      <c r="D46" s="28">
        <f>IF($C$4="citu pasākumu izmaksas",IF('10a+c+n'!$Q46="C",'10a+c+n'!D46,0))</f>
        <v>0</v>
      </c>
      <c r="E46" s="59"/>
      <c r="F46" s="81"/>
      <c r="G46" s="28"/>
      <c r="H46" s="28">
        <f>IF($C$4="citu pasākumu izmaksas",IF('10a+c+n'!$Q46="C",'10a+c+n'!H46,0))</f>
        <v>0</v>
      </c>
      <c r="I46" s="28"/>
      <c r="J46" s="28"/>
      <c r="K46" s="59">
        <f>IF($C$4="citu pasākumu izmaksas",IF('10a+c+n'!$Q46="C",'10a+c+n'!K46,0))</f>
        <v>0</v>
      </c>
      <c r="L46" s="109">
        <f>IF($C$4="citu pasākumu izmaksas",IF('10a+c+n'!$Q46="C",'10a+c+n'!L46,0))</f>
        <v>0</v>
      </c>
      <c r="M46" s="28">
        <f>IF($C$4="citu pasākumu izmaksas",IF('10a+c+n'!$Q46="C",'10a+c+n'!M46,0))</f>
        <v>0</v>
      </c>
      <c r="N46" s="28">
        <f>IF($C$4="citu pasākumu izmaksas",IF('10a+c+n'!$Q46="C",'10a+c+n'!N46,0))</f>
        <v>0</v>
      </c>
      <c r="O46" s="28">
        <f>IF($C$4="citu pasākumu izmaksas",IF('10a+c+n'!$Q46="C",'10a+c+n'!O46,0))</f>
        <v>0</v>
      </c>
      <c r="P46" s="59">
        <f>IF($C$4="citu pasākumu izmaksas",IF('10a+c+n'!$Q46="C",'10a+c+n'!P46,0))</f>
        <v>0</v>
      </c>
    </row>
    <row r="47" spans="1:16" x14ac:dyDescent="0.2">
      <c r="A47" s="64">
        <f>IF(P47=0,0,IF(COUNTBLANK(P47)=1,0,COUNTA($P$14:P47)))</f>
        <v>0</v>
      </c>
      <c r="B47" s="28">
        <f>IF($C$4="citu pasākumu izmaksas",IF('10a+c+n'!$Q47="C",'10a+c+n'!B47,0))</f>
        <v>0</v>
      </c>
      <c r="C47" s="28">
        <f>IF($C$4="citu pasākumu izmaksas",IF('10a+c+n'!$Q47="C",'10a+c+n'!C47,0))</f>
        <v>0</v>
      </c>
      <c r="D47" s="28">
        <f>IF($C$4="citu pasākumu izmaksas",IF('10a+c+n'!$Q47="C",'10a+c+n'!D47,0))</f>
        <v>0</v>
      </c>
      <c r="E47" s="59"/>
      <c r="F47" s="81"/>
      <c r="G47" s="28"/>
      <c r="H47" s="28">
        <f>IF($C$4="citu pasākumu izmaksas",IF('10a+c+n'!$Q47="C",'10a+c+n'!H47,0))</f>
        <v>0</v>
      </c>
      <c r="I47" s="28"/>
      <c r="J47" s="28"/>
      <c r="K47" s="59">
        <f>IF($C$4="citu pasākumu izmaksas",IF('10a+c+n'!$Q47="C",'10a+c+n'!K47,0))</f>
        <v>0</v>
      </c>
      <c r="L47" s="109">
        <f>IF($C$4="citu pasākumu izmaksas",IF('10a+c+n'!$Q47="C",'10a+c+n'!L47,0))</f>
        <v>0</v>
      </c>
      <c r="M47" s="28">
        <f>IF($C$4="citu pasākumu izmaksas",IF('10a+c+n'!$Q47="C",'10a+c+n'!M47,0))</f>
        <v>0</v>
      </c>
      <c r="N47" s="28">
        <f>IF($C$4="citu pasākumu izmaksas",IF('10a+c+n'!$Q47="C",'10a+c+n'!N47,0))</f>
        <v>0</v>
      </c>
      <c r="O47" s="28">
        <f>IF($C$4="citu pasākumu izmaksas",IF('10a+c+n'!$Q47="C",'10a+c+n'!O47,0))</f>
        <v>0</v>
      </c>
      <c r="P47" s="59">
        <f>IF($C$4="citu pasākumu izmaksas",IF('10a+c+n'!$Q47="C",'10a+c+n'!P47,0))</f>
        <v>0</v>
      </c>
    </row>
    <row r="48" spans="1:16" x14ac:dyDescent="0.2">
      <c r="A48" s="64">
        <f>IF(P48=0,0,IF(COUNTBLANK(P48)=1,0,COUNTA($P$14:P48)))</f>
        <v>0</v>
      </c>
      <c r="B48" s="28">
        <f>IF($C$4="citu pasākumu izmaksas",IF('10a+c+n'!$Q48="C",'10a+c+n'!B48,0))</f>
        <v>0</v>
      </c>
      <c r="C48" s="28">
        <f>IF($C$4="citu pasākumu izmaksas",IF('10a+c+n'!$Q48="C",'10a+c+n'!C48,0))</f>
        <v>0</v>
      </c>
      <c r="D48" s="28">
        <f>IF($C$4="citu pasākumu izmaksas",IF('10a+c+n'!$Q48="C",'10a+c+n'!D48,0))</f>
        <v>0</v>
      </c>
      <c r="E48" s="59"/>
      <c r="F48" s="81"/>
      <c r="G48" s="28"/>
      <c r="H48" s="28">
        <f>IF($C$4="citu pasākumu izmaksas",IF('10a+c+n'!$Q48="C",'10a+c+n'!H48,0))</f>
        <v>0</v>
      </c>
      <c r="I48" s="28"/>
      <c r="J48" s="28"/>
      <c r="K48" s="59">
        <f>IF($C$4="citu pasākumu izmaksas",IF('10a+c+n'!$Q48="C",'10a+c+n'!K48,0))</f>
        <v>0</v>
      </c>
      <c r="L48" s="109">
        <f>IF($C$4="citu pasākumu izmaksas",IF('10a+c+n'!$Q48="C",'10a+c+n'!L48,0))</f>
        <v>0</v>
      </c>
      <c r="M48" s="28">
        <f>IF($C$4="citu pasākumu izmaksas",IF('10a+c+n'!$Q48="C",'10a+c+n'!M48,0))</f>
        <v>0</v>
      </c>
      <c r="N48" s="28">
        <f>IF($C$4="citu pasākumu izmaksas",IF('10a+c+n'!$Q48="C",'10a+c+n'!N48,0))</f>
        <v>0</v>
      </c>
      <c r="O48" s="28">
        <f>IF($C$4="citu pasākumu izmaksas",IF('10a+c+n'!$Q48="C",'10a+c+n'!O48,0))</f>
        <v>0</v>
      </c>
      <c r="P48" s="59">
        <f>IF($C$4="citu pasākumu izmaksas",IF('10a+c+n'!$Q48="C",'10a+c+n'!P48,0))</f>
        <v>0</v>
      </c>
    </row>
    <row r="49" spans="1:16" x14ac:dyDescent="0.2">
      <c r="A49" s="64">
        <f>IF(P49=0,0,IF(COUNTBLANK(P49)=1,0,COUNTA($P$14:P49)))</f>
        <v>0</v>
      </c>
      <c r="B49" s="28">
        <f>IF($C$4="citu pasākumu izmaksas",IF('10a+c+n'!$Q49="C",'10a+c+n'!B49,0))</f>
        <v>0</v>
      </c>
      <c r="C49" s="28">
        <f>IF($C$4="citu pasākumu izmaksas",IF('10a+c+n'!$Q49="C",'10a+c+n'!C49,0))</f>
        <v>0</v>
      </c>
      <c r="D49" s="28">
        <f>IF($C$4="citu pasākumu izmaksas",IF('10a+c+n'!$Q49="C",'10a+c+n'!D49,0))</f>
        <v>0</v>
      </c>
      <c r="E49" s="59"/>
      <c r="F49" s="81"/>
      <c r="G49" s="28"/>
      <c r="H49" s="28">
        <f>IF($C$4="citu pasākumu izmaksas",IF('10a+c+n'!$Q49="C",'10a+c+n'!H49,0))</f>
        <v>0</v>
      </c>
      <c r="I49" s="28"/>
      <c r="J49" s="28"/>
      <c r="K49" s="59">
        <f>IF($C$4="citu pasākumu izmaksas",IF('10a+c+n'!$Q49="C",'10a+c+n'!K49,0))</f>
        <v>0</v>
      </c>
      <c r="L49" s="109">
        <f>IF($C$4="citu pasākumu izmaksas",IF('10a+c+n'!$Q49="C",'10a+c+n'!L49,0))</f>
        <v>0</v>
      </c>
      <c r="M49" s="28">
        <f>IF($C$4="citu pasākumu izmaksas",IF('10a+c+n'!$Q49="C",'10a+c+n'!M49,0))</f>
        <v>0</v>
      </c>
      <c r="N49" s="28">
        <f>IF($C$4="citu pasākumu izmaksas",IF('10a+c+n'!$Q49="C",'10a+c+n'!N49,0))</f>
        <v>0</v>
      </c>
      <c r="O49" s="28">
        <f>IF($C$4="citu pasākumu izmaksas",IF('10a+c+n'!$Q49="C",'10a+c+n'!O49,0))</f>
        <v>0</v>
      </c>
      <c r="P49" s="59">
        <f>IF($C$4="citu pasākumu izmaksas",IF('10a+c+n'!$Q49="C",'10a+c+n'!P49,0))</f>
        <v>0</v>
      </c>
    </row>
    <row r="50" spans="1:16" x14ac:dyDescent="0.2">
      <c r="A50" s="64">
        <f>IF(P50=0,0,IF(COUNTBLANK(P50)=1,0,COUNTA($P$14:P50)))</f>
        <v>0</v>
      </c>
      <c r="B50" s="28">
        <f>IF($C$4="citu pasākumu izmaksas",IF('10a+c+n'!$Q50="C",'10a+c+n'!B50,0))</f>
        <v>0</v>
      </c>
      <c r="C50" s="28">
        <f>IF($C$4="citu pasākumu izmaksas",IF('10a+c+n'!$Q50="C",'10a+c+n'!C50,0))</f>
        <v>0</v>
      </c>
      <c r="D50" s="28">
        <f>IF($C$4="citu pasākumu izmaksas",IF('10a+c+n'!$Q50="C",'10a+c+n'!D50,0))</f>
        <v>0</v>
      </c>
      <c r="E50" s="59"/>
      <c r="F50" s="81"/>
      <c r="G50" s="28"/>
      <c r="H50" s="28">
        <f>IF($C$4="citu pasākumu izmaksas",IF('10a+c+n'!$Q50="C",'10a+c+n'!H50,0))</f>
        <v>0</v>
      </c>
      <c r="I50" s="28"/>
      <c r="J50" s="28"/>
      <c r="K50" s="59">
        <f>IF($C$4="citu pasākumu izmaksas",IF('10a+c+n'!$Q50="C",'10a+c+n'!K50,0))</f>
        <v>0</v>
      </c>
      <c r="L50" s="109">
        <f>IF($C$4="citu pasākumu izmaksas",IF('10a+c+n'!$Q50="C",'10a+c+n'!L50,0))</f>
        <v>0</v>
      </c>
      <c r="M50" s="28">
        <f>IF($C$4="citu pasākumu izmaksas",IF('10a+c+n'!$Q50="C",'10a+c+n'!M50,0))</f>
        <v>0</v>
      </c>
      <c r="N50" s="28">
        <f>IF($C$4="citu pasākumu izmaksas",IF('10a+c+n'!$Q50="C",'10a+c+n'!N50,0))</f>
        <v>0</v>
      </c>
      <c r="O50" s="28">
        <f>IF($C$4="citu pasākumu izmaksas",IF('10a+c+n'!$Q50="C",'10a+c+n'!O50,0))</f>
        <v>0</v>
      </c>
      <c r="P50" s="59">
        <f>IF($C$4="citu pasākumu izmaksas",IF('10a+c+n'!$Q50="C",'10a+c+n'!P50,0))</f>
        <v>0</v>
      </c>
    </row>
    <row r="51" spans="1:16" x14ac:dyDescent="0.2">
      <c r="A51" s="64">
        <f>IF(P51=0,0,IF(COUNTBLANK(P51)=1,0,COUNTA($P$14:P51)))</f>
        <v>0</v>
      </c>
      <c r="B51" s="28">
        <f>IF($C$4="citu pasākumu izmaksas",IF('10a+c+n'!$Q51="C",'10a+c+n'!B51,0))</f>
        <v>0</v>
      </c>
      <c r="C51" s="28">
        <f>IF($C$4="citu pasākumu izmaksas",IF('10a+c+n'!$Q51="C",'10a+c+n'!C51,0))</f>
        <v>0</v>
      </c>
      <c r="D51" s="28">
        <f>IF($C$4="citu pasākumu izmaksas",IF('10a+c+n'!$Q51="C",'10a+c+n'!D51,0))</f>
        <v>0</v>
      </c>
      <c r="E51" s="59"/>
      <c r="F51" s="81"/>
      <c r="G51" s="28"/>
      <c r="H51" s="28">
        <f>IF($C$4="citu pasākumu izmaksas",IF('10a+c+n'!$Q51="C",'10a+c+n'!H51,0))</f>
        <v>0</v>
      </c>
      <c r="I51" s="28"/>
      <c r="J51" s="28"/>
      <c r="K51" s="59">
        <f>IF($C$4="citu pasākumu izmaksas",IF('10a+c+n'!$Q51="C",'10a+c+n'!K51,0))</f>
        <v>0</v>
      </c>
      <c r="L51" s="109">
        <f>IF($C$4="citu pasākumu izmaksas",IF('10a+c+n'!$Q51="C",'10a+c+n'!L51,0))</f>
        <v>0</v>
      </c>
      <c r="M51" s="28">
        <f>IF($C$4="citu pasākumu izmaksas",IF('10a+c+n'!$Q51="C",'10a+c+n'!M51,0))</f>
        <v>0</v>
      </c>
      <c r="N51" s="28">
        <f>IF($C$4="citu pasākumu izmaksas",IF('10a+c+n'!$Q51="C",'10a+c+n'!N51,0))</f>
        <v>0</v>
      </c>
      <c r="O51" s="28">
        <f>IF($C$4="citu pasākumu izmaksas",IF('10a+c+n'!$Q51="C",'10a+c+n'!O51,0))</f>
        <v>0</v>
      </c>
      <c r="P51" s="59">
        <f>IF($C$4="citu pasākumu izmaksas",IF('10a+c+n'!$Q51="C",'10a+c+n'!P51,0))</f>
        <v>0</v>
      </c>
    </row>
    <row r="52" spans="1:16" x14ac:dyDescent="0.2">
      <c r="A52" s="64">
        <f>IF(P52=0,0,IF(COUNTBLANK(P52)=1,0,COUNTA($P$14:P52)))</f>
        <v>0</v>
      </c>
      <c r="B52" s="28">
        <f>IF($C$4="citu pasākumu izmaksas",IF('10a+c+n'!$Q52="C",'10a+c+n'!B52,0))</f>
        <v>0</v>
      </c>
      <c r="C52" s="28">
        <f>IF($C$4="citu pasākumu izmaksas",IF('10a+c+n'!$Q52="C",'10a+c+n'!C52,0))</f>
        <v>0</v>
      </c>
      <c r="D52" s="28">
        <f>IF($C$4="citu pasākumu izmaksas",IF('10a+c+n'!$Q52="C",'10a+c+n'!D52,0))</f>
        <v>0</v>
      </c>
      <c r="E52" s="59"/>
      <c r="F52" s="81"/>
      <c r="G52" s="28"/>
      <c r="H52" s="28">
        <f>IF($C$4="citu pasākumu izmaksas",IF('10a+c+n'!$Q52="C",'10a+c+n'!H52,0))</f>
        <v>0</v>
      </c>
      <c r="I52" s="28"/>
      <c r="J52" s="28"/>
      <c r="K52" s="59">
        <f>IF($C$4="citu pasākumu izmaksas",IF('10a+c+n'!$Q52="C",'10a+c+n'!K52,0))</f>
        <v>0</v>
      </c>
      <c r="L52" s="109">
        <f>IF($C$4="citu pasākumu izmaksas",IF('10a+c+n'!$Q52="C",'10a+c+n'!L52,0))</f>
        <v>0</v>
      </c>
      <c r="M52" s="28">
        <f>IF($C$4="citu pasākumu izmaksas",IF('10a+c+n'!$Q52="C",'10a+c+n'!M52,0))</f>
        <v>0</v>
      </c>
      <c r="N52" s="28">
        <f>IF($C$4="citu pasākumu izmaksas",IF('10a+c+n'!$Q52="C",'10a+c+n'!N52,0))</f>
        <v>0</v>
      </c>
      <c r="O52" s="28">
        <f>IF($C$4="citu pasākumu izmaksas",IF('10a+c+n'!$Q52="C",'10a+c+n'!O52,0))</f>
        <v>0</v>
      </c>
      <c r="P52" s="59">
        <f>IF($C$4="citu pasākumu izmaksas",IF('10a+c+n'!$Q52="C",'10a+c+n'!P52,0))</f>
        <v>0</v>
      </c>
    </row>
    <row r="53" spans="1:16" x14ac:dyDescent="0.2">
      <c r="A53" s="64">
        <f>IF(P53=0,0,IF(COUNTBLANK(P53)=1,0,COUNTA($P$14:P53)))</f>
        <v>0</v>
      </c>
      <c r="B53" s="28">
        <f>IF($C$4="citu pasākumu izmaksas",IF('10a+c+n'!$Q53="C",'10a+c+n'!B53,0))</f>
        <v>0</v>
      </c>
      <c r="C53" s="28">
        <f>IF($C$4="citu pasākumu izmaksas",IF('10a+c+n'!$Q53="C",'10a+c+n'!C53,0))</f>
        <v>0</v>
      </c>
      <c r="D53" s="28">
        <f>IF($C$4="citu pasākumu izmaksas",IF('10a+c+n'!$Q53="C",'10a+c+n'!D53,0))</f>
        <v>0</v>
      </c>
      <c r="E53" s="59"/>
      <c r="F53" s="81"/>
      <c r="G53" s="28"/>
      <c r="H53" s="28">
        <f>IF($C$4="citu pasākumu izmaksas",IF('10a+c+n'!$Q53="C",'10a+c+n'!H53,0))</f>
        <v>0</v>
      </c>
      <c r="I53" s="28"/>
      <c r="J53" s="28"/>
      <c r="K53" s="59">
        <f>IF($C$4="citu pasākumu izmaksas",IF('10a+c+n'!$Q53="C",'10a+c+n'!K53,0))</f>
        <v>0</v>
      </c>
      <c r="L53" s="109">
        <f>IF($C$4="citu pasākumu izmaksas",IF('10a+c+n'!$Q53="C",'10a+c+n'!L53,0))</f>
        <v>0</v>
      </c>
      <c r="M53" s="28">
        <f>IF($C$4="citu pasākumu izmaksas",IF('10a+c+n'!$Q53="C",'10a+c+n'!M53,0))</f>
        <v>0</v>
      </c>
      <c r="N53" s="28">
        <f>IF($C$4="citu pasākumu izmaksas",IF('10a+c+n'!$Q53="C",'10a+c+n'!N53,0))</f>
        <v>0</v>
      </c>
      <c r="O53" s="28">
        <f>IF($C$4="citu pasākumu izmaksas",IF('10a+c+n'!$Q53="C",'10a+c+n'!O53,0))</f>
        <v>0</v>
      </c>
      <c r="P53" s="59">
        <f>IF($C$4="citu pasākumu izmaksas",IF('10a+c+n'!$Q53="C",'10a+c+n'!P53,0))</f>
        <v>0</v>
      </c>
    </row>
    <row r="54" spans="1:16" x14ac:dyDescent="0.2">
      <c r="A54" s="64">
        <f>IF(P54=0,0,IF(COUNTBLANK(P54)=1,0,COUNTA($P$14:P54)))</f>
        <v>0</v>
      </c>
      <c r="B54" s="28">
        <f>IF($C$4="citu pasākumu izmaksas",IF('10a+c+n'!$Q54="C",'10a+c+n'!B54,0))</f>
        <v>0</v>
      </c>
      <c r="C54" s="28">
        <f>IF($C$4="citu pasākumu izmaksas",IF('10a+c+n'!$Q54="C",'10a+c+n'!C54,0))</f>
        <v>0</v>
      </c>
      <c r="D54" s="28">
        <f>IF($C$4="citu pasākumu izmaksas",IF('10a+c+n'!$Q54="C",'10a+c+n'!D54,0))</f>
        <v>0</v>
      </c>
      <c r="E54" s="59"/>
      <c r="F54" s="81"/>
      <c r="G54" s="28"/>
      <c r="H54" s="28">
        <f>IF($C$4="citu pasākumu izmaksas",IF('10a+c+n'!$Q54="C",'10a+c+n'!H54,0))</f>
        <v>0</v>
      </c>
      <c r="I54" s="28"/>
      <c r="J54" s="28"/>
      <c r="K54" s="59">
        <f>IF($C$4="citu pasākumu izmaksas",IF('10a+c+n'!$Q54="C",'10a+c+n'!K54,0))</f>
        <v>0</v>
      </c>
      <c r="L54" s="109">
        <f>IF($C$4="citu pasākumu izmaksas",IF('10a+c+n'!$Q54="C",'10a+c+n'!L54,0))</f>
        <v>0</v>
      </c>
      <c r="M54" s="28">
        <f>IF($C$4="citu pasākumu izmaksas",IF('10a+c+n'!$Q54="C",'10a+c+n'!M54,0))</f>
        <v>0</v>
      </c>
      <c r="N54" s="28">
        <f>IF($C$4="citu pasākumu izmaksas",IF('10a+c+n'!$Q54="C",'10a+c+n'!N54,0))</f>
        <v>0</v>
      </c>
      <c r="O54" s="28">
        <f>IF($C$4="citu pasākumu izmaksas",IF('10a+c+n'!$Q54="C",'10a+c+n'!O54,0))</f>
        <v>0</v>
      </c>
      <c r="P54" s="59">
        <f>IF($C$4="citu pasākumu izmaksas",IF('10a+c+n'!$Q54="C",'10a+c+n'!P54,0))</f>
        <v>0</v>
      </c>
    </row>
    <row r="55" spans="1:16" x14ac:dyDescent="0.2">
      <c r="A55" s="64">
        <f>IF(P55=0,0,IF(COUNTBLANK(P55)=1,0,COUNTA($P$14:P55)))</f>
        <v>0</v>
      </c>
      <c r="B55" s="28">
        <f>IF($C$4="citu pasākumu izmaksas",IF('10a+c+n'!$Q55="C",'10a+c+n'!B55,0))</f>
        <v>0</v>
      </c>
      <c r="C55" s="28">
        <f>IF($C$4="citu pasākumu izmaksas",IF('10a+c+n'!$Q55="C",'10a+c+n'!C55,0))</f>
        <v>0</v>
      </c>
      <c r="D55" s="28">
        <f>IF($C$4="citu pasākumu izmaksas",IF('10a+c+n'!$Q55="C",'10a+c+n'!D55,0))</f>
        <v>0</v>
      </c>
      <c r="E55" s="59"/>
      <c r="F55" s="81"/>
      <c r="G55" s="28"/>
      <c r="H55" s="28">
        <f>IF($C$4="citu pasākumu izmaksas",IF('10a+c+n'!$Q55="C",'10a+c+n'!H55,0))</f>
        <v>0</v>
      </c>
      <c r="I55" s="28"/>
      <c r="J55" s="28"/>
      <c r="K55" s="59">
        <f>IF($C$4="citu pasākumu izmaksas",IF('10a+c+n'!$Q55="C",'10a+c+n'!K55,0))</f>
        <v>0</v>
      </c>
      <c r="L55" s="109">
        <f>IF($C$4="citu pasākumu izmaksas",IF('10a+c+n'!$Q55="C",'10a+c+n'!L55,0))</f>
        <v>0</v>
      </c>
      <c r="M55" s="28">
        <f>IF($C$4="citu pasākumu izmaksas",IF('10a+c+n'!$Q55="C",'10a+c+n'!M55,0))</f>
        <v>0</v>
      </c>
      <c r="N55" s="28">
        <f>IF($C$4="citu pasākumu izmaksas",IF('10a+c+n'!$Q55="C",'10a+c+n'!N55,0))</f>
        <v>0</v>
      </c>
      <c r="O55" s="28">
        <f>IF($C$4="citu pasākumu izmaksas",IF('10a+c+n'!$Q55="C",'10a+c+n'!O55,0))</f>
        <v>0</v>
      </c>
      <c r="P55" s="59">
        <f>IF($C$4="citu pasākumu izmaksas",IF('10a+c+n'!$Q55="C",'10a+c+n'!P55,0))</f>
        <v>0</v>
      </c>
    </row>
    <row r="56" spans="1:16" x14ac:dyDescent="0.2">
      <c r="A56" s="64">
        <f>IF(P56=0,0,IF(COUNTBLANK(P56)=1,0,COUNTA($P$14:P56)))</f>
        <v>0</v>
      </c>
      <c r="B56" s="28">
        <f>IF($C$4="citu pasākumu izmaksas",IF('10a+c+n'!$Q56="C",'10a+c+n'!B56,0))</f>
        <v>0</v>
      </c>
      <c r="C56" s="28">
        <f>IF($C$4="citu pasākumu izmaksas",IF('10a+c+n'!$Q56="C",'10a+c+n'!C56,0))</f>
        <v>0</v>
      </c>
      <c r="D56" s="28">
        <f>IF($C$4="citu pasākumu izmaksas",IF('10a+c+n'!$Q56="C",'10a+c+n'!D56,0))</f>
        <v>0</v>
      </c>
      <c r="E56" s="59"/>
      <c r="F56" s="81"/>
      <c r="G56" s="28"/>
      <c r="H56" s="28">
        <f>IF($C$4="citu pasākumu izmaksas",IF('10a+c+n'!$Q56="C",'10a+c+n'!H56,0))</f>
        <v>0</v>
      </c>
      <c r="I56" s="28"/>
      <c r="J56" s="28"/>
      <c r="K56" s="59">
        <f>IF($C$4="citu pasākumu izmaksas",IF('10a+c+n'!$Q56="C",'10a+c+n'!K56,0))</f>
        <v>0</v>
      </c>
      <c r="L56" s="109">
        <f>IF($C$4="citu pasākumu izmaksas",IF('10a+c+n'!$Q56="C",'10a+c+n'!L56,0))</f>
        <v>0</v>
      </c>
      <c r="M56" s="28">
        <f>IF($C$4="citu pasākumu izmaksas",IF('10a+c+n'!$Q56="C",'10a+c+n'!M56,0))</f>
        <v>0</v>
      </c>
      <c r="N56" s="28">
        <f>IF($C$4="citu pasākumu izmaksas",IF('10a+c+n'!$Q56="C",'10a+c+n'!N56,0))</f>
        <v>0</v>
      </c>
      <c r="O56" s="28">
        <f>IF($C$4="citu pasākumu izmaksas",IF('10a+c+n'!$Q56="C",'10a+c+n'!O56,0))</f>
        <v>0</v>
      </c>
      <c r="P56" s="59">
        <f>IF($C$4="citu pasākumu izmaksas",IF('10a+c+n'!$Q56="C",'10a+c+n'!P56,0))</f>
        <v>0</v>
      </c>
    </row>
    <row r="57" spans="1:16" x14ac:dyDescent="0.2">
      <c r="A57" s="64">
        <f>IF(P57=0,0,IF(COUNTBLANK(P57)=1,0,COUNTA($P$14:P57)))</f>
        <v>0</v>
      </c>
      <c r="B57" s="28">
        <f>IF($C$4="citu pasākumu izmaksas",IF('10a+c+n'!$Q57="C",'10a+c+n'!B57,0))</f>
        <v>0</v>
      </c>
      <c r="C57" s="28">
        <f>IF($C$4="citu pasākumu izmaksas",IF('10a+c+n'!$Q57="C",'10a+c+n'!C57,0))</f>
        <v>0</v>
      </c>
      <c r="D57" s="28">
        <f>IF($C$4="citu pasākumu izmaksas",IF('10a+c+n'!$Q57="C",'10a+c+n'!D57,0))</f>
        <v>0</v>
      </c>
      <c r="E57" s="59"/>
      <c r="F57" s="81"/>
      <c r="G57" s="28"/>
      <c r="H57" s="28">
        <f>IF($C$4="citu pasākumu izmaksas",IF('10a+c+n'!$Q57="C",'10a+c+n'!H57,0))</f>
        <v>0</v>
      </c>
      <c r="I57" s="28"/>
      <c r="J57" s="28"/>
      <c r="K57" s="59">
        <f>IF($C$4="citu pasākumu izmaksas",IF('10a+c+n'!$Q57="C",'10a+c+n'!K57,0))</f>
        <v>0</v>
      </c>
      <c r="L57" s="109">
        <f>IF($C$4="citu pasākumu izmaksas",IF('10a+c+n'!$Q57="C",'10a+c+n'!L57,0))</f>
        <v>0</v>
      </c>
      <c r="M57" s="28">
        <f>IF($C$4="citu pasākumu izmaksas",IF('10a+c+n'!$Q57="C",'10a+c+n'!M57,0))</f>
        <v>0</v>
      </c>
      <c r="N57" s="28">
        <f>IF($C$4="citu pasākumu izmaksas",IF('10a+c+n'!$Q57="C",'10a+c+n'!N57,0))</f>
        <v>0</v>
      </c>
      <c r="O57" s="28">
        <f>IF($C$4="citu pasākumu izmaksas",IF('10a+c+n'!$Q57="C",'10a+c+n'!O57,0))</f>
        <v>0</v>
      </c>
      <c r="P57" s="59">
        <f>IF($C$4="citu pasākumu izmaksas",IF('10a+c+n'!$Q57="C",'10a+c+n'!P57,0))</f>
        <v>0</v>
      </c>
    </row>
    <row r="58" spans="1:16" x14ac:dyDescent="0.2">
      <c r="A58" s="64">
        <f>IF(P58=0,0,IF(COUNTBLANK(P58)=1,0,COUNTA($P$14:P58)))</f>
        <v>0</v>
      </c>
      <c r="B58" s="28">
        <f>IF($C$4="citu pasākumu izmaksas",IF('10a+c+n'!$Q58="C",'10a+c+n'!B58,0))</f>
        <v>0</v>
      </c>
      <c r="C58" s="28">
        <f>IF($C$4="citu pasākumu izmaksas",IF('10a+c+n'!$Q58="C",'10a+c+n'!C58,0))</f>
        <v>0</v>
      </c>
      <c r="D58" s="28">
        <f>IF($C$4="citu pasākumu izmaksas",IF('10a+c+n'!$Q58="C",'10a+c+n'!D58,0))</f>
        <v>0</v>
      </c>
      <c r="E58" s="59"/>
      <c r="F58" s="81"/>
      <c r="G58" s="28"/>
      <c r="H58" s="28">
        <f>IF($C$4="citu pasākumu izmaksas",IF('10a+c+n'!$Q58="C",'10a+c+n'!H58,0))</f>
        <v>0</v>
      </c>
      <c r="I58" s="28"/>
      <c r="J58" s="28"/>
      <c r="K58" s="59">
        <f>IF($C$4="citu pasākumu izmaksas",IF('10a+c+n'!$Q58="C",'10a+c+n'!K58,0))</f>
        <v>0</v>
      </c>
      <c r="L58" s="109">
        <f>IF($C$4="citu pasākumu izmaksas",IF('10a+c+n'!$Q58="C",'10a+c+n'!L58,0))</f>
        <v>0</v>
      </c>
      <c r="M58" s="28">
        <f>IF($C$4="citu pasākumu izmaksas",IF('10a+c+n'!$Q58="C",'10a+c+n'!M58,0))</f>
        <v>0</v>
      </c>
      <c r="N58" s="28">
        <f>IF($C$4="citu pasākumu izmaksas",IF('10a+c+n'!$Q58="C",'10a+c+n'!N58,0))</f>
        <v>0</v>
      </c>
      <c r="O58" s="28">
        <f>IF($C$4="citu pasākumu izmaksas",IF('10a+c+n'!$Q58="C",'10a+c+n'!O58,0))</f>
        <v>0</v>
      </c>
      <c r="P58" s="59">
        <f>IF($C$4="citu pasākumu izmaksas",IF('10a+c+n'!$Q58="C",'10a+c+n'!P58,0))</f>
        <v>0</v>
      </c>
    </row>
    <row r="59" spans="1:16" x14ac:dyDescent="0.2">
      <c r="A59" s="64">
        <f>IF(P59=0,0,IF(COUNTBLANK(P59)=1,0,COUNTA($P$14:P59)))</f>
        <v>0</v>
      </c>
      <c r="B59" s="28">
        <f>IF($C$4="citu pasākumu izmaksas",IF('10a+c+n'!$Q59="C",'10a+c+n'!B59,0))</f>
        <v>0</v>
      </c>
      <c r="C59" s="28">
        <f>IF($C$4="citu pasākumu izmaksas",IF('10a+c+n'!$Q59="C",'10a+c+n'!C59,0))</f>
        <v>0</v>
      </c>
      <c r="D59" s="28">
        <f>IF($C$4="citu pasākumu izmaksas",IF('10a+c+n'!$Q59="C",'10a+c+n'!D59,0))</f>
        <v>0</v>
      </c>
      <c r="E59" s="59"/>
      <c r="F59" s="81"/>
      <c r="G59" s="28"/>
      <c r="H59" s="28">
        <f>IF($C$4="citu pasākumu izmaksas",IF('10a+c+n'!$Q59="C",'10a+c+n'!H59,0))</f>
        <v>0</v>
      </c>
      <c r="I59" s="28"/>
      <c r="J59" s="28"/>
      <c r="K59" s="59">
        <f>IF($C$4="citu pasākumu izmaksas",IF('10a+c+n'!$Q59="C",'10a+c+n'!K59,0))</f>
        <v>0</v>
      </c>
      <c r="L59" s="109">
        <f>IF($C$4="citu pasākumu izmaksas",IF('10a+c+n'!$Q59="C",'10a+c+n'!L59,0))</f>
        <v>0</v>
      </c>
      <c r="M59" s="28">
        <f>IF($C$4="citu pasākumu izmaksas",IF('10a+c+n'!$Q59="C",'10a+c+n'!M59,0))</f>
        <v>0</v>
      </c>
      <c r="N59" s="28">
        <f>IF($C$4="citu pasākumu izmaksas",IF('10a+c+n'!$Q59="C",'10a+c+n'!N59,0))</f>
        <v>0</v>
      </c>
      <c r="O59" s="28">
        <f>IF($C$4="citu pasākumu izmaksas",IF('10a+c+n'!$Q59="C",'10a+c+n'!O59,0))</f>
        <v>0</v>
      </c>
      <c r="P59" s="59">
        <f>IF($C$4="citu pasākumu izmaksas",IF('10a+c+n'!$Q59="C",'10a+c+n'!P59,0))</f>
        <v>0</v>
      </c>
    </row>
    <row r="60" spans="1:16" x14ac:dyDescent="0.2">
      <c r="A60" s="64">
        <f>IF(P60=0,0,IF(COUNTBLANK(P60)=1,0,COUNTA($P$14:P60)))</f>
        <v>0</v>
      </c>
      <c r="B60" s="28">
        <f>IF($C$4="citu pasākumu izmaksas",IF('10a+c+n'!$Q60="C",'10a+c+n'!B60,0))</f>
        <v>0</v>
      </c>
      <c r="C60" s="28">
        <f>IF($C$4="citu pasākumu izmaksas",IF('10a+c+n'!$Q60="C",'10a+c+n'!C60,0))</f>
        <v>0</v>
      </c>
      <c r="D60" s="28">
        <f>IF($C$4="citu pasākumu izmaksas",IF('10a+c+n'!$Q60="C",'10a+c+n'!D60,0))</f>
        <v>0</v>
      </c>
      <c r="E60" s="59"/>
      <c r="F60" s="81"/>
      <c r="G60" s="28"/>
      <c r="H60" s="28">
        <f>IF($C$4="citu pasākumu izmaksas",IF('10a+c+n'!$Q60="C",'10a+c+n'!H60,0))</f>
        <v>0</v>
      </c>
      <c r="I60" s="28"/>
      <c r="J60" s="28"/>
      <c r="K60" s="59">
        <f>IF($C$4="citu pasākumu izmaksas",IF('10a+c+n'!$Q60="C",'10a+c+n'!K60,0))</f>
        <v>0</v>
      </c>
      <c r="L60" s="109">
        <f>IF($C$4="citu pasākumu izmaksas",IF('10a+c+n'!$Q60="C",'10a+c+n'!L60,0))</f>
        <v>0</v>
      </c>
      <c r="M60" s="28">
        <f>IF($C$4="citu pasākumu izmaksas",IF('10a+c+n'!$Q60="C",'10a+c+n'!M60,0))</f>
        <v>0</v>
      </c>
      <c r="N60" s="28">
        <f>IF($C$4="citu pasākumu izmaksas",IF('10a+c+n'!$Q60="C",'10a+c+n'!N60,0))</f>
        <v>0</v>
      </c>
      <c r="O60" s="28">
        <f>IF($C$4="citu pasākumu izmaksas",IF('10a+c+n'!$Q60="C",'10a+c+n'!O60,0))</f>
        <v>0</v>
      </c>
      <c r="P60" s="59">
        <f>IF($C$4="citu pasākumu izmaksas",IF('10a+c+n'!$Q60="C",'10a+c+n'!P60,0))</f>
        <v>0</v>
      </c>
    </row>
    <row r="61" spans="1:16" x14ac:dyDescent="0.2">
      <c r="A61" s="64">
        <f>IF(P61=0,0,IF(COUNTBLANK(P61)=1,0,COUNTA($P$14:P61)))</f>
        <v>0</v>
      </c>
      <c r="B61" s="28">
        <f>IF($C$4="citu pasākumu izmaksas",IF('10a+c+n'!$Q61="C",'10a+c+n'!B61,0))</f>
        <v>0</v>
      </c>
      <c r="C61" s="28">
        <f>IF($C$4="citu pasākumu izmaksas",IF('10a+c+n'!$Q61="C",'10a+c+n'!C61,0))</f>
        <v>0</v>
      </c>
      <c r="D61" s="28">
        <f>IF($C$4="citu pasākumu izmaksas",IF('10a+c+n'!$Q61="C",'10a+c+n'!D61,0))</f>
        <v>0</v>
      </c>
      <c r="E61" s="59"/>
      <c r="F61" s="81"/>
      <c r="G61" s="28"/>
      <c r="H61" s="28">
        <f>IF($C$4="citu pasākumu izmaksas",IF('10a+c+n'!$Q61="C",'10a+c+n'!H61,0))</f>
        <v>0</v>
      </c>
      <c r="I61" s="28"/>
      <c r="J61" s="28"/>
      <c r="K61" s="59">
        <f>IF($C$4="citu pasākumu izmaksas",IF('10a+c+n'!$Q61="C",'10a+c+n'!K61,0))</f>
        <v>0</v>
      </c>
      <c r="L61" s="109">
        <f>IF($C$4="citu pasākumu izmaksas",IF('10a+c+n'!$Q61="C",'10a+c+n'!L61,0))</f>
        <v>0</v>
      </c>
      <c r="M61" s="28">
        <f>IF($C$4="citu pasākumu izmaksas",IF('10a+c+n'!$Q61="C",'10a+c+n'!M61,0))</f>
        <v>0</v>
      </c>
      <c r="N61" s="28">
        <f>IF($C$4="citu pasākumu izmaksas",IF('10a+c+n'!$Q61="C",'10a+c+n'!N61,0))</f>
        <v>0</v>
      </c>
      <c r="O61" s="28">
        <f>IF($C$4="citu pasākumu izmaksas",IF('10a+c+n'!$Q61="C",'10a+c+n'!O61,0))</f>
        <v>0</v>
      </c>
      <c r="P61" s="59">
        <f>IF($C$4="citu pasākumu izmaksas",IF('10a+c+n'!$Q61="C",'10a+c+n'!P61,0))</f>
        <v>0</v>
      </c>
    </row>
    <row r="62" spans="1:16" x14ac:dyDescent="0.2">
      <c r="A62" s="64">
        <f>IF(P62=0,0,IF(COUNTBLANK(P62)=1,0,COUNTA($P$14:P62)))</f>
        <v>0</v>
      </c>
      <c r="B62" s="28">
        <f>IF($C$4="citu pasākumu izmaksas",IF('10a+c+n'!$Q62="C",'10a+c+n'!B62,0))</f>
        <v>0</v>
      </c>
      <c r="C62" s="28">
        <f>IF($C$4="citu pasākumu izmaksas",IF('10a+c+n'!$Q62="C",'10a+c+n'!C62,0))</f>
        <v>0</v>
      </c>
      <c r="D62" s="28">
        <f>IF($C$4="citu pasākumu izmaksas",IF('10a+c+n'!$Q62="C",'10a+c+n'!D62,0))</f>
        <v>0</v>
      </c>
      <c r="E62" s="59"/>
      <c r="F62" s="81"/>
      <c r="G62" s="28"/>
      <c r="H62" s="28">
        <f>IF($C$4="citu pasākumu izmaksas",IF('10a+c+n'!$Q62="C",'10a+c+n'!H62,0))</f>
        <v>0</v>
      </c>
      <c r="I62" s="28"/>
      <c r="J62" s="28"/>
      <c r="K62" s="59">
        <f>IF($C$4="citu pasākumu izmaksas",IF('10a+c+n'!$Q62="C",'10a+c+n'!K62,0))</f>
        <v>0</v>
      </c>
      <c r="L62" s="109">
        <f>IF($C$4="citu pasākumu izmaksas",IF('10a+c+n'!$Q62="C",'10a+c+n'!L62,0))</f>
        <v>0</v>
      </c>
      <c r="M62" s="28">
        <f>IF($C$4="citu pasākumu izmaksas",IF('10a+c+n'!$Q62="C",'10a+c+n'!M62,0))</f>
        <v>0</v>
      </c>
      <c r="N62" s="28">
        <f>IF($C$4="citu pasākumu izmaksas",IF('10a+c+n'!$Q62="C",'10a+c+n'!N62,0))</f>
        <v>0</v>
      </c>
      <c r="O62" s="28">
        <f>IF($C$4="citu pasākumu izmaksas",IF('10a+c+n'!$Q62="C",'10a+c+n'!O62,0))</f>
        <v>0</v>
      </c>
      <c r="P62" s="59">
        <f>IF($C$4="citu pasākumu izmaksas",IF('10a+c+n'!$Q62="C",'10a+c+n'!P62,0))</f>
        <v>0</v>
      </c>
    </row>
    <row r="63" spans="1:16" x14ac:dyDescent="0.2">
      <c r="A63" s="64">
        <f>IF(P63=0,0,IF(COUNTBLANK(P63)=1,0,COUNTA($P$14:P63)))</f>
        <v>0</v>
      </c>
      <c r="B63" s="28">
        <f>IF($C$4="citu pasākumu izmaksas",IF('10a+c+n'!$Q63="C",'10a+c+n'!B63,0))</f>
        <v>0</v>
      </c>
      <c r="C63" s="28">
        <f>IF($C$4="citu pasākumu izmaksas",IF('10a+c+n'!$Q63="C",'10a+c+n'!C63,0))</f>
        <v>0</v>
      </c>
      <c r="D63" s="28">
        <f>IF($C$4="citu pasākumu izmaksas",IF('10a+c+n'!$Q63="C",'10a+c+n'!D63,0))</f>
        <v>0</v>
      </c>
      <c r="E63" s="59"/>
      <c r="F63" s="81"/>
      <c r="G63" s="28"/>
      <c r="H63" s="28">
        <f>IF($C$4="citu pasākumu izmaksas",IF('10a+c+n'!$Q63="C",'10a+c+n'!H63,0))</f>
        <v>0</v>
      </c>
      <c r="I63" s="28"/>
      <c r="J63" s="28"/>
      <c r="K63" s="59">
        <f>IF($C$4="citu pasākumu izmaksas",IF('10a+c+n'!$Q63="C",'10a+c+n'!K63,0))</f>
        <v>0</v>
      </c>
      <c r="L63" s="109">
        <f>IF($C$4="citu pasākumu izmaksas",IF('10a+c+n'!$Q63="C",'10a+c+n'!L63,0))</f>
        <v>0</v>
      </c>
      <c r="M63" s="28">
        <f>IF($C$4="citu pasākumu izmaksas",IF('10a+c+n'!$Q63="C",'10a+c+n'!M63,0))</f>
        <v>0</v>
      </c>
      <c r="N63" s="28">
        <f>IF($C$4="citu pasākumu izmaksas",IF('10a+c+n'!$Q63="C",'10a+c+n'!N63,0))</f>
        <v>0</v>
      </c>
      <c r="O63" s="28">
        <f>IF($C$4="citu pasākumu izmaksas",IF('10a+c+n'!$Q63="C",'10a+c+n'!O63,0))</f>
        <v>0</v>
      </c>
      <c r="P63" s="59">
        <f>IF($C$4="citu pasākumu izmaksas",IF('10a+c+n'!$Q63="C",'10a+c+n'!P63,0))</f>
        <v>0</v>
      </c>
    </row>
    <row r="64" spans="1:16" x14ac:dyDescent="0.2">
      <c r="A64" s="64">
        <f>IF(P64=0,0,IF(COUNTBLANK(P64)=1,0,COUNTA($P$14:P64)))</f>
        <v>0</v>
      </c>
      <c r="B64" s="28">
        <f>IF($C$4="citu pasākumu izmaksas",IF('10a+c+n'!$Q64="C",'10a+c+n'!B64,0))</f>
        <v>0</v>
      </c>
      <c r="C64" s="28">
        <f>IF($C$4="citu pasākumu izmaksas",IF('10a+c+n'!$Q64="C",'10a+c+n'!C64,0))</f>
        <v>0</v>
      </c>
      <c r="D64" s="28">
        <f>IF($C$4="citu pasākumu izmaksas",IF('10a+c+n'!$Q64="C",'10a+c+n'!D64,0))</f>
        <v>0</v>
      </c>
      <c r="E64" s="59"/>
      <c r="F64" s="81"/>
      <c r="G64" s="28"/>
      <c r="H64" s="28">
        <f>IF($C$4="citu pasākumu izmaksas",IF('10a+c+n'!$Q64="C",'10a+c+n'!H64,0))</f>
        <v>0</v>
      </c>
      <c r="I64" s="28"/>
      <c r="J64" s="28"/>
      <c r="K64" s="59">
        <f>IF($C$4="citu pasākumu izmaksas",IF('10a+c+n'!$Q64="C",'10a+c+n'!K64,0))</f>
        <v>0</v>
      </c>
      <c r="L64" s="109">
        <f>IF($C$4="citu pasākumu izmaksas",IF('10a+c+n'!$Q64="C",'10a+c+n'!L64,0))</f>
        <v>0</v>
      </c>
      <c r="M64" s="28">
        <f>IF($C$4="citu pasākumu izmaksas",IF('10a+c+n'!$Q64="C",'10a+c+n'!M64,0))</f>
        <v>0</v>
      </c>
      <c r="N64" s="28">
        <f>IF($C$4="citu pasākumu izmaksas",IF('10a+c+n'!$Q64="C",'10a+c+n'!N64,0))</f>
        <v>0</v>
      </c>
      <c r="O64" s="28">
        <f>IF($C$4="citu pasākumu izmaksas",IF('10a+c+n'!$Q64="C",'10a+c+n'!O64,0))</f>
        <v>0</v>
      </c>
      <c r="P64" s="59">
        <f>IF($C$4="citu pasākumu izmaksas",IF('10a+c+n'!$Q64="C",'10a+c+n'!P64,0))</f>
        <v>0</v>
      </c>
    </row>
    <row r="65" spans="1:16" x14ac:dyDescent="0.2">
      <c r="A65" s="64">
        <f>IF(P65=0,0,IF(COUNTBLANK(P65)=1,0,COUNTA($P$14:P65)))</f>
        <v>0</v>
      </c>
      <c r="B65" s="28">
        <f>IF($C$4="citu pasākumu izmaksas",IF('10a+c+n'!$Q65="C",'10a+c+n'!B65,0))</f>
        <v>0</v>
      </c>
      <c r="C65" s="28">
        <f>IF($C$4="citu pasākumu izmaksas",IF('10a+c+n'!$Q65="C",'10a+c+n'!C65,0))</f>
        <v>0</v>
      </c>
      <c r="D65" s="28">
        <f>IF($C$4="citu pasākumu izmaksas",IF('10a+c+n'!$Q65="C",'10a+c+n'!D65,0))</f>
        <v>0</v>
      </c>
      <c r="E65" s="59"/>
      <c r="F65" s="81"/>
      <c r="G65" s="28"/>
      <c r="H65" s="28">
        <f>IF($C$4="citu pasākumu izmaksas",IF('10a+c+n'!$Q65="C",'10a+c+n'!H65,0))</f>
        <v>0</v>
      </c>
      <c r="I65" s="28"/>
      <c r="J65" s="28"/>
      <c r="K65" s="59">
        <f>IF($C$4="citu pasākumu izmaksas",IF('10a+c+n'!$Q65="C",'10a+c+n'!K65,0))</f>
        <v>0</v>
      </c>
      <c r="L65" s="109">
        <f>IF($C$4="citu pasākumu izmaksas",IF('10a+c+n'!$Q65="C",'10a+c+n'!L65,0))</f>
        <v>0</v>
      </c>
      <c r="M65" s="28">
        <f>IF($C$4="citu pasākumu izmaksas",IF('10a+c+n'!$Q65="C",'10a+c+n'!M65,0))</f>
        <v>0</v>
      </c>
      <c r="N65" s="28">
        <f>IF($C$4="citu pasākumu izmaksas",IF('10a+c+n'!$Q65="C",'10a+c+n'!N65,0))</f>
        <v>0</v>
      </c>
      <c r="O65" s="28">
        <f>IF($C$4="citu pasākumu izmaksas",IF('10a+c+n'!$Q65="C",'10a+c+n'!O65,0))</f>
        <v>0</v>
      </c>
      <c r="P65" s="59">
        <f>IF($C$4="citu pasākumu izmaksas",IF('10a+c+n'!$Q65="C",'10a+c+n'!P65,0))</f>
        <v>0</v>
      </c>
    </row>
    <row r="66" spans="1:16" x14ac:dyDescent="0.2">
      <c r="A66" s="64">
        <f>IF(P66=0,0,IF(COUNTBLANK(P66)=1,0,COUNTA($P$14:P66)))</f>
        <v>0</v>
      </c>
      <c r="B66" s="28">
        <f>IF($C$4="citu pasākumu izmaksas",IF('10a+c+n'!$Q66="C",'10a+c+n'!B66,0))</f>
        <v>0</v>
      </c>
      <c r="C66" s="28">
        <f>IF($C$4="citu pasākumu izmaksas",IF('10a+c+n'!$Q66="C",'10a+c+n'!C66,0))</f>
        <v>0</v>
      </c>
      <c r="D66" s="28">
        <f>IF($C$4="citu pasākumu izmaksas",IF('10a+c+n'!$Q66="C",'10a+c+n'!D66,0))</f>
        <v>0</v>
      </c>
      <c r="E66" s="59"/>
      <c r="F66" s="81"/>
      <c r="G66" s="28"/>
      <c r="H66" s="28">
        <f>IF($C$4="citu pasākumu izmaksas",IF('10a+c+n'!$Q66="C",'10a+c+n'!H66,0))</f>
        <v>0</v>
      </c>
      <c r="I66" s="28"/>
      <c r="J66" s="28"/>
      <c r="K66" s="59">
        <f>IF($C$4="citu pasākumu izmaksas",IF('10a+c+n'!$Q66="C",'10a+c+n'!K66,0))</f>
        <v>0</v>
      </c>
      <c r="L66" s="109">
        <f>IF($C$4="citu pasākumu izmaksas",IF('10a+c+n'!$Q66="C",'10a+c+n'!L66,0))</f>
        <v>0</v>
      </c>
      <c r="M66" s="28">
        <f>IF($C$4="citu pasākumu izmaksas",IF('10a+c+n'!$Q66="C",'10a+c+n'!M66,0))</f>
        <v>0</v>
      </c>
      <c r="N66" s="28">
        <f>IF($C$4="citu pasākumu izmaksas",IF('10a+c+n'!$Q66="C",'10a+c+n'!N66,0))</f>
        <v>0</v>
      </c>
      <c r="O66" s="28">
        <f>IF($C$4="citu pasākumu izmaksas",IF('10a+c+n'!$Q66="C",'10a+c+n'!O66,0))</f>
        <v>0</v>
      </c>
      <c r="P66" s="59">
        <f>IF($C$4="citu pasākumu izmaksas",IF('10a+c+n'!$Q66="C",'10a+c+n'!P66,0))</f>
        <v>0</v>
      </c>
    </row>
    <row r="67" spans="1:16" x14ac:dyDescent="0.2">
      <c r="A67" s="64">
        <f>IF(P67=0,0,IF(COUNTBLANK(P67)=1,0,COUNTA($P$14:P67)))</f>
        <v>0</v>
      </c>
      <c r="B67" s="28">
        <f>IF($C$4="citu pasākumu izmaksas",IF('10a+c+n'!$Q67="C",'10a+c+n'!B67,0))</f>
        <v>0</v>
      </c>
      <c r="C67" s="28">
        <f>IF($C$4="citu pasākumu izmaksas",IF('10a+c+n'!$Q67="C",'10a+c+n'!C67,0))</f>
        <v>0</v>
      </c>
      <c r="D67" s="28">
        <f>IF($C$4="citu pasākumu izmaksas",IF('10a+c+n'!$Q67="C",'10a+c+n'!D67,0))</f>
        <v>0</v>
      </c>
      <c r="E67" s="59"/>
      <c r="F67" s="81"/>
      <c r="G67" s="28"/>
      <c r="H67" s="28">
        <f>IF($C$4="citu pasākumu izmaksas",IF('10a+c+n'!$Q67="C",'10a+c+n'!H67,0))</f>
        <v>0</v>
      </c>
      <c r="I67" s="28"/>
      <c r="J67" s="28"/>
      <c r="K67" s="59">
        <f>IF($C$4="citu pasākumu izmaksas",IF('10a+c+n'!$Q67="C",'10a+c+n'!K67,0))</f>
        <v>0</v>
      </c>
      <c r="L67" s="109">
        <f>IF($C$4="citu pasākumu izmaksas",IF('10a+c+n'!$Q67="C",'10a+c+n'!L67,0))</f>
        <v>0</v>
      </c>
      <c r="M67" s="28">
        <f>IF($C$4="citu pasākumu izmaksas",IF('10a+c+n'!$Q67="C",'10a+c+n'!M67,0))</f>
        <v>0</v>
      </c>
      <c r="N67" s="28">
        <f>IF($C$4="citu pasākumu izmaksas",IF('10a+c+n'!$Q67="C",'10a+c+n'!N67,0))</f>
        <v>0</v>
      </c>
      <c r="O67" s="28">
        <f>IF($C$4="citu pasākumu izmaksas",IF('10a+c+n'!$Q67="C",'10a+c+n'!O67,0))</f>
        <v>0</v>
      </c>
      <c r="P67" s="59">
        <f>IF($C$4="citu pasākumu izmaksas",IF('10a+c+n'!$Q67="C",'10a+c+n'!P67,0))</f>
        <v>0</v>
      </c>
    </row>
    <row r="68" spans="1:16" x14ac:dyDescent="0.2">
      <c r="A68" s="64">
        <f>IF(P68=0,0,IF(COUNTBLANK(P68)=1,0,COUNTA($P$14:P68)))</f>
        <v>0</v>
      </c>
      <c r="B68" s="28">
        <f>IF($C$4="citu pasākumu izmaksas",IF('10a+c+n'!$Q68="C",'10a+c+n'!B68,0))</f>
        <v>0</v>
      </c>
      <c r="C68" s="28">
        <f>IF($C$4="citu pasākumu izmaksas",IF('10a+c+n'!$Q68="C",'10a+c+n'!C68,0))</f>
        <v>0</v>
      </c>
      <c r="D68" s="28">
        <f>IF($C$4="citu pasākumu izmaksas",IF('10a+c+n'!$Q68="C",'10a+c+n'!D68,0))</f>
        <v>0</v>
      </c>
      <c r="E68" s="59"/>
      <c r="F68" s="81"/>
      <c r="G68" s="28"/>
      <c r="H68" s="28">
        <f>IF($C$4="citu pasākumu izmaksas",IF('10a+c+n'!$Q68="C",'10a+c+n'!H68,0))</f>
        <v>0</v>
      </c>
      <c r="I68" s="28"/>
      <c r="J68" s="28"/>
      <c r="K68" s="59">
        <f>IF($C$4="citu pasākumu izmaksas",IF('10a+c+n'!$Q68="C",'10a+c+n'!K68,0))</f>
        <v>0</v>
      </c>
      <c r="L68" s="109">
        <f>IF($C$4="citu pasākumu izmaksas",IF('10a+c+n'!$Q68="C",'10a+c+n'!L68,0))</f>
        <v>0</v>
      </c>
      <c r="M68" s="28">
        <f>IF($C$4="citu pasākumu izmaksas",IF('10a+c+n'!$Q68="C",'10a+c+n'!M68,0))</f>
        <v>0</v>
      </c>
      <c r="N68" s="28">
        <f>IF($C$4="citu pasākumu izmaksas",IF('10a+c+n'!$Q68="C",'10a+c+n'!N68,0))</f>
        <v>0</v>
      </c>
      <c r="O68" s="28">
        <f>IF($C$4="citu pasākumu izmaksas",IF('10a+c+n'!$Q68="C",'10a+c+n'!O68,0))</f>
        <v>0</v>
      </c>
      <c r="P68" s="59">
        <f>IF($C$4="citu pasākumu izmaksas",IF('10a+c+n'!$Q68="C",'10a+c+n'!P68,0))</f>
        <v>0</v>
      </c>
    </row>
    <row r="69" spans="1:16" x14ac:dyDescent="0.2">
      <c r="A69" s="64">
        <f>IF(P69=0,0,IF(COUNTBLANK(P69)=1,0,COUNTA($P$14:P69)))</f>
        <v>0</v>
      </c>
      <c r="B69" s="28">
        <f>IF($C$4="citu pasākumu izmaksas",IF('10a+c+n'!$Q69="C",'10a+c+n'!B69,0))</f>
        <v>0</v>
      </c>
      <c r="C69" s="28">
        <f>IF($C$4="citu pasākumu izmaksas",IF('10a+c+n'!$Q69="C",'10a+c+n'!C69,0))</f>
        <v>0</v>
      </c>
      <c r="D69" s="28">
        <f>IF($C$4="citu pasākumu izmaksas",IF('10a+c+n'!$Q69="C",'10a+c+n'!D69,0))</f>
        <v>0</v>
      </c>
      <c r="E69" s="59"/>
      <c r="F69" s="81"/>
      <c r="G69" s="28"/>
      <c r="H69" s="28">
        <f>IF($C$4="citu pasākumu izmaksas",IF('10a+c+n'!$Q69="C",'10a+c+n'!H69,0))</f>
        <v>0</v>
      </c>
      <c r="I69" s="28"/>
      <c r="J69" s="28"/>
      <c r="K69" s="59">
        <f>IF($C$4="citu pasākumu izmaksas",IF('10a+c+n'!$Q69="C",'10a+c+n'!K69,0))</f>
        <v>0</v>
      </c>
      <c r="L69" s="109">
        <f>IF($C$4="citu pasākumu izmaksas",IF('10a+c+n'!$Q69="C",'10a+c+n'!L69,0))</f>
        <v>0</v>
      </c>
      <c r="M69" s="28">
        <f>IF($C$4="citu pasākumu izmaksas",IF('10a+c+n'!$Q69="C",'10a+c+n'!M69,0))</f>
        <v>0</v>
      </c>
      <c r="N69" s="28">
        <f>IF($C$4="citu pasākumu izmaksas",IF('10a+c+n'!$Q69="C",'10a+c+n'!N69,0))</f>
        <v>0</v>
      </c>
      <c r="O69" s="28">
        <f>IF($C$4="citu pasākumu izmaksas",IF('10a+c+n'!$Q69="C",'10a+c+n'!O69,0))</f>
        <v>0</v>
      </c>
      <c r="P69" s="59">
        <f>IF($C$4="citu pasākumu izmaksas",IF('10a+c+n'!$Q69="C",'10a+c+n'!P69,0))</f>
        <v>0</v>
      </c>
    </row>
    <row r="70" spans="1:16" ht="12" thickBot="1" x14ac:dyDescent="0.25">
      <c r="A70" s="64">
        <f>IF(P70=0,0,IF(COUNTBLANK(P70)=1,0,COUNTA($P$14:P70)))</f>
        <v>0</v>
      </c>
      <c r="B70" s="28">
        <f>IF($C$4="citu pasākumu izmaksas",IF('10a+c+n'!$Q70="C",'10a+c+n'!B70,0))</f>
        <v>0</v>
      </c>
      <c r="C70" s="28">
        <f>IF($C$4="citu pasākumu izmaksas",IF('10a+c+n'!$Q70="C",'10a+c+n'!C70,0))</f>
        <v>0</v>
      </c>
      <c r="D70" s="28">
        <f>IF($C$4="citu pasākumu izmaksas",IF('10a+c+n'!$Q70="C",'10a+c+n'!D70,0))</f>
        <v>0</v>
      </c>
      <c r="E70" s="59"/>
      <c r="F70" s="81"/>
      <c r="G70" s="28"/>
      <c r="H70" s="28">
        <f>IF($C$4="citu pasākumu izmaksas",IF('10a+c+n'!$Q70="C",'10a+c+n'!H70,0))</f>
        <v>0</v>
      </c>
      <c r="I70" s="28"/>
      <c r="J70" s="28"/>
      <c r="K70" s="59">
        <f>IF($C$4="citu pasākumu izmaksas",IF('10a+c+n'!$Q70="C",'10a+c+n'!K70,0))</f>
        <v>0</v>
      </c>
      <c r="L70" s="109">
        <f>IF($C$4="citu pasākumu izmaksas",IF('10a+c+n'!$Q70="C",'10a+c+n'!L70,0))</f>
        <v>0</v>
      </c>
      <c r="M70" s="28">
        <f>IF($C$4="citu pasākumu izmaksas",IF('10a+c+n'!$Q70="C",'10a+c+n'!M70,0))</f>
        <v>0</v>
      </c>
      <c r="N70" s="28">
        <f>IF($C$4="citu pasākumu izmaksas",IF('10a+c+n'!$Q70="C",'10a+c+n'!N70,0))</f>
        <v>0</v>
      </c>
      <c r="O70" s="28">
        <f>IF($C$4="citu pasākumu izmaksas",IF('10a+c+n'!$Q70="C",'10a+c+n'!O70,0))</f>
        <v>0</v>
      </c>
      <c r="P70" s="59">
        <f>IF($C$4="citu pasākumu izmaksas",IF('10a+c+n'!$Q70="C",'10a+c+n'!P70,0))</f>
        <v>0</v>
      </c>
    </row>
    <row r="71" spans="1:16" ht="12" customHeight="1" thickBot="1" x14ac:dyDescent="0.25">
      <c r="A71" s="325" t="s">
        <v>62</v>
      </c>
      <c r="B71" s="326"/>
      <c r="C71" s="326"/>
      <c r="D71" s="326"/>
      <c r="E71" s="326"/>
      <c r="F71" s="326"/>
      <c r="G71" s="326"/>
      <c r="H71" s="326"/>
      <c r="I71" s="326"/>
      <c r="J71" s="326"/>
      <c r="K71" s="327"/>
      <c r="L71" s="110">
        <f>SUM(L14:L70)</f>
        <v>0</v>
      </c>
      <c r="M71" s="111">
        <f>SUM(M14:M70)</f>
        <v>0</v>
      </c>
      <c r="N71" s="111">
        <f>SUM(N14:N70)</f>
        <v>0</v>
      </c>
      <c r="O71" s="111">
        <f>SUM(O14:O70)</f>
        <v>0</v>
      </c>
      <c r="P71" s="112">
        <f>SUM(P14:P70)</f>
        <v>0</v>
      </c>
    </row>
    <row r="72" spans="1:16" x14ac:dyDescent="0.2">
      <c r="A72" s="20"/>
      <c r="B72" s="20"/>
      <c r="C72" s="20"/>
      <c r="D72" s="20"/>
      <c r="E72" s="20"/>
      <c r="F72" s="20"/>
      <c r="G72" s="20"/>
      <c r="H72" s="20"/>
      <c r="I72" s="20"/>
      <c r="J72" s="20"/>
      <c r="K72" s="20"/>
      <c r="L72" s="20"/>
      <c r="M72" s="20"/>
      <c r="N72" s="20"/>
      <c r="O72" s="20"/>
      <c r="P72" s="20"/>
    </row>
    <row r="73" spans="1:16" x14ac:dyDescent="0.2">
      <c r="A73" s="20"/>
      <c r="B73" s="20"/>
      <c r="C73" s="20"/>
      <c r="D73" s="20"/>
      <c r="E73" s="20"/>
      <c r="F73" s="20"/>
      <c r="G73" s="20"/>
      <c r="H73" s="20"/>
      <c r="I73" s="20"/>
      <c r="J73" s="20"/>
      <c r="K73" s="20"/>
      <c r="L73" s="20"/>
      <c r="M73" s="20"/>
      <c r="N73" s="20"/>
      <c r="O73" s="20"/>
      <c r="P73" s="20"/>
    </row>
    <row r="74" spans="1:16" x14ac:dyDescent="0.2">
      <c r="A74" s="1" t="s">
        <v>14</v>
      </c>
      <c r="B74" s="20"/>
      <c r="C74" s="328">
        <f>'Kops c'!C36:H36</f>
        <v>0</v>
      </c>
      <c r="D74" s="328"/>
      <c r="E74" s="328"/>
      <c r="F74" s="328"/>
      <c r="G74" s="328"/>
      <c r="H74" s="328"/>
      <c r="I74" s="20"/>
      <c r="J74" s="20"/>
      <c r="K74" s="20"/>
      <c r="L74" s="20"/>
      <c r="M74" s="20"/>
      <c r="N74" s="20"/>
      <c r="O74" s="20"/>
      <c r="P74" s="20"/>
    </row>
    <row r="75" spans="1:16" x14ac:dyDescent="0.2">
      <c r="A75" s="20"/>
      <c r="B75" s="20"/>
      <c r="C75" s="250" t="s">
        <v>15</v>
      </c>
      <c r="D75" s="250"/>
      <c r="E75" s="250"/>
      <c r="F75" s="250"/>
      <c r="G75" s="250"/>
      <c r="H75" s="250"/>
      <c r="I75" s="20"/>
      <c r="J75" s="20"/>
      <c r="K75" s="20"/>
      <c r="L75" s="20"/>
      <c r="M75" s="20"/>
      <c r="N75" s="20"/>
      <c r="O75" s="20"/>
      <c r="P75" s="20"/>
    </row>
    <row r="76" spans="1:16" x14ac:dyDescent="0.2">
      <c r="A76" s="20"/>
      <c r="B76" s="20"/>
      <c r="C76" s="20"/>
      <c r="D76" s="20"/>
      <c r="E76" s="20"/>
      <c r="F76" s="20"/>
      <c r="G76" s="20"/>
      <c r="H76" s="20"/>
      <c r="I76" s="20"/>
      <c r="J76" s="20"/>
      <c r="K76" s="20"/>
      <c r="L76" s="20"/>
      <c r="M76" s="20"/>
      <c r="N76" s="20"/>
      <c r="O76" s="20"/>
      <c r="P76" s="20"/>
    </row>
    <row r="77" spans="1:16" x14ac:dyDescent="0.2">
      <c r="A77" s="291" t="str">
        <f>'Kops n'!A39:D39</f>
        <v xml:space="preserve">Tāme sastādīta 2023. gada __.________ </v>
      </c>
      <c r="B77" s="292"/>
      <c r="C77" s="292"/>
      <c r="D77" s="292"/>
      <c r="E77" s="20"/>
      <c r="F77" s="20"/>
      <c r="G77" s="20"/>
      <c r="H77" s="20"/>
      <c r="I77" s="20"/>
      <c r="J77" s="20"/>
      <c r="K77" s="20"/>
      <c r="L77" s="20"/>
      <c r="M77" s="20"/>
      <c r="N77" s="20"/>
      <c r="O77" s="20"/>
      <c r="P77" s="20"/>
    </row>
    <row r="78" spans="1:16" x14ac:dyDescent="0.2">
      <c r="A78" s="20"/>
      <c r="B78" s="20"/>
      <c r="C78" s="20"/>
      <c r="D78" s="20"/>
      <c r="E78" s="20"/>
      <c r="F78" s="20"/>
      <c r="G78" s="20"/>
      <c r="H78" s="20"/>
      <c r="I78" s="20"/>
      <c r="J78" s="20"/>
      <c r="K78" s="20"/>
      <c r="L78" s="20"/>
      <c r="M78" s="20"/>
      <c r="N78" s="20"/>
      <c r="O78" s="20"/>
      <c r="P78" s="20"/>
    </row>
    <row r="79" spans="1:16" x14ac:dyDescent="0.2">
      <c r="A79" s="1" t="s">
        <v>41</v>
      </c>
      <c r="B79" s="20"/>
      <c r="C79" s="328">
        <f>'Kops c'!C41:H41</f>
        <v>0</v>
      </c>
      <c r="D79" s="328"/>
      <c r="E79" s="328"/>
      <c r="F79" s="328"/>
      <c r="G79" s="328"/>
      <c r="H79" s="328"/>
      <c r="I79" s="20"/>
      <c r="J79" s="20"/>
      <c r="K79" s="20"/>
      <c r="L79" s="20"/>
      <c r="M79" s="20"/>
      <c r="N79" s="20"/>
      <c r="O79" s="20"/>
      <c r="P79" s="20"/>
    </row>
    <row r="80" spans="1:16" x14ac:dyDescent="0.2">
      <c r="A80" s="20"/>
      <c r="B80" s="20"/>
      <c r="C80" s="250" t="s">
        <v>15</v>
      </c>
      <c r="D80" s="250"/>
      <c r="E80" s="250"/>
      <c r="F80" s="250"/>
      <c r="G80" s="250"/>
      <c r="H80" s="250"/>
      <c r="I80" s="20"/>
      <c r="J80" s="20"/>
      <c r="K80" s="20"/>
      <c r="L80" s="20"/>
      <c r="M80" s="20"/>
      <c r="N80" s="20"/>
      <c r="O80" s="20"/>
      <c r="P80" s="20"/>
    </row>
    <row r="81" spans="1:16" x14ac:dyDescent="0.2">
      <c r="A81" s="20"/>
      <c r="B81" s="20"/>
      <c r="C81" s="20"/>
      <c r="D81" s="20"/>
      <c r="E81" s="20"/>
      <c r="F81" s="20"/>
      <c r="G81" s="20"/>
      <c r="H81" s="20"/>
      <c r="I81" s="20"/>
      <c r="J81" s="20"/>
      <c r="K81" s="20"/>
      <c r="L81" s="20"/>
      <c r="M81" s="20"/>
      <c r="N81" s="20"/>
      <c r="O81" s="20"/>
      <c r="P81" s="20"/>
    </row>
    <row r="82" spans="1:16" x14ac:dyDescent="0.2">
      <c r="A82" s="103" t="s">
        <v>16</v>
      </c>
      <c r="B82" s="52"/>
      <c r="C82" s="115">
        <f>'Kops c'!C44</f>
        <v>0</v>
      </c>
      <c r="D82" s="52"/>
      <c r="E82" s="20"/>
      <c r="F82" s="20"/>
      <c r="G82" s="20"/>
      <c r="H82" s="20"/>
      <c r="I82" s="20"/>
      <c r="J82" s="20"/>
      <c r="K82" s="20"/>
      <c r="L82" s="20"/>
      <c r="M82" s="20"/>
      <c r="N82" s="20"/>
      <c r="O82" s="20"/>
      <c r="P82" s="20"/>
    </row>
    <row r="83" spans="1:16" x14ac:dyDescent="0.2">
      <c r="A83" s="20"/>
      <c r="B83" s="20"/>
      <c r="C83" s="20"/>
      <c r="D83" s="20"/>
      <c r="E83" s="20"/>
      <c r="F83" s="20"/>
      <c r="G83" s="20"/>
      <c r="H83" s="20"/>
      <c r="I83" s="20"/>
      <c r="J83" s="20"/>
      <c r="K83" s="20"/>
      <c r="L83" s="20"/>
      <c r="M83" s="20"/>
      <c r="N83" s="20"/>
      <c r="O83" s="20"/>
      <c r="P83" s="20"/>
    </row>
  </sheetData>
  <mergeCells count="23">
    <mergeCell ref="C80:H80"/>
    <mergeCell ref="L12:P12"/>
    <mergeCell ref="A71:K71"/>
    <mergeCell ref="C74:H74"/>
    <mergeCell ref="C75:H75"/>
    <mergeCell ref="A77:D77"/>
    <mergeCell ref="C79:H79"/>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71:K71">
    <cfRule type="containsText" dxfId="58" priority="3" operator="containsText" text="Tiešās izmaksas kopā, t. sk. darba devēja sociālais nodoklis __.__% ">
      <formula>NOT(ISERROR(SEARCH("Tiešās izmaksas kopā, t. sk. darba devēja sociālais nodoklis __.__% ",A71)))</formula>
    </cfRule>
  </conditionalFormatting>
  <conditionalFormatting sqref="A14:P70">
    <cfRule type="cellIs" dxfId="57" priority="1" operator="equal">
      <formula>0</formula>
    </cfRule>
  </conditionalFormatting>
  <conditionalFormatting sqref="C2:I2 D5:L8 N9:O9 L71:P71 C74:H74 C79:H79 C82">
    <cfRule type="cellIs" dxfId="56"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9996-BFBB-41C2-9CD3-50C22F41CFA9}">
  <sheetPr codeName="Sheet36">
    <tabColor rgb="FFC00000"/>
  </sheetPr>
  <dimension ref="A1:P83"/>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'10a+c+n'!D1</f>
        <v>10</v>
      </c>
      <c r="E1" s="26"/>
      <c r="F1" s="26"/>
      <c r="G1" s="26"/>
      <c r="H1" s="26"/>
      <c r="I1" s="26"/>
      <c r="J1" s="26"/>
      <c r="N1" s="30"/>
      <c r="O1" s="31"/>
      <c r="P1" s="32"/>
    </row>
    <row r="2" spans="1:16" x14ac:dyDescent="0.2">
      <c r="A2" s="33"/>
      <c r="B2" s="33"/>
      <c r="C2" s="316" t="str">
        <f>'10a+c+n'!C2:I2</f>
        <v>Apkure, vēdināšana un gaisa kondicionēšana</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402</v>
      </c>
      <c r="B9" s="319"/>
      <c r="C9" s="319"/>
      <c r="D9" s="319"/>
      <c r="E9" s="319"/>
      <c r="F9" s="319"/>
      <c r="G9" s="35"/>
      <c r="H9" s="35"/>
      <c r="I9" s="35"/>
      <c r="J9" s="320" t="s">
        <v>45</v>
      </c>
      <c r="K9" s="320"/>
      <c r="L9" s="320"/>
      <c r="M9" s="320"/>
      <c r="N9" s="321">
        <f>P71</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izmaksas",IF('10a+c+n'!$Q14="N",'10a+c+n'!B14,0))</f>
        <v>0</v>
      </c>
      <c r="C14" s="27">
        <f>IF($C$4="Neattiecināmās izmaksas",IF('10a+c+n'!$Q14="N",'10a+c+n'!C14,0))</f>
        <v>0</v>
      </c>
      <c r="D14" s="27">
        <f>IF($C$4="Neattiecināmās izmaksas",IF('10a+c+n'!$Q14="N",'10a+c+n'!D14,0))</f>
        <v>0</v>
      </c>
      <c r="E14" s="57"/>
      <c r="F14" s="79"/>
      <c r="G14" s="27">
        <f>IF($C$4="Neattiecināmās izmaksas",IF('10a+c+n'!$Q14="N",'10a+c+n'!G14,0))</f>
        <v>0</v>
      </c>
      <c r="H14" s="27">
        <f>IF($C$4="Neattiecināmās izmaksas",IF('10a+c+n'!$Q14="N",'10a+c+n'!H14,0))</f>
        <v>0</v>
      </c>
      <c r="I14" s="27"/>
      <c r="J14" s="27"/>
      <c r="K14" s="57">
        <f>IF($C$4="Neattiecināmās izmaksas",IF('10a+c+n'!$Q14="N",'10a+c+n'!K14,0))</f>
        <v>0</v>
      </c>
      <c r="L14" s="108">
        <f>IF($C$4="Neattiecināmās izmaksas",IF('10a+c+n'!$Q14="N",'10a+c+n'!L14,0))</f>
        <v>0</v>
      </c>
      <c r="M14" s="27">
        <f>IF($C$4="Neattiecināmās izmaksas",IF('10a+c+n'!$Q14="N",'10a+c+n'!M14,0))</f>
        <v>0</v>
      </c>
      <c r="N14" s="27">
        <f>IF($C$4="Neattiecināmās izmaksas",IF('10a+c+n'!$Q14="N",'10a+c+n'!N14,0))</f>
        <v>0</v>
      </c>
      <c r="O14" s="27">
        <f>IF($C$4="Neattiecināmās izmaksas",IF('10a+c+n'!$Q14="N",'10a+c+n'!O14,0))</f>
        <v>0</v>
      </c>
      <c r="P14" s="57">
        <f>IF($C$4="Neattiecināmās izmaksas",IF('10a+c+n'!$Q14="N",'10a+c+n'!P14,0))</f>
        <v>0</v>
      </c>
    </row>
    <row r="15" spans="1:16" x14ac:dyDescent="0.2">
      <c r="A15" s="64">
        <f>IF(P15=0,0,IF(COUNTBLANK(P15)=1,0,COUNTA($P$14:P15)))</f>
        <v>0</v>
      </c>
      <c r="B15" s="28">
        <f>IF($C$4="Neattiecināmās izmaksas",IF('10a+c+n'!$Q15="N",'10a+c+n'!B15,0))</f>
        <v>0</v>
      </c>
      <c r="C15" s="28">
        <f>IF($C$4="Neattiecināmās izmaksas",IF('10a+c+n'!$Q15="N",'10a+c+n'!C15,0))</f>
        <v>0</v>
      </c>
      <c r="D15" s="28">
        <f>IF($C$4="Neattiecināmās izmaksas",IF('10a+c+n'!$Q15="N",'10a+c+n'!D15,0))</f>
        <v>0</v>
      </c>
      <c r="E15" s="59"/>
      <c r="F15" s="81"/>
      <c r="G15" s="28"/>
      <c r="H15" s="28">
        <f>IF($C$4="Neattiecināmās izmaksas",IF('10a+c+n'!$Q15="N",'10a+c+n'!H15,0))</f>
        <v>0</v>
      </c>
      <c r="I15" s="28"/>
      <c r="J15" s="28"/>
      <c r="K15" s="59">
        <f>IF($C$4="Neattiecināmās izmaksas",IF('10a+c+n'!$Q15="N",'10a+c+n'!K15,0))</f>
        <v>0</v>
      </c>
      <c r="L15" s="109">
        <f>IF($C$4="Neattiecināmās izmaksas",IF('10a+c+n'!$Q15="N",'10a+c+n'!L15,0))</f>
        <v>0</v>
      </c>
      <c r="M15" s="28">
        <f>IF($C$4="Neattiecināmās izmaksas",IF('10a+c+n'!$Q15="N",'10a+c+n'!M15,0))</f>
        <v>0</v>
      </c>
      <c r="N15" s="28">
        <f>IF($C$4="Neattiecināmās izmaksas",IF('10a+c+n'!$Q15="N",'10a+c+n'!N15,0))</f>
        <v>0</v>
      </c>
      <c r="O15" s="28">
        <f>IF($C$4="Neattiecināmās izmaksas",IF('10a+c+n'!$Q15="N",'10a+c+n'!O15,0))</f>
        <v>0</v>
      </c>
      <c r="P15" s="59">
        <f>IF($C$4="Neattiecināmās izmaksas",IF('10a+c+n'!$Q15="N",'10a+c+n'!P15,0))</f>
        <v>0</v>
      </c>
    </row>
    <row r="16" spans="1:16" x14ac:dyDescent="0.2">
      <c r="A16" s="64">
        <f>IF(P16=0,0,IF(COUNTBLANK(P16)=1,0,COUNTA($P$14:P16)))</f>
        <v>0</v>
      </c>
      <c r="B16" s="28">
        <f>IF($C$4="Neattiecināmās izmaksas",IF('10a+c+n'!$Q16="N",'10a+c+n'!B16,0))</f>
        <v>0</v>
      </c>
      <c r="C16" s="28">
        <f>IF($C$4="Neattiecināmās izmaksas",IF('10a+c+n'!$Q16="N",'10a+c+n'!C16,0))</f>
        <v>0</v>
      </c>
      <c r="D16" s="28">
        <f>IF($C$4="Neattiecināmās izmaksas",IF('10a+c+n'!$Q16="N",'10a+c+n'!D16,0))</f>
        <v>0</v>
      </c>
      <c r="E16" s="59"/>
      <c r="F16" s="81"/>
      <c r="G16" s="28"/>
      <c r="H16" s="28">
        <f>IF($C$4="Neattiecināmās izmaksas",IF('10a+c+n'!$Q16="N",'10a+c+n'!H16,0))</f>
        <v>0</v>
      </c>
      <c r="I16" s="28"/>
      <c r="J16" s="28"/>
      <c r="K16" s="59">
        <f>IF($C$4="Neattiecināmās izmaksas",IF('10a+c+n'!$Q16="N",'10a+c+n'!K16,0))</f>
        <v>0</v>
      </c>
      <c r="L16" s="109">
        <f>IF($C$4="Neattiecināmās izmaksas",IF('10a+c+n'!$Q16="N",'10a+c+n'!L16,0))</f>
        <v>0</v>
      </c>
      <c r="M16" s="28">
        <f>IF($C$4="Neattiecināmās izmaksas",IF('10a+c+n'!$Q16="N",'10a+c+n'!M16,0))</f>
        <v>0</v>
      </c>
      <c r="N16" s="28">
        <f>IF($C$4="Neattiecināmās izmaksas",IF('10a+c+n'!$Q16="N",'10a+c+n'!N16,0))</f>
        <v>0</v>
      </c>
      <c r="O16" s="28">
        <f>IF($C$4="Neattiecināmās izmaksas",IF('10a+c+n'!$Q16="N",'10a+c+n'!O16,0))</f>
        <v>0</v>
      </c>
      <c r="P16" s="59">
        <f>IF($C$4="Neattiecināmās izmaksas",IF('10a+c+n'!$Q16="N",'10a+c+n'!P16,0))</f>
        <v>0</v>
      </c>
    </row>
    <row r="17" spans="1:16" x14ac:dyDescent="0.2">
      <c r="A17" s="64">
        <f>IF(P17=0,0,IF(COUNTBLANK(P17)=1,0,COUNTA($P$14:P17)))</f>
        <v>0</v>
      </c>
      <c r="B17" s="28">
        <f>IF($C$4="Neattiecināmās izmaksas",IF('10a+c+n'!$Q17="N",'10a+c+n'!B17,0))</f>
        <v>0</v>
      </c>
      <c r="C17" s="28">
        <f>IF($C$4="Neattiecināmās izmaksas",IF('10a+c+n'!$Q17="N",'10a+c+n'!C17,0))</f>
        <v>0</v>
      </c>
      <c r="D17" s="28">
        <f>IF($C$4="Neattiecināmās izmaksas",IF('10a+c+n'!$Q17="N",'10a+c+n'!D17,0))</f>
        <v>0</v>
      </c>
      <c r="E17" s="59"/>
      <c r="F17" s="81"/>
      <c r="G17" s="28"/>
      <c r="H17" s="28">
        <f>IF($C$4="Neattiecināmās izmaksas",IF('10a+c+n'!$Q17="N",'10a+c+n'!H17,0))</f>
        <v>0</v>
      </c>
      <c r="I17" s="28"/>
      <c r="J17" s="28"/>
      <c r="K17" s="59">
        <f>IF($C$4="Neattiecināmās izmaksas",IF('10a+c+n'!$Q17="N",'10a+c+n'!K17,0))</f>
        <v>0</v>
      </c>
      <c r="L17" s="109">
        <f>IF($C$4="Neattiecināmās izmaksas",IF('10a+c+n'!$Q17="N",'10a+c+n'!L17,0))</f>
        <v>0</v>
      </c>
      <c r="M17" s="28">
        <f>IF($C$4="Neattiecināmās izmaksas",IF('10a+c+n'!$Q17="N",'10a+c+n'!M17,0))</f>
        <v>0</v>
      </c>
      <c r="N17" s="28">
        <f>IF($C$4="Neattiecināmās izmaksas",IF('10a+c+n'!$Q17="N",'10a+c+n'!N17,0))</f>
        <v>0</v>
      </c>
      <c r="O17" s="28">
        <f>IF($C$4="Neattiecināmās izmaksas",IF('10a+c+n'!$Q17="N",'10a+c+n'!O17,0))</f>
        <v>0</v>
      </c>
      <c r="P17" s="59">
        <f>IF($C$4="Neattiecināmās izmaksas",IF('10a+c+n'!$Q17="N",'10a+c+n'!P17,0))</f>
        <v>0</v>
      </c>
    </row>
    <row r="18" spans="1:16" x14ac:dyDescent="0.2">
      <c r="A18" s="64">
        <f>IF(P18=0,0,IF(COUNTBLANK(P18)=1,0,COUNTA($P$14:P18)))</f>
        <v>0</v>
      </c>
      <c r="B18" s="28">
        <f>IF($C$4="Neattiecināmās izmaksas",IF('10a+c+n'!$Q18="N",'10a+c+n'!B18,0))</f>
        <v>0</v>
      </c>
      <c r="C18" s="28">
        <f>IF($C$4="Neattiecināmās izmaksas",IF('10a+c+n'!$Q18="N",'10a+c+n'!C18,0))</f>
        <v>0</v>
      </c>
      <c r="D18" s="28">
        <f>IF($C$4="Neattiecināmās izmaksas",IF('10a+c+n'!$Q18="N",'10a+c+n'!D18,0))</f>
        <v>0</v>
      </c>
      <c r="E18" s="59"/>
      <c r="F18" s="81"/>
      <c r="G18" s="28"/>
      <c r="H18" s="28">
        <f>IF($C$4="Neattiecināmās izmaksas",IF('10a+c+n'!$Q18="N",'10a+c+n'!H18,0))</f>
        <v>0</v>
      </c>
      <c r="I18" s="28"/>
      <c r="J18" s="28"/>
      <c r="K18" s="59">
        <f>IF($C$4="Neattiecināmās izmaksas",IF('10a+c+n'!$Q18="N",'10a+c+n'!K18,0))</f>
        <v>0</v>
      </c>
      <c r="L18" s="109">
        <f>IF($C$4="Neattiecināmās izmaksas",IF('10a+c+n'!$Q18="N",'10a+c+n'!L18,0))</f>
        <v>0</v>
      </c>
      <c r="M18" s="28">
        <f>IF($C$4="Neattiecināmās izmaksas",IF('10a+c+n'!$Q18="N",'10a+c+n'!M18,0))</f>
        <v>0</v>
      </c>
      <c r="N18" s="28">
        <f>IF($C$4="Neattiecināmās izmaksas",IF('10a+c+n'!$Q18="N",'10a+c+n'!N18,0))</f>
        <v>0</v>
      </c>
      <c r="O18" s="28">
        <f>IF($C$4="Neattiecināmās izmaksas",IF('10a+c+n'!$Q18="N",'10a+c+n'!O18,0))</f>
        <v>0</v>
      </c>
      <c r="P18" s="59">
        <f>IF($C$4="Neattiecināmās izmaksas",IF('10a+c+n'!$Q18="N",'10a+c+n'!P18,0))</f>
        <v>0</v>
      </c>
    </row>
    <row r="19" spans="1:16" x14ac:dyDescent="0.2">
      <c r="A19" s="64">
        <f>IF(P19=0,0,IF(COUNTBLANK(P19)=1,0,COUNTA($P$14:P19)))</f>
        <v>0</v>
      </c>
      <c r="B19" s="28">
        <f>IF($C$4="Neattiecināmās izmaksas",IF('10a+c+n'!$Q19="N",'10a+c+n'!B19,0))</f>
        <v>0</v>
      </c>
      <c r="C19" s="28">
        <f>IF($C$4="Neattiecināmās izmaksas",IF('10a+c+n'!$Q19="N",'10a+c+n'!C19,0))</f>
        <v>0</v>
      </c>
      <c r="D19" s="28">
        <f>IF($C$4="Neattiecināmās izmaksas",IF('10a+c+n'!$Q19="N",'10a+c+n'!D19,0))</f>
        <v>0</v>
      </c>
      <c r="E19" s="59"/>
      <c r="F19" s="81"/>
      <c r="G19" s="28"/>
      <c r="H19" s="28">
        <f>IF($C$4="Neattiecināmās izmaksas",IF('10a+c+n'!$Q19="N",'10a+c+n'!H19,0))</f>
        <v>0</v>
      </c>
      <c r="I19" s="28"/>
      <c r="J19" s="28"/>
      <c r="K19" s="59">
        <f>IF($C$4="Neattiecināmās izmaksas",IF('10a+c+n'!$Q19="N",'10a+c+n'!K19,0))</f>
        <v>0</v>
      </c>
      <c r="L19" s="109">
        <f>IF($C$4="Neattiecināmās izmaksas",IF('10a+c+n'!$Q19="N",'10a+c+n'!L19,0))</f>
        <v>0</v>
      </c>
      <c r="M19" s="28">
        <f>IF($C$4="Neattiecināmās izmaksas",IF('10a+c+n'!$Q19="N",'10a+c+n'!M19,0))</f>
        <v>0</v>
      </c>
      <c r="N19" s="28">
        <f>IF($C$4="Neattiecināmās izmaksas",IF('10a+c+n'!$Q19="N",'10a+c+n'!N19,0))</f>
        <v>0</v>
      </c>
      <c r="O19" s="28">
        <f>IF($C$4="Neattiecināmās izmaksas",IF('10a+c+n'!$Q19="N",'10a+c+n'!O19,0))</f>
        <v>0</v>
      </c>
      <c r="P19" s="59">
        <f>IF($C$4="Neattiecināmās izmaksas",IF('10a+c+n'!$Q19="N",'10a+c+n'!P19,0))</f>
        <v>0</v>
      </c>
    </row>
    <row r="20" spans="1:16" x14ac:dyDescent="0.2">
      <c r="A20" s="64">
        <f>IF(P20=0,0,IF(COUNTBLANK(P20)=1,0,COUNTA($P$14:P20)))</f>
        <v>0</v>
      </c>
      <c r="B20" s="28">
        <f>IF($C$4="Neattiecināmās izmaksas",IF('10a+c+n'!$Q20="N",'10a+c+n'!B20,0))</f>
        <v>0</v>
      </c>
      <c r="C20" s="28">
        <f>IF($C$4="Neattiecināmās izmaksas",IF('10a+c+n'!$Q20="N",'10a+c+n'!C20,0))</f>
        <v>0</v>
      </c>
      <c r="D20" s="28">
        <f>IF($C$4="Neattiecināmās izmaksas",IF('10a+c+n'!$Q20="N",'10a+c+n'!D20,0))</f>
        <v>0</v>
      </c>
      <c r="E20" s="59"/>
      <c r="F20" s="81"/>
      <c r="G20" s="28"/>
      <c r="H20" s="28">
        <f>IF($C$4="Neattiecināmās izmaksas",IF('10a+c+n'!$Q20="N",'10a+c+n'!H20,0))</f>
        <v>0</v>
      </c>
      <c r="I20" s="28"/>
      <c r="J20" s="28"/>
      <c r="K20" s="59">
        <f>IF($C$4="Neattiecināmās izmaksas",IF('10a+c+n'!$Q20="N",'10a+c+n'!K20,0))</f>
        <v>0</v>
      </c>
      <c r="L20" s="109">
        <f>IF($C$4="Neattiecināmās izmaksas",IF('10a+c+n'!$Q20="N",'10a+c+n'!L20,0))</f>
        <v>0</v>
      </c>
      <c r="M20" s="28">
        <f>IF($C$4="Neattiecināmās izmaksas",IF('10a+c+n'!$Q20="N",'10a+c+n'!M20,0))</f>
        <v>0</v>
      </c>
      <c r="N20" s="28">
        <f>IF($C$4="Neattiecināmās izmaksas",IF('10a+c+n'!$Q20="N",'10a+c+n'!N20,0))</f>
        <v>0</v>
      </c>
      <c r="O20" s="28">
        <f>IF($C$4="Neattiecināmās izmaksas",IF('10a+c+n'!$Q20="N",'10a+c+n'!O20,0))</f>
        <v>0</v>
      </c>
      <c r="P20" s="59">
        <f>IF($C$4="Neattiecināmās izmaksas",IF('10a+c+n'!$Q20="N",'10a+c+n'!P20,0))</f>
        <v>0</v>
      </c>
    </row>
    <row r="21" spans="1:16" x14ac:dyDescent="0.2">
      <c r="A21" s="64">
        <f>IF(P21=0,0,IF(COUNTBLANK(P21)=1,0,COUNTA($P$14:P21)))</f>
        <v>0</v>
      </c>
      <c r="B21" s="28">
        <f>IF($C$4="Neattiecināmās izmaksas",IF('10a+c+n'!$Q21="N",'10a+c+n'!B21,0))</f>
        <v>0</v>
      </c>
      <c r="C21" s="28">
        <f>IF($C$4="Neattiecināmās izmaksas",IF('10a+c+n'!$Q21="N",'10a+c+n'!C21,0))</f>
        <v>0</v>
      </c>
      <c r="D21" s="28">
        <f>IF($C$4="Neattiecināmās izmaksas",IF('10a+c+n'!$Q21="N",'10a+c+n'!D21,0))</f>
        <v>0</v>
      </c>
      <c r="E21" s="59"/>
      <c r="F21" s="81"/>
      <c r="G21" s="28"/>
      <c r="H21" s="28">
        <f>IF($C$4="Neattiecināmās izmaksas",IF('10a+c+n'!$Q21="N",'10a+c+n'!H21,0))</f>
        <v>0</v>
      </c>
      <c r="I21" s="28"/>
      <c r="J21" s="28"/>
      <c r="K21" s="59">
        <f>IF($C$4="Neattiecināmās izmaksas",IF('10a+c+n'!$Q21="N",'10a+c+n'!K21,0))</f>
        <v>0</v>
      </c>
      <c r="L21" s="109">
        <f>IF($C$4="Neattiecināmās izmaksas",IF('10a+c+n'!$Q21="N",'10a+c+n'!L21,0))</f>
        <v>0</v>
      </c>
      <c r="M21" s="28">
        <f>IF($C$4="Neattiecināmās izmaksas",IF('10a+c+n'!$Q21="N",'10a+c+n'!M21,0))</f>
        <v>0</v>
      </c>
      <c r="N21" s="28">
        <f>IF($C$4="Neattiecināmās izmaksas",IF('10a+c+n'!$Q21="N",'10a+c+n'!N21,0))</f>
        <v>0</v>
      </c>
      <c r="O21" s="28">
        <f>IF($C$4="Neattiecināmās izmaksas",IF('10a+c+n'!$Q21="N",'10a+c+n'!O21,0))</f>
        <v>0</v>
      </c>
      <c r="P21" s="59">
        <f>IF($C$4="Neattiecināmās izmaksas",IF('10a+c+n'!$Q21="N",'10a+c+n'!P21,0))</f>
        <v>0</v>
      </c>
    </row>
    <row r="22" spans="1:16" x14ac:dyDescent="0.2">
      <c r="A22" s="64">
        <f>IF(P22=0,0,IF(COUNTBLANK(P22)=1,0,COUNTA($P$14:P22)))</f>
        <v>0</v>
      </c>
      <c r="B22" s="28">
        <f>IF($C$4="Neattiecināmās izmaksas",IF('10a+c+n'!$Q22="N",'10a+c+n'!B22,0))</f>
        <v>0</v>
      </c>
      <c r="C22" s="28">
        <f>IF($C$4="Neattiecināmās izmaksas",IF('10a+c+n'!$Q22="N",'10a+c+n'!C22,0))</f>
        <v>0</v>
      </c>
      <c r="D22" s="28">
        <f>IF($C$4="Neattiecināmās izmaksas",IF('10a+c+n'!$Q22="N",'10a+c+n'!D22,0))</f>
        <v>0</v>
      </c>
      <c r="E22" s="59"/>
      <c r="F22" s="81"/>
      <c r="G22" s="28"/>
      <c r="H22" s="28">
        <f>IF($C$4="Neattiecināmās izmaksas",IF('10a+c+n'!$Q22="N",'10a+c+n'!H22,0))</f>
        <v>0</v>
      </c>
      <c r="I22" s="28"/>
      <c r="J22" s="28"/>
      <c r="K22" s="59">
        <f>IF($C$4="Neattiecināmās izmaksas",IF('10a+c+n'!$Q22="N",'10a+c+n'!K22,0))</f>
        <v>0</v>
      </c>
      <c r="L22" s="109">
        <f>IF($C$4="Neattiecināmās izmaksas",IF('10a+c+n'!$Q22="N",'10a+c+n'!L22,0))</f>
        <v>0</v>
      </c>
      <c r="M22" s="28">
        <f>IF($C$4="Neattiecināmās izmaksas",IF('10a+c+n'!$Q22="N",'10a+c+n'!M22,0))</f>
        <v>0</v>
      </c>
      <c r="N22" s="28">
        <f>IF($C$4="Neattiecināmās izmaksas",IF('10a+c+n'!$Q22="N",'10a+c+n'!N22,0))</f>
        <v>0</v>
      </c>
      <c r="O22" s="28">
        <f>IF($C$4="Neattiecināmās izmaksas",IF('10a+c+n'!$Q22="N",'10a+c+n'!O22,0))</f>
        <v>0</v>
      </c>
      <c r="P22" s="59">
        <f>IF($C$4="Neattiecināmās izmaksas",IF('10a+c+n'!$Q22="N",'10a+c+n'!P22,0))</f>
        <v>0</v>
      </c>
    </row>
    <row r="23" spans="1:16" x14ac:dyDescent="0.2">
      <c r="A23" s="64">
        <f>IF(P23=0,0,IF(COUNTBLANK(P23)=1,0,COUNTA($P$14:P23)))</f>
        <v>0</v>
      </c>
      <c r="B23" s="28">
        <f>IF($C$4="Neattiecināmās izmaksas",IF('10a+c+n'!$Q23="N",'10a+c+n'!B23,0))</f>
        <v>0</v>
      </c>
      <c r="C23" s="28">
        <f>IF($C$4="Neattiecināmās izmaksas",IF('10a+c+n'!$Q23="N",'10a+c+n'!C23,0))</f>
        <v>0</v>
      </c>
      <c r="D23" s="28">
        <f>IF($C$4="Neattiecināmās izmaksas",IF('10a+c+n'!$Q23="N",'10a+c+n'!D23,0))</f>
        <v>0</v>
      </c>
      <c r="E23" s="59"/>
      <c r="F23" s="81"/>
      <c r="G23" s="28"/>
      <c r="H23" s="28">
        <f>IF($C$4="Neattiecināmās izmaksas",IF('10a+c+n'!$Q23="N",'10a+c+n'!H23,0))</f>
        <v>0</v>
      </c>
      <c r="I23" s="28"/>
      <c r="J23" s="28"/>
      <c r="K23" s="59">
        <f>IF($C$4="Neattiecināmās izmaksas",IF('10a+c+n'!$Q23="N",'10a+c+n'!K23,0))</f>
        <v>0</v>
      </c>
      <c r="L23" s="109">
        <f>IF($C$4="Neattiecināmās izmaksas",IF('10a+c+n'!$Q23="N",'10a+c+n'!L23,0))</f>
        <v>0</v>
      </c>
      <c r="M23" s="28">
        <f>IF($C$4="Neattiecināmās izmaksas",IF('10a+c+n'!$Q23="N",'10a+c+n'!M23,0))</f>
        <v>0</v>
      </c>
      <c r="N23" s="28">
        <f>IF($C$4="Neattiecināmās izmaksas",IF('10a+c+n'!$Q23="N",'10a+c+n'!N23,0))</f>
        <v>0</v>
      </c>
      <c r="O23" s="28">
        <f>IF($C$4="Neattiecināmās izmaksas",IF('10a+c+n'!$Q23="N",'10a+c+n'!O23,0))</f>
        <v>0</v>
      </c>
      <c r="P23" s="59">
        <f>IF($C$4="Neattiecināmās izmaksas",IF('10a+c+n'!$Q23="N",'10a+c+n'!P23,0))</f>
        <v>0</v>
      </c>
    </row>
    <row r="24" spans="1:16" x14ac:dyDescent="0.2">
      <c r="A24" s="64">
        <f>IF(P24=0,0,IF(COUNTBLANK(P24)=1,0,COUNTA($P$14:P24)))</f>
        <v>0</v>
      </c>
      <c r="B24" s="28">
        <f>IF($C$4="Neattiecināmās izmaksas",IF('10a+c+n'!$Q24="N",'10a+c+n'!B24,0))</f>
        <v>0</v>
      </c>
      <c r="C24" s="28">
        <f>IF($C$4="Neattiecināmās izmaksas",IF('10a+c+n'!$Q24="N",'10a+c+n'!C24,0))</f>
        <v>0</v>
      </c>
      <c r="D24" s="28">
        <f>IF($C$4="Neattiecināmās izmaksas",IF('10a+c+n'!$Q24="N",'10a+c+n'!D24,0))</f>
        <v>0</v>
      </c>
      <c r="E24" s="59"/>
      <c r="F24" s="81"/>
      <c r="G24" s="28"/>
      <c r="H24" s="28">
        <f>IF($C$4="Neattiecināmās izmaksas",IF('10a+c+n'!$Q24="N",'10a+c+n'!H24,0))</f>
        <v>0</v>
      </c>
      <c r="I24" s="28"/>
      <c r="J24" s="28"/>
      <c r="K24" s="59">
        <f>IF($C$4="Neattiecināmās izmaksas",IF('10a+c+n'!$Q24="N",'10a+c+n'!K24,0))</f>
        <v>0</v>
      </c>
      <c r="L24" s="109">
        <f>IF($C$4="Neattiecināmās izmaksas",IF('10a+c+n'!$Q24="N",'10a+c+n'!L24,0))</f>
        <v>0</v>
      </c>
      <c r="M24" s="28">
        <f>IF($C$4="Neattiecināmās izmaksas",IF('10a+c+n'!$Q24="N",'10a+c+n'!M24,0))</f>
        <v>0</v>
      </c>
      <c r="N24" s="28">
        <f>IF($C$4="Neattiecināmās izmaksas",IF('10a+c+n'!$Q24="N",'10a+c+n'!N24,0))</f>
        <v>0</v>
      </c>
      <c r="O24" s="28">
        <f>IF($C$4="Neattiecināmās izmaksas",IF('10a+c+n'!$Q24="N",'10a+c+n'!O24,0))</f>
        <v>0</v>
      </c>
      <c r="P24" s="59">
        <f>IF($C$4="Neattiecināmās izmaksas",IF('10a+c+n'!$Q24="N",'10a+c+n'!P24,0))</f>
        <v>0</v>
      </c>
    </row>
    <row r="25" spans="1:16" x14ac:dyDescent="0.2">
      <c r="A25" s="64">
        <f>IF(P25=0,0,IF(COUNTBLANK(P25)=1,0,COUNTA($P$14:P25)))</f>
        <v>0</v>
      </c>
      <c r="B25" s="28">
        <f>IF($C$4="Neattiecināmās izmaksas",IF('10a+c+n'!$Q25="N",'10a+c+n'!B25,0))</f>
        <v>0</v>
      </c>
      <c r="C25" s="28">
        <f>IF($C$4="Neattiecināmās izmaksas",IF('10a+c+n'!$Q25="N",'10a+c+n'!C25,0))</f>
        <v>0</v>
      </c>
      <c r="D25" s="28">
        <f>IF($C$4="Neattiecināmās izmaksas",IF('10a+c+n'!$Q25="N",'10a+c+n'!D25,0))</f>
        <v>0</v>
      </c>
      <c r="E25" s="59"/>
      <c r="F25" s="81"/>
      <c r="G25" s="28"/>
      <c r="H25" s="28">
        <f>IF($C$4="Neattiecināmās izmaksas",IF('10a+c+n'!$Q25="N",'10a+c+n'!H25,0))</f>
        <v>0</v>
      </c>
      <c r="I25" s="28"/>
      <c r="J25" s="28"/>
      <c r="K25" s="59">
        <f>IF($C$4="Neattiecināmās izmaksas",IF('10a+c+n'!$Q25="N",'10a+c+n'!K25,0))</f>
        <v>0</v>
      </c>
      <c r="L25" s="109">
        <f>IF($C$4="Neattiecināmās izmaksas",IF('10a+c+n'!$Q25="N",'10a+c+n'!L25,0))</f>
        <v>0</v>
      </c>
      <c r="M25" s="28">
        <f>IF($C$4="Neattiecināmās izmaksas",IF('10a+c+n'!$Q25="N",'10a+c+n'!M25,0))</f>
        <v>0</v>
      </c>
      <c r="N25" s="28">
        <f>IF($C$4="Neattiecināmās izmaksas",IF('10a+c+n'!$Q25="N",'10a+c+n'!N25,0))</f>
        <v>0</v>
      </c>
      <c r="O25" s="28">
        <f>IF($C$4="Neattiecināmās izmaksas",IF('10a+c+n'!$Q25="N",'10a+c+n'!O25,0))</f>
        <v>0</v>
      </c>
      <c r="P25" s="59">
        <f>IF($C$4="Neattiecināmās izmaksas",IF('10a+c+n'!$Q25="N",'10a+c+n'!P25,0))</f>
        <v>0</v>
      </c>
    </row>
    <row r="26" spans="1:16" x14ac:dyDescent="0.2">
      <c r="A26" s="64">
        <f>IF(P26=0,0,IF(COUNTBLANK(P26)=1,0,COUNTA($P$14:P26)))</f>
        <v>0</v>
      </c>
      <c r="B26" s="28">
        <f>IF($C$4="Neattiecināmās izmaksas",IF('10a+c+n'!$Q26="N",'10a+c+n'!B26,0))</f>
        <v>0</v>
      </c>
      <c r="C26" s="28">
        <f>IF($C$4="Neattiecināmās izmaksas",IF('10a+c+n'!$Q26="N",'10a+c+n'!C26,0))</f>
        <v>0</v>
      </c>
      <c r="D26" s="28">
        <f>IF($C$4="Neattiecināmās izmaksas",IF('10a+c+n'!$Q26="N",'10a+c+n'!D26,0))</f>
        <v>0</v>
      </c>
      <c r="E26" s="59"/>
      <c r="F26" s="81"/>
      <c r="G26" s="28"/>
      <c r="H26" s="28">
        <f>IF($C$4="Neattiecināmās izmaksas",IF('10a+c+n'!$Q26="N",'10a+c+n'!H26,0))</f>
        <v>0</v>
      </c>
      <c r="I26" s="28"/>
      <c r="J26" s="28"/>
      <c r="K26" s="59">
        <f>IF($C$4="Neattiecināmās izmaksas",IF('10a+c+n'!$Q26="N",'10a+c+n'!K26,0))</f>
        <v>0</v>
      </c>
      <c r="L26" s="109">
        <f>IF($C$4="Neattiecināmās izmaksas",IF('10a+c+n'!$Q26="N",'10a+c+n'!L26,0))</f>
        <v>0</v>
      </c>
      <c r="M26" s="28">
        <f>IF($C$4="Neattiecināmās izmaksas",IF('10a+c+n'!$Q26="N",'10a+c+n'!M26,0))</f>
        <v>0</v>
      </c>
      <c r="N26" s="28">
        <f>IF($C$4="Neattiecināmās izmaksas",IF('10a+c+n'!$Q26="N",'10a+c+n'!N26,0))</f>
        <v>0</v>
      </c>
      <c r="O26" s="28">
        <f>IF($C$4="Neattiecināmās izmaksas",IF('10a+c+n'!$Q26="N",'10a+c+n'!O26,0))</f>
        <v>0</v>
      </c>
      <c r="P26" s="59">
        <f>IF($C$4="Neattiecināmās izmaksas",IF('10a+c+n'!$Q26="N",'10a+c+n'!P26,0))</f>
        <v>0</v>
      </c>
    </row>
    <row r="27" spans="1:16" x14ac:dyDescent="0.2">
      <c r="A27" s="64">
        <f>IF(P27=0,0,IF(COUNTBLANK(P27)=1,0,COUNTA($P$14:P27)))</f>
        <v>0</v>
      </c>
      <c r="B27" s="28">
        <f>IF($C$4="Neattiecināmās izmaksas",IF('10a+c+n'!$Q27="N",'10a+c+n'!B27,0))</f>
        <v>0</v>
      </c>
      <c r="C27" s="28">
        <f>IF($C$4="Neattiecināmās izmaksas",IF('10a+c+n'!$Q27="N",'10a+c+n'!C27,0))</f>
        <v>0</v>
      </c>
      <c r="D27" s="28">
        <f>IF($C$4="Neattiecināmās izmaksas",IF('10a+c+n'!$Q27="N",'10a+c+n'!D27,0))</f>
        <v>0</v>
      </c>
      <c r="E27" s="59"/>
      <c r="F27" s="81"/>
      <c r="G27" s="28"/>
      <c r="H27" s="28">
        <f>IF($C$4="Neattiecināmās izmaksas",IF('10a+c+n'!$Q27="N",'10a+c+n'!H27,0))</f>
        <v>0</v>
      </c>
      <c r="I27" s="28"/>
      <c r="J27" s="28"/>
      <c r="K27" s="59">
        <f>IF($C$4="Neattiecināmās izmaksas",IF('10a+c+n'!$Q27="N",'10a+c+n'!K27,0))</f>
        <v>0</v>
      </c>
      <c r="L27" s="109">
        <f>IF($C$4="Neattiecināmās izmaksas",IF('10a+c+n'!$Q27="N",'10a+c+n'!L27,0))</f>
        <v>0</v>
      </c>
      <c r="M27" s="28">
        <f>IF($C$4="Neattiecināmās izmaksas",IF('10a+c+n'!$Q27="N",'10a+c+n'!M27,0))</f>
        <v>0</v>
      </c>
      <c r="N27" s="28">
        <f>IF($C$4="Neattiecināmās izmaksas",IF('10a+c+n'!$Q27="N",'10a+c+n'!N27,0))</f>
        <v>0</v>
      </c>
      <c r="O27" s="28">
        <f>IF($C$4="Neattiecināmās izmaksas",IF('10a+c+n'!$Q27="N",'10a+c+n'!O27,0))</f>
        <v>0</v>
      </c>
      <c r="P27" s="59">
        <f>IF($C$4="Neattiecināmās izmaksas",IF('10a+c+n'!$Q27="N",'10a+c+n'!P27,0))</f>
        <v>0</v>
      </c>
    </row>
    <row r="28" spans="1:16" x14ac:dyDescent="0.2">
      <c r="A28" s="64">
        <f>IF(P28=0,0,IF(COUNTBLANK(P28)=1,0,COUNTA($P$14:P28)))</f>
        <v>0</v>
      </c>
      <c r="B28" s="28">
        <f>IF($C$4="Neattiecināmās izmaksas",IF('10a+c+n'!$Q28="N",'10a+c+n'!B28,0))</f>
        <v>0</v>
      </c>
      <c r="C28" s="28">
        <f>IF($C$4="Neattiecināmās izmaksas",IF('10a+c+n'!$Q28="N",'10a+c+n'!C28,0))</f>
        <v>0</v>
      </c>
      <c r="D28" s="28">
        <f>IF($C$4="Neattiecināmās izmaksas",IF('10a+c+n'!$Q28="N",'10a+c+n'!D28,0))</f>
        <v>0</v>
      </c>
      <c r="E28" s="59"/>
      <c r="F28" s="81"/>
      <c r="G28" s="28"/>
      <c r="H28" s="28">
        <f>IF($C$4="Neattiecināmās izmaksas",IF('10a+c+n'!$Q28="N",'10a+c+n'!H28,0))</f>
        <v>0</v>
      </c>
      <c r="I28" s="28"/>
      <c r="J28" s="28"/>
      <c r="K28" s="59">
        <f>IF($C$4="Neattiecināmās izmaksas",IF('10a+c+n'!$Q28="N",'10a+c+n'!K28,0))</f>
        <v>0</v>
      </c>
      <c r="L28" s="109">
        <f>IF($C$4="Neattiecināmās izmaksas",IF('10a+c+n'!$Q28="N",'10a+c+n'!L28,0))</f>
        <v>0</v>
      </c>
      <c r="M28" s="28">
        <f>IF($C$4="Neattiecināmās izmaksas",IF('10a+c+n'!$Q28="N",'10a+c+n'!M28,0))</f>
        <v>0</v>
      </c>
      <c r="N28" s="28">
        <f>IF($C$4="Neattiecināmās izmaksas",IF('10a+c+n'!$Q28="N",'10a+c+n'!N28,0))</f>
        <v>0</v>
      </c>
      <c r="O28" s="28">
        <f>IF($C$4="Neattiecināmās izmaksas",IF('10a+c+n'!$Q28="N",'10a+c+n'!O28,0))</f>
        <v>0</v>
      </c>
      <c r="P28" s="59">
        <f>IF($C$4="Neattiecināmās izmaksas",IF('10a+c+n'!$Q28="N",'10a+c+n'!P28,0))</f>
        <v>0</v>
      </c>
    </row>
    <row r="29" spans="1:16" x14ac:dyDescent="0.2">
      <c r="A29" s="64">
        <f>IF(P29=0,0,IF(COUNTBLANK(P29)=1,0,COUNTA($P$14:P29)))</f>
        <v>0</v>
      </c>
      <c r="B29" s="28">
        <f>IF($C$4="Neattiecināmās izmaksas",IF('10a+c+n'!$Q29="N",'10a+c+n'!B29,0))</f>
        <v>0</v>
      </c>
      <c r="C29" s="28">
        <f>IF($C$4="Neattiecināmās izmaksas",IF('10a+c+n'!$Q29="N",'10a+c+n'!C29,0))</f>
        <v>0</v>
      </c>
      <c r="D29" s="28">
        <f>IF($C$4="Neattiecināmās izmaksas",IF('10a+c+n'!$Q29="N",'10a+c+n'!D29,0))</f>
        <v>0</v>
      </c>
      <c r="E29" s="59"/>
      <c r="F29" s="81"/>
      <c r="G29" s="28"/>
      <c r="H29" s="28">
        <f>IF($C$4="Neattiecināmās izmaksas",IF('10a+c+n'!$Q29="N",'10a+c+n'!H29,0))</f>
        <v>0</v>
      </c>
      <c r="I29" s="28"/>
      <c r="J29" s="28"/>
      <c r="K29" s="59">
        <f>IF($C$4="Neattiecināmās izmaksas",IF('10a+c+n'!$Q29="N",'10a+c+n'!K29,0))</f>
        <v>0</v>
      </c>
      <c r="L29" s="109">
        <f>IF($C$4="Neattiecināmās izmaksas",IF('10a+c+n'!$Q29="N",'10a+c+n'!L29,0))</f>
        <v>0</v>
      </c>
      <c r="M29" s="28">
        <f>IF($C$4="Neattiecināmās izmaksas",IF('10a+c+n'!$Q29="N",'10a+c+n'!M29,0))</f>
        <v>0</v>
      </c>
      <c r="N29" s="28">
        <f>IF($C$4="Neattiecināmās izmaksas",IF('10a+c+n'!$Q29="N",'10a+c+n'!N29,0))</f>
        <v>0</v>
      </c>
      <c r="O29" s="28">
        <f>IF($C$4="Neattiecināmās izmaksas",IF('10a+c+n'!$Q29="N",'10a+c+n'!O29,0))</f>
        <v>0</v>
      </c>
      <c r="P29" s="59">
        <f>IF($C$4="Neattiecināmās izmaksas",IF('10a+c+n'!$Q29="N",'10a+c+n'!P29,0))</f>
        <v>0</v>
      </c>
    </row>
    <row r="30" spans="1:16" x14ac:dyDescent="0.2">
      <c r="A30" s="64">
        <f>IF(P30=0,0,IF(COUNTBLANK(P30)=1,0,COUNTA($P$14:P30)))</f>
        <v>0</v>
      </c>
      <c r="B30" s="28">
        <f>IF($C$4="Neattiecināmās izmaksas",IF('10a+c+n'!$Q30="N",'10a+c+n'!B30,0))</f>
        <v>0</v>
      </c>
      <c r="C30" s="28">
        <f>IF($C$4="Neattiecināmās izmaksas",IF('10a+c+n'!$Q30="N",'10a+c+n'!C30,0))</f>
        <v>0</v>
      </c>
      <c r="D30" s="28">
        <f>IF($C$4="Neattiecināmās izmaksas",IF('10a+c+n'!$Q30="N",'10a+c+n'!D30,0))</f>
        <v>0</v>
      </c>
      <c r="E30" s="59"/>
      <c r="F30" s="81"/>
      <c r="G30" s="28"/>
      <c r="H30" s="28">
        <f>IF($C$4="Neattiecināmās izmaksas",IF('10a+c+n'!$Q30="N",'10a+c+n'!H30,0))</f>
        <v>0</v>
      </c>
      <c r="I30" s="28"/>
      <c r="J30" s="28"/>
      <c r="K30" s="59">
        <f>IF($C$4="Neattiecināmās izmaksas",IF('10a+c+n'!$Q30="N",'10a+c+n'!K30,0))</f>
        <v>0</v>
      </c>
      <c r="L30" s="109">
        <f>IF($C$4="Neattiecināmās izmaksas",IF('10a+c+n'!$Q30="N",'10a+c+n'!L30,0))</f>
        <v>0</v>
      </c>
      <c r="M30" s="28">
        <f>IF($C$4="Neattiecināmās izmaksas",IF('10a+c+n'!$Q30="N",'10a+c+n'!M30,0))</f>
        <v>0</v>
      </c>
      <c r="N30" s="28">
        <f>IF($C$4="Neattiecināmās izmaksas",IF('10a+c+n'!$Q30="N",'10a+c+n'!N30,0))</f>
        <v>0</v>
      </c>
      <c r="O30" s="28">
        <f>IF($C$4="Neattiecināmās izmaksas",IF('10a+c+n'!$Q30="N",'10a+c+n'!O30,0))</f>
        <v>0</v>
      </c>
      <c r="P30" s="59">
        <f>IF($C$4="Neattiecināmās izmaksas",IF('10a+c+n'!$Q30="N",'10a+c+n'!P30,0))</f>
        <v>0</v>
      </c>
    </row>
    <row r="31" spans="1:16" x14ac:dyDescent="0.2">
      <c r="A31" s="64">
        <f>IF(P31=0,0,IF(COUNTBLANK(P31)=1,0,COUNTA($P$14:P31)))</f>
        <v>0</v>
      </c>
      <c r="B31" s="28">
        <f>IF($C$4="Neattiecināmās izmaksas",IF('10a+c+n'!$Q31="N",'10a+c+n'!B31,0))</f>
        <v>0</v>
      </c>
      <c r="C31" s="28">
        <f>IF($C$4="Neattiecināmās izmaksas",IF('10a+c+n'!$Q31="N",'10a+c+n'!C31,0))</f>
        <v>0</v>
      </c>
      <c r="D31" s="28">
        <f>IF($C$4="Neattiecināmās izmaksas",IF('10a+c+n'!$Q31="N",'10a+c+n'!D31,0))</f>
        <v>0</v>
      </c>
      <c r="E31" s="59"/>
      <c r="F31" s="81"/>
      <c r="G31" s="28"/>
      <c r="H31" s="28">
        <f>IF($C$4="Neattiecināmās izmaksas",IF('10a+c+n'!$Q31="N",'10a+c+n'!H31,0))</f>
        <v>0</v>
      </c>
      <c r="I31" s="28"/>
      <c r="J31" s="28"/>
      <c r="K31" s="59">
        <f>IF($C$4="Neattiecināmās izmaksas",IF('10a+c+n'!$Q31="N",'10a+c+n'!K31,0))</f>
        <v>0</v>
      </c>
      <c r="L31" s="109">
        <f>IF($C$4="Neattiecināmās izmaksas",IF('10a+c+n'!$Q31="N",'10a+c+n'!L31,0))</f>
        <v>0</v>
      </c>
      <c r="M31" s="28">
        <f>IF($C$4="Neattiecināmās izmaksas",IF('10a+c+n'!$Q31="N",'10a+c+n'!M31,0))</f>
        <v>0</v>
      </c>
      <c r="N31" s="28">
        <f>IF($C$4="Neattiecināmās izmaksas",IF('10a+c+n'!$Q31="N",'10a+c+n'!N31,0))</f>
        <v>0</v>
      </c>
      <c r="O31" s="28">
        <f>IF($C$4="Neattiecināmās izmaksas",IF('10a+c+n'!$Q31="N",'10a+c+n'!O31,0))</f>
        <v>0</v>
      </c>
      <c r="P31" s="59">
        <f>IF($C$4="Neattiecināmās izmaksas",IF('10a+c+n'!$Q31="N",'10a+c+n'!P31,0))</f>
        <v>0</v>
      </c>
    </row>
    <row r="32" spans="1:16" x14ac:dyDescent="0.2">
      <c r="A32" s="64">
        <f>IF(P32=0,0,IF(COUNTBLANK(P32)=1,0,COUNTA($P$14:P32)))</f>
        <v>0</v>
      </c>
      <c r="B32" s="28">
        <f>IF($C$4="Neattiecināmās izmaksas",IF('10a+c+n'!$Q32="N",'10a+c+n'!B32,0))</f>
        <v>0</v>
      </c>
      <c r="C32" s="28">
        <f>IF($C$4="Neattiecināmās izmaksas",IF('10a+c+n'!$Q32="N",'10a+c+n'!C32,0))</f>
        <v>0</v>
      </c>
      <c r="D32" s="28">
        <f>IF($C$4="Neattiecināmās izmaksas",IF('10a+c+n'!$Q32="N",'10a+c+n'!D32,0))</f>
        <v>0</v>
      </c>
      <c r="E32" s="59"/>
      <c r="F32" s="81"/>
      <c r="G32" s="28"/>
      <c r="H32" s="28">
        <f>IF($C$4="Neattiecināmās izmaksas",IF('10a+c+n'!$Q32="N",'10a+c+n'!H32,0))</f>
        <v>0</v>
      </c>
      <c r="I32" s="28"/>
      <c r="J32" s="28"/>
      <c r="K32" s="59">
        <f>IF($C$4="Neattiecināmās izmaksas",IF('10a+c+n'!$Q32="N",'10a+c+n'!K32,0))</f>
        <v>0</v>
      </c>
      <c r="L32" s="109">
        <f>IF($C$4="Neattiecināmās izmaksas",IF('10a+c+n'!$Q32="N",'10a+c+n'!L32,0))</f>
        <v>0</v>
      </c>
      <c r="M32" s="28">
        <f>IF($C$4="Neattiecināmās izmaksas",IF('10a+c+n'!$Q32="N",'10a+c+n'!M32,0))</f>
        <v>0</v>
      </c>
      <c r="N32" s="28">
        <f>IF($C$4="Neattiecināmās izmaksas",IF('10a+c+n'!$Q32="N",'10a+c+n'!N32,0))</f>
        <v>0</v>
      </c>
      <c r="O32" s="28">
        <f>IF($C$4="Neattiecināmās izmaksas",IF('10a+c+n'!$Q32="N",'10a+c+n'!O32,0))</f>
        <v>0</v>
      </c>
      <c r="P32" s="59">
        <f>IF($C$4="Neattiecināmās izmaksas",IF('10a+c+n'!$Q32="N",'10a+c+n'!P32,0))</f>
        <v>0</v>
      </c>
    </row>
    <row r="33" spans="1:16" x14ac:dyDescent="0.2">
      <c r="A33" s="64">
        <f>IF(P33=0,0,IF(COUNTBLANK(P33)=1,0,COUNTA($P$14:P33)))</f>
        <v>0</v>
      </c>
      <c r="B33" s="28">
        <f>IF($C$4="Neattiecināmās izmaksas",IF('10a+c+n'!$Q33="N",'10a+c+n'!B33,0))</f>
        <v>0</v>
      </c>
      <c r="C33" s="28">
        <f>IF($C$4="Neattiecināmās izmaksas",IF('10a+c+n'!$Q33="N",'10a+c+n'!C33,0))</f>
        <v>0</v>
      </c>
      <c r="D33" s="28">
        <f>IF($C$4="Neattiecināmās izmaksas",IF('10a+c+n'!$Q33="N",'10a+c+n'!D33,0))</f>
        <v>0</v>
      </c>
      <c r="E33" s="59"/>
      <c r="F33" s="81"/>
      <c r="G33" s="28"/>
      <c r="H33" s="28">
        <f>IF($C$4="Neattiecināmās izmaksas",IF('10a+c+n'!$Q33="N",'10a+c+n'!H33,0))</f>
        <v>0</v>
      </c>
      <c r="I33" s="28"/>
      <c r="J33" s="28"/>
      <c r="K33" s="59">
        <f>IF($C$4="Neattiecināmās izmaksas",IF('10a+c+n'!$Q33="N",'10a+c+n'!K33,0))</f>
        <v>0</v>
      </c>
      <c r="L33" s="109">
        <f>IF($C$4="Neattiecināmās izmaksas",IF('10a+c+n'!$Q33="N",'10a+c+n'!L33,0))</f>
        <v>0</v>
      </c>
      <c r="M33" s="28">
        <f>IF($C$4="Neattiecināmās izmaksas",IF('10a+c+n'!$Q33="N",'10a+c+n'!M33,0))</f>
        <v>0</v>
      </c>
      <c r="N33" s="28">
        <f>IF($C$4="Neattiecināmās izmaksas",IF('10a+c+n'!$Q33="N",'10a+c+n'!N33,0))</f>
        <v>0</v>
      </c>
      <c r="O33" s="28">
        <f>IF($C$4="Neattiecināmās izmaksas",IF('10a+c+n'!$Q33="N",'10a+c+n'!O33,0))</f>
        <v>0</v>
      </c>
      <c r="P33" s="59">
        <f>IF($C$4="Neattiecināmās izmaksas",IF('10a+c+n'!$Q33="N",'10a+c+n'!P33,0))</f>
        <v>0</v>
      </c>
    </row>
    <row r="34" spans="1:16" x14ac:dyDescent="0.2">
      <c r="A34" s="64">
        <f>IF(P34=0,0,IF(COUNTBLANK(P34)=1,0,COUNTA($P$14:P34)))</f>
        <v>0</v>
      </c>
      <c r="B34" s="28">
        <f>IF($C$4="Neattiecināmās izmaksas",IF('10a+c+n'!$Q34="N",'10a+c+n'!B34,0))</f>
        <v>0</v>
      </c>
      <c r="C34" s="28">
        <f>IF($C$4="Neattiecināmās izmaksas",IF('10a+c+n'!$Q34="N",'10a+c+n'!C34,0))</f>
        <v>0</v>
      </c>
      <c r="D34" s="28">
        <f>IF($C$4="Neattiecināmās izmaksas",IF('10a+c+n'!$Q34="N",'10a+c+n'!D34,0))</f>
        <v>0</v>
      </c>
      <c r="E34" s="59"/>
      <c r="F34" s="81"/>
      <c r="G34" s="28"/>
      <c r="H34" s="28">
        <f>IF($C$4="Neattiecināmās izmaksas",IF('10a+c+n'!$Q34="N",'10a+c+n'!H34,0))</f>
        <v>0</v>
      </c>
      <c r="I34" s="28"/>
      <c r="J34" s="28"/>
      <c r="K34" s="59">
        <f>IF($C$4="Neattiecināmās izmaksas",IF('10a+c+n'!$Q34="N",'10a+c+n'!K34,0))</f>
        <v>0</v>
      </c>
      <c r="L34" s="109">
        <f>IF($C$4="Neattiecināmās izmaksas",IF('10a+c+n'!$Q34="N",'10a+c+n'!L34,0))</f>
        <v>0</v>
      </c>
      <c r="M34" s="28">
        <f>IF($C$4="Neattiecināmās izmaksas",IF('10a+c+n'!$Q34="N",'10a+c+n'!M34,0))</f>
        <v>0</v>
      </c>
      <c r="N34" s="28">
        <f>IF($C$4="Neattiecināmās izmaksas",IF('10a+c+n'!$Q34="N",'10a+c+n'!N34,0))</f>
        <v>0</v>
      </c>
      <c r="O34" s="28">
        <f>IF($C$4="Neattiecināmās izmaksas",IF('10a+c+n'!$Q34="N",'10a+c+n'!O34,0))</f>
        <v>0</v>
      </c>
      <c r="P34" s="59">
        <f>IF($C$4="Neattiecināmās izmaksas",IF('10a+c+n'!$Q34="N",'10a+c+n'!P34,0))</f>
        <v>0</v>
      </c>
    </row>
    <row r="35" spans="1:16" x14ac:dyDescent="0.2">
      <c r="A35" s="64">
        <f>IF(P35=0,0,IF(COUNTBLANK(P35)=1,0,COUNTA($P$14:P35)))</f>
        <v>0</v>
      </c>
      <c r="B35" s="28">
        <f>IF($C$4="Neattiecināmās izmaksas",IF('10a+c+n'!$Q35="N",'10a+c+n'!B35,0))</f>
        <v>0</v>
      </c>
      <c r="C35" s="28">
        <f>IF($C$4="Neattiecināmās izmaksas",IF('10a+c+n'!$Q35="N",'10a+c+n'!C35,0))</f>
        <v>0</v>
      </c>
      <c r="D35" s="28">
        <f>IF($C$4="Neattiecināmās izmaksas",IF('10a+c+n'!$Q35="N",'10a+c+n'!D35,0))</f>
        <v>0</v>
      </c>
      <c r="E35" s="59"/>
      <c r="F35" s="81"/>
      <c r="G35" s="28"/>
      <c r="H35" s="28">
        <f>IF($C$4="Neattiecināmās izmaksas",IF('10a+c+n'!$Q35="N",'10a+c+n'!H35,0))</f>
        <v>0</v>
      </c>
      <c r="I35" s="28"/>
      <c r="J35" s="28"/>
      <c r="K35" s="59">
        <f>IF($C$4="Neattiecināmās izmaksas",IF('10a+c+n'!$Q35="N",'10a+c+n'!K35,0))</f>
        <v>0</v>
      </c>
      <c r="L35" s="109">
        <f>IF($C$4="Neattiecināmās izmaksas",IF('10a+c+n'!$Q35="N",'10a+c+n'!L35,0))</f>
        <v>0</v>
      </c>
      <c r="M35" s="28">
        <f>IF($C$4="Neattiecināmās izmaksas",IF('10a+c+n'!$Q35="N",'10a+c+n'!M35,0))</f>
        <v>0</v>
      </c>
      <c r="N35" s="28">
        <f>IF($C$4="Neattiecināmās izmaksas",IF('10a+c+n'!$Q35="N",'10a+c+n'!N35,0))</f>
        <v>0</v>
      </c>
      <c r="O35" s="28">
        <f>IF($C$4="Neattiecināmās izmaksas",IF('10a+c+n'!$Q35="N",'10a+c+n'!O35,0))</f>
        <v>0</v>
      </c>
      <c r="P35" s="59">
        <f>IF($C$4="Neattiecināmās izmaksas",IF('10a+c+n'!$Q35="N",'10a+c+n'!P35,0))</f>
        <v>0</v>
      </c>
    </row>
    <row r="36" spans="1:16" x14ac:dyDescent="0.2">
      <c r="A36" s="64">
        <f>IF(P36=0,0,IF(COUNTBLANK(P36)=1,0,COUNTA($P$14:P36)))</f>
        <v>0</v>
      </c>
      <c r="B36" s="28">
        <f>IF($C$4="Neattiecināmās izmaksas",IF('10a+c+n'!$Q36="N",'10a+c+n'!B36,0))</f>
        <v>0</v>
      </c>
      <c r="C36" s="28">
        <f>IF($C$4="Neattiecināmās izmaksas",IF('10a+c+n'!$Q36="N",'10a+c+n'!C36,0))</f>
        <v>0</v>
      </c>
      <c r="D36" s="28">
        <f>IF($C$4="Neattiecināmās izmaksas",IF('10a+c+n'!$Q36="N",'10a+c+n'!D36,0))</f>
        <v>0</v>
      </c>
      <c r="E36" s="59"/>
      <c r="F36" s="81"/>
      <c r="G36" s="28"/>
      <c r="H36" s="28">
        <f>IF($C$4="Neattiecināmās izmaksas",IF('10a+c+n'!$Q36="N",'10a+c+n'!H36,0))</f>
        <v>0</v>
      </c>
      <c r="I36" s="28"/>
      <c r="J36" s="28"/>
      <c r="K36" s="59">
        <f>IF($C$4="Neattiecināmās izmaksas",IF('10a+c+n'!$Q36="N",'10a+c+n'!K36,0))</f>
        <v>0</v>
      </c>
      <c r="L36" s="109">
        <f>IF($C$4="Neattiecināmās izmaksas",IF('10a+c+n'!$Q36="N",'10a+c+n'!L36,0))</f>
        <v>0</v>
      </c>
      <c r="M36" s="28">
        <f>IF($C$4="Neattiecināmās izmaksas",IF('10a+c+n'!$Q36="N",'10a+c+n'!M36,0))</f>
        <v>0</v>
      </c>
      <c r="N36" s="28">
        <f>IF($C$4="Neattiecināmās izmaksas",IF('10a+c+n'!$Q36="N",'10a+c+n'!N36,0))</f>
        <v>0</v>
      </c>
      <c r="O36" s="28">
        <f>IF($C$4="Neattiecināmās izmaksas",IF('10a+c+n'!$Q36="N",'10a+c+n'!O36,0))</f>
        <v>0</v>
      </c>
      <c r="P36" s="59">
        <f>IF($C$4="Neattiecināmās izmaksas",IF('10a+c+n'!$Q36="N",'10a+c+n'!P36,0))</f>
        <v>0</v>
      </c>
    </row>
    <row r="37" spans="1:16" x14ac:dyDescent="0.2">
      <c r="A37" s="64">
        <f>IF(P37=0,0,IF(COUNTBLANK(P37)=1,0,COUNTA($P$14:P37)))</f>
        <v>0</v>
      </c>
      <c r="B37" s="28">
        <f>IF($C$4="Neattiecināmās izmaksas",IF('10a+c+n'!$Q37="N",'10a+c+n'!B37,0))</f>
        <v>0</v>
      </c>
      <c r="C37" s="28">
        <f>IF($C$4="Neattiecināmās izmaksas",IF('10a+c+n'!$Q37="N",'10a+c+n'!C37,0))</f>
        <v>0</v>
      </c>
      <c r="D37" s="28">
        <f>IF($C$4="Neattiecināmās izmaksas",IF('10a+c+n'!$Q37="N",'10a+c+n'!D37,0))</f>
        <v>0</v>
      </c>
      <c r="E37" s="59"/>
      <c r="F37" s="81"/>
      <c r="G37" s="28"/>
      <c r="H37" s="28">
        <f>IF($C$4="Neattiecināmās izmaksas",IF('10a+c+n'!$Q37="N",'10a+c+n'!H37,0))</f>
        <v>0</v>
      </c>
      <c r="I37" s="28"/>
      <c r="J37" s="28"/>
      <c r="K37" s="59">
        <f>IF($C$4="Neattiecināmās izmaksas",IF('10a+c+n'!$Q37="N",'10a+c+n'!K37,0))</f>
        <v>0</v>
      </c>
      <c r="L37" s="109">
        <f>IF($C$4="Neattiecināmās izmaksas",IF('10a+c+n'!$Q37="N",'10a+c+n'!L37,0))</f>
        <v>0</v>
      </c>
      <c r="M37" s="28">
        <f>IF($C$4="Neattiecināmās izmaksas",IF('10a+c+n'!$Q37="N",'10a+c+n'!M37,0))</f>
        <v>0</v>
      </c>
      <c r="N37" s="28">
        <f>IF($C$4="Neattiecināmās izmaksas",IF('10a+c+n'!$Q37="N",'10a+c+n'!N37,0))</f>
        <v>0</v>
      </c>
      <c r="O37" s="28">
        <f>IF($C$4="Neattiecināmās izmaksas",IF('10a+c+n'!$Q37="N",'10a+c+n'!O37,0))</f>
        <v>0</v>
      </c>
      <c r="P37" s="59">
        <f>IF($C$4="Neattiecināmās izmaksas",IF('10a+c+n'!$Q37="N",'10a+c+n'!P37,0))</f>
        <v>0</v>
      </c>
    </row>
    <row r="38" spans="1:16" x14ac:dyDescent="0.2">
      <c r="A38" s="64">
        <f>IF(P38=0,0,IF(COUNTBLANK(P38)=1,0,COUNTA($P$14:P38)))</f>
        <v>0</v>
      </c>
      <c r="B38" s="28">
        <f>IF($C$4="Neattiecināmās izmaksas",IF('10a+c+n'!$Q38="N",'10a+c+n'!B38,0))</f>
        <v>0</v>
      </c>
      <c r="C38" s="28">
        <f>IF($C$4="Neattiecināmās izmaksas",IF('10a+c+n'!$Q38="N",'10a+c+n'!C38,0))</f>
        <v>0</v>
      </c>
      <c r="D38" s="28">
        <f>IF($C$4="Neattiecināmās izmaksas",IF('10a+c+n'!$Q38="N",'10a+c+n'!D38,0))</f>
        <v>0</v>
      </c>
      <c r="E38" s="59"/>
      <c r="F38" s="81"/>
      <c r="G38" s="28"/>
      <c r="H38" s="28">
        <f>IF($C$4="Neattiecināmās izmaksas",IF('10a+c+n'!$Q38="N",'10a+c+n'!H38,0))</f>
        <v>0</v>
      </c>
      <c r="I38" s="28"/>
      <c r="J38" s="28"/>
      <c r="K38" s="59">
        <f>IF($C$4="Neattiecināmās izmaksas",IF('10a+c+n'!$Q38="N",'10a+c+n'!K38,0))</f>
        <v>0</v>
      </c>
      <c r="L38" s="109">
        <f>IF($C$4="Neattiecināmās izmaksas",IF('10a+c+n'!$Q38="N",'10a+c+n'!L38,0))</f>
        <v>0</v>
      </c>
      <c r="M38" s="28">
        <f>IF($C$4="Neattiecināmās izmaksas",IF('10a+c+n'!$Q38="N",'10a+c+n'!M38,0))</f>
        <v>0</v>
      </c>
      <c r="N38" s="28">
        <f>IF($C$4="Neattiecināmās izmaksas",IF('10a+c+n'!$Q38="N",'10a+c+n'!N38,0))</f>
        <v>0</v>
      </c>
      <c r="O38" s="28">
        <f>IF($C$4="Neattiecināmās izmaksas",IF('10a+c+n'!$Q38="N",'10a+c+n'!O38,0))</f>
        <v>0</v>
      </c>
      <c r="P38" s="59">
        <f>IF($C$4="Neattiecināmās izmaksas",IF('10a+c+n'!$Q38="N",'10a+c+n'!P38,0))</f>
        <v>0</v>
      </c>
    </row>
    <row r="39" spans="1:16" x14ac:dyDescent="0.2">
      <c r="A39" s="64">
        <f>IF(P39=0,0,IF(COUNTBLANK(P39)=1,0,COUNTA($P$14:P39)))</f>
        <v>0</v>
      </c>
      <c r="B39" s="28">
        <f>IF($C$4="Neattiecināmās izmaksas",IF('10a+c+n'!$Q39="N",'10a+c+n'!B39,0))</f>
        <v>0</v>
      </c>
      <c r="C39" s="28">
        <f>IF($C$4="Neattiecināmās izmaksas",IF('10a+c+n'!$Q39="N",'10a+c+n'!C39,0))</f>
        <v>0</v>
      </c>
      <c r="D39" s="28">
        <f>IF($C$4="Neattiecināmās izmaksas",IF('10a+c+n'!$Q39="N",'10a+c+n'!D39,0))</f>
        <v>0</v>
      </c>
      <c r="E39" s="59"/>
      <c r="F39" s="81"/>
      <c r="G39" s="28"/>
      <c r="H39" s="28">
        <f>IF($C$4="Neattiecināmās izmaksas",IF('10a+c+n'!$Q39="N",'10a+c+n'!H39,0))</f>
        <v>0</v>
      </c>
      <c r="I39" s="28"/>
      <c r="J39" s="28"/>
      <c r="K39" s="59">
        <f>IF($C$4="Neattiecināmās izmaksas",IF('10a+c+n'!$Q39="N",'10a+c+n'!K39,0))</f>
        <v>0</v>
      </c>
      <c r="L39" s="109">
        <f>IF($C$4="Neattiecināmās izmaksas",IF('10a+c+n'!$Q39="N",'10a+c+n'!L39,0))</f>
        <v>0</v>
      </c>
      <c r="M39" s="28">
        <f>IF($C$4="Neattiecināmās izmaksas",IF('10a+c+n'!$Q39="N",'10a+c+n'!M39,0))</f>
        <v>0</v>
      </c>
      <c r="N39" s="28">
        <f>IF($C$4="Neattiecināmās izmaksas",IF('10a+c+n'!$Q39="N",'10a+c+n'!N39,0))</f>
        <v>0</v>
      </c>
      <c r="O39" s="28">
        <f>IF($C$4="Neattiecināmās izmaksas",IF('10a+c+n'!$Q39="N",'10a+c+n'!O39,0))</f>
        <v>0</v>
      </c>
      <c r="P39" s="59">
        <f>IF($C$4="Neattiecināmās izmaksas",IF('10a+c+n'!$Q39="N",'10a+c+n'!P39,0))</f>
        <v>0</v>
      </c>
    </row>
    <row r="40" spans="1:16" x14ac:dyDescent="0.2">
      <c r="A40" s="64">
        <f>IF(P40=0,0,IF(COUNTBLANK(P40)=1,0,COUNTA($P$14:P40)))</f>
        <v>0</v>
      </c>
      <c r="B40" s="28">
        <f>IF($C$4="Neattiecināmās izmaksas",IF('10a+c+n'!$Q40="N",'10a+c+n'!B40,0))</f>
        <v>0</v>
      </c>
      <c r="C40" s="28">
        <f>IF($C$4="Neattiecināmās izmaksas",IF('10a+c+n'!$Q40="N",'10a+c+n'!C40,0))</f>
        <v>0</v>
      </c>
      <c r="D40" s="28">
        <f>IF($C$4="Neattiecināmās izmaksas",IF('10a+c+n'!$Q40="N",'10a+c+n'!D40,0))</f>
        <v>0</v>
      </c>
      <c r="E40" s="59"/>
      <c r="F40" s="81"/>
      <c r="G40" s="28"/>
      <c r="H40" s="28">
        <f>IF($C$4="Neattiecināmās izmaksas",IF('10a+c+n'!$Q40="N",'10a+c+n'!H40,0))</f>
        <v>0</v>
      </c>
      <c r="I40" s="28"/>
      <c r="J40" s="28"/>
      <c r="K40" s="59">
        <f>IF($C$4="Neattiecināmās izmaksas",IF('10a+c+n'!$Q40="N",'10a+c+n'!K40,0))</f>
        <v>0</v>
      </c>
      <c r="L40" s="109">
        <f>IF($C$4="Neattiecināmās izmaksas",IF('10a+c+n'!$Q40="N",'10a+c+n'!L40,0))</f>
        <v>0</v>
      </c>
      <c r="M40" s="28">
        <f>IF($C$4="Neattiecināmās izmaksas",IF('10a+c+n'!$Q40="N",'10a+c+n'!M40,0))</f>
        <v>0</v>
      </c>
      <c r="N40" s="28">
        <f>IF($C$4="Neattiecināmās izmaksas",IF('10a+c+n'!$Q40="N",'10a+c+n'!N40,0))</f>
        <v>0</v>
      </c>
      <c r="O40" s="28">
        <f>IF($C$4="Neattiecināmās izmaksas",IF('10a+c+n'!$Q40="N",'10a+c+n'!O40,0))</f>
        <v>0</v>
      </c>
      <c r="P40" s="59">
        <f>IF($C$4="Neattiecināmās izmaksas",IF('10a+c+n'!$Q40="N",'10a+c+n'!P40,0))</f>
        <v>0</v>
      </c>
    </row>
    <row r="41" spans="1:16" x14ac:dyDescent="0.2">
      <c r="A41" s="64">
        <f>IF(P41=0,0,IF(COUNTBLANK(P41)=1,0,COUNTA($P$14:P41)))</f>
        <v>0</v>
      </c>
      <c r="B41" s="28">
        <f>IF($C$4="Neattiecināmās izmaksas",IF('10a+c+n'!$Q41="N",'10a+c+n'!B41,0))</f>
        <v>0</v>
      </c>
      <c r="C41" s="28">
        <f>IF($C$4="Neattiecināmās izmaksas",IF('10a+c+n'!$Q41="N",'10a+c+n'!C41,0))</f>
        <v>0</v>
      </c>
      <c r="D41" s="28">
        <f>IF($C$4="Neattiecināmās izmaksas",IF('10a+c+n'!$Q41="N",'10a+c+n'!D41,0))</f>
        <v>0</v>
      </c>
      <c r="E41" s="59"/>
      <c r="F41" s="81"/>
      <c r="G41" s="28"/>
      <c r="H41" s="28">
        <f>IF($C$4="Neattiecināmās izmaksas",IF('10a+c+n'!$Q41="N",'10a+c+n'!H41,0))</f>
        <v>0</v>
      </c>
      <c r="I41" s="28"/>
      <c r="J41" s="28"/>
      <c r="K41" s="59">
        <f>IF($C$4="Neattiecināmās izmaksas",IF('10a+c+n'!$Q41="N",'10a+c+n'!K41,0))</f>
        <v>0</v>
      </c>
      <c r="L41" s="109">
        <f>IF($C$4="Neattiecināmās izmaksas",IF('10a+c+n'!$Q41="N",'10a+c+n'!L41,0))</f>
        <v>0</v>
      </c>
      <c r="M41" s="28">
        <f>IF($C$4="Neattiecināmās izmaksas",IF('10a+c+n'!$Q41="N",'10a+c+n'!M41,0))</f>
        <v>0</v>
      </c>
      <c r="N41" s="28">
        <f>IF($C$4="Neattiecināmās izmaksas",IF('10a+c+n'!$Q41="N",'10a+c+n'!N41,0))</f>
        <v>0</v>
      </c>
      <c r="O41" s="28">
        <f>IF($C$4="Neattiecināmās izmaksas",IF('10a+c+n'!$Q41="N",'10a+c+n'!O41,0))</f>
        <v>0</v>
      </c>
      <c r="P41" s="59">
        <f>IF($C$4="Neattiecināmās izmaksas",IF('10a+c+n'!$Q41="N",'10a+c+n'!P41,0))</f>
        <v>0</v>
      </c>
    </row>
    <row r="42" spans="1:16" x14ac:dyDescent="0.2">
      <c r="A42" s="64">
        <f>IF(P42=0,0,IF(COUNTBLANK(P42)=1,0,COUNTA($P$14:P42)))</f>
        <v>0</v>
      </c>
      <c r="B42" s="28">
        <f>IF($C$4="Neattiecināmās izmaksas",IF('10a+c+n'!$Q42="N",'10a+c+n'!B42,0))</f>
        <v>0</v>
      </c>
      <c r="C42" s="28">
        <f>IF($C$4="Neattiecināmās izmaksas",IF('10a+c+n'!$Q42="N",'10a+c+n'!C42,0))</f>
        <v>0</v>
      </c>
      <c r="D42" s="28">
        <f>IF($C$4="Neattiecināmās izmaksas",IF('10a+c+n'!$Q42="N",'10a+c+n'!D42,0))</f>
        <v>0</v>
      </c>
      <c r="E42" s="59"/>
      <c r="F42" s="81"/>
      <c r="G42" s="28"/>
      <c r="H42" s="28">
        <f>IF($C$4="Neattiecināmās izmaksas",IF('10a+c+n'!$Q42="N",'10a+c+n'!H42,0))</f>
        <v>0</v>
      </c>
      <c r="I42" s="28"/>
      <c r="J42" s="28"/>
      <c r="K42" s="59">
        <f>IF($C$4="Neattiecināmās izmaksas",IF('10a+c+n'!$Q42="N",'10a+c+n'!K42,0))</f>
        <v>0</v>
      </c>
      <c r="L42" s="109">
        <f>IF($C$4="Neattiecināmās izmaksas",IF('10a+c+n'!$Q42="N",'10a+c+n'!L42,0))</f>
        <v>0</v>
      </c>
      <c r="M42" s="28">
        <f>IF($C$4="Neattiecināmās izmaksas",IF('10a+c+n'!$Q42="N",'10a+c+n'!M42,0))</f>
        <v>0</v>
      </c>
      <c r="N42" s="28">
        <f>IF($C$4="Neattiecināmās izmaksas",IF('10a+c+n'!$Q42="N",'10a+c+n'!N42,0))</f>
        <v>0</v>
      </c>
      <c r="O42" s="28">
        <f>IF($C$4="Neattiecināmās izmaksas",IF('10a+c+n'!$Q42="N",'10a+c+n'!O42,0))</f>
        <v>0</v>
      </c>
      <c r="P42" s="59">
        <f>IF($C$4="Neattiecināmās izmaksas",IF('10a+c+n'!$Q42="N",'10a+c+n'!P42,0))</f>
        <v>0</v>
      </c>
    </row>
    <row r="43" spans="1:16" x14ac:dyDescent="0.2">
      <c r="A43" s="64">
        <f>IF(P43=0,0,IF(COUNTBLANK(P43)=1,0,COUNTA($P$14:P43)))</f>
        <v>0</v>
      </c>
      <c r="B43" s="28">
        <f>IF($C$4="Neattiecināmās izmaksas",IF('10a+c+n'!$Q43="N",'10a+c+n'!B43,0))</f>
        <v>0</v>
      </c>
      <c r="C43" s="28">
        <f>IF($C$4="Neattiecināmās izmaksas",IF('10a+c+n'!$Q43="N",'10a+c+n'!C43,0))</f>
        <v>0</v>
      </c>
      <c r="D43" s="28">
        <f>IF($C$4="Neattiecināmās izmaksas",IF('10a+c+n'!$Q43="N",'10a+c+n'!D43,0))</f>
        <v>0</v>
      </c>
      <c r="E43" s="59"/>
      <c r="F43" s="81"/>
      <c r="G43" s="28"/>
      <c r="H43" s="28">
        <f>IF($C$4="Neattiecināmās izmaksas",IF('10a+c+n'!$Q43="N",'10a+c+n'!H43,0))</f>
        <v>0</v>
      </c>
      <c r="I43" s="28"/>
      <c r="J43" s="28"/>
      <c r="K43" s="59">
        <f>IF($C$4="Neattiecināmās izmaksas",IF('10a+c+n'!$Q43="N",'10a+c+n'!K43,0))</f>
        <v>0</v>
      </c>
      <c r="L43" s="109">
        <f>IF($C$4="Neattiecināmās izmaksas",IF('10a+c+n'!$Q43="N",'10a+c+n'!L43,0))</f>
        <v>0</v>
      </c>
      <c r="M43" s="28">
        <f>IF($C$4="Neattiecināmās izmaksas",IF('10a+c+n'!$Q43="N",'10a+c+n'!M43,0))</f>
        <v>0</v>
      </c>
      <c r="N43" s="28">
        <f>IF($C$4="Neattiecināmās izmaksas",IF('10a+c+n'!$Q43="N",'10a+c+n'!N43,0))</f>
        <v>0</v>
      </c>
      <c r="O43" s="28">
        <f>IF($C$4="Neattiecināmās izmaksas",IF('10a+c+n'!$Q43="N",'10a+c+n'!O43,0))</f>
        <v>0</v>
      </c>
      <c r="P43" s="59">
        <f>IF($C$4="Neattiecināmās izmaksas",IF('10a+c+n'!$Q43="N",'10a+c+n'!P43,0))</f>
        <v>0</v>
      </c>
    </row>
    <row r="44" spans="1:16" x14ac:dyDescent="0.2">
      <c r="A44" s="64">
        <f>IF(P44=0,0,IF(COUNTBLANK(P44)=1,0,COUNTA($P$14:P44)))</f>
        <v>0</v>
      </c>
      <c r="B44" s="28">
        <f>IF($C$4="Neattiecināmās izmaksas",IF('10a+c+n'!$Q44="N",'10a+c+n'!B44,0))</f>
        <v>0</v>
      </c>
      <c r="C44" s="28">
        <f>IF($C$4="Neattiecināmās izmaksas",IF('10a+c+n'!$Q44="N",'10a+c+n'!C44,0))</f>
        <v>0</v>
      </c>
      <c r="D44" s="28">
        <f>IF($C$4="Neattiecināmās izmaksas",IF('10a+c+n'!$Q44="N",'10a+c+n'!D44,0))</f>
        <v>0</v>
      </c>
      <c r="E44" s="59"/>
      <c r="F44" s="81"/>
      <c r="G44" s="28"/>
      <c r="H44" s="28">
        <f>IF($C$4="Neattiecināmās izmaksas",IF('10a+c+n'!$Q44="N",'10a+c+n'!H44,0))</f>
        <v>0</v>
      </c>
      <c r="I44" s="28"/>
      <c r="J44" s="28"/>
      <c r="K44" s="59">
        <f>IF($C$4="Neattiecināmās izmaksas",IF('10a+c+n'!$Q44="N",'10a+c+n'!K44,0))</f>
        <v>0</v>
      </c>
      <c r="L44" s="109">
        <f>IF($C$4="Neattiecināmās izmaksas",IF('10a+c+n'!$Q44="N",'10a+c+n'!L44,0))</f>
        <v>0</v>
      </c>
      <c r="M44" s="28">
        <f>IF($C$4="Neattiecināmās izmaksas",IF('10a+c+n'!$Q44="N",'10a+c+n'!M44,0))</f>
        <v>0</v>
      </c>
      <c r="N44" s="28">
        <f>IF($C$4="Neattiecināmās izmaksas",IF('10a+c+n'!$Q44="N",'10a+c+n'!N44,0))</f>
        <v>0</v>
      </c>
      <c r="O44" s="28">
        <f>IF($C$4="Neattiecināmās izmaksas",IF('10a+c+n'!$Q44="N",'10a+c+n'!O44,0))</f>
        <v>0</v>
      </c>
      <c r="P44" s="59">
        <f>IF($C$4="Neattiecināmās izmaksas",IF('10a+c+n'!$Q44="N",'10a+c+n'!P44,0))</f>
        <v>0</v>
      </c>
    </row>
    <row r="45" spans="1:16" x14ac:dyDescent="0.2">
      <c r="A45" s="64">
        <f>IF(P45=0,0,IF(COUNTBLANK(P45)=1,0,COUNTA($P$14:P45)))</f>
        <v>0</v>
      </c>
      <c r="B45" s="28">
        <f>IF($C$4="Neattiecināmās izmaksas",IF('10a+c+n'!$Q45="N",'10a+c+n'!B45,0))</f>
        <v>0</v>
      </c>
      <c r="C45" s="28">
        <f>IF($C$4="Neattiecināmās izmaksas",IF('10a+c+n'!$Q45="N",'10a+c+n'!C45,0))</f>
        <v>0</v>
      </c>
      <c r="D45" s="28">
        <f>IF($C$4="Neattiecināmās izmaksas",IF('10a+c+n'!$Q45="N",'10a+c+n'!D45,0))</f>
        <v>0</v>
      </c>
      <c r="E45" s="59"/>
      <c r="F45" s="81"/>
      <c r="G45" s="28"/>
      <c r="H45" s="28">
        <f>IF($C$4="Neattiecināmās izmaksas",IF('10a+c+n'!$Q45="N",'10a+c+n'!H45,0))</f>
        <v>0</v>
      </c>
      <c r="I45" s="28"/>
      <c r="J45" s="28"/>
      <c r="K45" s="59">
        <f>IF($C$4="Neattiecināmās izmaksas",IF('10a+c+n'!$Q45="N",'10a+c+n'!K45,0))</f>
        <v>0</v>
      </c>
      <c r="L45" s="109">
        <f>IF($C$4="Neattiecināmās izmaksas",IF('10a+c+n'!$Q45="N",'10a+c+n'!L45,0))</f>
        <v>0</v>
      </c>
      <c r="M45" s="28">
        <f>IF($C$4="Neattiecināmās izmaksas",IF('10a+c+n'!$Q45="N",'10a+c+n'!M45,0))</f>
        <v>0</v>
      </c>
      <c r="N45" s="28">
        <f>IF($C$4="Neattiecināmās izmaksas",IF('10a+c+n'!$Q45="N",'10a+c+n'!N45,0))</f>
        <v>0</v>
      </c>
      <c r="O45" s="28">
        <f>IF($C$4="Neattiecināmās izmaksas",IF('10a+c+n'!$Q45="N",'10a+c+n'!O45,0))</f>
        <v>0</v>
      </c>
      <c r="P45" s="59">
        <f>IF($C$4="Neattiecināmās izmaksas",IF('10a+c+n'!$Q45="N",'10a+c+n'!P45,0))</f>
        <v>0</v>
      </c>
    </row>
    <row r="46" spans="1:16" x14ac:dyDescent="0.2">
      <c r="A46" s="64">
        <f>IF(P46=0,0,IF(COUNTBLANK(P46)=1,0,COUNTA($P$14:P46)))</f>
        <v>0</v>
      </c>
      <c r="B46" s="28">
        <f>IF($C$4="Neattiecināmās izmaksas",IF('10a+c+n'!$Q46="N",'10a+c+n'!B46,0))</f>
        <v>0</v>
      </c>
      <c r="C46" s="28">
        <f>IF($C$4="Neattiecināmās izmaksas",IF('10a+c+n'!$Q46="N",'10a+c+n'!C46,0))</f>
        <v>0</v>
      </c>
      <c r="D46" s="28">
        <f>IF($C$4="Neattiecināmās izmaksas",IF('10a+c+n'!$Q46="N",'10a+c+n'!D46,0))</f>
        <v>0</v>
      </c>
      <c r="E46" s="59"/>
      <c r="F46" s="81"/>
      <c r="G46" s="28"/>
      <c r="H46" s="28">
        <f>IF($C$4="Neattiecināmās izmaksas",IF('10a+c+n'!$Q46="N",'10a+c+n'!H46,0))</f>
        <v>0</v>
      </c>
      <c r="I46" s="28"/>
      <c r="J46" s="28"/>
      <c r="K46" s="59">
        <f>IF($C$4="Neattiecināmās izmaksas",IF('10a+c+n'!$Q46="N",'10a+c+n'!K46,0))</f>
        <v>0</v>
      </c>
      <c r="L46" s="109">
        <f>IF($C$4="Neattiecināmās izmaksas",IF('10a+c+n'!$Q46="N",'10a+c+n'!L46,0))</f>
        <v>0</v>
      </c>
      <c r="M46" s="28">
        <f>IF($C$4="Neattiecināmās izmaksas",IF('10a+c+n'!$Q46="N",'10a+c+n'!M46,0))</f>
        <v>0</v>
      </c>
      <c r="N46" s="28">
        <f>IF($C$4="Neattiecināmās izmaksas",IF('10a+c+n'!$Q46="N",'10a+c+n'!N46,0))</f>
        <v>0</v>
      </c>
      <c r="O46" s="28">
        <f>IF($C$4="Neattiecināmās izmaksas",IF('10a+c+n'!$Q46="N",'10a+c+n'!O46,0))</f>
        <v>0</v>
      </c>
      <c r="P46" s="59">
        <f>IF($C$4="Neattiecināmās izmaksas",IF('10a+c+n'!$Q46="N",'10a+c+n'!P46,0))</f>
        <v>0</v>
      </c>
    </row>
    <row r="47" spans="1:16" x14ac:dyDescent="0.2">
      <c r="A47" s="64">
        <f>IF(P47=0,0,IF(COUNTBLANK(P47)=1,0,COUNTA($P$14:P47)))</f>
        <v>0</v>
      </c>
      <c r="B47" s="28">
        <f>IF($C$4="Neattiecināmās izmaksas",IF('10a+c+n'!$Q47="N",'10a+c+n'!B47,0))</f>
        <v>0</v>
      </c>
      <c r="C47" s="28">
        <f>IF($C$4="Neattiecināmās izmaksas",IF('10a+c+n'!$Q47="N",'10a+c+n'!C47,0))</f>
        <v>0</v>
      </c>
      <c r="D47" s="28">
        <f>IF($C$4="Neattiecināmās izmaksas",IF('10a+c+n'!$Q47="N",'10a+c+n'!D47,0))</f>
        <v>0</v>
      </c>
      <c r="E47" s="59"/>
      <c r="F47" s="81"/>
      <c r="G47" s="28"/>
      <c r="H47" s="28">
        <f>IF($C$4="Neattiecināmās izmaksas",IF('10a+c+n'!$Q47="N",'10a+c+n'!H47,0))</f>
        <v>0</v>
      </c>
      <c r="I47" s="28"/>
      <c r="J47" s="28"/>
      <c r="K47" s="59">
        <f>IF($C$4="Neattiecināmās izmaksas",IF('10a+c+n'!$Q47="N",'10a+c+n'!K47,0))</f>
        <v>0</v>
      </c>
      <c r="L47" s="109">
        <f>IF($C$4="Neattiecināmās izmaksas",IF('10a+c+n'!$Q47="N",'10a+c+n'!L47,0))</f>
        <v>0</v>
      </c>
      <c r="M47" s="28">
        <f>IF($C$4="Neattiecināmās izmaksas",IF('10a+c+n'!$Q47="N",'10a+c+n'!M47,0))</f>
        <v>0</v>
      </c>
      <c r="N47" s="28">
        <f>IF($C$4="Neattiecināmās izmaksas",IF('10a+c+n'!$Q47="N",'10a+c+n'!N47,0))</f>
        <v>0</v>
      </c>
      <c r="O47" s="28">
        <f>IF($C$4="Neattiecināmās izmaksas",IF('10a+c+n'!$Q47="N",'10a+c+n'!O47,0))</f>
        <v>0</v>
      </c>
      <c r="P47" s="59">
        <f>IF($C$4="Neattiecināmās izmaksas",IF('10a+c+n'!$Q47="N",'10a+c+n'!P47,0))</f>
        <v>0</v>
      </c>
    </row>
    <row r="48" spans="1:16" x14ac:dyDescent="0.2">
      <c r="A48" s="64">
        <f>IF(P48=0,0,IF(COUNTBLANK(P48)=1,0,COUNTA($P$14:P48)))</f>
        <v>0</v>
      </c>
      <c r="B48" s="28">
        <f>IF($C$4="Neattiecināmās izmaksas",IF('10a+c+n'!$Q48="N",'10a+c+n'!B48,0))</f>
        <v>0</v>
      </c>
      <c r="C48" s="28">
        <f>IF($C$4="Neattiecināmās izmaksas",IF('10a+c+n'!$Q48="N",'10a+c+n'!C48,0))</f>
        <v>0</v>
      </c>
      <c r="D48" s="28">
        <f>IF($C$4="Neattiecināmās izmaksas",IF('10a+c+n'!$Q48="N",'10a+c+n'!D48,0))</f>
        <v>0</v>
      </c>
      <c r="E48" s="59"/>
      <c r="F48" s="81"/>
      <c r="G48" s="28"/>
      <c r="H48" s="28">
        <f>IF($C$4="Neattiecināmās izmaksas",IF('10a+c+n'!$Q48="N",'10a+c+n'!H48,0))</f>
        <v>0</v>
      </c>
      <c r="I48" s="28"/>
      <c r="J48" s="28"/>
      <c r="K48" s="59">
        <f>IF($C$4="Neattiecināmās izmaksas",IF('10a+c+n'!$Q48="N",'10a+c+n'!K48,0))</f>
        <v>0</v>
      </c>
      <c r="L48" s="109">
        <f>IF($C$4="Neattiecināmās izmaksas",IF('10a+c+n'!$Q48="N",'10a+c+n'!L48,0))</f>
        <v>0</v>
      </c>
      <c r="M48" s="28">
        <f>IF($C$4="Neattiecināmās izmaksas",IF('10a+c+n'!$Q48="N",'10a+c+n'!M48,0))</f>
        <v>0</v>
      </c>
      <c r="N48" s="28">
        <f>IF($C$4="Neattiecināmās izmaksas",IF('10a+c+n'!$Q48="N",'10a+c+n'!N48,0))</f>
        <v>0</v>
      </c>
      <c r="O48" s="28">
        <f>IF($C$4="Neattiecināmās izmaksas",IF('10a+c+n'!$Q48="N",'10a+c+n'!O48,0))</f>
        <v>0</v>
      </c>
      <c r="P48" s="59">
        <f>IF($C$4="Neattiecināmās izmaksas",IF('10a+c+n'!$Q48="N",'10a+c+n'!P48,0))</f>
        <v>0</v>
      </c>
    </row>
    <row r="49" spans="1:16" x14ac:dyDescent="0.2">
      <c r="A49" s="64">
        <f>IF(P49=0,0,IF(COUNTBLANK(P49)=1,0,COUNTA($P$14:P49)))</f>
        <v>0</v>
      </c>
      <c r="B49" s="28">
        <f>IF($C$4="Neattiecināmās izmaksas",IF('10a+c+n'!$Q49="N",'10a+c+n'!B49,0))</f>
        <v>0</v>
      </c>
      <c r="C49" s="28">
        <f>IF($C$4="Neattiecināmās izmaksas",IF('10a+c+n'!$Q49="N",'10a+c+n'!C49,0))</f>
        <v>0</v>
      </c>
      <c r="D49" s="28">
        <f>IF($C$4="Neattiecināmās izmaksas",IF('10a+c+n'!$Q49="N",'10a+c+n'!D49,0))</f>
        <v>0</v>
      </c>
      <c r="E49" s="59"/>
      <c r="F49" s="81"/>
      <c r="G49" s="28"/>
      <c r="H49" s="28">
        <f>IF($C$4="Neattiecināmās izmaksas",IF('10a+c+n'!$Q49="N",'10a+c+n'!H49,0))</f>
        <v>0</v>
      </c>
      <c r="I49" s="28"/>
      <c r="J49" s="28"/>
      <c r="K49" s="59">
        <f>IF($C$4="Neattiecināmās izmaksas",IF('10a+c+n'!$Q49="N",'10a+c+n'!K49,0))</f>
        <v>0</v>
      </c>
      <c r="L49" s="109">
        <f>IF($C$4="Neattiecināmās izmaksas",IF('10a+c+n'!$Q49="N",'10a+c+n'!L49,0))</f>
        <v>0</v>
      </c>
      <c r="M49" s="28">
        <f>IF($C$4="Neattiecināmās izmaksas",IF('10a+c+n'!$Q49="N",'10a+c+n'!M49,0))</f>
        <v>0</v>
      </c>
      <c r="N49" s="28">
        <f>IF($C$4="Neattiecināmās izmaksas",IF('10a+c+n'!$Q49="N",'10a+c+n'!N49,0))</f>
        <v>0</v>
      </c>
      <c r="O49" s="28">
        <f>IF($C$4="Neattiecināmās izmaksas",IF('10a+c+n'!$Q49="N",'10a+c+n'!O49,0))</f>
        <v>0</v>
      </c>
      <c r="P49" s="59">
        <f>IF($C$4="Neattiecināmās izmaksas",IF('10a+c+n'!$Q49="N",'10a+c+n'!P49,0))</f>
        <v>0</v>
      </c>
    </row>
    <row r="50" spans="1:16" x14ac:dyDescent="0.2">
      <c r="A50" s="64">
        <f>IF(P50=0,0,IF(COUNTBLANK(P50)=1,0,COUNTA($P$14:P50)))</f>
        <v>0</v>
      </c>
      <c r="B50" s="28">
        <f>IF($C$4="Neattiecināmās izmaksas",IF('10a+c+n'!$Q50="N",'10a+c+n'!B50,0))</f>
        <v>0</v>
      </c>
      <c r="C50" s="28">
        <f>IF($C$4="Neattiecināmās izmaksas",IF('10a+c+n'!$Q50="N",'10a+c+n'!C50,0))</f>
        <v>0</v>
      </c>
      <c r="D50" s="28">
        <f>IF($C$4="Neattiecināmās izmaksas",IF('10a+c+n'!$Q50="N",'10a+c+n'!D50,0))</f>
        <v>0</v>
      </c>
      <c r="E50" s="59"/>
      <c r="F50" s="81"/>
      <c r="G50" s="28"/>
      <c r="H50" s="28">
        <f>IF($C$4="Neattiecināmās izmaksas",IF('10a+c+n'!$Q50="N",'10a+c+n'!H50,0))</f>
        <v>0</v>
      </c>
      <c r="I50" s="28"/>
      <c r="J50" s="28"/>
      <c r="K50" s="59">
        <f>IF($C$4="Neattiecināmās izmaksas",IF('10a+c+n'!$Q50="N",'10a+c+n'!K50,0))</f>
        <v>0</v>
      </c>
      <c r="L50" s="109">
        <f>IF($C$4="Neattiecināmās izmaksas",IF('10a+c+n'!$Q50="N",'10a+c+n'!L50,0))</f>
        <v>0</v>
      </c>
      <c r="M50" s="28">
        <f>IF($C$4="Neattiecināmās izmaksas",IF('10a+c+n'!$Q50="N",'10a+c+n'!M50,0))</f>
        <v>0</v>
      </c>
      <c r="N50" s="28">
        <f>IF($C$4="Neattiecināmās izmaksas",IF('10a+c+n'!$Q50="N",'10a+c+n'!N50,0))</f>
        <v>0</v>
      </c>
      <c r="O50" s="28">
        <f>IF($C$4="Neattiecināmās izmaksas",IF('10a+c+n'!$Q50="N",'10a+c+n'!O50,0))</f>
        <v>0</v>
      </c>
      <c r="P50" s="59">
        <f>IF($C$4="Neattiecināmās izmaksas",IF('10a+c+n'!$Q50="N",'10a+c+n'!P50,0))</f>
        <v>0</v>
      </c>
    </row>
    <row r="51" spans="1:16" x14ac:dyDescent="0.2">
      <c r="A51" s="64">
        <f>IF(P51=0,0,IF(COUNTBLANK(P51)=1,0,COUNTA($P$14:P51)))</f>
        <v>0</v>
      </c>
      <c r="B51" s="28">
        <f>IF($C$4="Neattiecināmās izmaksas",IF('10a+c+n'!$Q51="N",'10a+c+n'!B51,0))</f>
        <v>0</v>
      </c>
      <c r="C51" s="28">
        <f>IF($C$4="Neattiecināmās izmaksas",IF('10a+c+n'!$Q51="N",'10a+c+n'!C51,0))</f>
        <v>0</v>
      </c>
      <c r="D51" s="28">
        <f>IF($C$4="Neattiecināmās izmaksas",IF('10a+c+n'!$Q51="N",'10a+c+n'!D51,0))</f>
        <v>0</v>
      </c>
      <c r="E51" s="59"/>
      <c r="F51" s="81"/>
      <c r="G51" s="28"/>
      <c r="H51" s="28">
        <f>IF($C$4="Neattiecināmās izmaksas",IF('10a+c+n'!$Q51="N",'10a+c+n'!H51,0))</f>
        <v>0</v>
      </c>
      <c r="I51" s="28"/>
      <c r="J51" s="28"/>
      <c r="K51" s="59">
        <f>IF($C$4="Neattiecināmās izmaksas",IF('10a+c+n'!$Q51="N",'10a+c+n'!K51,0))</f>
        <v>0</v>
      </c>
      <c r="L51" s="109">
        <f>IF($C$4="Neattiecināmās izmaksas",IF('10a+c+n'!$Q51="N",'10a+c+n'!L51,0))</f>
        <v>0</v>
      </c>
      <c r="M51" s="28">
        <f>IF($C$4="Neattiecināmās izmaksas",IF('10a+c+n'!$Q51="N",'10a+c+n'!M51,0))</f>
        <v>0</v>
      </c>
      <c r="N51" s="28">
        <f>IF($C$4="Neattiecināmās izmaksas",IF('10a+c+n'!$Q51="N",'10a+c+n'!N51,0))</f>
        <v>0</v>
      </c>
      <c r="O51" s="28">
        <f>IF($C$4="Neattiecināmās izmaksas",IF('10a+c+n'!$Q51="N",'10a+c+n'!O51,0))</f>
        <v>0</v>
      </c>
      <c r="P51" s="59">
        <f>IF($C$4="Neattiecināmās izmaksas",IF('10a+c+n'!$Q51="N",'10a+c+n'!P51,0))</f>
        <v>0</v>
      </c>
    </row>
    <row r="52" spans="1:16" x14ac:dyDescent="0.2">
      <c r="A52" s="64">
        <f>IF(P52=0,0,IF(COUNTBLANK(P52)=1,0,COUNTA($P$14:P52)))</f>
        <v>0</v>
      </c>
      <c r="B52" s="28">
        <f>IF($C$4="Neattiecināmās izmaksas",IF('10a+c+n'!$Q52="N",'10a+c+n'!B52,0))</f>
        <v>0</v>
      </c>
      <c r="C52" s="28">
        <f>IF($C$4="Neattiecināmās izmaksas",IF('10a+c+n'!$Q52="N",'10a+c+n'!C52,0))</f>
        <v>0</v>
      </c>
      <c r="D52" s="28">
        <f>IF($C$4="Neattiecināmās izmaksas",IF('10a+c+n'!$Q52="N",'10a+c+n'!D52,0))</f>
        <v>0</v>
      </c>
      <c r="E52" s="59"/>
      <c r="F52" s="81"/>
      <c r="G52" s="28"/>
      <c r="H52" s="28">
        <f>IF($C$4="Neattiecināmās izmaksas",IF('10a+c+n'!$Q52="N",'10a+c+n'!H52,0))</f>
        <v>0</v>
      </c>
      <c r="I52" s="28"/>
      <c r="J52" s="28"/>
      <c r="K52" s="59">
        <f>IF($C$4="Neattiecināmās izmaksas",IF('10a+c+n'!$Q52="N",'10a+c+n'!K52,0))</f>
        <v>0</v>
      </c>
      <c r="L52" s="109">
        <f>IF($C$4="Neattiecināmās izmaksas",IF('10a+c+n'!$Q52="N",'10a+c+n'!L52,0))</f>
        <v>0</v>
      </c>
      <c r="M52" s="28">
        <f>IF($C$4="Neattiecināmās izmaksas",IF('10a+c+n'!$Q52="N",'10a+c+n'!M52,0))</f>
        <v>0</v>
      </c>
      <c r="N52" s="28">
        <f>IF($C$4="Neattiecināmās izmaksas",IF('10a+c+n'!$Q52="N",'10a+c+n'!N52,0))</f>
        <v>0</v>
      </c>
      <c r="O52" s="28">
        <f>IF($C$4="Neattiecināmās izmaksas",IF('10a+c+n'!$Q52="N",'10a+c+n'!O52,0))</f>
        <v>0</v>
      </c>
      <c r="P52" s="59">
        <f>IF($C$4="Neattiecināmās izmaksas",IF('10a+c+n'!$Q52="N",'10a+c+n'!P52,0))</f>
        <v>0</v>
      </c>
    </row>
    <row r="53" spans="1:16" x14ac:dyDescent="0.2">
      <c r="A53" s="64">
        <f>IF(P53=0,0,IF(COUNTBLANK(P53)=1,0,COUNTA($P$14:P53)))</f>
        <v>0</v>
      </c>
      <c r="B53" s="28">
        <f>IF($C$4="Neattiecināmās izmaksas",IF('10a+c+n'!$Q53="N",'10a+c+n'!B53,0))</f>
        <v>0</v>
      </c>
      <c r="C53" s="28">
        <f>IF($C$4="Neattiecināmās izmaksas",IF('10a+c+n'!$Q53="N",'10a+c+n'!C53,0))</f>
        <v>0</v>
      </c>
      <c r="D53" s="28">
        <f>IF($C$4="Neattiecināmās izmaksas",IF('10a+c+n'!$Q53="N",'10a+c+n'!D53,0))</f>
        <v>0</v>
      </c>
      <c r="E53" s="59"/>
      <c r="F53" s="81"/>
      <c r="G53" s="28"/>
      <c r="H53" s="28">
        <f>IF($C$4="Neattiecināmās izmaksas",IF('10a+c+n'!$Q53="N",'10a+c+n'!H53,0))</f>
        <v>0</v>
      </c>
      <c r="I53" s="28"/>
      <c r="J53" s="28"/>
      <c r="K53" s="59">
        <f>IF($C$4="Neattiecināmās izmaksas",IF('10a+c+n'!$Q53="N",'10a+c+n'!K53,0))</f>
        <v>0</v>
      </c>
      <c r="L53" s="109">
        <f>IF($C$4="Neattiecināmās izmaksas",IF('10a+c+n'!$Q53="N",'10a+c+n'!L53,0))</f>
        <v>0</v>
      </c>
      <c r="M53" s="28">
        <f>IF($C$4="Neattiecināmās izmaksas",IF('10a+c+n'!$Q53="N",'10a+c+n'!M53,0))</f>
        <v>0</v>
      </c>
      <c r="N53" s="28">
        <f>IF($C$4="Neattiecināmās izmaksas",IF('10a+c+n'!$Q53="N",'10a+c+n'!N53,0))</f>
        <v>0</v>
      </c>
      <c r="O53" s="28">
        <f>IF($C$4="Neattiecināmās izmaksas",IF('10a+c+n'!$Q53="N",'10a+c+n'!O53,0))</f>
        <v>0</v>
      </c>
      <c r="P53" s="59">
        <f>IF($C$4="Neattiecināmās izmaksas",IF('10a+c+n'!$Q53="N",'10a+c+n'!P53,0))</f>
        <v>0</v>
      </c>
    </row>
    <row r="54" spans="1:16" x14ac:dyDescent="0.2">
      <c r="A54" s="64">
        <f>IF(P54=0,0,IF(COUNTBLANK(P54)=1,0,COUNTA($P$14:P54)))</f>
        <v>0</v>
      </c>
      <c r="B54" s="28">
        <f>IF($C$4="Neattiecināmās izmaksas",IF('10a+c+n'!$Q54="N",'10a+c+n'!B54,0))</f>
        <v>0</v>
      </c>
      <c r="C54" s="28">
        <f>IF($C$4="Neattiecināmās izmaksas",IF('10a+c+n'!$Q54="N",'10a+c+n'!C54,0))</f>
        <v>0</v>
      </c>
      <c r="D54" s="28">
        <f>IF($C$4="Neattiecināmās izmaksas",IF('10a+c+n'!$Q54="N",'10a+c+n'!D54,0))</f>
        <v>0</v>
      </c>
      <c r="E54" s="59"/>
      <c r="F54" s="81"/>
      <c r="G54" s="28"/>
      <c r="H54" s="28">
        <f>IF($C$4="Neattiecināmās izmaksas",IF('10a+c+n'!$Q54="N",'10a+c+n'!H54,0))</f>
        <v>0</v>
      </c>
      <c r="I54" s="28"/>
      <c r="J54" s="28"/>
      <c r="K54" s="59">
        <f>IF($C$4="Neattiecināmās izmaksas",IF('10a+c+n'!$Q54="N",'10a+c+n'!K54,0))</f>
        <v>0</v>
      </c>
      <c r="L54" s="109">
        <f>IF($C$4="Neattiecināmās izmaksas",IF('10a+c+n'!$Q54="N",'10a+c+n'!L54,0))</f>
        <v>0</v>
      </c>
      <c r="M54" s="28">
        <f>IF($C$4="Neattiecināmās izmaksas",IF('10a+c+n'!$Q54="N",'10a+c+n'!M54,0))</f>
        <v>0</v>
      </c>
      <c r="N54" s="28">
        <f>IF($C$4="Neattiecināmās izmaksas",IF('10a+c+n'!$Q54="N",'10a+c+n'!N54,0))</f>
        <v>0</v>
      </c>
      <c r="O54" s="28">
        <f>IF($C$4="Neattiecināmās izmaksas",IF('10a+c+n'!$Q54="N",'10a+c+n'!O54,0))</f>
        <v>0</v>
      </c>
      <c r="P54" s="59">
        <f>IF($C$4="Neattiecināmās izmaksas",IF('10a+c+n'!$Q54="N",'10a+c+n'!P54,0))</f>
        <v>0</v>
      </c>
    </row>
    <row r="55" spans="1:16" x14ac:dyDescent="0.2">
      <c r="A55" s="64">
        <f>IF(P55=0,0,IF(COUNTBLANK(P55)=1,0,COUNTA($P$14:P55)))</f>
        <v>0</v>
      </c>
      <c r="B55" s="28">
        <f>IF($C$4="Neattiecināmās izmaksas",IF('10a+c+n'!$Q55="N",'10a+c+n'!B55,0))</f>
        <v>0</v>
      </c>
      <c r="C55" s="28">
        <f>IF($C$4="Neattiecināmās izmaksas",IF('10a+c+n'!$Q55="N",'10a+c+n'!C55,0))</f>
        <v>0</v>
      </c>
      <c r="D55" s="28">
        <f>IF($C$4="Neattiecināmās izmaksas",IF('10a+c+n'!$Q55="N",'10a+c+n'!D55,0))</f>
        <v>0</v>
      </c>
      <c r="E55" s="59"/>
      <c r="F55" s="81"/>
      <c r="G55" s="28"/>
      <c r="H55" s="28">
        <f>IF($C$4="Neattiecināmās izmaksas",IF('10a+c+n'!$Q55="N",'10a+c+n'!H55,0))</f>
        <v>0</v>
      </c>
      <c r="I55" s="28"/>
      <c r="J55" s="28"/>
      <c r="K55" s="59">
        <f>IF($C$4="Neattiecināmās izmaksas",IF('10a+c+n'!$Q55="N",'10a+c+n'!K55,0))</f>
        <v>0</v>
      </c>
      <c r="L55" s="109">
        <f>IF($C$4="Neattiecināmās izmaksas",IF('10a+c+n'!$Q55="N",'10a+c+n'!L55,0))</f>
        <v>0</v>
      </c>
      <c r="M55" s="28">
        <f>IF($C$4="Neattiecināmās izmaksas",IF('10a+c+n'!$Q55="N",'10a+c+n'!M55,0))</f>
        <v>0</v>
      </c>
      <c r="N55" s="28">
        <f>IF($C$4="Neattiecināmās izmaksas",IF('10a+c+n'!$Q55="N",'10a+c+n'!N55,0))</f>
        <v>0</v>
      </c>
      <c r="O55" s="28">
        <f>IF($C$4="Neattiecināmās izmaksas",IF('10a+c+n'!$Q55="N",'10a+c+n'!O55,0))</f>
        <v>0</v>
      </c>
      <c r="P55" s="59">
        <f>IF($C$4="Neattiecināmās izmaksas",IF('10a+c+n'!$Q55="N",'10a+c+n'!P55,0))</f>
        <v>0</v>
      </c>
    </row>
    <row r="56" spans="1:16" x14ac:dyDescent="0.2">
      <c r="A56" s="64">
        <f>IF(P56=0,0,IF(COUNTBLANK(P56)=1,0,COUNTA($P$14:P56)))</f>
        <v>0</v>
      </c>
      <c r="B56" s="28">
        <f>IF($C$4="Neattiecināmās izmaksas",IF('10a+c+n'!$Q56="N",'10a+c+n'!B56,0))</f>
        <v>0</v>
      </c>
      <c r="C56" s="28">
        <f>IF($C$4="Neattiecināmās izmaksas",IF('10a+c+n'!$Q56="N",'10a+c+n'!C56,0))</f>
        <v>0</v>
      </c>
      <c r="D56" s="28">
        <f>IF($C$4="Neattiecināmās izmaksas",IF('10a+c+n'!$Q56="N",'10a+c+n'!D56,0))</f>
        <v>0</v>
      </c>
      <c r="E56" s="59"/>
      <c r="F56" s="81"/>
      <c r="G56" s="28"/>
      <c r="H56" s="28">
        <f>IF($C$4="Neattiecināmās izmaksas",IF('10a+c+n'!$Q56="N",'10a+c+n'!H56,0))</f>
        <v>0</v>
      </c>
      <c r="I56" s="28"/>
      <c r="J56" s="28"/>
      <c r="K56" s="59">
        <f>IF($C$4="Neattiecināmās izmaksas",IF('10a+c+n'!$Q56="N",'10a+c+n'!K56,0))</f>
        <v>0</v>
      </c>
      <c r="L56" s="109">
        <f>IF($C$4="Neattiecināmās izmaksas",IF('10a+c+n'!$Q56="N",'10a+c+n'!L56,0))</f>
        <v>0</v>
      </c>
      <c r="M56" s="28">
        <f>IF($C$4="Neattiecināmās izmaksas",IF('10a+c+n'!$Q56="N",'10a+c+n'!M56,0))</f>
        <v>0</v>
      </c>
      <c r="N56" s="28">
        <f>IF($C$4="Neattiecināmās izmaksas",IF('10a+c+n'!$Q56="N",'10a+c+n'!N56,0))</f>
        <v>0</v>
      </c>
      <c r="O56" s="28">
        <f>IF($C$4="Neattiecināmās izmaksas",IF('10a+c+n'!$Q56="N",'10a+c+n'!O56,0))</f>
        <v>0</v>
      </c>
      <c r="P56" s="59">
        <f>IF($C$4="Neattiecināmās izmaksas",IF('10a+c+n'!$Q56="N",'10a+c+n'!P56,0))</f>
        <v>0</v>
      </c>
    </row>
    <row r="57" spans="1:16" x14ac:dyDescent="0.2">
      <c r="A57" s="64">
        <f>IF(P57=0,0,IF(COUNTBLANK(P57)=1,0,COUNTA($P$14:P57)))</f>
        <v>0</v>
      </c>
      <c r="B57" s="28">
        <f>IF($C$4="Neattiecināmās izmaksas",IF('10a+c+n'!$Q57="N",'10a+c+n'!B57,0))</f>
        <v>0</v>
      </c>
      <c r="C57" s="28">
        <f>IF($C$4="Neattiecināmās izmaksas",IF('10a+c+n'!$Q57="N",'10a+c+n'!C57,0))</f>
        <v>0</v>
      </c>
      <c r="D57" s="28">
        <f>IF($C$4="Neattiecināmās izmaksas",IF('10a+c+n'!$Q57="N",'10a+c+n'!D57,0))</f>
        <v>0</v>
      </c>
      <c r="E57" s="59"/>
      <c r="F57" s="81"/>
      <c r="G57" s="28"/>
      <c r="H57" s="28">
        <f>IF($C$4="Neattiecināmās izmaksas",IF('10a+c+n'!$Q57="N",'10a+c+n'!H57,0))</f>
        <v>0</v>
      </c>
      <c r="I57" s="28"/>
      <c r="J57" s="28"/>
      <c r="K57" s="59">
        <f>IF($C$4="Neattiecināmās izmaksas",IF('10a+c+n'!$Q57="N",'10a+c+n'!K57,0))</f>
        <v>0</v>
      </c>
      <c r="L57" s="109">
        <f>IF($C$4="Neattiecināmās izmaksas",IF('10a+c+n'!$Q57="N",'10a+c+n'!L57,0))</f>
        <v>0</v>
      </c>
      <c r="M57" s="28">
        <f>IF($C$4="Neattiecināmās izmaksas",IF('10a+c+n'!$Q57="N",'10a+c+n'!M57,0))</f>
        <v>0</v>
      </c>
      <c r="N57" s="28">
        <f>IF($C$4="Neattiecināmās izmaksas",IF('10a+c+n'!$Q57="N",'10a+c+n'!N57,0))</f>
        <v>0</v>
      </c>
      <c r="O57" s="28">
        <f>IF($C$4="Neattiecināmās izmaksas",IF('10a+c+n'!$Q57="N",'10a+c+n'!O57,0))</f>
        <v>0</v>
      </c>
      <c r="P57" s="59">
        <f>IF($C$4="Neattiecināmās izmaksas",IF('10a+c+n'!$Q57="N",'10a+c+n'!P57,0))</f>
        <v>0</v>
      </c>
    </row>
    <row r="58" spans="1:16" x14ac:dyDescent="0.2">
      <c r="A58" s="64">
        <f>IF(P58=0,0,IF(COUNTBLANK(P58)=1,0,COUNTA($P$14:P58)))</f>
        <v>0</v>
      </c>
      <c r="B58" s="28">
        <f>IF($C$4="Neattiecināmās izmaksas",IF('10a+c+n'!$Q58="N",'10a+c+n'!B58,0))</f>
        <v>0</v>
      </c>
      <c r="C58" s="28">
        <f>IF($C$4="Neattiecināmās izmaksas",IF('10a+c+n'!$Q58="N",'10a+c+n'!C58,0))</f>
        <v>0</v>
      </c>
      <c r="D58" s="28">
        <f>IF($C$4="Neattiecināmās izmaksas",IF('10a+c+n'!$Q58="N",'10a+c+n'!D58,0))</f>
        <v>0</v>
      </c>
      <c r="E58" s="59"/>
      <c r="F58" s="81"/>
      <c r="G58" s="28"/>
      <c r="H58" s="28">
        <f>IF($C$4="Neattiecināmās izmaksas",IF('10a+c+n'!$Q58="N",'10a+c+n'!H58,0))</f>
        <v>0</v>
      </c>
      <c r="I58" s="28"/>
      <c r="J58" s="28"/>
      <c r="K58" s="59">
        <f>IF($C$4="Neattiecināmās izmaksas",IF('10a+c+n'!$Q58="N",'10a+c+n'!K58,0))</f>
        <v>0</v>
      </c>
      <c r="L58" s="109">
        <f>IF($C$4="Neattiecināmās izmaksas",IF('10a+c+n'!$Q58="N",'10a+c+n'!L58,0))</f>
        <v>0</v>
      </c>
      <c r="M58" s="28">
        <f>IF($C$4="Neattiecināmās izmaksas",IF('10a+c+n'!$Q58="N",'10a+c+n'!M58,0))</f>
        <v>0</v>
      </c>
      <c r="N58" s="28">
        <f>IF($C$4="Neattiecināmās izmaksas",IF('10a+c+n'!$Q58="N",'10a+c+n'!N58,0))</f>
        <v>0</v>
      </c>
      <c r="O58" s="28">
        <f>IF($C$4="Neattiecināmās izmaksas",IF('10a+c+n'!$Q58="N",'10a+c+n'!O58,0))</f>
        <v>0</v>
      </c>
      <c r="P58" s="59">
        <f>IF($C$4="Neattiecināmās izmaksas",IF('10a+c+n'!$Q58="N",'10a+c+n'!P58,0))</f>
        <v>0</v>
      </c>
    </row>
    <row r="59" spans="1:16" x14ac:dyDescent="0.2">
      <c r="A59" s="64">
        <f>IF(P59=0,0,IF(COUNTBLANK(P59)=1,0,COUNTA($P$14:P59)))</f>
        <v>0</v>
      </c>
      <c r="B59" s="28">
        <f>IF($C$4="Neattiecināmās izmaksas",IF('10a+c+n'!$Q59="N",'10a+c+n'!B59,0))</f>
        <v>0</v>
      </c>
      <c r="C59" s="28">
        <f>IF($C$4="Neattiecināmās izmaksas",IF('10a+c+n'!$Q59="N",'10a+c+n'!C59,0))</f>
        <v>0</v>
      </c>
      <c r="D59" s="28">
        <f>IF($C$4="Neattiecināmās izmaksas",IF('10a+c+n'!$Q59="N",'10a+c+n'!D59,0))</f>
        <v>0</v>
      </c>
      <c r="E59" s="59"/>
      <c r="F59" s="81"/>
      <c r="G59" s="28"/>
      <c r="H59" s="28">
        <f>IF($C$4="Neattiecināmās izmaksas",IF('10a+c+n'!$Q59="N",'10a+c+n'!H59,0))</f>
        <v>0</v>
      </c>
      <c r="I59" s="28"/>
      <c r="J59" s="28"/>
      <c r="K59" s="59">
        <f>IF($C$4="Neattiecināmās izmaksas",IF('10a+c+n'!$Q59="N",'10a+c+n'!K59,0))</f>
        <v>0</v>
      </c>
      <c r="L59" s="109">
        <f>IF($C$4="Neattiecināmās izmaksas",IF('10a+c+n'!$Q59="N",'10a+c+n'!L59,0))</f>
        <v>0</v>
      </c>
      <c r="M59" s="28">
        <f>IF($C$4="Neattiecināmās izmaksas",IF('10a+c+n'!$Q59="N",'10a+c+n'!M59,0))</f>
        <v>0</v>
      </c>
      <c r="N59" s="28">
        <f>IF($C$4="Neattiecināmās izmaksas",IF('10a+c+n'!$Q59="N",'10a+c+n'!N59,0))</f>
        <v>0</v>
      </c>
      <c r="O59" s="28">
        <f>IF($C$4="Neattiecināmās izmaksas",IF('10a+c+n'!$Q59="N",'10a+c+n'!O59,0))</f>
        <v>0</v>
      </c>
      <c r="P59" s="59">
        <f>IF($C$4="Neattiecināmās izmaksas",IF('10a+c+n'!$Q59="N",'10a+c+n'!P59,0))</f>
        <v>0</v>
      </c>
    </row>
    <row r="60" spans="1:16" x14ac:dyDescent="0.2">
      <c r="A60" s="64">
        <f>IF(P60=0,0,IF(COUNTBLANK(P60)=1,0,COUNTA($P$14:P60)))</f>
        <v>0</v>
      </c>
      <c r="B60" s="28">
        <f>IF($C$4="Neattiecināmās izmaksas",IF('10a+c+n'!$Q60="N",'10a+c+n'!B60,0))</f>
        <v>0</v>
      </c>
      <c r="C60" s="28">
        <f>IF($C$4="Neattiecināmās izmaksas",IF('10a+c+n'!$Q60="N",'10a+c+n'!C60,0))</f>
        <v>0</v>
      </c>
      <c r="D60" s="28">
        <f>IF($C$4="Neattiecināmās izmaksas",IF('10a+c+n'!$Q60="N",'10a+c+n'!D60,0))</f>
        <v>0</v>
      </c>
      <c r="E60" s="59"/>
      <c r="F60" s="81"/>
      <c r="G60" s="28"/>
      <c r="H60" s="28">
        <f>IF($C$4="Neattiecināmās izmaksas",IF('10a+c+n'!$Q60="N",'10a+c+n'!H60,0))</f>
        <v>0</v>
      </c>
      <c r="I60" s="28"/>
      <c r="J60" s="28"/>
      <c r="K60" s="59">
        <f>IF($C$4="Neattiecināmās izmaksas",IF('10a+c+n'!$Q60="N",'10a+c+n'!K60,0))</f>
        <v>0</v>
      </c>
      <c r="L60" s="109">
        <f>IF($C$4="Neattiecināmās izmaksas",IF('10a+c+n'!$Q60="N",'10a+c+n'!L60,0))</f>
        <v>0</v>
      </c>
      <c r="M60" s="28">
        <f>IF($C$4="Neattiecināmās izmaksas",IF('10a+c+n'!$Q60="N",'10a+c+n'!M60,0))</f>
        <v>0</v>
      </c>
      <c r="N60" s="28">
        <f>IF($C$4="Neattiecināmās izmaksas",IF('10a+c+n'!$Q60="N",'10a+c+n'!N60,0))</f>
        <v>0</v>
      </c>
      <c r="O60" s="28">
        <f>IF($C$4="Neattiecināmās izmaksas",IF('10a+c+n'!$Q60="N",'10a+c+n'!O60,0))</f>
        <v>0</v>
      </c>
      <c r="P60" s="59">
        <f>IF($C$4="Neattiecināmās izmaksas",IF('10a+c+n'!$Q60="N",'10a+c+n'!P60,0))</f>
        <v>0</v>
      </c>
    </row>
    <row r="61" spans="1:16" x14ac:dyDescent="0.2">
      <c r="A61" s="64">
        <f>IF(P61=0,0,IF(COUNTBLANK(P61)=1,0,COUNTA($P$14:P61)))</f>
        <v>0</v>
      </c>
      <c r="B61" s="28">
        <f>IF($C$4="Neattiecināmās izmaksas",IF('10a+c+n'!$Q61="N",'10a+c+n'!B61,0))</f>
        <v>0</v>
      </c>
      <c r="C61" s="28">
        <f>IF($C$4="Neattiecināmās izmaksas",IF('10a+c+n'!$Q61="N",'10a+c+n'!C61,0))</f>
        <v>0</v>
      </c>
      <c r="D61" s="28">
        <f>IF($C$4="Neattiecināmās izmaksas",IF('10a+c+n'!$Q61="N",'10a+c+n'!D61,0))</f>
        <v>0</v>
      </c>
      <c r="E61" s="59"/>
      <c r="F61" s="81"/>
      <c r="G61" s="28"/>
      <c r="H61" s="28">
        <f>IF($C$4="Neattiecināmās izmaksas",IF('10a+c+n'!$Q61="N",'10a+c+n'!H61,0))</f>
        <v>0</v>
      </c>
      <c r="I61" s="28"/>
      <c r="J61" s="28"/>
      <c r="K61" s="59">
        <f>IF($C$4="Neattiecināmās izmaksas",IF('10a+c+n'!$Q61="N",'10a+c+n'!K61,0))</f>
        <v>0</v>
      </c>
      <c r="L61" s="109">
        <f>IF($C$4="Neattiecināmās izmaksas",IF('10a+c+n'!$Q61="N",'10a+c+n'!L61,0))</f>
        <v>0</v>
      </c>
      <c r="M61" s="28">
        <f>IF($C$4="Neattiecināmās izmaksas",IF('10a+c+n'!$Q61="N",'10a+c+n'!M61,0))</f>
        <v>0</v>
      </c>
      <c r="N61" s="28">
        <f>IF($C$4="Neattiecināmās izmaksas",IF('10a+c+n'!$Q61="N",'10a+c+n'!N61,0))</f>
        <v>0</v>
      </c>
      <c r="O61" s="28">
        <f>IF($C$4="Neattiecināmās izmaksas",IF('10a+c+n'!$Q61="N",'10a+c+n'!O61,0))</f>
        <v>0</v>
      </c>
      <c r="P61" s="59">
        <f>IF($C$4="Neattiecināmās izmaksas",IF('10a+c+n'!$Q61="N",'10a+c+n'!P61,0))</f>
        <v>0</v>
      </c>
    </row>
    <row r="62" spans="1:16" x14ac:dyDescent="0.2">
      <c r="A62" s="64">
        <f>IF(P62=0,0,IF(COUNTBLANK(P62)=1,0,COUNTA($P$14:P62)))</f>
        <v>0</v>
      </c>
      <c r="B62" s="28">
        <f>IF($C$4="Neattiecināmās izmaksas",IF('10a+c+n'!$Q62="N",'10a+c+n'!B62,0))</f>
        <v>0</v>
      </c>
      <c r="C62" s="28">
        <f>IF($C$4="Neattiecināmās izmaksas",IF('10a+c+n'!$Q62="N",'10a+c+n'!C62,0))</f>
        <v>0</v>
      </c>
      <c r="D62" s="28">
        <f>IF($C$4="Neattiecināmās izmaksas",IF('10a+c+n'!$Q62="N",'10a+c+n'!D62,0))</f>
        <v>0</v>
      </c>
      <c r="E62" s="59"/>
      <c r="F62" s="81"/>
      <c r="G62" s="28"/>
      <c r="H62" s="28">
        <f>IF($C$4="Neattiecināmās izmaksas",IF('10a+c+n'!$Q62="N",'10a+c+n'!H62,0))</f>
        <v>0</v>
      </c>
      <c r="I62" s="28"/>
      <c r="J62" s="28"/>
      <c r="K62" s="59">
        <f>IF($C$4="Neattiecināmās izmaksas",IF('10a+c+n'!$Q62="N",'10a+c+n'!K62,0))</f>
        <v>0</v>
      </c>
      <c r="L62" s="109">
        <f>IF($C$4="Neattiecināmās izmaksas",IF('10a+c+n'!$Q62="N",'10a+c+n'!L62,0))</f>
        <v>0</v>
      </c>
      <c r="M62" s="28">
        <f>IF($C$4="Neattiecināmās izmaksas",IF('10a+c+n'!$Q62="N",'10a+c+n'!M62,0))</f>
        <v>0</v>
      </c>
      <c r="N62" s="28">
        <f>IF($C$4="Neattiecināmās izmaksas",IF('10a+c+n'!$Q62="N",'10a+c+n'!N62,0))</f>
        <v>0</v>
      </c>
      <c r="O62" s="28">
        <f>IF($C$4="Neattiecināmās izmaksas",IF('10a+c+n'!$Q62="N",'10a+c+n'!O62,0))</f>
        <v>0</v>
      </c>
      <c r="P62" s="59">
        <f>IF($C$4="Neattiecināmās izmaksas",IF('10a+c+n'!$Q62="N",'10a+c+n'!P62,0))</f>
        <v>0</v>
      </c>
    </row>
    <row r="63" spans="1:16" x14ac:dyDescent="0.2">
      <c r="A63" s="64">
        <f>IF(P63=0,0,IF(COUNTBLANK(P63)=1,0,COUNTA($P$14:P63)))</f>
        <v>0</v>
      </c>
      <c r="B63" s="28">
        <f>IF($C$4="Neattiecināmās izmaksas",IF('10a+c+n'!$Q63="N",'10a+c+n'!B63,0))</f>
        <v>0</v>
      </c>
      <c r="C63" s="28">
        <f>IF($C$4="Neattiecināmās izmaksas",IF('10a+c+n'!$Q63="N",'10a+c+n'!C63,0))</f>
        <v>0</v>
      </c>
      <c r="D63" s="28">
        <f>IF($C$4="Neattiecināmās izmaksas",IF('10a+c+n'!$Q63="N",'10a+c+n'!D63,0))</f>
        <v>0</v>
      </c>
      <c r="E63" s="59"/>
      <c r="F63" s="81"/>
      <c r="G63" s="28"/>
      <c r="H63" s="28">
        <f>IF($C$4="Neattiecināmās izmaksas",IF('10a+c+n'!$Q63="N",'10a+c+n'!H63,0))</f>
        <v>0</v>
      </c>
      <c r="I63" s="28"/>
      <c r="J63" s="28"/>
      <c r="K63" s="59">
        <f>IF($C$4="Neattiecināmās izmaksas",IF('10a+c+n'!$Q63="N",'10a+c+n'!K63,0))</f>
        <v>0</v>
      </c>
      <c r="L63" s="109">
        <f>IF($C$4="Neattiecināmās izmaksas",IF('10a+c+n'!$Q63="N",'10a+c+n'!L63,0))</f>
        <v>0</v>
      </c>
      <c r="M63" s="28">
        <f>IF($C$4="Neattiecināmās izmaksas",IF('10a+c+n'!$Q63="N",'10a+c+n'!M63,0))</f>
        <v>0</v>
      </c>
      <c r="N63" s="28">
        <f>IF($C$4="Neattiecināmās izmaksas",IF('10a+c+n'!$Q63="N",'10a+c+n'!N63,0))</f>
        <v>0</v>
      </c>
      <c r="O63" s="28">
        <f>IF($C$4="Neattiecināmās izmaksas",IF('10a+c+n'!$Q63="N",'10a+c+n'!O63,0))</f>
        <v>0</v>
      </c>
      <c r="P63" s="59">
        <f>IF($C$4="Neattiecināmās izmaksas",IF('10a+c+n'!$Q63="N",'10a+c+n'!P63,0))</f>
        <v>0</v>
      </c>
    </row>
    <row r="64" spans="1:16" x14ac:dyDescent="0.2">
      <c r="A64" s="64">
        <f>IF(P64=0,0,IF(COUNTBLANK(P64)=1,0,COUNTA($P$14:P64)))</f>
        <v>0</v>
      </c>
      <c r="B64" s="28">
        <f>IF($C$4="Neattiecināmās izmaksas",IF('10a+c+n'!$Q64="N",'10a+c+n'!B64,0))</f>
        <v>0</v>
      </c>
      <c r="C64" s="28">
        <f>IF($C$4="Neattiecināmās izmaksas",IF('10a+c+n'!$Q64="N",'10a+c+n'!C64,0))</f>
        <v>0</v>
      </c>
      <c r="D64" s="28">
        <f>IF($C$4="Neattiecināmās izmaksas",IF('10a+c+n'!$Q64="N",'10a+c+n'!D64,0))</f>
        <v>0</v>
      </c>
      <c r="E64" s="59"/>
      <c r="F64" s="81"/>
      <c r="G64" s="28"/>
      <c r="H64" s="28">
        <f>IF($C$4="Neattiecināmās izmaksas",IF('10a+c+n'!$Q64="N",'10a+c+n'!H64,0))</f>
        <v>0</v>
      </c>
      <c r="I64" s="28"/>
      <c r="J64" s="28"/>
      <c r="K64" s="59">
        <f>IF($C$4="Neattiecināmās izmaksas",IF('10a+c+n'!$Q64="N",'10a+c+n'!K64,0))</f>
        <v>0</v>
      </c>
      <c r="L64" s="109">
        <f>IF($C$4="Neattiecināmās izmaksas",IF('10a+c+n'!$Q64="N",'10a+c+n'!L64,0))</f>
        <v>0</v>
      </c>
      <c r="M64" s="28">
        <f>IF($C$4="Neattiecināmās izmaksas",IF('10a+c+n'!$Q64="N",'10a+c+n'!M64,0))</f>
        <v>0</v>
      </c>
      <c r="N64" s="28">
        <f>IF($C$4="Neattiecināmās izmaksas",IF('10a+c+n'!$Q64="N",'10a+c+n'!N64,0))</f>
        <v>0</v>
      </c>
      <c r="O64" s="28">
        <f>IF($C$4="Neattiecināmās izmaksas",IF('10a+c+n'!$Q64="N",'10a+c+n'!O64,0))</f>
        <v>0</v>
      </c>
      <c r="P64" s="59">
        <f>IF($C$4="Neattiecināmās izmaksas",IF('10a+c+n'!$Q64="N",'10a+c+n'!P64,0))</f>
        <v>0</v>
      </c>
    </row>
    <row r="65" spans="1:16" x14ac:dyDescent="0.2">
      <c r="A65" s="64">
        <f>IF(P65=0,0,IF(COUNTBLANK(P65)=1,0,COUNTA($P$14:P65)))</f>
        <v>0</v>
      </c>
      <c r="B65" s="28">
        <f>IF($C$4="Neattiecināmās izmaksas",IF('10a+c+n'!$Q65="N",'10a+c+n'!B65,0))</f>
        <v>0</v>
      </c>
      <c r="C65" s="28">
        <f>IF($C$4="Neattiecināmās izmaksas",IF('10a+c+n'!$Q65="N",'10a+c+n'!C65,0))</f>
        <v>0</v>
      </c>
      <c r="D65" s="28">
        <f>IF($C$4="Neattiecināmās izmaksas",IF('10a+c+n'!$Q65="N",'10a+c+n'!D65,0))</f>
        <v>0</v>
      </c>
      <c r="E65" s="59"/>
      <c r="F65" s="81"/>
      <c r="G65" s="28"/>
      <c r="H65" s="28">
        <f>IF($C$4="Neattiecināmās izmaksas",IF('10a+c+n'!$Q65="N",'10a+c+n'!H65,0))</f>
        <v>0</v>
      </c>
      <c r="I65" s="28"/>
      <c r="J65" s="28"/>
      <c r="K65" s="59">
        <f>IF($C$4="Neattiecināmās izmaksas",IF('10a+c+n'!$Q65="N",'10a+c+n'!K65,0))</f>
        <v>0</v>
      </c>
      <c r="L65" s="109">
        <f>IF($C$4="Neattiecināmās izmaksas",IF('10a+c+n'!$Q65="N",'10a+c+n'!L65,0))</f>
        <v>0</v>
      </c>
      <c r="M65" s="28">
        <f>IF($C$4="Neattiecināmās izmaksas",IF('10a+c+n'!$Q65="N",'10a+c+n'!M65,0))</f>
        <v>0</v>
      </c>
      <c r="N65" s="28">
        <f>IF($C$4="Neattiecināmās izmaksas",IF('10a+c+n'!$Q65="N",'10a+c+n'!N65,0))</f>
        <v>0</v>
      </c>
      <c r="O65" s="28">
        <f>IF($C$4="Neattiecināmās izmaksas",IF('10a+c+n'!$Q65="N",'10a+c+n'!O65,0))</f>
        <v>0</v>
      </c>
      <c r="P65" s="59">
        <f>IF($C$4="Neattiecināmās izmaksas",IF('10a+c+n'!$Q65="N",'10a+c+n'!P65,0))</f>
        <v>0</v>
      </c>
    </row>
    <row r="66" spans="1:16" x14ac:dyDescent="0.2">
      <c r="A66" s="64">
        <f>IF(P66=0,0,IF(COUNTBLANK(P66)=1,0,COUNTA($P$14:P66)))</f>
        <v>0</v>
      </c>
      <c r="B66" s="28">
        <f>IF($C$4="Neattiecināmās izmaksas",IF('10a+c+n'!$Q66="N",'10a+c+n'!B66,0))</f>
        <v>0</v>
      </c>
      <c r="C66" s="28">
        <f>IF($C$4="Neattiecināmās izmaksas",IF('10a+c+n'!$Q66="N",'10a+c+n'!C66,0))</f>
        <v>0</v>
      </c>
      <c r="D66" s="28">
        <f>IF($C$4="Neattiecināmās izmaksas",IF('10a+c+n'!$Q66="N",'10a+c+n'!D66,0))</f>
        <v>0</v>
      </c>
      <c r="E66" s="59"/>
      <c r="F66" s="81"/>
      <c r="G66" s="28"/>
      <c r="H66" s="28">
        <f>IF($C$4="Neattiecināmās izmaksas",IF('10a+c+n'!$Q66="N",'10a+c+n'!H66,0))</f>
        <v>0</v>
      </c>
      <c r="I66" s="28"/>
      <c r="J66" s="28"/>
      <c r="K66" s="59">
        <f>IF($C$4="Neattiecināmās izmaksas",IF('10a+c+n'!$Q66="N",'10a+c+n'!K66,0))</f>
        <v>0</v>
      </c>
      <c r="L66" s="109">
        <f>IF($C$4="Neattiecināmās izmaksas",IF('10a+c+n'!$Q66="N",'10a+c+n'!L66,0))</f>
        <v>0</v>
      </c>
      <c r="M66" s="28">
        <f>IF($C$4="Neattiecināmās izmaksas",IF('10a+c+n'!$Q66="N",'10a+c+n'!M66,0))</f>
        <v>0</v>
      </c>
      <c r="N66" s="28">
        <f>IF($C$4="Neattiecināmās izmaksas",IF('10a+c+n'!$Q66="N",'10a+c+n'!N66,0))</f>
        <v>0</v>
      </c>
      <c r="O66" s="28">
        <f>IF($C$4="Neattiecināmās izmaksas",IF('10a+c+n'!$Q66="N",'10a+c+n'!O66,0))</f>
        <v>0</v>
      </c>
      <c r="P66" s="59">
        <f>IF($C$4="Neattiecināmās izmaksas",IF('10a+c+n'!$Q66="N",'10a+c+n'!P66,0))</f>
        <v>0</v>
      </c>
    </row>
    <row r="67" spans="1:16" x14ac:dyDescent="0.2">
      <c r="A67" s="64">
        <f>IF(P67=0,0,IF(COUNTBLANK(P67)=1,0,COUNTA($P$14:P67)))</f>
        <v>0</v>
      </c>
      <c r="B67" s="28">
        <f>IF($C$4="Neattiecināmās izmaksas",IF('10a+c+n'!$Q67="N",'10a+c+n'!B67,0))</f>
        <v>0</v>
      </c>
      <c r="C67" s="28">
        <f>IF($C$4="Neattiecināmās izmaksas",IF('10a+c+n'!$Q67="N",'10a+c+n'!C67,0))</f>
        <v>0</v>
      </c>
      <c r="D67" s="28">
        <f>IF($C$4="Neattiecināmās izmaksas",IF('10a+c+n'!$Q67="N",'10a+c+n'!D67,0))</f>
        <v>0</v>
      </c>
      <c r="E67" s="59"/>
      <c r="F67" s="81"/>
      <c r="G67" s="28"/>
      <c r="H67" s="28">
        <f>IF($C$4="Neattiecināmās izmaksas",IF('10a+c+n'!$Q67="N",'10a+c+n'!H67,0))</f>
        <v>0</v>
      </c>
      <c r="I67" s="28"/>
      <c r="J67" s="28"/>
      <c r="K67" s="59">
        <f>IF($C$4="Neattiecināmās izmaksas",IF('10a+c+n'!$Q67="N",'10a+c+n'!K67,0))</f>
        <v>0</v>
      </c>
      <c r="L67" s="109">
        <f>IF($C$4="Neattiecināmās izmaksas",IF('10a+c+n'!$Q67="N",'10a+c+n'!L67,0))</f>
        <v>0</v>
      </c>
      <c r="M67" s="28">
        <f>IF($C$4="Neattiecināmās izmaksas",IF('10a+c+n'!$Q67="N",'10a+c+n'!M67,0))</f>
        <v>0</v>
      </c>
      <c r="N67" s="28">
        <f>IF($C$4="Neattiecināmās izmaksas",IF('10a+c+n'!$Q67="N",'10a+c+n'!N67,0))</f>
        <v>0</v>
      </c>
      <c r="O67" s="28">
        <f>IF($C$4="Neattiecināmās izmaksas",IF('10a+c+n'!$Q67="N",'10a+c+n'!O67,0))</f>
        <v>0</v>
      </c>
      <c r="P67" s="59">
        <f>IF($C$4="Neattiecināmās izmaksas",IF('10a+c+n'!$Q67="N",'10a+c+n'!P67,0))</f>
        <v>0</v>
      </c>
    </row>
    <row r="68" spans="1:16" x14ac:dyDescent="0.2">
      <c r="A68" s="64">
        <f>IF(P68=0,0,IF(COUNTBLANK(P68)=1,0,COUNTA($P$14:P68)))</f>
        <v>0</v>
      </c>
      <c r="B68" s="28">
        <f>IF($C$4="Neattiecināmās izmaksas",IF('10a+c+n'!$Q68="N",'10a+c+n'!B68,0))</f>
        <v>0</v>
      </c>
      <c r="C68" s="28">
        <f>IF($C$4="Neattiecināmās izmaksas",IF('10a+c+n'!$Q68="N",'10a+c+n'!C68,0))</f>
        <v>0</v>
      </c>
      <c r="D68" s="28">
        <f>IF($C$4="Neattiecināmās izmaksas",IF('10a+c+n'!$Q68="N",'10a+c+n'!D68,0))</f>
        <v>0</v>
      </c>
      <c r="E68" s="59"/>
      <c r="F68" s="81"/>
      <c r="G68" s="28"/>
      <c r="H68" s="28">
        <f>IF($C$4="Neattiecināmās izmaksas",IF('10a+c+n'!$Q68="N",'10a+c+n'!H68,0))</f>
        <v>0</v>
      </c>
      <c r="I68" s="28"/>
      <c r="J68" s="28"/>
      <c r="K68" s="59">
        <f>IF($C$4="Neattiecināmās izmaksas",IF('10a+c+n'!$Q68="N",'10a+c+n'!K68,0))</f>
        <v>0</v>
      </c>
      <c r="L68" s="109">
        <f>IF($C$4="Neattiecināmās izmaksas",IF('10a+c+n'!$Q68="N",'10a+c+n'!L68,0))</f>
        <v>0</v>
      </c>
      <c r="M68" s="28">
        <f>IF($C$4="Neattiecināmās izmaksas",IF('10a+c+n'!$Q68="N",'10a+c+n'!M68,0))</f>
        <v>0</v>
      </c>
      <c r="N68" s="28">
        <f>IF($C$4="Neattiecināmās izmaksas",IF('10a+c+n'!$Q68="N",'10a+c+n'!N68,0))</f>
        <v>0</v>
      </c>
      <c r="O68" s="28">
        <f>IF($C$4="Neattiecināmās izmaksas",IF('10a+c+n'!$Q68="N",'10a+c+n'!O68,0))</f>
        <v>0</v>
      </c>
      <c r="P68" s="59">
        <f>IF($C$4="Neattiecināmās izmaksas",IF('10a+c+n'!$Q68="N",'10a+c+n'!P68,0))</f>
        <v>0</v>
      </c>
    </row>
    <row r="69" spans="1:16" x14ac:dyDescent="0.2">
      <c r="A69" s="64">
        <f>IF(P69=0,0,IF(COUNTBLANK(P69)=1,0,COUNTA($P$14:P69)))</f>
        <v>0</v>
      </c>
      <c r="B69" s="28">
        <f>IF($C$4="Neattiecināmās izmaksas",IF('10a+c+n'!$Q69="N",'10a+c+n'!B69,0))</f>
        <v>0</v>
      </c>
      <c r="C69" s="28">
        <f>IF($C$4="Neattiecināmās izmaksas",IF('10a+c+n'!$Q69="N",'10a+c+n'!C69,0))</f>
        <v>0</v>
      </c>
      <c r="D69" s="28">
        <f>IF($C$4="Neattiecināmās izmaksas",IF('10a+c+n'!$Q69="N",'10a+c+n'!D69,0))</f>
        <v>0</v>
      </c>
      <c r="E69" s="59"/>
      <c r="F69" s="81"/>
      <c r="G69" s="28"/>
      <c r="H69" s="28">
        <f>IF($C$4="Neattiecināmās izmaksas",IF('10a+c+n'!$Q69="N",'10a+c+n'!H69,0))</f>
        <v>0</v>
      </c>
      <c r="I69" s="28"/>
      <c r="J69" s="28"/>
      <c r="K69" s="59">
        <f>IF($C$4="Neattiecināmās izmaksas",IF('10a+c+n'!$Q69="N",'10a+c+n'!K69,0))</f>
        <v>0</v>
      </c>
      <c r="L69" s="109">
        <f>IF($C$4="Neattiecināmās izmaksas",IF('10a+c+n'!$Q69="N",'10a+c+n'!L69,0))</f>
        <v>0</v>
      </c>
      <c r="M69" s="28">
        <f>IF($C$4="Neattiecināmās izmaksas",IF('10a+c+n'!$Q69="N",'10a+c+n'!M69,0))</f>
        <v>0</v>
      </c>
      <c r="N69" s="28">
        <f>IF($C$4="Neattiecināmās izmaksas",IF('10a+c+n'!$Q69="N",'10a+c+n'!N69,0))</f>
        <v>0</v>
      </c>
      <c r="O69" s="28">
        <f>IF($C$4="Neattiecināmās izmaksas",IF('10a+c+n'!$Q69="N",'10a+c+n'!O69,0))</f>
        <v>0</v>
      </c>
      <c r="P69" s="59">
        <f>IF($C$4="Neattiecināmās izmaksas",IF('10a+c+n'!$Q69="N",'10a+c+n'!P69,0))</f>
        <v>0</v>
      </c>
    </row>
    <row r="70" spans="1:16" ht="12" thickBot="1" x14ac:dyDescent="0.25">
      <c r="A70" s="64">
        <f>IF(P70=0,0,IF(COUNTBLANK(P70)=1,0,COUNTA($P$14:P70)))</f>
        <v>0</v>
      </c>
      <c r="B70" s="28">
        <f>IF($C$4="Neattiecināmās izmaksas",IF('10a+c+n'!$Q70="N",'10a+c+n'!B70,0))</f>
        <v>0</v>
      </c>
      <c r="C70" s="28">
        <f>IF($C$4="Neattiecināmās izmaksas",IF('10a+c+n'!$Q70="N",'10a+c+n'!C70,0))</f>
        <v>0</v>
      </c>
      <c r="D70" s="28">
        <f>IF($C$4="Neattiecināmās izmaksas",IF('10a+c+n'!$Q70="N",'10a+c+n'!D70,0))</f>
        <v>0</v>
      </c>
      <c r="E70" s="59"/>
      <c r="F70" s="81"/>
      <c r="G70" s="28"/>
      <c r="H70" s="28">
        <f>IF($C$4="Neattiecināmās izmaksas",IF('10a+c+n'!$Q70="N",'10a+c+n'!H70,0))</f>
        <v>0</v>
      </c>
      <c r="I70" s="28"/>
      <c r="J70" s="28"/>
      <c r="K70" s="59">
        <f>IF($C$4="Neattiecināmās izmaksas",IF('10a+c+n'!$Q70="N",'10a+c+n'!K70,0))</f>
        <v>0</v>
      </c>
      <c r="L70" s="109">
        <f>IF($C$4="Neattiecināmās izmaksas",IF('10a+c+n'!$Q70="N",'10a+c+n'!L70,0))</f>
        <v>0</v>
      </c>
      <c r="M70" s="28">
        <f>IF($C$4="Neattiecināmās izmaksas",IF('10a+c+n'!$Q70="N",'10a+c+n'!M70,0))</f>
        <v>0</v>
      </c>
      <c r="N70" s="28">
        <f>IF($C$4="Neattiecināmās izmaksas",IF('10a+c+n'!$Q70="N",'10a+c+n'!N70,0))</f>
        <v>0</v>
      </c>
      <c r="O70" s="28">
        <f>IF($C$4="Neattiecināmās izmaksas",IF('10a+c+n'!$Q70="N",'10a+c+n'!O70,0))</f>
        <v>0</v>
      </c>
      <c r="P70" s="59">
        <f>IF($C$4="Neattiecināmās izmaksas",IF('10a+c+n'!$Q70="N",'10a+c+n'!P70,0))</f>
        <v>0</v>
      </c>
    </row>
    <row r="71" spans="1:16" ht="12" customHeight="1" thickBot="1" x14ac:dyDescent="0.25">
      <c r="A71" s="325" t="s">
        <v>62</v>
      </c>
      <c r="B71" s="326"/>
      <c r="C71" s="326"/>
      <c r="D71" s="326"/>
      <c r="E71" s="326"/>
      <c r="F71" s="326"/>
      <c r="G71" s="326"/>
      <c r="H71" s="326"/>
      <c r="I71" s="326"/>
      <c r="J71" s="326"/>
      <c r="K71" s="327"/>
      <c r="L71" s="110">
        <f>SUM(L14:L70)</f>
        <v>0</v>
      </c>
      <c r="M71" s="111">
        <f>SUM(M14:M70)</f>
        <v>0</v>
      </c>
      <c r="N71" s="111">
        <f>SUM(N14:N70)</f>
        <v>0</v>
      </c>
      <c r="O71" s="111">
        <f>SUM(O14:O70)</f>
        <v>0</v>
      </c>
      <c r="P71" s="112">
        <f>SUM(P14:P70)</f>
        <v>0</v>
      </c>
    </row>
    <row r="72" spans="1:16" x14ac:dyDescent="0.2">
      <c r="A72" s="20"/>
      <c r="B72" s="20"/>
      <c r="C72" s="20"/>
      <c r="D72" s="20"/>
      <c r="E72" s="20"/>
      <c r="F72" s="20"/>
      <c r="G72" s="20"/>
      <c r="H72" s="20"/>
      <c r="I72" s="20"/>
      <c r="J72" s="20"/>
      <c r="K72" s="20"/>
      <c r="L72" s="20"/>
      <c r="M72" s="20"/>
      <c r="N72" s="20"/>
      <c r="O72" s="20"/>
      <c r="P72" s="20"/>
    </row>
    <row r="73" spans="1:16" x14ac:dyDescent="0.2">
      <c r="A73" s="20"/>
      <c r="B73" s="20"/>
      <c r="C73" s="20"/>
      <c r="D73" s="20"/>
      <c r="E73" s="20"/>
      <c r="F73" s="20"/>
      <c r="G73" s="20"/>
      <c r="H73" s="20"/>
      <c r="I73" s="20"/>
      <c r="J73" s="20"/>
      <c r="K73" s="20"/>
      <c r="L73" s="20"/>
      <c r="M73" s="20"/>
      <c r="N73" s="20"/>
      <c r="O73" s="20"/>
      <c r="P73" s="20"/>
    </row>
    <row r="74" spans="1:16" x14ac:dyDescent="0.2">
      <c r="A74" s="1" t="s">
        <v>14</v>
      </c>
      <c r="B74" s="20"/>
      <c r="C74" s="328">
        <f>'Kops n'!C36:H36</f>
        <v>0</v>
      </c>
      <c r="D74" s="328"/>
      <c r="E74" s="328"/>
      <c r="F74" s="328"/>
      <c r="G74" s="328"/>
      <c r="H74" s="328"/>
      <c r="I74" s="20"/>
      <c r="J74" s="20"/>
      <c r="K74" s="20"/>
      <c r="L74" s="20"/>
      <c r="M74" s="20"/>
      <c r="N74" s="20"/>
      <c r="O74" s="20"/>
      <c r="P74" s="20"/>
    </row>
    <row r="75" spans="1:16" x14ac:dyDescent="0.2">
      <c r="A75" s="20"/>
      <c r="B75" s="20"/>
      <c r="C75" s="250" t="s">
        <v>15</v>
      </c>
      <c r="D75" s="250"/>
      <c r="E75" s="250"/>
      <c r="F75" s="250"/>
      <c r="G75" s="250"/>
      <c r="H75" s="250"/>
      <c r="I75" s="20"/>
      <c r="J75" s="20"/>
      <c r="K75" s="20"/>
      <c r="L75" s="20"/>
      <c r="M75" s="20"/>
      <c r="N75" s="20"/>
      <c r="O75" s="20"/>
      <c r="P75" s="20"/>
    </row>
    <row r="76" spans="1:16" x14ac:dyDescent="0.2">
      <c r="A76" s="20"/>
      <c r="B76" s="20"/>
      <c r="C76" s="20"/>
      <c r="D76" s="20"/>
      <c r="E76" s="20"/>
      <c r="F76" s="20"/>
      <c r="G76" s="20"/>
      <c r="H76" s="20"/>
      <c r="I76" s="20"/>
      <c r="J76" s="20"/>
      <c r="K76" s="20"/>
      <c r="L76" s="20"/>
      <c r="M76" s="20"/>
      <c r="N76" s="20"/>
      <c r="O76" s="20"/>
      <c r="P76" s="20"/>
    </row>
    <row r="77" spans="1:16" x14ac:dyDescent="0.2">
      <c r="A77" s="291" t="str">
        <f>'Kops n'!A39:D39</f>
        <v xml:space="preserve">Tāme sastādīta 2023. gada __.________ </v>
      </c>
      <c r="B77" s="292"/>
      <c r="C77" s="292"/>
      <c r="D77" s="292"/>
      <c r="E77" s="20"/>
      <c r="F77" s="20"/>
      <c r="G77" s="20"/>
      <c r="H77" s="20"/>
      <c r="I77" s="20"/>
      <c r="J77" s="20"/>
      <c r="K77" s="20"/>
      <c r="L77" s="20"/>
      <c r="M77" s="20"/>
      <c r="N77" s="20"/>
      <c r="O77" s="20"/>
      <c r="P77" s="20"/>
    </row>
    <row r="78" spans="1:16" x14ac:dyDescent="0.2">
      <c r="A78" s="20"/>
      <c r="B78" s="20"/>
      <c r="C78" s="20"/>
      <c r="D78" s="20"/>
      <c r="E78" s="20"/>
      <c r="F78" s="20"/>
      <c r="G78" s="20"/>
      <c r="H78" s="20"/>
      <c r="I78" s="20"/>
      <c r="J78" s="20"/>
      <c r="K78" s="20"/>
      <c r="L78" s="20"/>
      <c r="M78" s="20"/>
      <c r="N78" s="20"/>
      <c r="O78" s="20"/>
      <c r="P78" s="20"/>
    </row>
    <row r="79" spans="1:16" x14ac:dyDescent="0.2">
      <c r="A79" s="1" t="s">
        <v>41</v>
      </c>
      <c r="B79" s="20"/>
      <c r="C79" s="328">
        <f>'Kops n'!C41:H41</f>
        <v>0</v>
      </c>
      <c r="D79" s="328"/>
      <c r="E79" s="328"/>
      <c r="F79" s="328"/>
      <c r="G79" s="328"/>
      <c r="H79" s="328"/>
      <c r="I79" s="20"/>
      <c r="J79" s="20"/>
      <c r="K79" s="20"/>
      <c r="L79" s="20"/>
      <c r="M79" s="20"/>
      <c r="N79" s="20"/>
      <c r="O79" s="20"/>
      <c r="P79" s="20"/>
    </row>
    <row r="80" spans="1:16" x14ac:dyDescent="0.2">
      <c r="A80" s="20"/>
      <c r="B80" s="20"/>
      <c r="C80" s="250" t="s">
        <v>15</v>
      </c>
      <c r="D80" s="250"/>
      <c r="E80" s="250"/>
      <c r="F80" s="250"/>
      <c r="G80" s="250"/>
      <c r="H80" s="250"/>
      <c r="I80" s="20"/>
      <c r="J80" s="20"/>
      <c r="K80" s="20"/>
      <c r="L80" s="20"/>
      <c r="M80" s="20"/>
      <c r="N80" s="20"/>
      <c r="O80" s="20"/>
      <c r="P80" s="20"/>
    </row>
    <row r="81" spans="1:16" x14ac:dyDescent="0.2">
      <c r="A81" s="20"/>
      <c r="B81" s="20"/>
      <c r="C81" s="20"/>
      <c r="D81" s="20"/>
      <c r="E81" s="20"/>
      <c r="F81" s="20"/>
      <c r="G81" s="20"/>
      <c r="H81" s="20"/>
      <c r="I81" s="20"/>
      <c r="J81" s="20"/>
      <c r="K81" s="20"/>
      <c r="L81" s="20"/>
      <c r="M81" s="20"/>
      <c r="N81" s="20"/>
      <c r="O81" s="20"/>
      <c r="P81" s="20"/>
    </row>
    <row r="82" spans="1:16" x14ac:dyDescent="0.2">
      <c r="A82" s="103" t="s">
        <v>16</v>
      </c>
      <c r="B82" s="52"/>
      <c r="C82" s="115">
        <f>'Kops n'!C44</f>
        <v>0</v>
      </c>
      <c r="D82" s="52"/>
      <c r="E82" s="20"/>
      <c r="F82" s="20"/>
      <c r="G82" s="20"/>
      <c r="H82" s="20"/>
      <c r="I82" s="20"/>
      <c r="J82" s="20"/>
      <c r="K82" s="20"/>
      <c r="L82" s="20"/>
      <c r="M82" s="20"/>
      <c r="N82" s="20"/>
      <c r="O82" s="20"/>
      <c r="P82" s="20"/>
    </row>
    <row r="83" spans="1:16" x14ac:dyDescent="0.2">
      <c r="A83" s="20"/>
      <c r="B83" s="20"/>
      <c r="C83" s="20"/>
      <c r="D83" s="20"/>
      <c r="E83" s="20"/>
      <c r="F83" s="20"/>
      <c r="G83" s="20"/>
      <c r="H83" s="20"/>
      <c r="I83" s="20"/>
      <c r="J83" s="20"/>
      <c r="K83" s="20"/>
      <c r="L83" s="20"/>
      <c r="M83" s="20"/>
      <c r="N83" s="20"/>
      <c r="O83" s="20"/>
      <c r="P83" s="20"/>
    </row>
  </sheetData>
  <mergeCells count="23">
    <mergeCell ref="C80:H80"/>
    <mergeCell ref="L12:P12"/>
    <mergeCell ref="A71:K71"/>
    <mergeCell ref="C74:H74"/>
    <mergeCell ref="C75:H75"/>
    <mergeCell ref="A77:D77"/>
    <mergeCell ref="C79:H7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71:K71">
    <cfRule type="containsText" dxfId="55" priority="3" operator="containsText" text="Tiešās izmaksas kopā, t. sk. darba devēja sociālais nodoklis __.__% ">
      <formula>NOT(ISERROR(SEARCH("Tiešās izmaksas kopā, t. sk. darba devēja sociālais nodoklis __.__% ",A71)))</formula>
    </cfRule>
  </conditionalFormatting>
  <conditionalFormatting sqref="A14:P70">
    <cfRule type="cellIs" dxfId="54" priority="1" operator="equal">
      <formula>0</formula>
    </cfRule>
  </conditionalFormatting>
  <conditionalFormatting sqref="C2:I2 D5:L8 N9:O9 L71:P71 C74:H74 C79:H79 C82">
    <cfRule type="cellIs" dxfId="53"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D459-E9BD-442B-9F27-470894C92136}">
  <sheetPr codeName="Sheet37">
    <tabColor rgb="FFFFC000"/>
  </sheetPr>
  <dimension ref="A1:Q49"/>
  <sheetViews>
    <sheetView zoomScale="115" zoomScaleNormal="115" workbookViewId="0">
      <selection activeCell="I15" sqref="I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11</v>
      </c>
      <c r="E1" s="26"/>
      <c r="F1" s="26"/>
      <c r="G1" s="26"/>
      <c r="H1" s="26"/>
      <c r="I1" s="26"/>
      <c r="J1" s="26"/>
      <c r="N1" s="30"/>
      <c r="O1" s="31"/>
      <c r="P1" s="32"/>
    </row>
    <row r="2" spans="1:17" x14ac:dyDescent="0.2">
      <c r="A2" s="33"/>
      <c r="B2" s="33"/>
      <c r="C2" s="316" t="s">
        <v>413</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403</v>
      </c>
      <c r="B9" s="319"/>
      <c r="C9" s="319"/>
      <c r="D9" s="319"/>
      <c r="E9" s="319"/>
      <c r="F9" s="319"/>
      <c r="G9" s="35"/>
      <c r="H9" s="35"/>
      <c r="I9" s="35"/>
      <c r="J9" s="320" t="s">
        <v>45</v>
      </c>
      <c r="K9" s="320"/>
      <c r="L9" s="320"/>
      <c r="M9" s="320"/>
      <c r="N9" s="321">
        <f>P37</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72" t="s">
        <v>328</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22.5" x14ac:dyDescent="0.2">
      <c r="A15" s="40">
        <v>1</v>
      </c>
      <c r="B15" s="28" t="s">
        <v>329</v>
      </c>
      <c r="C15" s="154" t="s">
        <v>330</v>
      </c>
      <c r="D15" s="160" t="s">
        <v>189</v>
      </c>
      <c r="E15" s="205">
        <v>1</v>
      </c>
      <c r="F15" s="206"/>
      <c r="G15" s="162"/>
      <c r="H15" s="49">
        <f>F15*G15</f>
        <v>0</v>
      </c>
      <c r="I15" s="162"/>
      <c r="J15" s="207"/>
      <c r="K15" s="50">
        <f t="shared" ref="K15:K36" si="0">SUM(H15:J15)</f>
        <v>0</v>
      </c>
      <c r="L15" s="51">
        <f t="shared" ref="L15:L36" si="1">E15*F15</f>
        <v>0</v>
      </c>
      <c r="M15" s="49">
        <f t="shared" ref="M15:M36" si="2">H15*E15</f>
        <v>0</v>
      </c>
      <c r="N15" s="49">
        <f t="shared" ref="N15:N36" si="3">I15*E15</f>
        <v>0</v>
      </c>
      <c r="O15" s="49">
        <f t="shared" ref="O15:O36" si="4">J15*E15</f>
        <v>0</v>
      </c>
      <c r="P15" s="107">
        <f t="shared" ref="P15:P36" si="5">SUM(M15:O15)</f>
        <v>0</v>
      </c>
      <c r="Q15" s="77" t="s">
        <v>47</v>
      </c>
    </row>
    <row r="16" spans="1:17" ht="22.5" x14ac:dyDescent="0.2">
      <c r="A16" s="40">
        <v>2</v>
      </c>
      <c r="B16" s="28" t="s">
        <v>329</v>
      </c>
      <c r="C16" s="154" t="s">
        <v>331</v>
      </c>
      <c r="D16" s="160" t="s">
        <v>189</v>
      </c>
      <c r="E16" s="205">
        <v>1</v>
      </c>
      <c r="F16" s="206"/>
      <c r="G16" s="162"/>
      <c r="H16" s="49">
        <f t="shared" ref="H16:H36" si="6">F16*G16</f>
        <v>0</v>
      </c>
      <c r="I16" s="162"/>
      <c r="J16" s="207"/>
      <c r="K16" s="50">
        <f t="shared" si="0"/>
        <v>0</v>
      </c>
      <c r="L16" s="51">
        <f t="shared" si="1"/>
        <v>0</v>
      </c>
      <c r="M16" s="49">
        <f t="shared" si="2"/>
        <v>0</v>
      </c>
      <c r="N16" s="49">
        <f t="shared" si="3"/>
        <v>0</v>
      </c>
      <c r="O16" s="49">
        <f t="shared" si="4"/>
        <v>0</v>
      </c>
      <c r="P16" s="107">
        <f t="shared" si="5"/>
        <v>0</v>
      </c>
      <c r="Q16" s="77" t="s">
        <v>47</v>
      </c>
    </row>
    <row r="17" spans="1:17" ht="22.5" x14ac:dyDescent="0.2">
      <c r="A17" s="40">
        <v>3</v>
      </c>
      <c r="B17" s="28" t="s">
        <v>329</v>
      </c>
      <c r="C17" s="154" t="s">
        <v>332</v>
      </c>
      <c r="D17" s="160" t="s">
        <v>189</v>
      </c>
      <c r="E17" s="205">
        <v>1</v>
      </c>
      <c r="F17" s="206"/>
      <c r="G17" s="162"/>
      <c r="H17" s="49">
        <f t="shared" si="6"/>
        <v>0</v>
      </c>
      <c r="I17" s="162"/>
      <c r="J17" s="207"/>
      <c r="K17" s="50">
        <f t="shared" si="0"/>
        <v>0</v>
      </c>
      <c r="L17" s="51">
        <f t="shared" si="1"/>
        <v>0</v>
      </c>
      <c r="M17" s="49">
        <f t="shared" si="2"/>
        <v>0</v>
      </c>
      <c r="N17" s="49">
        <f t="shared" si="3"/>
        <v>0</v>
      </c>
      <c r="O17" s="49">
        <f t="shared" si="4"/>
        <v>0</v>
      </c>
      <c r="P17" s="107">
        <f t="shared" si="5"/>
        <v>0</v>
      </c>
      <c r="Q17" s="77" t="s">
        <v>47</v>
      </c>
    </row>
    <row r="18" spans="1:17" ht="33.75" x14ac:dyDescent="0.2">
      <c r="A18" s="40">
        <v>4</v>
      </c>
      <c r="B18" s="28" t="s">
        <v>329</v>
      </c>
      <c r="C18" s="154" t="s">
        <v>333</v>
      </c>
      <c r="D18" s="160" t="s">
        <v>293</v>
      </c>
      <c r="E18" s="205">
        <v>65</v>
      </c>
      <c r="F18" s="206"/>
      <c r="G18" s="162"/>
      <c r="H18" s="49">
        <f t="shared" si="6"/>
        <v>0</v>
      </c>
      <c r="I18" s="162"/>
      <c r="J18" s="207"/>
      <c r="K18" s="50">
        <f t="shared" si="0"/>
        <v>0</v>
      </c>
      <c r="L18" s="51">
        <f t="shared" si="1"/>
        <v>0</v>
      </c>
      <c r="M18" s="49">
        <f t="shared" si="2"/>
        <v>0</v>
      </c>
      <c r="N18" s="49">
        <f t="shared" si="3"/>
        <v>0</v>
      </c>
      <c r="O18" s="49">
        <f t="shared" si="4"/>
        <v>0</v>
      </c>
      <c r="P18" s="107">
        <f t="shared" si="5"/>
        <v>0</v>
      </c>
      <c r="Q18" s="77" t="s">
        <v>47</v>
      </c>
    </row>
    <row r="19" spans="1:17" ht="33.75" x14ac:dyDescent="0.2">
      <c r="A19" s="40">
        <v>5</v>
      </c>
      <c r="B19" s="28" t="s">
        <v>329</v>
      </c>
      <c r="C19" s="154" t="s">
        <v>334</v>
      </c>
      <c r="D19" s="160" t="s">
        <v>293</v>
      </c>
      <c r="E19" s="205">
        <v>4</v>
      </c>
      <c r="F19" s="206"/>
      <c r="G19" s="162"/>
      <c r="H19" s="49">
        <f t="shared" si="6"/>
        <v>0</v>
      </c>
      <c r="I19" s="162"/>
      <c r="J19" s="207"/>
      <c r="K19" s="50">
        <f t="shared" si="0"/>
        <v>0</v>
      </c>
      <c r="L19" s="51">
        <f t="shared" si="1"/>
        <v>0</v>
      </c>
      <c r="M19" s="49">
        <f t="shared" si="2"/>
        <v>0</v>
      </c>
      <c r="N19" s="49">
        <f t="shared" si="3"/>
        <v>0</v>
      </c>
      <c r="O19" s="49">
        <f t="shared" si="4"/>
        <v>0</v>
      </c>
      <c r="P19" s="107">
        <f t="shared" si="5"/>
        <v>0</v>
      </c>
      <c r="Q19" s="77" t="s">
        <v>47</v>
      </c>
    </row>
    <row r="20" spans="1:17" ht="22.5" x14ac:dyDescent="0.2">
      <c r="A20" s="40">
        <v>6</v>
      </c>
      <c r="B20" s="28" t="s">
        <v>329</v>
      </c>
      <c r="C20" s="154" t="s">
        <v>335</v>
      </c>
      <c r="D20" s="160" t="s">
        <v>189</v>
      </c>
      <c r="E20" s="205">
        <v>4</v>
      </c>
      <c r="F20" s="206"/>
      <c r="G20" s="162"/>
      <c r="H20" s="49">
        <f t="shared" si="6"/>
        <v>0</v>
      </c>
      <c r="I20" s="162"/>
      <c r="J20" s="207"/>
      <c r="K20" s="50">
        <f t="shared" si="0"/>
        <v>0</v>
      </c>
      <c r="L20" s="51">
        <f t="shared" si="1"/>
        <v>0</v>
      </c>
      <c r="M20" s="49">
        <f t="shared" si="2"/>
        <v>0</v>
      </c>
      <c r="N20" s="49">
        <f t="shared" si="3"/>
        <v>0</v>
      </c>
      <c r="O20" s="49">
        <f t="shared" si="4"/>
        <v>0</v>
      </c>
      <c r="P20" s="107">
        <f t="shared" si="5"/>
        <v>0</v>
      </c>
      <c r="Q20" s="77" t="s">
        <v>47</v>
      </c>
    </row>
    <row r="21" spans="1:17" ht="33.75" x14ac:dyDescent="0.2">
      <c r="A21" s="40">
        <v>7</v>
      </c>
      <c r="B21" s="28" t="s">
        <v>329</v>
      </c>
      <c r="C21" s="154" t="s">
        <v>336</v>
      </c>
      <c r="D21" s="160" t="s">
        <v>189</v>
      </c>
      <c r="E21" s="205">
        <v>2</v>
      </c>
      <c r="F21" s="206"/>
      <c r="G21" s="162"/>
      <c r="H21" s="49">
        <f t="shared" si="6"/>
        <v>0</v>
      </c>
      <c r="I21" s="162"/>
      <c r="J21" s="207"/>
      <c r="K21" s="50">
        <f t="shared" si="0"/>
        <v>0</v>
      </c>
      <c r="L21" s="51">
        <f t="shared" si="1"/>
        <v>0</v>
      </c>
      <c r="M21" s="49">
        <f t="shared" si="2"/>
        <v>0</v>
      </c>
      <c r="N21" s="49">
        <f t="shared" si="3"/>
        <v>0</v>
      </c>
      <c r="O21" s="49">
        <f t="shared" si="4"/>
        <v>0</v>
      </c>
      <c r="P21" s="107">
        <f t="shared" si="5"/>
        <v>0</v>
      </c>
      <c r="Q21" s="77" t="s">
        <v>47</v>
      </c>
    </row>
    <row r="22" spans="1:17" ht="22.5" x14ac:dyDescent="0.2">
      <c r="A22" s="40">
        <v>8</v>
      </c>
      <c r="B22" s="28" t="s">
        <v>329</v>
      </c>
      <c r="C22" s="154" t="s">
        <v>337</v>
      </c>
      <c r="D22" s="160" t="s">
        <v>189</v>
      </c>
      <c r="E22" s="205">
        <v>2</v>
      </c>
      <c r="F22" s="206"/>
      <c r="G22" s="162"/>
      <c r="H22" s="49">
        <f t="shared" si="6"/>
        <v>0</v>
      </c>
      <c r="I22" s="162"/>
      <c r="J22" s="207"/>
      <c r="K22" s="50">
        <f t="shared" si="0"/>
        <v>0</v>
      </c>
      <c r="L22" s="51">
        <f t="shared" si="1"/>
        <v>0</v>
      </c>
      <c r="M22" s="49">
        <f t="shared" si="2"/>
        <v>0</v>
      </c>
      <c r="N22" s="49">
        <f t="shared" si="3"/>
        <v>0</v>
      </c>
      <c r="O22" s="49">
        <f t="shared" si="4"/>
        <v>0</v>
      </c>
      <c r="P22" s="107">
        <f t="shared" si="5"/>
        <v>0</v>
      </c>
      <c r="Q22" s="77" t="s">
        <v>47</v>
      </c>
    </row>
    <row r="23" spans="1:17" ht="33.75" x14ac:dyDescent="0.2">
      <c r="A23" s="40">
        <v>9</v>
      </c>
      <c r="B23" s="28" t="s">
        <v>329</v>
      </c>
      <c r="C23" s="154" t="s">
        <v>338</v>
      </c>
      <c r="D23" s="160" t="s">
        <v>189</v>
      </c>
      <c r="E23" s="205">
        <v>40</v>
      </c>
      <c r="F23" s="206"/>
      <c r="G23" s="162"/>
      <c r="H23" s="49">
        <f t="shared" si="6"/>
        <v>0</v>
      </c>
      <c r="I23" s="162"/>
      <c r="J23" s="207"/>
      <c r="K23" s="50">
        <f t="shared" si="0"/>
        <v>0</v>
      </c>
      <c r="L23" s="51">
        <f t="shared" si="1"/>
        <v>0</v>
      </c>
      <c r="M23" s="49">
        <f t="shared" si="2"/>
        <v>0</v>
      </c>
      <c r="N23" s="49">
        <f t="shared" si="3"/>
        <v>0</v>
      </c>
      <c r="O23" s="49">
        <f t="shared" si="4"/>
        <v>0</v>
      </c>
      <c r="P23" s="107">
        <f t="shared" si="5"/>
        <v>0</v>
      </c>
      <c r="Q23" s="77" t="s">
        <v>47</v>
      </c>
    </row>
    <row r="24" spans="1:17" ht="22.5" x14ac:dyDescent="0.2">
      <c r="A24" s="40">
        <v>10</v>
      </c>
      <c r="B24" s="28" t="s">
        <v>329</v>
      </c>
      <c r="C24" s="154" t="s">
        <v>339</v>
      </c>
      <c r="D24" s="160" t="s">
        <v>189</v>
      </c>
      <c r="E24" s="205">
        <v>25</v>
      </c>
      <c r="F24" s="206"/>
      <c r="G24" s="162"/>
      <c r="H24" s="49">
        <f t="shared" si="6"/>
        <v>0</v>
      </c>
      <c r="I24" s="162"/>
      <c r="J24" s="207"/>
      <c r="K24" s="50">
        <f t="shared" si="0"/>
        <v>0</v>
      </c>
      <c r="L24" s="51">
        <f t="shared" si="1"/>
        <v>0</v>
      </c>
      <c r="M24" s="49">
        <f t="shared" si="2"/>
        <v>0</v>
      </c>
      <c r="N24" s="49">
        <f t="shared" si="3"/>
        <v>0</v>
      </c>
      <c r="O24" s="49">
        <f t="shared" si="4"/>
        <v>0</v>
      </c>
      <c r="P24" s="107">
        <f t="shared" si="5"/>
        <v>0</v>
      </c>
      <c r="Q24" s="77" t="s">
        <v>47</v>
      </c>
    </row>
    <row r="25" spans="1:17" ht="22.5" x14ac:dyDescent="0.2">
      <c r="A25" s="40">
        <v>11</v>
      </c>
      <c r="B25" s="28" t="s">
        <v>329</v>
      </c>
      <c r="C25" s="154" t="s">
        <v>340</v>
      </c>
      <c r="D25" s="160" t="s">
        <v>189</v>
      </c>
      <c r="E25" s="205">
        <v>12</v>
      </c>
      <c r="F25" s="206"/>
      <c r="G25" s="162"/>
      <c r="H25" s="49">
        <f t="shared" si="6"/>
        <v>0</v>
      </c>
      <c r="I25" s="162"/>
      <c r="J25" s="207"/>
      <c r="K25" s="50">
        <f t="shared" si="0"/>
        <v>0</v>
      </c>
      <c r="L25" s="51">
        <f t="shared" si="1"/>
        <v>0</v>
      </c>
      <c r="M25" s="49">
        <f t="shared" si="2"/>
        <v>0</v>
      </c>
      <c r="N25" s="49">
        <f t="shared" si="3"/>
        <v>0</v>
      </c>
      <c r="O25" s="49">
        <f t="shared" si="4"/>
        <v>0</v>
      </c>
      <c r="P25" s="107">
        <f t="shared" si="5"/>
        <v>0</v>
      </c>
      <c r="Q25" s="77" t="s">
        <v>47</v>
      </c>
    </row>
    <row r="26" spans="1:17" ht="22.5" x14ac:dyDescent="0.2">
      <c r="A26" s="40">
        <v>12</v>
      </c>
      <c r="B26" s="28" t="s">
        <v>329</v>
      </c>
      <c r="C26" s="154" t="s">
        <v>341</v>
      </c>
      <c r="D26" s="160" t="s">
        <v>189</v>
      </c>
      <c r="E26" s="205">
        <v>12</v>
      </c>
      <c r="F26" s="206"/>
      <c r="G26" s="162"/>
      <c r="H26" s="49">
        <f>F26*G26</f>
        <v>0</v>
      </c>
      <c r="I26" s="162"/>
      <c r="J26" s="207"/>
      <c r="K26" s="50">
        <f t="shared" si="0"/>
        <v>0</v>
      </c>
      <c r="L26" s="51">
        <f t="shared" si="1"/>
        <v>0</v>
      </c>
      <c r="M26" s="49">
        <f t="shared" si="2"/>
        <v>0</v>
      </c>
      <c r="N26" s="49">
        <f t="shared" si="3"/>
        <v>0</v>
      </c>
      <c r="O26" s="49">
        <f t="shared" si="4"/>
        <v>0</v>
      </c>
      <c r="P26" s="107">
        <f t="shared" si="5"/>
        <v>0</v>
      </c>
      <c r="Q26" s="77" t="s">
        <v>47</v>
      </c>
    </row>
    <row r="27" spans="1:17" ht="22.5" x14ac:dyDescent="0.2">
      <c r="A27" s="40">
        <v>13</v>
      </c>
      <c r="B27" s="28" t="s">
        <v>329</v>
      </c>
      <c r="C27" s="154" t="s">
        <v>342</v>
      </c>
      <c r="D27" s="160" t="s">
        <v>189</v>
      </c>
      <c r="E27" s="205">
        <v>12</v>
      </c>
      <c r="F27" s="206"/>
      <c r="G27" s="162"/>
      <c r="H27" s="49">
        <f t="shared" ref="H27:H28" si="7">F27*G27</f>
        <v>0</v>
      </c>
      <c r="I27" s="162"/>
      <c r="J27" s="207"/>
      <c r="K27" s="50">
        <f t="shared" si="0"/>
        <v>0</v>
      </c>
      <c r="L27" s="51">
        <f t="shared" si="1"/>
        <v>0</v>
      </c>
      <c r="M27" s="49">
        <f t="shared" si="2"/>
        <v>0</v>
      </c>
      <c r="N27" s="49">
        <f t="shared" si="3"/>
        <v>0</v>
      </c>
      <c r="O27" s="49">
        <f t="shared" si="4"/>
        <v>0</v>
      </c>
      <c r="P27" s="107">
        <f t="shared" si="5"/>
        <v>0</v>
      </c>
      <c r="Q27" s="77" t="s">
        <v>47</v>
      </c>
    </row>
    <row r="28" spans="1:17" ht="22.5" x14ac:dyDescent="0.2">
      <c r="A28" s="40">
        <v>14</v>
      </c>
      <c r="B28" s="28" t="s">
        <v>329</v>
      </c>
      <c r="C28" s="154" t="s">
        <v>343</v>
      </c>
      <c r="D28" s="160" t="s">
        <v>189</v>
      </c>
      <c r="E28" s="205">
        <v>4</v>
      </c>
      <c r="F28" s="206"/>
      <c r="G28" s="162"/>
      <c r="H28" s="49">
        <f t="shared" si="7"/>
        <v>0</v>
      </c>
      <c r="I28" s="162"/>
      <c r="J28" s="207"/>
      <c r="K28" s="50">
        <f t="shared" si="0"/>
        <v>0</v>
      </c>
      <c r="L28" s="51">
        <f t="shared" si="1"/>
        <v>0</v>
      </c>
      <c r="M28" s="49">
        <f t="shared" si="2"/>
        <v>0</v>
      </c>
      <c r="N28" s="49">
        <f t="shared" si="3"/>
        <v>0</v>
      </c>
      <c r="O28" s="49">
        <f t="shared" si="4"/>
        <v>0</v>
      </c>
      <c r="P28" s="107">
        <f t="shared" si="5"/>
        <v>0</v>
      </c>
      <c r="Q28" s="77" t="s">
        <v>47</v>
      </c>
    </row>
    <row r="29" spans="1:17" ht="22.5" x14ac:dyDescent="0.2">
      <c r="A29" s="40">
        <v>15</v>
      </c>
      <c r="B29" s="28" t="s">
        <v>329</v>
      </c>
      <c r="C29" s="154" t="s">
        <v>344</v>
      </c>
      <c r="D29" s="160" t="s">
        <v>293</v>
      </c>
      <c r="E29" s="205">
        <v>12</v>
      </c>
      <c r="F29" s="206"/>
      <c r="G29" s="162"/>
      <c r="H29" s="49">
        <f t="shared" si="6"/>
        <v>0</v>
      </c>
      <c r="I29" s="162"/>
      <c r="J29" s="207"/>
      <c r="K29" s="50">
        <f t="shared" si="0"/>
        <v>0</v>
      </c>
      <c r="L29" s="51">
        <f t="shared" si="1"/>
        <v>0</v>
      </c>
      <c r="M29" s="49">
        <f t="shared" si="2"/>
        <v>0</v>
      </c>
      <c r="N29" s="49">
        <f t="shared" si="3"/>
        <v>0</v>
      </c>
      <c r="O29" s="49">
        <f t="shared" si="4"/>
        <v>0</v>
      </c>
      <c r="P29" s="107">
        <f t="shared" si="5"/>
        <v>0</v>
      </c>
      <c r="Q29" s="77" t="s">
        <v>47</v>
      </c>
    </row>
    <row r="30" spans="1:17" ht="22.5" x14ac:dyDescent="0.2">
      <c r="A30" s="40">
        <v>16</v>
      </c>
      <c r="B30" s="28" t="s">
        <v>329</v>
      </c>
      <c r="C30" s="154" t="s">
        <v>345</v>
      </c>
      <c r="D30" s="160" t="s">
        <v>189</v>
      </c>
      <c r="E30" s="205">
        <v>1</v>
      </c>
      <c r="F30" s="206"/>
      <c r="G30" s="162"/>
      <c r="H30" s="49">
        <f t="shared" si="6"/>
        <v>0</v>
      </c>
      <c r="I30" s="162"/>
      <c r="J30" s="207"/>
      <c r="K30" s="50">
        <f t="shared" si="0"/>
        <v>0</v>
      </c>
      <c r="L30" s="51">
        <f t="shared" si="1"/>
        <v>0</v>
      </c>
      <c r="M30" s="49">
        <f t="shared" si="2"/>
        <v>0</v>
      </c>
      <c r="N30" s="49">
        <f t="shared" si="3"/>
        <v>0</v>
      </c>
      <c r="O30" s="49">
        <f t="shared" si="4"/>
        <v>0</v>
      </c>
      <c r="P30" s="107">
        <f t="shared" si="5"/>
        <v>0</v>
      </c>
      <c r="Q30" s="77" t="s">
        <v>47</v>
      </c>
    </row>
    <row r="31" spans="1:17" x14ac:dyDescent="0.2">
      <c r="A31" s="40">
        <v>17</v>
      </c>
      <c r="B31" s="92"/>
      <c r="C31" s="168" t="s">
        <v>346</v>
      </c>
      <c r="D31" s="28"/>
      <c r="E31" s="59"/>
      <c r="F31" s="51"/>
      <c r="G31" s="49"/>
      <c r="H31" s="49">
        <f t="shared" si="6"/>
        <v>0</v>
      </c>
      <c r="I31" s="49"/>
      <c r="J31" s="49"/>
      <c r="K31" s="50">
        <f t="shared" si="0"/>
        <v>0</v>
      </c>
      <c r="L31" s="51">
        <f t="shared" si="1"/>
        <v>0</v>
      </c>
      <c r="M31" s="49">
        <f t="shared" si="2"/>
        <v>0</v>
      </c>
      <c r="N31" s="49">
        <f t="shared" si="3"/>
        <v>0</v>
      </c>
      <c r="O31" s="49">
        <f t="shared" si="4"/>
        <v>0</v>
      </c>
      <c r="P31" s="107">
        <f t="shared" si="5"/>
        <v>0</v>
      </c>
      <c r="Q31" s="77"/>
    </row>
    <row r="32" spans="1:17" ht="22.5" x14ac:dyDescent="0.2">
      <c r="A32" s="40">
        <v>18</v>
      </c>
      <c r="B32" s="28" t="s">
        <v>329</v>
      </c>
      <c r="C32" s="154" t="s">
        <v>347</v>
      </c>
      <c r="D32" s="160" t="s">
        <v>293</v>
      </c>
      <c r="E32" s="205">
        <v>14</v>
      </c>
      <c r="F32" s="206"/>
      <c r="G32" s="162"/>
      <c r="H32" s="49">
        <f t="shared" si="6"/>
        <v>0</v>
      </c>
      <c r="I32" s="162"/>
      <c r="J32" s="207"/>
      <c r="K32" s="50">
        <f t="shared" si="0"/>
        <v>0</v>
      </c>
      <c r="L32" s="51">
        <f t="shared" si="1"/>
        <v>0</v>
      </c>
      <c r="M32" s="49">
        <f t="shared" si="2"/>
        <v>0</v>
      </c>
      <c r="N32" s="49">
        <f t="shared" si="3"/>
        <v>0</v>
      </c>
      <c r="O32" s="49">
        <f t="shared" si="4"/>
        <v>0</v>
      </c>
      <c r="P32" s="107">
        <f t="shared" si="5"/>
        <v>0</v>
      </c>
      <c r="Q32" s="77" t="s">
        <v>47</v>
      </c>
    </row>
    <row r="33" spans="1:17" ht="22.5" x14ac:dyDescent="0.2">
      <c r="A33" s="40">
        <v>19</v>
      </c>
      <c r="B33" s="28" t="s">
        <v>329</v>
      </c>
      <c r="C33" s="154" t="s">
        <v>348</v>
      </c>
      <c r="D33" s="160" t="s">
        <v>76</v>
      </c>
      <c r="E33" s="205">
        <v>14</v>
      </c>
      <c r="F33" s="206"/>
      <c r="G33" s="162"/>
      <c r="H33" s="49">
        <f t="shared" si="6"/>
        <v>0</v>
      </c>
      <c r="I33" s="162"/>
      <c r="J33" s="207"/>
      <c r="K33" s="50">
        <f t="shared" si="0"/>
        <v>0</v>
      </c>
      <c r="L33" s="51">
        <f t="shared" si="1"/>
        <v>0</v>
      </c>
      <c r="M33" s="49">
        <f t="shared" si="2"/>
        <v>0</v>
      </c>
      <c r="N33" s="49">
        <f t="shared" si="3"/>
        <v>0</v>
      </c>
      <c r="O33" s="49">
        <f t="shared" si="4"/>
        <v>0</v>
      </c>
      <c r="P33" s="107">
        <f t="shared" si="5"/>
        <v>0</v>
      </c>
      <c r="Q33" s="77" t="s">
        <v>47</v>
      </c>
    </row>
    <row r="34" spans="1:17" ht="22.5" x14ac:dyDescent="0.2">
      <c r="A34" s="40">
        <v>20</v>
      </c>
      <c r="B34" s="28" t="s">
        <v>329</v>
      </c>
      <c r="C34" s="154" t="s">
        <v>349</v>
      </c>
      <c r="D34" s="160" t="s">
        <v>184</v>
      </c>
      <c r="E34" s="205">
        <v>12</v>
      </c>
      <c r="F34" s="206"/>
      <c r="G34" s="162"/>
      <c r="H34" s="49">
        <f t="shared" si="6"/>
        <v>0</v>
      </c>
      <c r="I34" s="162"/>
      <c r="J34" s="207"/>
      <c r="K34" s="50">
        <f t="shared" si="0"/>
        <v>0</v>
      </c>
      <c r="L34" s="51">
        <f t="shared" si="1"/>
        <v>0</v>
      </c>
      <c r="M34" s="49">
        <f t="shared" si="2"/>
        <v>0</v>
      </c>
      <c r="N34" s="49">
        <f t="shared" si="3"/>
        <v>0</v>
      </c>
      <c r="O34" s="49">
        <f t="shared" si="4"/>
        <v>0</v>
      </c>
      <c r="P34" s="107">
        <f t="shared" si="5"/>
        <v>0</v>
      </c>
      <c r="Q34" s="77" t="s">
        <v>47</v>
      </c>
    </row>
    <row r="35" spans="1:17" ht="22.5" x14ac:dyDescent="0.2">
      <c r="A35" s="40">
        <v>21</v>
      </c>
      <c r="B35" s="28" t="s">
        <v>329</v>
      </c>
      <c r="C35" s="154" t="s">
        <v>350</v>
      </c>
      <c r="D35" s="160" t="s">
        <v>351</v>
      </c>
      <c r="E35" s="205">
        <v>1</v>
      </c>
      <c r="F35" s="206"/>
      <c r="G35" s="162"/>
      <c r="H35" s="49">
        <f t="shared" si="6"/>
        <v>0</v>
      </c>
      <c r="I35" s="162"/>
      <c r="J35" s="207"/>
      <c r="K35" s="50">
        <f t="shared" si="0"/>
        <v>0</v>
      </c>
      <c r="L35" s="51">
        <f t="shared" si="1"/>
        <v>0</v>
      </c>
      <c r="M35" s="49">
        <f t="shared" si="2"/>
        <v>0</v>
      </c>
      <c r="N35" s="49">
        <f t="shared" si="3"/>
        <v>0</v>
      </c>
      <c r="O35" s="49">
        <f t="shared" si="4"/>
        <v>0</v>
      </c>
      <c r="P35" s="107">
        <f t="shared" si="5"/>
        <v>0</v>
      </c>
      <c r="Q35" s="77" t="s">
        <v>47</v>
      </c>
    </row>
    <row r="36" spans="1:17" ht="22.5" x14ac:dyDescent="0.2">
      <c r="A36" s="40">
        <v>22</v>
      </c>
      <c r="B36" s="28" t="s">
        <v>329</v>
      </c>
      <c r="C36" s="154" t="s">
        <v>352</v>
      </c>
      <c r="D36" s="160" t="s">
        <v>351</v>
      </c>
      <c r="E36" s="205">
        <v>1</v>
      </c>
      <c r="F36" s="206"/>
      <c r="G36" s="162"/>
      <c r="H36" s="49">
        <f t="shared" si="6"/>
        <v>0</v>
      </c>
      <c r="I36" s="162"/>
      <c r="J36" s="207"/>
      <c r="K36" s="50">
        <f t="shared" si="0"/>
        <v>0</v>
      </c>
      <c r="L36" s="51">
        <f t="shared" si="1"/>
        <v>0</v>
      </c>
      <c r="M36" s="49">
        <f t="shared" si="2"/>
        <v>0</v>
      </c>
      <c r="N36" s="49">
        <f t="shared" si="3"/>
        <v>0</v>
      </c>
      <c r="O36" s="49">
        <f t="shared" si="4"/>
        <v>0</v>
      </c>
      <c r="P36" s="107">
        <f t="shared" si="5"/>
        <v>0</v>
      </c>
      <c r="Q36" s="77" t="s">
        <v>47</v>
      </c>
    </row>
    <row r="37" spans="1:17" ht="12" customHeight="1" thickBot="1" x14ac:dyDescent="0.25">
      <c r="A37" s="325" t="s">
        <v>62</v>
      </c>
      <c r="B37" s="326"/>
      <c r="C37" s="326"/>
      <c r="D37" s="326"/>
      <c r="E37" s="326"/>
      <c r="F37" s="326"/>
      <c r="G37" s="326"/>
      <c r="H37" s="326"/>
      <c r="I37" s="326"/>
      <c r="J37" s="326"/>
      <c r="K37" s="327"/>
      <c r="L37" s="74">
        <f>SUM(L14:L36)</f>
        <v>0</v>
      </c>
      <c r="M37" s="75">
        <f>SUM(M14:M36)</f>
        <v>0</v>
      </c>
      <c r="N37" s="75">
        <f>SUM(N14:N36)</f>
        <v>0</v>
      </c>
      <c r="O37" s="75">
        <f>SUM(O14:O36)</f>
        <v>0</v>
      </c>
      <c r="P37" s="76">
        <f>SUM(P14:P36)</f>
        <v>0</v>
      </c>
    </row>
    <row r="38" spans="1:17" x14ac:dyDescent="0.2">
      <c r="A38" s="20"/>
      <c r="B38" s="20"/>
      <c r="C38" s="20"/>
      <c r="D38" s="20"/>
      <c r="E38" s="20"/>
      <c r="F38" s="20"/>
      <c r="G38" s="20"/>
      <c r="H38" s="20"/>
      <c r="I38" s="20"/>
      <c r="J38" s="20"/>
      <c r="K38" s="20"/>
      <c r="L38" s="20"/>
      <c r="M38" s="20"/>
      <c r="N38" s="20"/>
      <c r="O38" s="20"/>
      <c r="P38" s="20"/>
    </row>
    <row r="39" spans="1:17" x14ac:dyDescent="0.2">
      <c r="A39" s="20"/>
      <c r="B39" s="20"/>
      <c r="C39" s="20"/>
      <c r="D39" s="20"/>
      <c r="E39" s="20"/>
      <c r="F39" s="20"/>
      <c r="G39" s="20"/>
      <c r="H39" s="20"/>
      <c r="I39" s="20"/>
      <c r="J39" s="20"/>
      <c r="K39" s="20"/>
      <c r="L39" s="20"/>
      <c r="M39" s="20"/>
      <c r="N39" s="20"/>
      <c r="O39" s="20"/>
      <c r="P39" s="20"/>
    </row>
    <row r="40" spans="1:17" x14ac:dyDescent="0.2">
      <c r="A40" s="1" t="s">
        <v>14</v>
      </c>
      <c r="B40" s="20"/>
      <c r="C40" s="328">
        <f>'Kops n'!C36:H36</f>
        <v>0</v>
      </c>
      <c r="D40" s="328"/>
      <c r="E40" s="328"/>
      <c r="F40" s="328"/>
      <c r="G40" s="328"/>
      <c r="H40" s="328"/>
      <c r="I40" s="20"/>
      <c r="J40" s="20"/>
      <c r="K40" s="20"/>
      <c r="L40" s="20"/>
      <c r="M40" s="20"/>
      <c r="N40" s="20"/>
      <c r="O40" s="20"/>
      <c r="P40" s="20"/>
    </row>
    <row r="41" spans="1:17" x14ac:dyDescent="0.2">
      <c r="A41" s="20"/>
      <c r="B41" s="20"/>
      <c r="C41" s="250" t="s">
        <v>15</v>
      </c>
      <c r="D41" s="250"/>
      <c r="E41" s="250"/>
      <c r="F41" s="250"/>
      <c r="G41" s="250"/>
      <c r="H41" s="250"/>
      <c r="I41" s="20"/>
      <c r="J41" s="20"/>
      <c r="K41" s="20"/>
      <c r="L41" s="20"/>
      <c r="M41" s="20"/>
      <c r="N41" s="20"/>
      <c r="O41" s="20"/>
      <c r="P41" s="20"/>
    </row>
    <row r="42" spans="1:17" x14ac:dyDescent="0.2">
      <c r="A42" s="20"/>
      <c r="B42" s="20"/>
      <c r="C42" s="20"/>
      <c r="D42" s="20"/>
      <c r="E42" s="20"/>
      <c r="F42" s="20"/>
      <c r="G42" s="20"/>
      <c r="H42" s="20"/>
      <c r="I42" s="20"/>
      <c r="J42" s="20"/>
      <c r="K42" s="20"/>
      <c r="L42" s="20"/>
      <c r="M42" s="20"/>
      <c r="N42" s="20"/>
      <c r="O42" s="20"/>
      <c r="P42" s="20"/>
    </row>
    <row r="43" spans="1:17" x14ac:dyDescent="0.2">
      <c r="A43" s="291" t="str">
        <f>'Kops n'!A39:D39</f>
        <v xml:space="preserve">Tāme sastādīta 2023. gada __.________ </v>
      </c>
      <c r="B43" s="292"/>
      <c r="C43" s="292"/>
      <c r="D43" s="292"/>
      <c r="E43" s="20"/>
      <c r="F43" s="20"/>
      <c r="G43" s="20"/>
      <c r="H43" s="20"/>
      <c r="I43" s="20"/>
      <c r="J43" s="20"/>
      <c r="K43" s="20"/>
      <c r="L43" s="20"/>
      <c r="M43" s="20"/>
      <c r="N43" s="20"/>
      <c r="O43" s="20"/>
      <c r="P43" s="20"/>
    </row>
    <row r="44" spans="1:17" x14ac:dyDescent="0.2">
      <c r="A44" s="20"/>
      <c r="B44" s="20"/>
      <c r="C44" s="20"/>
      <c r="D44" s="20"/>
      <c r="E44" s="20"/>
      <c r="F44" s="20"/>
      <c r="G44" s="20"/>
      <c r="H44" s="20"/>
      <c r="I44" s="20"/>
      <c r="J44" s="20"/>
      <c r="K44" s="20"/>
      <c r="L44" s="20"/>
      <c r="M44" s="20"/>
      <c r="N44" s="20"/>
      <c r="O44" s="20"/>
      <c r="P44" s="20"/>
    </row>
    <row r="45" spans="1:17" x14ac:dyDescent="0.2">
      <c r="A45" s="1" t="s">
        <v>41</v>
      </c>
      <c r="B45" s="20"/>
      <c r="C45" s="328">
        <f>'Kops n'!C41:H41</f>
        <v>0</v>
      </c>
      <c r="D45" s="328"/>
      <c r="E45" s="328"/>
      <c r="F45" s="328"/>
      <c r="G45" s="328"/>
      <c r="H45" s="328"/>
      <c r="I45" s="20"/>
      <c r="J45" s="20"/>
      <c r="K45" s="20"/>
      <c r="L45" s="20"/>
      <c r="M45" s="20"/>
      <c r="N45" s="20"/>
      <c r="O45" s="20"/>
      <c r="P45" s="20"/>
    </row>
    <row r="46" spans="1:17" x14ac:dyDescent="0.2">
      <c r="A46" s="20"/>
      <c r="B46" s="20"/>
      <c r="C46" s="250" t="s">
        <v>15</v>
      </c>
      <c r="D46" s="250"/>
      <c r="E46" s="250"/>
      <c r="F46" s="250"/>
      <c r="G46" s="250"/>
      <c r="H46" s="250"/>
      <c r="I46" s="20"/>
      <c r="J46" s="20"/>
      <c r="K46" s="20"/>
      <c r="L46" s="20"/>
      <c r="M46" s="20"/>
      <c r="N46" s="20"/>
      <c r="O46" s="20"/>
      <c r="P46" s="20"/>
    </row>
    <row r="47" spans="1:17" x14ac:dyDescent="0.2">
      <c r="A47" s="20"/>
      <c r="B47" s="20"/>
      <c r="C47" s="20"/>
      <c r="D47" s="20"/>
      <c r="E47" s="20"/>
      <c r="F47" s="20"/>
      <c r="G47" s="20"/>
      <c r="H47" s="20"/>
      <c r="I47" s="20"/>
      <c r="J47" s="20"/>
      <c r="K47" s="20"/>
      <c r="L47" s="20"/>
      <c r="M47" s="20"/>
      <c r="N47" s="20"/>
      <c r="O47" s="20"/>
      <c r="P47" s="20"/>
    </row>
    <row r="48" spans="1:17" x14ac:dyDescent="0.2">
      <c r="A48" s="103" t="s">
        <v>16</v>
      </c>
      <c r="B48" s="52"/>
      <c r="C48" s="115">
        <f>'Kops n'!C44</f>
        <v>0</v>
      </c>
      <c r="D48" s="52"/>
      <c r="E48" s="20"/>
      <c r="F48" s="20"/>
      <c r="G48" s="20"/>
      <c r="H48" s="20"/>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sheetData>
  <mergeCells count="23">
    <mergeCell ref="C46:H46"/>
    <mergeCell ref="C4:I4"/>
    <mergeCell ref="F12:K12"/>
    <mergeCell ref="A9:F9"/>
    <mergeCell ref="J9:M9"/>
    <mergeCell ref="D8:L8"/>
    <mergeCell ref="A37:K37"/>
    <mergeCell ref="C40:H40"/>
    <mergeCell ref="C41:H41"/>
    <mergeCell ref="A43:D43"/>
    <mergeCell ref="C45:H45"/>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50" priority="27"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6">
    <cfRule type="cellIs" dxfId="49" priority="2" operator="equal">
      <formula>0</formula>
    </cfRule>
  </conditionalFormatting>
  <conditionalFormatting sqref="A37:K37">
    <cfRule type="containsText" dxfId="48" priority="12" operator="containsText" text="Tiešās izmaksas kopā, t. sk. darba devēja sociālais nodoklis __.__% ">
      <formula>NOT(ISERROR(SEARCH("Tiešās izmaksas kopā, t. sk. darba devēja sociālais nodoklis __.__% ",A37)))</formula>
    </cfRule>
  </conditionalFormatting>
  <conditionalFormatting sqref="C40:H40">
    <cfRule type="cellIs" dxfId="47" priority="20" operator="equal">
      <formula>0</formula>
    </cfRule>
  </conditionalFormatting>
  <conditionalFormatting sqref="C45:H45">
    <cfRule type="cellIs" dxfId="46" priority="21" operator="equal">
      <formula>0</formula>
    </cfRule>
  </conditionalFormatting>
  <conditionalFormatting sqref="C2:I2">
    <cfRule type="cellIs" dxfId="45" priority="26" operator="equal">
      <formula>0</formula>
    </cfRule>
  </conditionalFormatting>
  <conditionalFormatting sqref="C4:I4">
    <cfRule type="cellIs" dxfId="44" priority="18" operator="equal">
      <formula>0</formula>
    </cfRule>
  </conditionalFormatting>
  <conditionalFormatting sqref="D1">
    <cfRule type="cellIs" dxfId="43" priority="14" operator="equal">
      <formula>0</formula>
    </cfRule>
  </conditionalFormatting>
  <conditionalFormatting sqref="D5:L8">
    <cfRule type="cellIs" dxfId="42" priority="15" operator="equal">
      <formula>0</formula>
    </cfRule>
  </conditionalFormatting>
  <conditionalFormatting sqref="H14:H36 K14:P36">
    <cfRule type="cellIs" dxfId="41" priority="6" operator="equal">
      <formula>0</formula>
    </cfRule>
  </conditionalFormatting>
  <conditionalFormatting sqref="I14:J36">
    <cfRule type="cellIs" dxfId="40" priority="1" operator="equal">
      <formula>0</formula>
    </cfRule>
  </conditionalFormatting>
  <conditionalFormatting sqref="L37:P37">
    <cfRule type="cellIs" dxfId="39" priority="19" operator="equal">
      <formula>0</formula>
    </cfRule>
  </conditionalFormatting>
  <conditionalFormatting sqref="N9:O9">
    <cfRule type="cellIs" dxfId="38" priority="29" operator="equal">
      <formula>0</formula>
    </cfRule>
  </conditionalFormatting>
  <conditionalFormatting sqref="Q14:Q36">
    <cfRule type="cellIs" dxfId="37" priority="8" operator="equal">
      <formula>0</formula>
    </cfRule>
  </conditionalFormatting>
  <dataValidations count="1">
    <dataValidation type="list" allowBlank="1" showInputMessage="1" showErrorMessage="1" sqref="Q14:Q36" xr:uid="{BBEDECB2-BD31-4418-B902-B9BE03B4485C}">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3" operator="containsText" id="{B195B4F8-6F29-4EFD-9DCC-5C741641B7DC}">
            <xm:f>NOT(ISERROR(SEARCH("Tāme sastādīta ____. gada ___. ______________",A43)))</xm:f>
            <xm:f>"Tāme sastādīta ____. gada ___. ______________"</xm:f>
            <x14:dxf>
              <font>
                <color auto="1"/>
              </font>
              <fill>
                <patternFill>
                  <bgColor rgb="FFC6EFCE"/>
                </patternFill>
              </fill>
            </x14:dxf>
          </x14:cfRule>
          <xm:sqref>A43</xm:sqref>
        </x14:conditionalFormatting>
        <x14:conditionalFormatting xmlns:xm="http://schemas.microsoft.com/office/excel/2006/main">
          <x14:cfRule type="containsText" priority="22" operator="containsText" id="{E522233B-B020-4488-9289-B28CB884EB33}">
            <xm:f>NOT(ISERROR(SEARCH("Sertifikāta Nr. _________________________________",A48)))</xm:f>
            <xm:f>"Sertifikāta Nr. _________________________________"</xm:f>
            <x14:dxf>
              <font>
                <color auto="1"/>
              </font>
              <fill>
                <patternFill>
                  <bgColor rgb="FFC6EFCE"/>
                </patternFill>
              </fill>
            </x14:dxf>
          </x14:cfRule>
          <xm:sqref>A48</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731D-BB57-4871-BE51-040D3C3D9033}">
  <sheetPr codeName="Sheet38">
    <tabColor rgb="FFFFC000"/>
  </sheetPr>
  <dimension ref="A1:P49"/>
  <sheetViews>
    <sheetView topLeftCell="A4" workbookViewId="0">
      <selection activeCell="S15" sqref="S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'11a+c+n'!D1</f>
        <v>11</v>
      </c>
      <c r="E1" s="26"/>
      <c r="F1" s="26"/>
      <c r="G1" s="26"/>
      <c r="H1" s="26"/>
      <c r="I1" s="26"/>
      <c r="J1" s="26"/>
      <c r="N1" s="30"/>
      <c r="O1" s="31"/>
      <c r="P1" s="32"/>
    </row>
    <row r="2" spans="1:16" x14ac:dyDescent="0.2">
      <c r="A2" s="33"/>
      <c r="B2" s="33"/>
      <c r="C2" s="316" t="str">
        <f>'11a+c+n'!C2:I2</f>
        <v>Ārējie elektrības tīkli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403</v>
      </c>
      <c r="B9" s="319"/>
      <c r="C9" s="319"/>
      <c r="D9" s="319"/>
      <c r="E9" s="319"/>
      <c r="F9" s="319"/>
      <c r="G9" s="35"/>
      <c r="H9" s="35"/>
      <c r="I9" s="35"/>
      <c r="J9" s="320" t="s">
        <v>45</v>
      </c>
      <c r="K9" s="320"/>
      <c r="L9" s="320"/>
      <c r="M9" s="320"/>
      <c r="N9" s="321">
        <f>P37</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x14ac:dyDescent="0.2">
      <c r="A14" s="63">
        <f>IF(P14=0,0,IF(COUNTBLANK(P14)=1,0,COUNTA($P$14:P14)))</f>
        <v>0</v>
      </c>
      <c r="B14" s="27">
        <f>IF($C$4="Attiecināmās izmaksas",IF('11a+c+n'!$Q14="A",'11a+c+n'!B14,0),0)</f>
        <v>0</v>
      </c>
      <c r="C14" s="27">
        <f>IF($C$4="Attiecināmās izmaksas",IF('11a+c+n'!$Q14="A",'11a+c+n'!C14,0),0)</f>
        <v>0</v>
      </c>
      <c r="D14" s="27">
        <f>IF($C$4="Attiecināmās izmaksas",IF('11a+c+n'!$Q14="A",'11a+c+n'!D14,0),0)</f>
        <v>0</v>
      </c>
      <c r="E14" s="57"/>
      <c r="F14" s="79"/>
      <c r="G14" s="27">
        <f>IF($C$4="Attiecināmās izmaksas",IF('11a+c+n'!$Q14="A",'11a+c+n'!G14,0),0)</f>
        <v>0</v>
      </c>
      <c r="H14" s="27">
        <f>IF($C$4="Attiecināmās izmaksas",IF('11a+c+n'!$Q14="A",'11a+c+n'!H14,0),0)</f>
        <v>0</v>
      </c>
      <c r="I14" s="27"/>
      <c r="J14" s="27"/>
      <c r="K14" s="57">
        <f>IF($C$4="Attiecināmās izmaksas",IF('11a+c+n'!$Q14="A",'11a+c+n'!K14,0),0)</f>
        <v>0</v>
      </c>
      <c r="L14" s="79">
        <f>IF($C$4="Attiecināmās izmaksas",IF('11a+c+n'!$Q14="A",'11a+c+n'!L14,0),0)</f>
        <v>0</v>
      </c>
      <c r="M14" s="27">
        <f>IF($C$4="Attiecināmās izmaksas",IF('11a+c+n'!$Q14="A",'11a+c+n'!M14,0),0)</f>
        <v>0</v>
      </c>
      <c r="N14" s="27">
        <f>IF($C$4="Attiecināmās izmaksas",IF('11a+c+n'!$Q14="A",'11a+c+n'!N14,0),0)</f>
        <v>0</v>
      </c>
      <c r="O14" s="27">
        <f>IF($C$4="Attiecināmās izmaksas",IF('11a+c+n'!$Q14="A",'11a+c+n'!O14,0),0)</f>
        <v>0</v>
      </c>
      <c r="P14" s="57">
        <f>IF($C$4="Attiecināmās izmaksas",IF('11a+c+n'!$Q14="A",'11a+c+n'!P14,0),0)</f>
        <v>0</v>
      </c>
    </row>
    <row r="15" spans="1:16" x14ac:dyDescent="0.2">
      <c r="A15" s="64">
        <f>IF(P15=0,0,IF(COUNTBLANK(P15)=1,0,COUNTA($P$14:P15)))</f>
        <v>0</v>
      </c>
      <c r="B15" s="28">
        <f>IF($C$4="Attiecināmās izmaksas",IF('11a+c+n'!$Q15="A",'11a+c+n'!B15,0),0)</f>
        <v>0</v>
      </c>
      <c r="C15" s="28">
        <f>IF($C$4="Attiecināmās izmaksas",IF('11a+c+n'!$Q15="A",'11a+c+n'!C15,0),0)</f>
        <v>0</v>
      </c>
      <c r="D15" s="28">
        <f>IF($C$4="Attiecināmās izmaksas",IF('11a+c+n'!$Q15="A",'11a+c+n'!D15,0),0)</f>
        <v>0</v>
      </c>
      <c r="E15" s="59"/>
      <c r="F15" s="81"/>
      <c r="G15" s="28"/>
      <c r="H15" s="28">
        <f>IF($C$4="Attiecināmās izmaksas",IF('11a+c+n'!$Q15="A",'11a+c+n'!H15,0),0)</f>
        <v>0</v>
      </c>
      <c r="I15" s="28"/>
      <c r="J15" s="28"/>
      <c r="K15" s="59">
        <f>IF($C$4="Attiecināmās izmaksas",IF('11a+c+n'!$Q15="A",'11a+c+n'!K15,0),0)</f>
        <v>0</v>
      </c>
      <c r="L15" s="81">
        <f>IF($C$4="Attiecināmās izmaksas",IF('11a+c+n'!$Q15="A",'11a+c+n'!L15,0),0)</f>
        <v>0</v>
      </c>
      <c r="M15" s="28">
        <f>IF($C$4="Attiecināmās izmaksas",IF('11a+c+n'!$Q15="A",'11a+c+n'!M15,0),0)</f>
        <v>0</v>
      </c>
      <c r="N15" s="28">
        <f>IF($C$4="Attiecināmās izmaksas",IF('11a+c+n'!$Q15="A",'11a+c+n'!N15,0),0)</f>
        <v>0</v>
      </c>
      <c r="O15" s="28">
        <f>IF($C$4="Attiecināmās izmaksas",IF('11a+c+n'!$Q15="A",'11a+c+n'!O15,0),0)</f>
        <v>0</v>
      </c>
      <c r="P15" s="59">
        <f>IF($C$4="Attiecināmās izmaksas",IF('11a+c+n'!$Q15="A",'11a+c+n'!P15,0),0)</f>
        <v>0</v>
      </c>
    </row>
    <row r="16" spans="1:16" x14ac:dyDescent="0.2">
      <c r="A16" s="64">
        <f>IF(P16=0,0,IF(COUNTBLANK(P16)=1,0,COUNTA($P$14:P16)))</f>
        <v>0</v>
      </c>
      <c r="B16" s="28">
        <f>IF($C$4="Attiecināmās izmaksas",IF('11a+c+n'!$Q16="A",'11a+c+n'!B16,0),0)</f>
        <v>0</v>
      </c>
      <c r="C16" s="28">
        <f>IF($C$4="Attiecināmās izmaksas",IF('11a+c+n'!$Q16="A",'11a+c+n'!C16,0),0)</f>
        <v>0</v>
      </c>
      <c r="D16" s="28">
        <f>IF($C$4="Attiecināmās izmaksas",IF('11a+c+n'!$Q16="A",'11a+c+n'!D16,0),0)</f>
        <v>0</v>
      </c>
      <c r="E16" s="59"/>
      <c r="F16" s="81"/>
      <c r="G16" s="28"/>
      <c r="H16" s="28">
        <f>IF($C$4="Attiecināmās izmaksas",IF('11a+c+n'!$Q16="A",'11a+c+n'!H16,0),0)</f>
        <v>0</v>
      </c>
      <c r="I16" s="28"/>
      <c r="J16" s="28"/>
      <c r="K16" s="59">
        <f>IF($C$4="Attiecināmās izmaksas",IF('11a+c+n'!$Q16="A",'11a+c+n'!K16,0),0)</f>
        <v>0</v>
      </c>
      <c r="L16" s="81">
        <f>IF($C$4="Attiecināmās izmaksas",IF('11a+c+n'!$Q16="A",'11a+c+n'!L16,0),0)</f>
        <v>0</v>
      </c>
      <c r="M16" s="28">
        <f>IF($C$4="Attiecināmās izmaksas",IF('11a+c+n'!$Q16="A",'11a+c+n'!M16,0),0)</f>
        <v>0</v>
      </c>
      <c r="N16" s="28">
        <f>IF($C$4="Attiecināmās izmaksas",IF('11a+c+n'!$Q16="A",'11a+c+n'!N16,0),0)</f>
        <v>0</v>
      </c>
      <c r="O16" s="28">
        <f>IF($C$4="Attiecināmās izmaksas",IF('11a+c+n'!$Q16="A",'11a+c+n'!O16,0),0)</f>
        <v>0</v>
      </c>
      <c r="P16" s="59">
        <f>IF($C$4="Attiecināmās izmaksas",IF('11a+c+n'!$Q16="A",'11a+c+n'!P16,0),0)</f>
        <v>0</v>
      </c>
    </row>
    <row r="17" spans="1:16" x14ac:dyDescent="0.2">
      <c r="A17" s="64">
        <f>IF(P17=0,0,IF(COUNTBLANK(P17)=1,0,COUNTA($P$14:P17)))</f>
        <v>0</v>
      </c>
      <c r="B17" s="28">
        <f>IF($C$4="Attiecināmās izmaksas",IF('11a+c+n'!$Q17="A",'11a+c+n'!B17,0),0)</f>
        <v>0</v>
      </c>
      <c r="C17" s="28">
        <f>IF($C$4="Attiecināmās izmaksas",IF('11a+c+n'!$Q17="A",'11a+c+n'!C17,0),0)</f>
        <v>0</v>
      </c>
      <c r="D17" s="28">
        <f>IF($C$4="Attiecināmās izmaksas",IF('11a+c+n'!$Q17="A",'11a+c+n'!D17,0),0)</f>
        <v>0</v>
      </c>
      <c r="E17" s="59"/>
      <c r="F17" s="81"/>
      <c r="G17" s="28"/>
      <c r="H17" s="28">
        <f>IF($C$4="Attiecināmās izmaksas",IF('11a+c+n'!$Q17="A",'11a+c+n'!H17,0),0)</f>
        <v>0</v>
      </c>
      <c r="I17" s="28"/>
      <c r="J17" s="28"/>
      <c r="K17" s="59">
        <f>IF($C$4="Attiecināmās izmaksas",IF('11a+c+n'!$Q17="A",'11a+c+n'!K17,0),0)</f>
        <v>0</v>
      </c>
      <c r="L17" s="81">
        <f>IF($C$4="Attiecināmās izmaksas",IF('11a+c+n'!$Q17="A",'11a+c+n'!L17,0),0)</f>
        <v>0</v>
      </c>
      <c r="M17" s="28">
        <f>IF($C$4="Attiecināmās izmaksas",IF('11a+c+n'!$Q17="A",'11a+c+n'!M17,0),0)</f>
        <v>0</v>
      </c>
      <c r="N17" s="28">
        <f>IF($C$4="Attiecināmās izmaksas",IF('11a+c+n'!$Q17="A",'11a+c+n'!N17,0),0)</f>
        <v>0</v>
      </c>
      <c r="O17" s="28">
        <f>IF($C$4="Attiecināmās izmaksas",IF('11a+c+n'!$Q17="A",'11a+c+n'!O17,0),0)</f>
        <v>0</v>
      </c>
      <c r="P17" s="59">
        <f>IF($C$4="Attiecināmās izmaksas",IF('11a+c+n'!$Q17="A",'11a+c+n'!P17,0),0)</f>
        <v>0</v>
      </c>
    </row>
    <row r="18" spans="1:16" x14ac:dyDescent="0.2">
      <c r="A18" s="64">
        <f>IF(P18=0,0,IF(COUNTBLANK(P18)=1,0,COUNTA($P$14:P18)))</f>
        <v>0</v>
      </c>
      <c r="B18" s="28">
        <f>IF($C$4="Attiecināmās izmaksas",IF('11a+c+n'!$Q18="A",'11a+c+n'!B18,0),0)</f>
        <v>0</v>
      </c>
      <c r="C18" s="28">
        <f>IF($C$4="Attiecināmās izmaksas",IF('11a+c+n'!$Q18="A",'11a+c+n'!C18,0),0)</f>
        <v>0</v>
      </c>
      <c r="D18" s="28">
        <f>IF($C$4="Attiecināmās izmaksas",IF('11a+c+n'!$Q18="A",'11a+c+n'!D18,0),0)</f>
        <v>0</v>
      </c>
      <c r="E18" s="59"/>
      <c r="F18" s="81"/>
      <c r="G18" s="28"/>
      <c r="H18" s="28">
        <f>IF($C$4="Attiecināmās izmaksas",IF('11a+c+n'!$Q18="A",'11a+c+n'!H18,0),0)</f>
        <v>0</v>
      </c>
      <c r="I18" s="28"/>
      <c r="J18" s="28"/>
      <c r="K18" s="59">
        <f>IF($C$4="Attiecināmās izmaksas",IF('11a+c+n'!$Q18="A",'11a+c+n'!K18,0),0)</f>
        <v>0</v>
      </c>
      <c r="L18" s="81">
        <f>IF($C$4="Attiecināmās izmaksas",IF('11a+c+n'!$Q18="A",'11a+c+n'!L18,0),0)</f>
        <v>0</v>
      </c>
      <c r="M18" s="28">
        <f>IF($C$4="Attiecināmās izmaksas",IF('11a+c+n'!$Q18="A",'11a+c+n'!M18,0),0)</f>
        <v>0</v>
      </c>
      <c r="N18" s="28">
        <f>IF($C$4="Attiecināmās izmaksas",IF('11a+c+n'!$Q18="A",'11a+c+n'!N18,0),0)</f>
        <v>0</v>
      </c>
      <c r="O18" s="28">
        <f>IF($C$4="Attiecināmās izmaksas",IF('11a+c+n'!$Q18="A",'11a+c+n'!O18,0),0)</f>
        <v>0</v>
      </c>
      <c r="P18" s="59">
        <f>IF($C$4="Attiecināmās izmaksas",IF('11a+c+n'!$Q18="A",'11a+c+n'!P18,0),0)</f>
        <v>0</v>
      </c>
    </row>
    <row r="19" spans="1:16" x14ac:dyDescent="0.2">
      <c r="A19" s="64">
        <f>IF(P19=0,0,IF(COUNTBLANK(P19)=1,0,COUNTA($P$14:P19)))</f>
        <v>0</v>
      </c>
      <c r="B19" s="28">
        <f>IF($C$4="Attiecināmās izmaksas",IF('11a+c+n'!$Q19="A",'11a+c+n'!B19,0),0)</f>
        <v>0</v>
      </c>
      <c r="C19" s="28">
        <f>IF($C$4="Attiecināmās izmaksas",IF('11a+c+n'!$Q19="A",'11a+c+n'!C19,0),0)</f>
        <v>0</v>
      </c>
      <c r="D19" s="28">
        <f>IF($C$4="Attiecināmās izmaksas",IF('11a+c+n'!$Q19="A",'11a+c+n'!D19,0),0)</f>
        <v>0</v>
      </c>
      <c r="E19" s="59"/>
      <c r="F19" s="81"/>
      <c r="G19" s="28"/>
      <c r="H19" s="28">
        <f>IF($C$4="Attiecināmās izmaksas",IF('11a+c+n'!$Q19="A",'11a+c+n'!H19,0),0)</f>
        <v>0</v>
      </c>
      <c r="I19" s="28"/>
      <c r="J19" s="28"/>
      <c r="K19" s="59">
        <f>IF($C$4="Attiecināmās izmaksas",IF('11a+c+n'!$Q19="A",'11a+c+n'!K19,0),0)</f>
        <v>0</v>
      </c>
      <c r="L19" s="81">
        <f>IF($C$4="Attiecināmās izmaksas",IF('11a+c+n'!$Q19="A",'11a+c+n'!L19,0),0)</f>
        <v>0</v>
      </c>
      <c r="M19" s="28">
        <f>IF($C$4="Attiecināmās izmaksas",IF('11a+c+n'!$Q19="A",'11a+c+n'!M19,0),0)</f>
        <v>0</v>
      </c>
      <c r="N19" s="28">
        <f>IF($C$4="Attiecināmās izmaksas",IF('11a+c+n'!$Q19="A",'11a+c+n'!N19,0),0)</f>
        <v>0</v>
      </c>
      <c r="O19" s="28">
        <f>IF($C$4="Attiecināmās izmaksas",IF('11a+c+n'!$Q19="A",'11a+c+n'!O19,0),0)</f>
        <v>0</v>
      </c>
      <c r="P19" s="59">
        <f>IF($C$4="Attiecināmās izmaksas",IF('11a+c+n'!$Q19="A",'11a+c+n'!P19,0),0)</f>
        <v>0</v>
      </c>
    </row>
    <row r="20" spans="1:16" x14ac:dyDescent="0.2">
      <c r="A20" s="64">
        <f>IF(P20=0,0,IF(COUNTBLANK(P20)=1,0,COUNTA($P$14:P20)))</f>
        <v>0</v>
      </c>
      <c r="B20" s="28">
        <f>IF($C$4="Attiecināmās izmaksas",IF('11a+c+n'!$Q20="A",'11a+c+n'!B20,0),0)</f>
        <v>0</v>
      </c>
      <c r="C20" s="28">
        <f>IF($C$4="Attiecināmās izmaksas",IF('11a+c+n'!$Q20="A",'11a+c+n'!C20,0),0)</f>
        <v>0</v>
      </c>
      <c r="D20" s="28">
        <f>IF($C$4="Attiecināmās izmaksas",IF('11a+c+n'!$Q20="A",'11a+c+n'!D20,0),0)</f>
        <v>0</v>
      </c>
      <c r="E20" s="59"/>
      <c r="F20" s="81"/>
      <c r="G20" s="28"/>
      <c r="H20" s="28">
        <f>IF($C$4="Attiecināmās izmaksas",IF('11a+c+n'!$Q20="A",'11a+c+n'!H20,0),0)</f>
        <v>0</v>
      </c>
      <c r="I20" s="28"/>
      <c r="J20" s="28"/>
      <c r="K20" s="59">
        <f>IF($C$4="Attiecināmās izmaksas",IF('11a+c+n'!$Q20="A",'11a+c+n'!K20,0),0)</f>
        <v>0</v>
      </c>
      <c r="L20" s="81">
        <f>IF($C$4="Attiecināmās izmaksas",IF('11a+c+n'!$Q20="A",'11a+c+n'!L20,0),0)</f>
        <v>0</v>
      </c>
      <c r="M20" s="28">
        <f>IF($C$4="Attiecināmās izmaksas",IF('11a+c+n'!$Q20="A",'11a+c+n'!M20,0),0)</f>
        <v>0</v>
      </c>
      <c r="N20" s="28">
        <f>IF($C$4="Attiecināmās izmaksas",IF('11a+c+n'!$Q20="A",'11a+c+n'!N20,0),0)</f>
        <v>0</v>
      </c>
      <c r="O20" s="28">
        <f>IF($C$4="Attiecināmās izmaksas",IF('11a+c+n'!$Q20="A",'11a+c+n'!O20,0),0)</f>
        <v>0</v>
      </c>
      <c r="P20" s="59">
        <f>IF($C$4="Attiecināmās izmaksas",IF('11a+c+n'!$Q20="A",'11a+c+n'!P20,0),0)</f>
        <v>0</v>
      </c>
    </row>
    <row r="21" spans="1:16" x14ac:dyDescent="0.2">
      <c r="A21" s="64">
        <f>IF(P21=0,0,IF(COUNTBLANK(P21)=1,0,COUNTA($P$14:P21)))</f>
        <v>0</v>
      </c>
      <c r="B21" s="28">
        <f>IF($C$4="Attiecināmās izmaksas",IF('11a+c+n'!$Q21="A",'11a+c+n'!B21,0),0)</f>
        <v>0</v>
      </c>
      <c r="C21" s="28">
        <f>IF($C$4="Attiecināmās izmaksas",IF('11a+c+n'!$Q21="A",'11a+c+n'!C21,0),0)</f>
        <v>0</v>
      </c>
      <c r="D21" s="28">
        <f>IF($C$4="Attiecināmās izmaksas",IF('11a+c+n'!$Q21="A",'11a+c+n'!D21,0),0)</f>
        <v>0</v>
      </c>
      <c r="E21" s="59"/>
      <c r="F21" s="81"/>
      <c r="G21" s="28"/>
      <c r="H21" s="28">
        <f>IF($C$4="Attiecināmās izmaksas",IF('11a+c+n'!$Q21="A",'11a+c+n'!H21,0),0)</f>
        <v>0</v>
      </c>
      <c r="I21" s="28"/>
      <c r="J21" s="28"/>
      <c r="K21" s="59">
        <f>IF($C$4="Attiecināmās izmaksas",IF('11a+c+n'!$Q21="A",'11a+c+n'!K21,0),0)</f>
        <v>0</v>
      </c>
      <c r="L21" s="81">
        <f>IF($C$4="Attiecināmās izmaksas",IF('11a+c+n'!$Q21="A",'11a+c+n'!L21,0),0)</f>
        <v>0</v>
      </c>
      <c r="M21" s="28">
        <f>IF($C$4="Attiecināmās izmaksas",IF('11a+c+n'!$Q21="A",'11a+c+n'!M21,0),0)</f>
        <v>0</v>
      </c>
      <c r="N21" s="28">
        <f>IF($C$4="Attiecināmās izmaksas",IF('11a+c+n'!$Q21="A",'11a+c+n'!N21,0),0)</f>
        <v>0</v>
      </c>
      <c r="O21" s="28">
        <f>IF($C$4="Attiecināmās izmaksas",IF('11a+c+n'!$Q21="A",'11a+c+n'!O21,0),0)</f>
        <v>0</v>
      </c>
      <c r="P21" s="59">
        <f>IF($C$4="Attiecināmās izmaksas",IF('11a+c+n'!$Q21="A",'11a+c+n'!P21,0),0)</f>
        <v>0</v>
      </c>
    </row>
    <row r="22" spans="1:16" x14ac:dyDescent="0.2">
      <c r="A22" s="64">
        <f>IF(P22=0,0,IF(COUNTBLANK(P22)=1,0,COUNTA($P$14:P22)))</f>
        <v>0</v>
      </c>
      <c r="B22" s="28">
        <f>IF($C$4="Attiecināmās izmaksas",IF('11a+c+n'!$Q22="A",'11a+c+n'!B22,0),0)</f>
        <v>0</v>
      </c>
      <c r="C22" s="28">
        <f>IF($C$4="Attiecināmās izmaksas",IF('11a+c+n'!$Q22="A",'11a+c+n'!C22,0),0)</f>
        <v>0</v>
      </c>
      <c r="D22" s="28">
        <f>IF($C$4="Attiecināmās izmaksas",IF('11a+c+n'!$Q22="A",'11a+c+n'!D22,0),0)</f>
        <v>0</v>
      </c>
      <c r="E22" s="59"/>
      <c r="F22" s="81"/>
      <c r="G22" s="28"/>
      <c r="H22" s="28">
        <f>IF($C$4="Attiecināmās izmaksas",IF('11a+c+n'!$Q22="A",'11a+c+n'!H22,0),0)</f>
        <v>0</v>
      </c>
      <c r="I22" s="28"/>
      <c r="J22" s="28"/>
      <c r="K22" s="59">
        <f>IF($C$4="Attiecināmās izmaksas",IF('11a+c+n'!$Q22="A",'11a+c+n'!K22,0),0)</f>
        <v>0</v>
      </c>
      <c r="L22" s="81">
        <f>IF($C$4="Attiecināmās izmaksas",IF('11a+c+n'!$Q22="A",'11a+c+n'!L22,0),0)</f>
        <v>0</v>
      </c>
      <c r="M22" s="28">
        <f>IF($C$4="Attiecināmās izmaksas",IF('11a+c+n'!$Q22="A",'11a+c+n'!M22,0),0)</f>
        <v>0</v>
      </c>
      <c r="N22" s="28">
        <f>IF($C$4="Attiecināmās izmaksas",IF('11a+c+n'!$Q22="A",'11a+c+n'!N22,0),0)</f>
        <v>0</v>
      </c>
      <c r="O22" s="28">
        <f>IF($C$4="Attiecināmās izmaksas",IF('11a+c+n'!$Q22="A",'11a+c+n'!O22,0),0)</f>
        <v>0</v>
      </c>
      <c r="P22" s="59">
        <f>IF($C$4="Attiecināmās izmaksas",IF('11a+c+n'!$Q22="A",'11a+c+n'!P22,0),0)</f>
        <v>0</v>
      </c>
    </row>
    <row r="23" spans="1:16" x14ac:dyDescent="0.2">
      <c r="A23" s="64">
        <f>IF(P23=0,0,IF(COUNTBLANK(P23)=1,0,COUNTA($P$14:P23)))</f>
        <v>0</v>
      </c>
      <c r="B23" s="28">
        <f>IF($C$4="Attiecināmās izmaksas",IF('11a+c+n'!$Q23="A",'11a+c+n'!B23,0),0)</f>
        <v>0</v>
      </c>
      <c r="C23" s="28">
        <f>IF($C$4="Attiecināmās izmaksas",IF('11a+c+n'!$Q23="A",'11a+c+n'!C23,0),0)</f>
        <v>0</v>
      </c>
      <c r="D23" s="28">
        <f>IF($C$4="Attiecināmās izmaksas",IF('11a+c+n'!$Q23="A",'11a+c+n'!D23,0),0)</f>
        <v>0</v>
      </c>
      <c r="E23" s="59"/>
      <c r="F23" s="81"/>
      <c r="G23" s="28"/>
      <c r="H23" s="28">
        <f>IF($C$4="Attiecināmās izmaksas",IF('11a+c+n'!$Q23="A",'11a+c+n'!H23,0),0)</f>
        <v>0</v>
      </c>
      <c r="I23" s="28"/>
      <c r="J23" s="28"/>
      <c r="K23" s="59">
        <f>IF($C$4="Attiecināmās izmaksas",IF('11a+c+n'!$Q23="A",'11a+c+n'!K23,0),0)</f>
        <v>0</v>
      </c>
      <c r="L23" s="81">
        <f>IF($C$4="Attiecināmās izmaksas",IF('11a+c+n'!$Q23="A",'11a+c+n'!L23,0),0)</f>
        <v>0</v>
      </c>
      <c r="M23" s="28">
        <f>IF($C$4="Attiecināmās izmaksas",IF('11a+c+n'!$Q23="A",'11a+c+n'!M23,0),0)</f>
        <v>0</v>
      </c>
      <c r="N23" s="28">
        <f>IF($C$4="Attiecināmās izmaksas",IF('11a+c+n'!$Q23="A",'11a+c+n'!N23,0),0)</f>
        <v>0</v>
      </c>
      <c r="O23" s="28">
        <f>IF($C$4="Attiecināmās izmaksas",IF('11a+c+n'!$Q23="A",'11a+c+n'!O23,0),0)</f>
        <v>0</v>
      </c>
      <c r="P23" s="59">
        <f>IF($C$4="Attiecināmās izmaksas",IF('11a+c+n'!$Q23="A",'11a+c+n'!P23,0),0)</f>
        <v>0</v>
      </c>
    </row>
    <row r="24" spans="1:16" x14ac:dyDescent="0.2">
      <c r="A24" s="64">
        <f>IF(P24=0,0,IF(COUNTBLANK(P24)=1,0,COUNTA($P$14:P24)))</f>
        <v>0</v>
      </c>
      <c r="B24" s="28">
        <f>IF($C$4="Attiecināmās izmaksas",IF('11a+c+n'!$Q24="A",'11a+c+n'!B24,0),0)</f>
        <v>0</v>
      </c>
      <c r="C24" s="28">
        <f>IF($C$4="Attiecināmās izmaksas",IF('11a+c+n'!$Q24="A",'11a+c+n'!C24,0),0)</f>
        <v>0</v>
      </c>
      <c r="D24" s="28">
        <f>IF($C$4="Attiecināmās izmaksas",IF('11a+c+n'!$Q24="A",'11a+c+n'!D24,0),0)</f>
        <v>0</v>
      </c>
      <c r="E24" s="59"/>
      <c r="F24" s="81"/>
      <c r="G24" s="28"/>
      <c r="H24" s="28">
        <f>IF($C$4="Attiecināmās izmaksas",IF('11a+c+n'!$Q24="A",'11a+c+n'!H24,0),0)</f>
        <v>0</v>
      </c>
      <c r="I24" s="28"/>
      <c r="J24" s="28"/>
      <c r="K24" s="59">
        <f>IF($C$4="Attiecināmās izmaksas",IF('11a+c+n'!$Q24="A",'11a+c+n'!K24,0),0)</f>
        <v>0</v>
      </c>
      <c r="L24" s="81">
        <f>IF($C$4="Attiecināmās izmaksas",IF('11a+c+n'!$Q24="A",'11a+c+n'!L24,0),0)</f>
        <v>0</v>
      </c>
      <c r="M24" s="28">
        <f>IF($C$4="Attiecināmās izmaksas",IF('11a+c+n'!$Q24="A",'11a+c+n'!M24,0),0)</f>
        <v>0</v>
      </c>
      <c r="N24" s="28">
        <f>IF($C$4="Attiecināmās izmaksas",IF('11a+c+n'!$Q24="A",'11a+c+n'!N24,0),0)</f>
        <v>0</v>
      </c>
      <c r="O24" s="28">
        <f>IF($C$4="Attiecināmās izmaksas",IF('11a+c+n'!$Q24="A",'11a+c+n'!O24,0),0)</f>
        <v>0</v>
      </c>
      <c r="P24" s="59">
        <f>IF($C$4="Attiecināmās izmaksas",IF('11a+c+n'!$Q24="A",'11a+c+n'!P24,0),0)</f>
        <v>0</v>
      </c>
    </row>
    <row r="25" spans="1:16" x14ac:dyDescent="0.2">
      <c r="A25" s="64">
        <f>IF(P25=0,0,IF(COUNTBLANK(P25)=1,0,COUNTA($P$14:P25)))</f>
        <v>0</v>
      </c>
      <c r="B25" s="28">
        <f>IF($C$4="Attiecināmās izmaksas",IF('11a+c+n'!$Q25="A",'11a+c+n'!B25,0),0)</f>
        <v>0</v>
      </c>
      <c r="C25" s="28">
        <f>IF($C$4="Attiecināmās izmaksas",IF('11a+c+n'!$Q25="A",'11a+c+n'!C25,0),0)</f>
        <v>0</v>
      </c>
      <c r="D25" s="28">
        <f>IF($C$4="Attiecināmās izmaksas",IF('11a+c+n'!$Q25="A",'11a+c+n'!D25,0),0)</f>
        <v>0</v>
      </c>
      <c r="E25" s="59"/>
      <c r="F25" s="81"/>
      <c r="G25" s="28"/>
      <c r="H25" s="28">
        <f>IF($C$4="Attiecināmās izmaksas",IF('11a+c+n'!$Q25="A",'11a+c+n'!H25,0),0)</f>
        <v>0</v>
      </c>
      <c r="I25" s="28"/>
      <c r="J25" s="28"/>
      <c r="K25" s="59">
        <f>IF($C$4="Attiecināmās izmaksas",IF('11a+c+n'!$Q25="A",'11a+c+n'!K25,0),0)</f>
        <v>0</v>
      </c>
      <c r="L25" s="81">
        <f>IF($C$4="Attiecināmās izmaksas",IF('11a+c+n'!$Q25="A",'11a+c+n'!L25,0),0)</f>
        <v>0</v>
      </c>
      <c r="M25" s="28">
        <f>IF($C$4="Attiecināmās izmaksas",IF('11a+c+n'!$Q25="A",'11a+c+n'!M25,0),0)</f>
        <v>0</v>
      </c>
      <c r="N25" s="28">
        <f>IF($C$4="Attiecināmās izmaksas",IF('11a+c+n'!$Q25="A",'11a+c+n'!N25,0),0)</f>
        <v>0</v>
      </c>
      <c r="O25" s="28">
        <f>IF($C$4="Attiecināmās izmaksas",IF('11a+c+n'!$Q25="A",'11a+c+n'!O25,0),0)</f>
        <v>0</v>
      </c>
      <c r="P25" s="59">
        <f>IF($C$4="Attiecināmās izmaksas",IF('11a+c+n'!$Q25="A",'11a+c+n'!P25,0),0)</f>
        <v>0</v>
      </c>
    </row>
    <row r="26" spans="1:16" x14ac:dyDescent="0.2">
      <c r="A26" s="64">
        <f>IF(P26=0,0,IF(COUNTBLANK(P26)=1,0,COUNTA($P$14:P26)))</f>
        <v>0</v>
      </c>
      <c r="B26" s="28">
        <f>IF($C$4="Attiecināmās izmaksas",IF('11a+c+n'!$Q26="A",'11a+c+n'!B26,0),0)</f>
        <v>0</v>
      </c>
      <c r="C26" s="28">
        <f>IF($C$4="Attiecināmās izmaksas",IF('11a+c+n'!$Q26="A",'11a+c+n'!C26,0),0)</f>
        <v>0</v>
      </c>
      <c r="D26" s="28">
        <f>IF($C$4="Attiecināmās izmaksas",IF('11a+c+n'!$Q26="A",'11a+c+n'!D26,0),0)</f>
        <v>0</v>
      </c>
      <c r="E26" s="59"/>
      <c r="F26" s="81"/>
      <c r="G26" s="28"/>
      <c r="H26" s="28">
        <f>IF($C$4="Attiecināmās izmaksas",IF('11a+c+n'!$Q26="A",'11a+c+n'!H26,0),0)</f>
        <v>0</v>
      </c>
      <c r="I26" s="28"/>
      <c r="J26" s="28"/>
      <c r="K26" s="59">
        <f>IF($C$4="Attiecināmās izmaksas",IF('11a+c+n'!$Q26="A",'11a+c+n'!K26,0),0)</f>
        <v>0</v>
      </c>
      <c r="L26" s="81">
        <f>IF($C$4="Attiecināmās izmaksas",IF('11a+c+n'!$Q26="A",'11a+c+n'!L26,0),0)</f>
        <v>0</v>
      </c>
      <c r="M26" s="28">
        <f>IF($C$4="Attiecināmās izmaksas",IF('11a+c+n'!$Q26="A",'11a+c+n'!M26,0),0)</f>
        <v>0</v>
      </c>
      <c r="N26" s="28">
        <f>IF($C$4="Attiecināmās izmaksas",IF('11a+c+n'!$Q26="A",'11a+c+n'!N26,0),0)</f>
        <v>0</v>
      </c>
      <c r="O26" s="28">
        <f>IF($C$4="Attiecināmās izmaksas",IF('11a+c+n'!$Q26="A",'11a+c+n'!O26,0),0)</f>
        <v>0</v>
      </c>
      <c r="P26" s="59">
        <f>IF($C$4="Attiecināmās izmaksas",IF('11a+c+n'!$Q26="A",'11a+c+n'!P26,0),0)</f>
        <v>0</v>
      </c>
    </row>
    <row r="27" spans="1:16" x14ac:dyDescent="0.2">
      <c r="A27" s="64">
        <f>IF(P27=0,0,IF(COUNTBLANK(P27)=1,0,COUNTA($P$14:P27)))</f>
        <v>0</v>
      </c>
      <c r="B27" s="28">
        <f>IF($C$4="Attiecināmās izmaksas",IF('11a+c+n'!$Q27="A",'11a+c+n'!B27,0),0)</f>
        <v>0</v>
      </c>
      <c r="C27" s="28">
        <f>IF($C$4="Attiecināmās izmaksas",IF('11a+c+n'!$Q27="A",'11a+c+n'!C27,0),0)</f>
        <v>0</v>
      </c>
      <c r="D27" s="28">
        <f>IF($C$4="Attiecināmās izmaksas",IF('11a+c+n'!$Q27="A",'11a+c+n'!D27,0),0)</f>
        <v>0</v>
      </c>
      <c r="E27" s="59"/>
      <c r="F27" s="81"/>
      <c r="G27" s="28"/>
      <c r="H27" s="28">
        <f>IF($C$4="Attiecināmās izmaksas",IF('11a+c+n'!$Q27="A",'11a+c+n'!H27,0),0)</f>
        <v>0</v>
      </c>
      <c r="I27" s="28"/>
      <c r="J27" s="28"/>
      <c r="K27" s="59">
        <f>IF($C$4="Attiecināmās izmaksas",IF('11a+c+n'!$Q27="A",'11a+c+n'!K27,0),0)</f>
        <v>0</v>
      </c>
      <c r="L27" s="81">
        <f>IF($C$4="Attiecināmās izmaksas",IF('11a+c+n'!$Q27="A",'11a+c+n'!L27,0),0)</f>
        <v>0</v>
      </c>
      <c r="M27" s="28">
        <f>IF($C$4="Attiecināmās izmaksas",IF('11a+c+n'!$Q27="A",'11a+c+n'!M27,0),0)</f>
        <v>0</v>
      </c>
      <c r="N27" s="28">
        <f>IF($C$4="Attiecināmās izmaksas",IF('11a+c+n'!$Q27="A",'11a+c+n'!N27,0),0)</f>
        <v>0</v>
      </c>
      <c r="O27" s="28">
        <f>IF($C$4="Attiecināmās izmaksas",IF('11a+c+n'!$Q27="A",'11a+c+n'!O27,0),0)</f>
        <v>0</v>
      </c>
      <c r="P27" s="59">
        <f>IF($C$4="Attiecināmās izmaksas",IF('11a+c+n'!$Q27="A",'11a+c+n'!P27,0),0)</f>
        <v>0</v>
      </c>
    </row>
    <row r="28" spans="1:16" x14ac:dyDescent="0.2">
      <c r="A28" s="64">
        <f>IF(P28=0,0,IF(COUNTBLANK(P28)=1,0,COUNTA($P$14:P28)))</f>
        <v>0</v>
      </c>
      <c r="B28" s="28">
        <f>IF($C$4="Attiecināmās izmaksas",IF('11a+c+n'!$Q28="A",'11a+c+n'!B28,0),0)</f>
        <v>0</v>
      </c>
      <c r="C28" s="28">
        <f>IF($C$4="Attiecināmās izmaksas",IF('11a+c+n'!$Q28="A",'11a+c+n'!C28,0),0)</f>
        <v>0</v>
      </c>
      <c r="D28" s="28">
        <f>IF($C$4="Attiecināmās izmaksas",IF('11a+c+n'!$Q28="A",'11a+c+n'!D28,0),0)</f>
        <v>0</v>
      </c>
      <c r="E28" s="59"/>
      <c r="F28" s="81"/>
      <c r="G28" s="28"/>
      <c r="H28" s="28">
        <f>IF($C$4="Attiecināmās izmaksas",IF('11a+c+n'!$Q28="A",'11a+c+n'!H28,0),0)</f>
        <v>0</v>
      </c>
      <c r="I28" s="28"/>
      <c r="J28" s="28"/>
      <c r="K28" s="59">
        <f>IF($C$4="Attiecināmās izmaksas",IF('11a+c+n'!$Q28="A",'11a+c+n'!K28,0),0)</f>
        <v>0</v>
      </c>
      <c r="L28" s="81">
        <f>IF($C$4="Attiecināmās izmaksas",IF('11a+c+n'!$Q28="A",'11a+c+n'!L28,0),0)</f>
        <v>0</v>
      </c>
      <c r="M28" s="28">
        <f>IF($C$4="Attiecināmās izmaksas",IF('11a+c+n'!$Q28="A",'11a+c+n'!M28,0),0)</f>
        <v>0</v>
      </c>
      <c r="N28" s="28">
        <f>IF($C$4="Attiecināmās izmaksas",IF('11a+c+n'!$Q28="A",'11a+c+n'!N28,0),0)</f>
        <v>0</v>
      </c>
      <c r="O28" s="28">
        <f>IF($C$4="Attiecināmās izmaksas",IF('11a+c+n'!$Q28="A",'11a+c+n'!O28,0),0)</f>
        <v>0</v>
      </c>
      <c r="P28" s="59">
        <f>IF($C$4="Attiecināmās izmaksas",IF('11a+c+n'!$Q28="A",'11a+c+n'!P28,0),0)</f>
        <v>0</v>
      </c>
    </row>
    <row r="29" spans="1:16" x14ac:dyDescent="0.2">
      <c r="A29" s="64">
        <f>IF(P29=0,0,IF(COUNTBLANK(P29)=1,0,COUNTA($P$14:P29)))</f>
        <v>0</v>
      </c>
      <c r="B29" s="28">
        <f>IF($C$4="Attiecināmās izmaksas",IF('11a+c+n'!$Q29="A",'11a+c+n'!B29,0),0)</f>
        <v>0</v>
      </c>
      <c r="C29" s="28">
        <f>IF($C$4="Attiecināmās izmaksas",IF('11a+c+n'!$Q29="A",'11a+c+n'!C29,0),0)</f>
        <v>0</v>
      </c>
      <c r="D29" s="28">
        <f>IF($C$4="Attiecināmās izmaksas",IF('11a+c+n'!$Q29="A",'11a+c+n'!D29,0),0)</f>
        <v>0</v>
      </c>
      <c r="E29" s="59"/>
      <c r="F29" s="81"/>
      <c r="G29" s="28"/>
      <c r="H29" s="28">
        <f>IF($C$4="Attiecināmās izmaksas",IF('11a+c+n'!$Q29="A",'11a+c+n'!H29,0),0)</f>
        <v>0</v>
      </c>
      <c r="I29" s="28"/>
      <c r="J29" s="28"/>
      <c r="K29" s="59">
        <f>IF($C$4="Attiecināmās izmaksas",IF('11a+c+n'!$Q29="A",'11a+c+n'!K29,0),0)</f>
        <v>0</v>
      </c>
      <c r="L29" s="81">
        <f>IF($C$4="Attiecināmās izmaksas",IF('11a+c+n'!$Q29="A",'11a+c+n'!L29,0),0)</f>
        <v>0</v>
      </c>
      <c r="M29" s="28">
        <f>IF($C$4="Attiecināmās izmaksas",IF('11a+c+n'!$Q29="A",'11a+c+n'!M29,0),0)</f>
        <v>0</v>
      </c>
      <c r="N29" s="28">
        <f>IF($C$4="Attiecināmās izmaksas",IF('11a+c+n'!$Q29="A",'11a+c+n'!N29,0),0)</f>
        <v>0</v>
      </c>
      <c r="O29" s="28">
        <f>IF($C$4="Attiecināmās izmaksas",IF('11a+c+n'!$Q29="A",'11a+c+n'!O29,0),0)</f>
        <v>0</v>
      </c>
      <c r="P29" s="59">
        <f>IF($C$4="Attiecināmās izmaksas",IF('11a+c+n'!$Q29="A",'11a+c+n'!P29,0),0)</f>
        <v>0</v>
      </c>
    </row>
    <row r="30" spans="1:16" x14ac:dyDescent="0.2">
      <c r="A30" s="64">
        <f>IF(P30=0,0,IF(COUNTBLANK(P30)=1,0,COUNTA($P$14:P30)))</f>
        <v>0</v>
      </c>
      <c r="B30" s="28">
        <f>IF($C$4="Attiecināmās izmaksas",IF('11a+c+n'!$Q30="A",'11a+c+n'!B30,0),0)</f>
        <v>0</v>
      </c>
      <c r="C30" s="28">
        <f>IF($C$4="Attiecināmās izmaksas",IF('11a+c+n'!$Q30="A",'11a+c+n'!C30,0),0)</f>
        <v>0</v>
      </c>
      <c r="D30" s="28">
        <f>IF($C$4="Attiecināmās izmaksas",IF('11a+c+n'!$Q30="A",'11a+c+n'!D30,0),0)</f>
        <v>0</v>
      </c>
      <c r="E30" s="59"/>
      <c r="F30" s="81"/>
      <c r="G30" s="28"/>
      <c r="H30" s="28">
        <f>IF($C$4="Attiecināmās izmaksas",IF('11a+c+n'!$Q30="A",'11a+c+n'!H30,0),0)</f>
        <v>0</v>
      </c>
      <c r="I30" s="28"/>
      <c r="J30" s="28"/>
      <c r="K30" s="59">
        <f>IF($C$4="Attiecināmās izmaksas",IF('11a+c+n'!$Q30="A",'11a+c+n'!K30,0),0)</f>
        <v>0</v>
      </c>
      <c r="L30" s="81">
        <f>IF($C$4="Attiecināmās izmaksas",IF('11a+c+n'!$Q30="A",'11a+c+n'!L30,0),0)</f>
        <v>0</v>
      </c>
      <c r="M30" s="28">
        <f>IF($C$4="Attiecināmās izmaksas",IF('11a+c+n'!$Q30="A",'11a+c+n'!M30,0),0)</f>
        <v>0</v>
      </c>
      <c r="N30" s="28">
        <f>IF($C$4="Attiecināmās izmaksas",IF('11a+c+n'!$Q30="A",'11a+c+n'!N30,0),0)</f>
        <v>0</v>
      </c>
      <c r="O30" s="28">
        <f>IF($C$4="Attiecināmās izmaksas",IF('11a+c+n'!$Q30="A",'11a+c+n'!O30,0),0)</f>
        <v>0</v>
      </c>
      <c r="P30" s="59">
        <f>IF($C$4="Attiecināmās izmaksas",IF('11a+c+n'!$Q30="A",'11a+c+n'!P30,0),0)</f>
        <v>0</v>
      </c>
    </row>
    <row r="31" spans="1:16" x14ac:dyDescent="0.2">
      <c r="A31" s="64">
        <f>IF(P31=0,0,IF(COUNTBLANK(P31)=1,0,COUNTA($P$14:P31)))</f>
        <v>0</v>
      </c>
      <c r="B31" s="28">
        <f>IF($C$4="Attiecināmās izmaksas",IF('11a+c+n'!$Q31="A",'11a+c+n'!B31,0),0)</f>
        <v>0</v>
      </c>
      <c r="C31" s="28">
        <f>IF($C$4="Attiecināmās izmaksas",IF('11a+c+n'!$Q31="A",'11a+c+n'!C31,0),0)</f>
        <v>0</v>
      </c>
      <c r="D31" s="28">
        <f>IF($C$4="Attiecināmās izmaksas",IF('11a+c+n'!$Q31="A",'11a+c+n'!D31,0),0)</f>
        <v>0</v>
      </c>
      <c r="E31" s="59"/>
      <c r="F31" s="81"/>
      <c r="G31" s="28"/>
      <c r="H31" s="28">
        <f>IF($C$4="Attiecināmās izmaksas",IF('11a+c+n'!$Q31="A",'11a+c+n'!H31,0),0)</f>
        <v>0</v>
      </c>
      <c r="I31" s="28"/>
      <c r="J31" s="28"/>
      <c r="K31" s="59">
        <f>IF($C$4="Attiecināmās izmaksas",IF('11a+c+n'!$Q31="A",'11a+c+n'!K31,0),0)</f>
        <v>0</v>
      </c>
      <c r="L31" s="81">
        <f>IF($C$4="Attiecināmās izmaksas",IF('11a+c+n'!$Q31="A",'11a+c+n'!L31,0),0)</f>
        <v>0</v>
      </c>
      <c r="M31" s="28">
        <f>IF($C$4="Attiecināmās izmaksas",IF('11a+c+n'!$Q31="A",'11a+c+n'!M31,0),0)</f>
        <v>0</v>
      </c>
      <c r="N31" s="28">
        <f>IF($C$4="Attiecināmās izmaksas",IF('11a+c+n'!$Q31="A",'11a+c+n'!N31,0),0)</f>
        <v>0</v>
      </c>
      <c r="O31" s="28">
        <f>IF($C$4="Attiecināmās izmaksas",IF('11a+c+n'!$Q31="A",'11a+c+n'!O31,0),0)</f>
        <v>0</v>
      </c>
      <c r="P31" s="59">
        <f>IF($C$4="Attiecināmās izmaksas",IF('11a+c+n'!$Q31="A",'11a+c+n'!P31,0),0)</f>
        <v>0</v>
      </c>
    </row>
    <row r="32" spans="1:16" x14ac:dyDescent="0.2">
      <c r="A32" s="64">
        <f>IF(P32=0,0,IF(COUNTBLANK(P32)=1,0,COUNTA($P$14:P32)))</f>
        <v>0</v>
      </c>
      <c r="B32" s="28">
        <f>IF($C$4="Attiecināmās izmaksas",IF('11a+c+n'!$Q32="A",'11a+c+n'!B32,0),0)</f>
        <v>0</v>
      </c>
      <c r="C32" s="28">
        <f>IF($C$4="Attiecināmās izmaksas",IF('11a+c+n'!$Q32="A",'11a+c+n'!C32,0),0)</f>
        <v>0</v>
      </c>
      <c r="D32" s="28">
        <f>IF($C$4="Attiecināmās izmaksas",IF('11a+c+n'!$Q32="A",'11a+c+n'!D32,0),0)</f>
        <v>0</v>
      </c>
      <c r="E32" s="59"/>
      <c r="F32" s="81"/>
      <c r="G32" s="28"/>
      <c r="H32" s="28">
        <f>IF($C$4="Attiecināmās izmaksas",IF('11a+c+n'!$Q32="A",'11a+c+n'!H32,0),0)</f>
        <v>0</v>
      </c>
      <c r="I32" s="28"/>
      <c r="J32" s="28"/>
      <c r="K32" s="59">
        <f>IF($C$4="Attiecināmās izmaksas",IF('11a+c+n'!$Q32="A",'11a+c+n'!K32,0),0)</f>
        <v>0</v>
      </c>
      <c r="L32" s="81">
        <f>IF($C$4="Attiecināmās izmaksas",IF('11a+c+n'!$Q32="A",'11a+c+n'!L32,0),0)</f>
        <v>0</v>
      </c>
      <c r="M32" s="28">
        <f>IF($C$4="Attiecināmās izmaksas",IF('11a+c+n'!$Q32="A",'11a+c+n'!M32,0),0)</f>
        <v>0</v>
      </c>
      <c r="N32" s="28">
        <f>IF($C$4="Attiecināmās izmaksas",IF('11a+c+n'!$Q32="A",'11a+c+n'!N32,0),0)</f>
        <v>0</v>
      </c>
      <c r="O32" s="28">
        <f>IF($C$4="Attiecināmās izmaksas",IF('11a+c+n'!$Q32="A",'11a+c+n'!O32,0),0)</f>
        <v>0</v>
      </c>
      <c r="P32" s="59">
        <f>IF($C$4="Attiecināmās izmaksas",IF('11a+c+n'!$Q32="A",'11a+c+n'!P32,0),0)</f>
        <v>0</v>
      </c>
    </row>
    <row r="33" spans="1:16" x14ac:dyDescent="0.2">
      <c r="A33" s="64">
        <f>IF(P33=0,0,IF(COUNTBLANK(P33)=1,0,COUNTA($P$14:P33)))</f>
        <v>0</v>
      </c>
      <c r="B33" s="28">
        <f>IF($C$4="Attiecināmās izmaksas",IF('11a+c+n'!$Q33="A",'11a+c+n'!B33,0),0)</f>
        <v>0</v>
      </c>
      <c r="C33" s="28">
        <f>IF($C$4="Attiecināmās izmaksas",IF('11a+c+n'!$Q33="A",'11a+c+n'!C33,0),0)</f>
        <v>0</v>
      </c>
      <c r="D33" s="28">
        <f>IF($C$4="Attiecināmās izmaksas",IF('11a+c+n'!$Q33="A",'11a+c+n'!D33,0),0)</f>
        <v>0</v>
      </c>
      <c r="E33" s="59"/>
      <c r="F33" s="81"/>
      <c r="G33" s="28"/>
      <c r="H33" s="28">
        <f>IF($C$4="Attiecināmās izmaksas",IF('11a+c+n'!$Q33="A",'11a+c+n'!H33,0),0)</f>
        <v>0</v>
      </c>
      <c r="I33" s="28"/>
      <c r="J33" s="28"/>
      <c r="K33" s="59">
        <f>IF($C$4="Attiecināmās izmaksas",IF('11a+c+n'!$Q33="A",'11a+c+n'!K33,0),0)</f>
        <v>0</v>
      </c>
      <c r="L33" s="81">
        <f>IF($C$4="Attiecināmās izmaksas",IF('11a+c+n'!$Q33="A",'11a+c+n'!L33,0),0)</f>
        <v>0</v>
      </c>
      <c r="M33" s="28">
        <f>IF($C$4="Attiecināmās izmaksas",IF('11a+c+n'!$Q33="A",'11a+c+n'!M33,0),0)</f>
        <v>0</v>
      </c>
      <c r="N33" s="28">
        <f>IF($C$4="Attiecināmās izmaksas",IF('11a+c+n'!$Q33="A",'11a+c+n'!N33,0),0)</f>
        <v>0</v>
      </c>
      <c r="O33" s="28">
        <f>IF($C$4="Attiecināmās izmaksas",IF('11a+c+n'!$Q33="A",'11a+c+n'!O33,0),0)</f>
        <v>0</v>
      </c>
      <c r="P33" s="59">
        <f>IF($C$4="Attiecināmās izmaksas",IF('11a+c+n'!$Q33="A",'11a+c+n'!P33,0),0)</f>
        <v>0</v>
      </c>
    </row>
    <row r="34" spans="1:16" x14ac:dyDescent="0.2">
      <c r="A34" s="64">
        <f>IF(P34=0,0,IF(COUNTBLANK(P34)=1,0,COUNTA($P$14:P34)))</f>
        <v>0</v>
      </c>
      <c r="B34" s="28">
        <f>IF($C$4="Attiecināmās izmaksas",IF('11a+c+n'!$Q34="A",'11a+c+n'!B34,0),0)</f>
        <v>0</v>
      </c>
      <c r="C34" s="28">
        <f>IF($C$4="Attiecināmās izmaksas",IF('11a+c+n'!$Q34="A",'11a+c+n'!C34,0),0)</f>
        <v>0</v>
      </c>
      <c r="D34" s="28">
        <f>IF($C$4="Attiecināmās izmaksas",IF('11a+c+n'!$Q34="A",'11a+c+n'!D34,0),0)</f>
        <v>0</v>
      </c>
      <c r="E34" s="59"/>
      <c r="F34" s="81"/>
      <c r="G34" s="28"/>
      <c r="H34" s="28">
        <f>IF($C$4="Attiecināmās izmaksas",IF('11a+c+n'!$Q34="A",'11a+c+n'!H34,0),0)</f>
        <v>0</v>
      </c>
      <c r="I34" s="28"/>
      <c r="J34" s="28"/>
      <c r="K34" s="59">
        <f>IF($C$4="Attiecināmās izmaksas",IF('11a+c+n'!$Q34="A",'11a+c+n'!K34,0),0)</f>
        <v>0</v>
      </c>
      <c r="L34" s="81">
        <f>IF($C$4="Attiecināmās izmaksas",IF('11a+c+n'!$Q34="A",'11a+c+n'!L34,0),0)</f>
        <v>0</v>
      </c>
      <c r="M34" s="28">
        <f>IF($C$4="Attiecināmās izmaksas",IF('11a+c+n'!$Q34="A",'11a+c+n'!M34,0),0)</f>
        <v>0</v>
      </c>
      <c r="N34" s="28">
        <f>IF($C$4="Attiecināmās izmaksas",IF('11a+c+n'!$Q34="A",'11a+c+n'!N34,0),0)</f>
        <v>0</v>
      </c>
      <c r="O34" s="28">
        <f>IF($C$4="Attiecināmās izmaksas",IF('11a+c+n'!$Q34="A",'11a+c+n'!O34,0),0)</f>
        <v>0</v>
      </c>
      <c r="P34" s="59">
        <f>IF($C$4="Attiecināmās izmaksas",IF('11a+c+n'!$Q34="A",'11a+c+n'!P34,0),0)</f>
        <v>0</v>
      </c>
    </row>
    <row r="35" spans="1:16" x14ac:dyDescent="0.2">
      <c r="A35" s="64">
        <f>IF(P35=0,0,IF(COUNTBLANK(P35)=1,0,COUNTA($P$14:P35)))</f>
        <v>0</v>
      </c>
      <c r="B35" s="28">
        <f>IF($C$4="Attiecināmās izmaksas",IF('11a+c+n'!$Q35="A",'11a+c+n'!B35,0),0)</f>
        <v>0</v>
      </c>
      <c r="C35" s="28">
        <f>IF($C$4="Attiecināmās izmaksas",IF('11a+c+n'!$Q35="A",'11a+c+n'!C35,0),0)</f>
        <v>0</v>
      </c>
      <c r="D35" s="28">
        <f>IF($C$4="Attiecināmās izmaksas",IF('11a+c+n'!$Q35="A",'11a+c+n'!D35,0),0)</f>
        <v>0</v>
      </c>
      <c r="E35" s="59"/>
      <c r="F35" s="81"/>
      <c r="G35" s="28"/>
      <c r="H35" s="28">
        <f>IF($C$4="Attiecināmās izmaksas",IF('11a+c+n'!$Q35="A",'11a+c+n'!H35,0),0)</f>
        <v>0</v>
      </c>
      <c r="I35" s="28"/>
      <c r="J35" s="28"/>
      <c r="K35" s="59">
        <f>IF($C$4="Attiecināmās izmaksas",IF('11a+c+n'!$Q35="A",'11a+c+n'!K35,0),0)</f>
        <v>0</v>
      </c>
      <c r="L35" s="81">
        <f>IF($C$4="Attiecināmās izmaksas",IF('11a+c+n'!$Q35="A",'11a+c+n'!L35,0),0)</f>
        <v>0</v>
      </c>
      <c r="M35" s="28">
        <f>IF($C$4="Attiecināmās izmaksas",IF('11a+c+n'!$Q35="A",'11a+c+n'!M35,0),0)</f>
        <v>0</v>
      </c>
      <c r="N35" s="28">
        <f>IF($C$4="Attiecināmās izmaksas",IF('11a+c+n'!$Q35="A",'11a+c+n'!N35,0),0)</f>
        <v>0</v>
      </c>
      <c r="O35" s="28">
        <f>IF($C$4="Attiecināmās izmaksas",IF('11a+c+n'!$Q35="A",'11a+c+n'!O35,0),0)</f>
        <v>0</v>
      </c>
      <c r="P35" s="59">
        <f>IF($C$4="Attiecināmās izmaksas",IF('11a+c+n'!$Q35="A",'11a+c+n'!P35,0),0)</f>
        <v>0</v>
      </c>
    </row>
    <row r="36" spans="1:16" x14ac:dyDescent="0.2">
      <c r="A36" s="64">
        <f>IF(P36=0,0,IF(COUNTBLANK(P36)=1,0,COUNTA($P$14:P36)))</f>
        <v>0</v>
      </c>
      <c r="B36" s="28">
        <f>IF($C$4="Attiecināmās izmaksas",IF('11a+c+n'!$Q36="A",'11a+c+n'!B36,0),0)</f>
        <v>0</v>
      </c>
      <c r="C36" s="28">
        <f>IF($C$4="Attiecināmās izmaksas",IF('11a+c+n'!$Q36="A",'11a+c+n'!C36,0),0)</f>
        <v>0</v>
      </c>
      <c r="D36" s="28">
        <f>IF($C$4="Attiecināmās izmaksas",IF('11a+c+n'!$Q36="A",'11a+c+n'!D36,0),0)</f>
        <v>0</v>
      </c>
      <c r="E36" s="59"/>
      <c r="F36" s="81"/>
      <c r="G36" s="28"/>
      <c r="H36" s="28">
        <f>IF($C$4="Attiecināmās izmaksas",IF('11a+c+n'!$Q36="A",'11a+c+n'!H36,0),0)</f>
        <v>0</v>
      </c>
      <c r="I36" s="28"/>
      <c r="J36" s="28"/>
      <c r="K36" s="59">
        <f>IF($C$4="Attiecināmās izmaksas",IF('11a+c+n'!$Q36="A",'11a+c+n'!K36,0),0)</f>
        <v>0</v>
      </c>
      <c r="L36" s="81">
        <f>IF($C$4="Attiecināmās izmaksas",IF('11a+c+n'!$Q36="A",'11a+c+n'!L36,0),0)</f>
        <v>0</v>
      </c>
      <c r="M36" s="28">
        <f>IF($C$4="Attiecināmās izmaksas",IF('11a+c+n'!$Q36="A",'11a+c+n'!M36,0),0)</f>
        <v>0</v>
      </c>
      <c r="N36" s="28">
        <f>IF($C$4="Attiecināmās izmaksas",IF('11a+c+n'!$Q36="A",'11a+c+n'!N36,0),0)</f>
        <v>0</v>
      </c>
      <c r="O36" s="28">
        <f>IF($C$4="Attiecināmās izmaksas",IF('11a+c+n'!$Q36="A",'11a+c+n'!O36,0),0)</f>
        <v>0</v>
      </c>
      <c r="P36" s="59">
        <f>IF($C$4="Attiecināmās izmaksas",IF('11a+c+n'!$Q36="A",'11a+c+n'!P36,0),0)</f>
        <v>0</v>
      </c>
    </row>
    <row r="37" spans="1:16" ht="12" customHeight="1" thickBot="1" x14ac:dyDescent="0.25">
      <c r="A37" s="325" t="s">
        <v>62</v>
      </c>
      <c r="B37" s="326"/>
      <c r="C37" s="326"/>
      <c r="D37" s="326"/>
      <c r="E37" s="326"/>
      <c r="F37" s="326"/>
      <c r="G37" s="326"/>
      <c r="H37" s="326"/>
      <c r="I37" s="326"/>
      <c r="J37" s="326"/>
      <c r="K37" s="327"/>
      <c r="L37" s="74">
        <f>SUM(L14:L36)</f>
        <v>0</v>
      </c>
      <c r="M37" s="75">
        <f>SUM(M14:M36)</f>
        <v>0</v>
      </c>
      <c r="N37" s="75">
        <f>SUM(N14:N36)</f>
        <v>0</v>
      </c>
      <c r="O37" s="75">
        <f>SUM(O14:O36)</f>
        <v>0</v>
      </c>
      <c r="P37" s="76">
        <f>SUM(P14:P36)</f>
        <v>0</v>
      </c>
    </row>
    <row r="38" spans="1:16" x14ac:dyDescent="0.2">
      <c r="A38" s="20"/>
      <c r="B38" s="20"/>
      <c r="C38" s="20"/>
      <c r="D38" s="20"/>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 t="s">
        <v>14</v>
      </c>
      <c r="B40" s="20"/>
      <c r="C40" s="328">
        <f>'Kops n'!C36:H36</f>
        <v>0</v>
      </c>
      <c r="D40" s="328"/>
      <c r="E40" s="328"/>
      <c r="F40" s="328"/>
      <c r="G40" s="328"/>
      <c r="H40" s="328"/>
      <c r="I40" s="20"/>
      <c r="J40" s="20"/>
      <c r="K40" s="20"/>
      <c r="L40" s="20"/>
      <c r="M40" s="20"/>
      <c r="N40" s="20"/>
      <c r="O40" s="20"/>
      <c r="P40" s="20"/>
    </row>
    <row r="41" spans="1:16" x14ac:dyDescent="0.2">
      <c r="A41" s="20"/>
      <c r="B41" s="20"/>
      <c r="C41" s="250" t="s">
        <v>15</v>
      </c>
      <c r="D41" s="250"/>
      <c r="E41" s="250"/>
      <c r="F41" s="250"/>
      <c r="G41" s="250"/>
      <c r="H41" s="25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291" t="str">
        <f>'Kops n'!A39:D39</f>
        <v xml:space="preserve">Tāme sastādīta 2023. gada __.________ </v>
      </c>
      <c r="B43" s="292"/>
      <c r="C43" s="292"/>
      <c r="D43" s="292"/>
      <c r="E43" s="20"/>
      <c r="F43" s="20"/>
      <c r="G43" s="20"/>
      <c r="H43" s="20"/>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1" t="s">
        <v>41</v>
      </c>
      <c r="B45" s="20"/>
      <c r="C45" s="328">
        <f>'Kops n'!C41:H41</f>
        <v>0</v>
      </c>
      <c r="D45" s="328"/>
      <c r="E45" s="328"/>
      <c r="F45" s="328"/>
      <c r="G45" s="328"/>
      <c r="H45" s="328"/>
      <c r="I45" s="20"/>
      <c r="J45" s="20"/>
      <c r="K45" s="20"/>
      <c r="L45" s="20"/>
      <c r="M45" s="20"/>
      <c r="N45" s="20"/>
      <c r="O45" s="20"/>
      <c r="P45" s="20"/>
    </row>
    <row r="46" spans="1:16" x14ac:dyDescent="0.2">
      <c r="A46" s="20"/>
      <c r="B46" s="20"/>
      <c r="C46" s="250" t="s">
        <v>15</v>
      </c>
      <c r="D46" s="250"/>
      <c r="E46" s="250"/>
      <c r="F46" s="250"/>
      <c r="G46" s="250"/>
      <c r="H46" s="250"/>
      <c r="I46" s="20"/>
      <c r="J46" s="20"/>
      <c r="K46" s="20"/>
      <c r="L46" s="20"/>
      <c r="M46" s="20"/>
      <c r="N46" s="20"/>
      <c r="O46" s="20"/>
      <c r="P46" s="20"/>
    </row>
    <row r="47" spans="1:16" x14ac:dyDescent="0.2">
      <c r="A47" s="20"/>
      <c r="B47" s="20"/>
      <c r="C47" s="20"/>
      <c r="D47" s="20"/>
      <c r="E47" s="20"/>
      <c r="F47" s="20"/>
      <c r="G47" s="20"/>
      <c r="H47" s="20"/>
      <c r="I47" s="20"/>
      <c r="J47" s="20"/>
      <c r="K47" s="20"/>
      <c r="L47" s="20"/>
      <c r="M47" s="20"/>
      <c r="N47" s="20"/>
      <c r="O47" s="20"/>
      <c r="P47" s="20"/>
    </row>
    <row r="48" spans="1:16" x14ac:dyDescent="0.2">
      <c r="A48" s="103" t="s">
        <v>16</v>
      </c>
      <c r="B48" s="52"/>
      <c r="C48" s="115">
        <f>'Kops n'!C44</f>
        <v>0</v>
      </c>
      <c r="D48" s="52"/>
      <c r="E48" s="20"/>
      <c r="F48" s="20"/>
      <c r="G48" s="20"/>
      <c r="H48" s="20"/>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sheetData>
  <mergeCells count="23">
    <mergeCell ref="C46:H46"/>
    <mergeCell ref="L12:P12"/>
    <mergeCell ref="A37:K37"/>
    <mergeCell ref="C40:H40"/>
    <mergeCell ref="C41:H41"/>
    <mergeCell ref="A43:D43"/>
    <mergeCell ref="C45:H4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7:K37">
    <cfRule type="containsText" dxfId="36" priority="3" operator="containsText" text="Tiešās izmaksas kopā, t. sk. darba devēja sociālais nodoklis __.__% ">
      <formula>NOT(ISERROR(SEARCH("Tiešās izmaksas kopā, t. sk. darba devēja sociālais nodoklis __.__% ",A37)))</formula>
    </cfRule>
  </conditionalFormatting>
  <conditionalFormatting sqref="A14:P36">
    <cfRule type="cellIs" dxfId="35" priority="1" operator="equal">
      <formula>0</formula>
    </cfRule>
  </conditionalFormatting>
  <conditionalFormatting sqref="C2:I2 D5:L8 N9:O9 L37:P37 C40:H40 C45:H45 C48">
    <cfRule type="cellIs" dxfId="34" priority="2"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E95-DCBC-4AE9-B9E6-BF27064E50F9}">
  <sheetPr>
    <tabColor rgb="FFFFC000"/>
  </sheetPr>
  <dimension ref="A1:P49"/>
  <sheetViews>
    <sheetView topLeftCell="A31" workbookViewId="0">
      <selection activeCell="V17" sqref="V1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'11a+c+n'!D1</f>
        <v>11</v>
      </c>
      <c r="E1" s="26"/>
      <c r="F1" s="26"/>
      <c r="G1" s="26"/>
      <c r="H1" s="26"/>
      <c r="I1" s="26"/>
      <c r="J1" s="26"/>
      <c r="N1" s="30"/>
      <c r="O1" s="31"/>
      <c r="P1" s="32"/>
    </row>
    <row r="2" spans="1:16" x14ac:dyDescent="0.2">
      <c r="A2" s="33"/>
      <c r="B2" s="33"/>
      <c r="C2" s="316" t="str">
        <f>'11a+c+n'!C2:I2</f>
        <v>Ārējie elektrības tīkli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403</v>
      </c>
      <c r="B9" s="319"/>
      <c r="C9" s="319"/>
      <c r="D9" s="319"/>
      <c r="E9" s="319"/>
      <c r="F9" s="319"/>
      <c r="G9" s="35"/>
      <c r="H9" s="35"/>
      <c r="I9" s="35"/>
      <c r="J9" s="320" t="s">
        <v>45</v>
      </c>
      <c r="K9" s="320"/>
      <c r="L9" s="320"/>
      <c r="M9" s="320"/>
      <c r="N9" s="321">
        <f>P37</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izmaksas",IF('11a+c+n'!$Q14="C",'11a+c+n'!B14,0))</f>
        <v>0</v>
      </c>
      <c r="C14" s="27">
        <f>IF($C$4="citu pasākumu izmaksas",IF('11a+c+n'!$Q14="C",'11a+c+n'!C14,0))</f>
        <v>0</v>
      </c>
      <c r="D14" s="27">
        <f>IF($C$4="citu pasākumu izmaksas",IF('11a+c+n'!$Q14="C",'11a+c+n'!D14,0))</f>
        <v>0</v>
      </c>
      <c r="E14" s="57"/>
      <c r="F14" s="79"/>
      <c r="G14" s="27">
        <f>IF($C$4="citu pasākumu izmaksas",IF('11a+c+n'!$Q14="C",'11a+c+n'!G14,0))</f>
        <v>0</v>
      </c>
      <c r="H14" s="27">
        <f>IF($C$4="citu pasākumu izmaksas",IF('11a+c+n'!$Q14="C",'11a+c+n'!H14,0))</f>
        <v>0</v>
      </c>
      <c r="I14" s="27"/>
      <c r="J14" s="27"/>
      <c r="K14" s="57">
        <f>IF($C$4="citu pasākumu izmaksas",IF('11a+c+n'!$Q14="C",'11a+c+n'!K14,0))</f>
        <v>0</v>
      </c>
      <c r="L14" s="108">
        <f>IF($C$4="citu pasākumu izmaksas",IF('11a+c+n'!$Q14="C",'11a+c+n'!L14,0))</f>
        <v>0</v>
      </c>
      <c r="M14" s="27">
        <f>IF($C$4="citu pasākumu izmaksas",IF('11a+c+n'!$Q14="C",'11a+c+n'!M14,0))</f>
        <v>0</v>
      </c>
      <c r="N14" s="27">
        <f>IF($C$4="citu pasākumu izmaksas",IF('11a+c+n'!$Q14="C",'11a+c+n'!N14,0))</f>
        <v>0</v>
      </c>
      <c r="O14" s="27">
        <f>IF($C$4="citu pasākumu izmaksas",IF('11a+c+n'!$Q14="C",'11a+c+n'!O14,0))</f>
        <v>0</v>
      </c>
      <c r="P14" s="57">
        <f>IF($C$4="citu pasākumu izmaksas",IF('11a+c+n'!$Q14="C",'11a+c+n'!P14,0))</f>
        <v>0</v>
      </c>
    </row>
    <row r="15" spans="1:16" ht="22.5" x14ac:dyDescent="0.2">
      <c r="A15" s="64">
        <f>IF(P15=0,0,IF(COUNTBLANK(P15)=1,0,COUNTA($P$14:P15)))</f>
        <v>0</v>
      </c>
      <c r="B15" s="28" t="str">
        <f>IF($C$4="citu pasākumu izmaksas",IF('11a+c+n'!$Q15="C",'11a+c+n'!B15,0))</f>
        <v>22-00000</v>
      </c>
      <c r="C15" s="28" t="str">
        <f>IF($C$4="citu pasākumu izmaksas",IF('11a+c+n'!$Q15="C",'11a+c+n'!C15,0))</f>
        <v>Uztvērējs PDC 3.1 INGESCO, vai ekvivalents</v>
      </c>
      <c r="D15" s="28" t="str">
        <f>IF($C$4="citu pasākumu izmaksas",IF('11a+c+n'!$Q15="C",'11a+c+n'!D15,0))</f>
        <v>gab.</v>
      </c>
      <c r="E15" s="59"/>
      <c r="F15" s="81"/>
      <c r="G15" s="28"/>
      <c r="H15" s="28">
        <f>IF($C$4="citu pasākumu izmaksas",IF('11a+c+n'!$Q15="C",'11a+c+n'!H15,0))</f>
        <v>0</v>
      </c>
      <c r="I15" s="28"/>
      <c r="J15" s="28"/>
      <c r="K15" s="59">
        <f>IF($C$4="citu pasākumu izmaksas",IF('11a+c+n'!$Q15="C",'11a+c+n'!K15,0))</f>
        <v>0</v>
      </c>
      <c r="L15" s="109">
        <f>IF($C$4="citu pasākumu izmaksas",IF('11a+c+n'!$Q15="C",'11a+c+n'!L15,0))</f>
        <v>0</v>
      </c>
      <c r="M15" s="28">
        <f>IF($C$4="citu pasākumu izmaksas",IF('11a+c+n'!$Q15="C",'11a+c+n'!M15,0))</f>
        <v>0</v>
      </c>
      <c r="N15" s="28">
        <f>IF($C$4="citu pasākumu izmaksas",IF('11a+c+n'!$Q15="C",'11a+c+n'!N15,0))</f>
        <v>0</v>
      </c>
      <c r="O15" s="28">
        <f>IF($C$4="citu pasākumu izmaksas",IF('11a+c+n'!$Q15="C",'11a+c+n'!O15,0))</f>
        <v>0</v>
      </c>
      <c r="P15" s="59">
        <f>IF($C$4="citu pasākumu izmaksas",IF('11a+c+n'!$Q15="C",'11a+c+n'!P15,0))</f>
        <v>0</v>
      </c>
    </row>
    <row r="16" spans="1:16" ht="22.5" x14ac:dyDescent="0.2">
      <c r="A16" s="64">
        <f>IF(P16=0,0,IF(COUNTBLANK(P16)=1,0,COUNTA($P$14:P16)))</f>
        <v>0</v>
      </c>
      <c r="B16" s="28" t="str">
        <f>IF($C$4="citu pasākumu izmaksas",IF('11a+c+n'!$Q16="C",'11a+c+n'!B16,0))</f>
        <v>22-00000</v>
      </c>
      <c r="C16" s="28" t="str">
        <f>IF($C$4="citu pasākumu izmaksas",IF('11a+c+n'!$Q16="C",'11a+c+n'!C16,0))</f>
        <v>Masts 4m komplektā ar tērauda pamatni un 25 kg atsvariem, Propster vai ekvivalents</v>
      </c>
      <c r="D16" s="28" t="str">
        <f>IF($C$4="citu pasākumu izmaksas",IF('11a+c+n'!$Q16="C",'11a+c+n'!D16,0))</f>
        <v>gab.</v>
      </c>
      <c r="E16" s="59"/>
      <c r="F16" s="81"/>
      <c r="G16" s="28"/>
      <c r="H16" s="28">
        <f>IF($C$4="citu pasākumu izmaksas",IF('11a+c+n'!$Q16="C",'11a+c+n'!H16,0))</f>
        <v>0</v>
      </c>
      <c r="I16" s="28"/>
      <c r="J16" s="28"/>
      <c r="K16" s="59">
        <f>IF($C$4="citu pasākumu izmaksas",IF('11a+c+n'!$Q16="C",'11a+c+n'!K16,0))</f>
        <v>0</v>
      </c>
      <c r="L16" s="109">
        <f>IF($C$4="citu pasākumu izmaksas",IF('11a+c+n'!$Q16="C",'11a+c+n'!L16,0))</f>
        <v>0</v>
      </c>
      <c r="M16" s="28">
        <f>IF($C$4="citu pasākumu izmaksas",IF('11a+c+n'!$Q16="C",'11a+c+n'!M16,0))</f>
        <v>0</v>
      </c>
      <c r="N16" s="28">
        <f>IF($C$4="citu pasākumu izmaksas",IF('11a+c+n'!$Q16="C",'11a+c+n'!N16,0))</f>
        <v>0</v>
      </c>
      <c r="O16" s="28">
        <f>IF($C$4="citu pasākumu izmaksas",IF('11a+c+n'!$Q16="C",'11a+c+n'!O16,0))</f>
        <v>0</v>
      </c>
      <c r="P16" s="59">
        <f>IF($C$4="citu pasākumu izmaksas",IF('11a+c+n'!$Q16="C",'11a+c+n'!P16,0))</f>
        <v>0</v>
      </c>
    </row>
    <row r="17" spans="1:16" ht="22.5" x14ac:dyDescent="0.2">
      <c r="A17" s="64">
        <f>IF(P17=0,0,IF(COUNTBLANK(P17)=1,0,COUNTA($P$14:P17)))</f>
        <v>0</v>
      </c>
      <c r="B17" s="28" t="str">
        <f>IF($C$4="citu pasākumu izmaksas",IF('11a+c+n'!$Q17="C",'11a+c+n'!B17,0))</f>
        <v>22-00000</v>
      </c>
      <c r="C17" s="28" t="str">
        <f>IF($C$4="citu pasākumu izmaksas",IF('11a+c+n'!$Q17="C",'11a+c+n'!C17,0))</f>
        <v>Masta adapters - 1’1/2” Ø20 round - Cu/Zn, INGESCO, 111012, vai ekvivalents</v>
      </c>
      <c r="D17" s="28" t="str">
        <f>IF($C$4="citu pasākumu izmaksas",IF('11a+c+n'!$Q17="C",'11a+c+n'!D17,0))</f>
        <v>gab.</v>
      </c>
      <c r="E17" s="59"/>
      <c r="F17" s="81"/>
      <c r="G17" s="28"/>
      <c r="H17" s="28">
        <f>IF($C$4="citu pasākumu izmaksas",IF('11a+c+n'!$Q17="C",'11a+c+n'!H17,0))</f>
        <v>0</v>
      </c>
      <c r="I17" s="28"/>
      <c r="J17" s="28"/>
      <c r="K17" s="59">
        <f>IF($C$4="citu pasākumu izmaksas",IF('11a+c+n'!$Q17="C",'11a+c+n'!K17,0))</f>
        <v>0</v>
      </c>
      <c r="L17" s="109">
        <f>IF($C$4="citu pasākumu izmaksas",IF('11a+c+n'!$Q17="C",'11a+c+n'!L17,0))</f>
        <v>0</v>
      </c>
      <c r="M17" s="28">
        <f>IF($C$4="citu pasākumu izmaksas",IF('11a+c+n'!$Q17="C",'11a+c+n'!M17,0))</f>
        <v>0</v>
      </c>
      <c r="N17" s="28">
        <f>IF($C$4="citu pasākumu izmaksas",IF('11a+c+n'!$Q17="C",'11a+c+n'!N17,0))</f>
        <v>0</v>
      </c>
      <c r="O17" s="28">
        <f>IF($C$4="citu pasākumu izmaksas",IF('11a+c+n'!$Q17="C",'11a+c+n'!O17,0))</f>
        <v>0</v>
      </c>
      <c r="P17" s="59">
        <f>IF($C$4="citu pasākumu izmaksas",IF('11a+c+n'!$Q17="C",'11a+c+n'!P17,0))</f>
        <v>0</v>
      </c>
    </row>
    <row r="18" spans="1:16" ht="33.75" x14ac:dyDescent="0.2">
      <c r="A18" s="64">
        <f>IF(P18=0,0,IF(COUNTBLANK(P18)=1,0,COUNTA($P$14:P18)))</f>
        <v>0</v>
      </c>
      <c r="B18" s="28" t="str">
        <f>IF($C$4="citu pasākumu izmaksas",IF('11a+c+n'!$Q18="C",'11a+c+n'!B18,0))</f>
        <v>22-00000</v>
      </c>
      <c r="C18" s="28" t="str">
        <f>IF($C$4="citu pasākumu izmaksas",IF('11a+c+n'!$Q18="C",'11a+c+n'!C18,0))</f>
        <v>Elektrolītisks vara kabelis - Braided copper cable - 50mm²(8mm) section, INGESCO, 117072, vai ekvivalents</v>
      </c>
      <c r="D18" s="28" t="str">
        <f>IF($C$4="citu pasākumu izmaksas",IF('11a+c+n'!$Q18="C",'11a+c+n'!D18,0))</f>
        <v>m</v>
      </c>
      <c r="E18" s="59"/>
      <c r="F18" s="81"/>
      <c r="G18" s="28"/>
      <c r="H18" s="28">
        <f>IF($C$4="citu pasākumu izmaksas",IF('11a+c+n'!$Q18="C",'11a+c+n'!H18,0))</f>
        <v>0</v>
      </c>
      <c r="I18" s="28"/>
      <c r="J18" s="28"/>
      <c r="K18" s="59">
        <f>IF($C$4="citu pasākumu izmaksas",IF('11a+c+n'!$Q18="C",'11a+c+n'!K18,0))</f>
        <v>0</v>
      </c>
      <c r="L18" s="109">
        <f>IF($C$4="citu pasākumu izmaksas",IF('11a+c+n'!$Q18="C",'11a+c+n'!L18,0))</f>
        <v>0</v>
      </c>
      <c r="M18" s="28">
        <f>IF($C$4="citu pasākumu izmaksas",IF('11a+c+n'!$Q18="C",'11a+c+n'!M18,0))</f>
        <v>0</v>
      </c>
      <c r="N18" s="28">
        <f>IF($C$4="citu pasākumu izmaksas",IF('11a+c+n'!$Q18="C",'11a+c+n'!N18,0))</f>
        <v>0</v>
      </c>
      <c r="O18" s="28">
        <f>IF($C$4="citu pasākumu izmaksas",IF('11a+c+n'!$Q18="C",'11a+c+n'!O18,0))</f>
        <v>0</v>
      </c>
      <c r="P18" s="59">
        <f>IF($C$4="citu pasākumu izmaksas",IF('11a+c+n'!$Q18="C",'11a+c+n'!P18,0))</f>
        <v>0</v>
      </c>
    </row>
    <row r="19" spans="1:16" ht="33.75" x14ac:dyDescent="0.2">
      <c r="A19" s="64">
        <f>IF(P19=0,0,IF(COUNTBLANK(P19)=1,0,COUNTA($P$14:P19)))</f>
        <v>0</v>
      </c>
      <c r="B19" s="28" t="str">
        <f>IF($C$4="citu pasākumu izmaksas",IF('11a+c+n'!$Q19="C",'11a+c+n'!B19,0))</f>
        <v>22-00000</v>
      </c>
      <c r="C19" s="28" t="str">
        <f>IF($C$4="citu pasākumu izmaksas",IF('11a+c+n'!$Q19="C",'11a+c+n'!C19,0))</f>
        <v>Cinkota tērauda apvlaka PVC apvalka aizsargcaurule - Galv. steel-PVC shielded tube Ø40mm, INGESCO, 119091, vai ekvivalents</v>
      </c>
      <c r="D19" s="28" t="str">
        <f>IF($C$4="citu pasākumu izmaksas",IF('11a+c+n'!$Q19="C",'11a+c+n'!D19,0))</f>
        <v>m</v>
      </c>
      <c r="E19" s="59"/>
      <c r="F19" s="81"/>
      <c r="G19" s="28"/>
      <c r="H19" s="28">
        <f>IF($C$4="citu pasākumu izmaksas",IF('11a+c+n'!$Q19="C",'11a+c+n'!H19,0))</f>
        <v>0</v>
      </c>
      <c r="I19" s="28"/>
      <c r="J19" s="28"/>
      <c r="K19" s="59">
        <f>IF($C$4="citu pasākumu izmaksas",IF('11a+c+n'!$Q19="C",'11a+c+n'!K19,0))</f>
        <v>0</v>
      </c>
      <c r="L19" s="109">
        <f>IF($C$4="citu pasākumu izmaksas",IF('11a+c+n'!$Q19="C",'11a+c+n'!L19,0))</f>
        <v>0</v>
      </c>
      <c r="M19" s="28">
        <f>IF($C$4="citu pasākumu izmaksas",IF('11a+c+n'!$Q19="C",'11a+c+n'!M19,0))</f>
        <v>0</v>
      </c>
      <c r="N19" s="28">
        <f>IF($C$4="citu pasākumu izmaksas",IF('11a+c+n'!$Q19="C",'11a+c+n'!N19,0))</f>
        <v>0</v>
      </c>
      <c r="O19" s="28">
        <f>IF($C$4="citu pasākumu izmaksas",IF('11a+c+n'!$Q19="C",'11a+c+n'!O19,0))</f>
        <v>0</v>
      </c>
      <c r="P19" s="59">
        <f>IF($C$4="citu pasākumu izmaksas",IF('11a+c+n'!$Q19="C",'11a+c+n'!P19,0))</f>
        <v>0</v>
      </c>
    </row>
    <row r="20" spans="1:16" ht="22.5" x14ac:dyDescent="0.2">
      <c r="A20" s="64">
        <f>IF(P20=0,0,IF(COUNTBLANK(P20)=1,0,COUNTA($P$14:P20)))</f>
        <v>0</v>
      </c>
      <c r="B20" s="28" t="str">
        <f>IF($C$4="citu pasākumu izmaksas",IF('11a+c+n'!$Q20="C",'11a+c+n'!B20,0))</f>
        <v>22-00000</v>
      </c>
      <c r="C20" s="28" t="str">
        <f>IF($C$4="citu pasākumu izmaksas",IF('11a+c+n'!$Q20="C",'11a+c+n'!C20,0))</f>
        <v>Aizsargcaurules turētajs fasādei - PA 50mm2 tube, INGESCO, 118177, vai ekvivalents</v>
      </c>
      <c r="D20" s="28" t="str">
        <f>IF($C$4="citu pasākumu izmaksas",IF('11a+c+n'!$Q20="C",'11a+c+n'!D20,0))</f>
        <v>gab.</v>
      </c>
      <c r="E20" s="59"/>
      <c r="F20" s="81"/>
      <c r="G20" s="28"/>
      <c r="H20" s="28">
        <f>IF($C$4="citu pasākumu izmaksas",IF('11a+c+n'!$Q20="C",'11a+c+n'!H20,0))</f>
        <v>0</v>
      </c>
      <c r="I20" s="28"/>
      <c r="J20" s="28"/>
      <c r="K20" s="59">
        <f>IF($C$4="citu pasākumu izmaksas",IF('11a+c+n'!$Q20="C",'11a+c+n'!K20,0))</f>
        <v>0</v>
      </c>
      <c r="L20" s="109">
        <f>IF($C$4="citu pasākumu izmaksas",IF('11a+c+n'!$Q20="C",'11a+c+n'!L20,0))</f>
        <v>0</v>
      </c>
      <c r="M20" s="28">
        <f>IF($C$4="citu pasākumu izmaksas",IF('11a+c+n'!$Q20="C",'11a+c+n'!M20,0))</f>
        <v>0</v>
      </c>
      <c r="N20" s="28">
        <f>IF($C$4="citu pasākumu izmaksas",IF('11a+c+n'!$Q20="C",'11a+c+n'!N20,0))</f>
        <v>0</v>
      </c>
      <c r="O20" s="28">
        <f>IF($C$4="citu pasākumu izmaksas",IF('11a+c+n'!$Q20="C",'11a+c+n'!O20,0))</f>
        <v>0</v>
      </c>
      <c r="P20" s="59">
        <f>IF($C$4="citu pasākumu izmaksas",IF('11a+c+n'!$Q20="C",'11a+c+n'!P20,0))</f>
        <v>0</v>
      </c>
    </row>
    <row r="21" spans="1:16" ht="33.75" x14ac:dyDescent="0.2">
      <c r="A21" s="64">
        <f>IF(P21=0,0,IF(COUNTBLANK(P21)=1,0,COUNTA($P$14:P21)))</f>
        <v>0</v>
      </c>
      <c r="B21" s="28" t="str">
        <f>IF($C$4="citu pasākumu izmaksas",IF('11a+c+n'!$Q21="C",'11a+c+n'!B21,0))</f>
        <v>22-00000</v>
      </c>
      <c r="C21" s="28" t="str">
        <f>IF($C$4="citu pasākumu izmaksas",IF('11a+c+n'!$Q21="C",'11a+c+n'!C21,0))</f>
        <v>Kontrolmērījumu klemme kastē - In-box testing-switching bridge 50mm2 cable, INGESCO, 250006, vai ekvivalents</v>
      </c>
      <c r="D21" s="28" t="str">
        <f>IF($C$4="citu pasākumu izmaksas",IF('11a+c+n'!$Q21="C",'11a+c+n'!D21,0))</f>
        <v>gab.</v>
      </c>
      <c r="E21" s="59"/>
      <c r="F21" s="81"/>
      <c r="G21" s="28"/>
      <c r="H21" s="28">
        <f>IF($C$4="citu pasākumu izmaksas",IF('11a+c+n'!$Q21="C",'11a+c+n'!H21,0))</f>
        <v>0</v>
      </c>
      <c r="I21" s="28"/>
      <c r="J21" s="28"/>
      <c r="K21" s="59">
        <f>IF($C$4="citu pasākumu izmaksas",IF('11a+c+n'!$Q21="C",'11a+c+n'!K21,0))</f>
        <v>0</v>
      </c>
      <c r="L21" s="109">
        <f>IF($C$4="citu pasākumu izmaksas",IF('11a+c+n'!$Q21="C",'11a+c+n'!L21,0))</f>
        <v>0</v>
      </c>
      <c r="M21" s="28">
        <f>IF($C$4="citu pasākumu izmaksas",IF('11a+c+n'!$Q21="C",'11a+c+n'!M21,0))</f>
        <v>0</v>
      </c>
      <c r="N21" s="28">
        <f>IF($C$4="citu pasākumu izmaksas",IF('11a+c+n'!$Q21="C",'11a+c+n'!N21,0))</f>
        <v>0</v>
      </c>
      <c r="O21" s="28">
        <f>IF($C$4="citu pasākumu izmaksas",IF('11a+c+n'!$Q21="C",'11a+c+n'!O21,0))</f>
        <v>0</v>
      </c>
      <c r="P21" s="59">
        <f>IF($C$4="citu pasākumu izmaksas",IF('11a+c+n'!$Q21="C",'11a+c+n'!P21,0))</f>
        <v>0</v>
      </c>
    </row>
    <row r="22" spans="1:16" ht="22.5" x14ac:dyDescent="0.2">
      <c r="A22" s="64">
        <f>IF(P22=0,0,IF(COUNTBLANK(P22)=1,0,COUNTA($P$14:P22)))</f>
        <v>0</v>
      </c>
      <c r="B22" s="28" t="str">
        <f>IF($C$4="citu pasākumu izmaksas",IF('11a+c+n'!$Q22="C",'11a+c+n'!B22,0))</f>
        <v>22-00000</v>
      </c>
      <c r="C22" s="28" t="str">
        <f>IF($C$4="citu pasākumu izmaksas",IF('11a+c+n'!$Q22="C",'11a+c+n'!C22,0))</f>
        <v>Zibensspērienu skaita uzskaitītājs CDR UNIVERSAL, INGESCO, 432028, vai ekvivalents</v>
      </c>
      <c r="D22" s="28" t="str">
        <f>IF($C$4="citu pasākumu izmaksas",IF('11a+c+n'!$Q22="C",'11a+c+n'!D22,0))</f>
        <v>gab.</v>
      </c>
      <c r="E22" s="59"/>
      <c r="F22" s="81"/>
      <c r="G22" s="28"/>
      <c r="H22" s="28">
        <f>IF($C$4="citu pasākumu izmaksas",IF('11a+c+n'!$Q22="C",'11a+c+n'!H22,0))</f>
        <v>0</v>
      </c>
      <c r="I22" s="28"/>
      <c r="J22" s="28"/>
      <c r="K22" s="59">
        <f>IF($C$4="citu pasākumu izmaksas",IF('11a+c+n'!$Q22="C",'11a+c+n'!K22,0))</f>
        <v>0</v>
      </c>
      <c r="L22" s="109">
        <f>IF($C$4="citu pasākumu izmaksas",IF('11a+c+n'!$Q22="C",'11a+c+n'!L22,0))</f>
        <v>0</v>
      </c>
      <c r="M22" s="28">
        <f>IF($C$4="citu pasākumu izmaksas",IF('11a+c+n'!$Q22="C",'11a+c+n'!M22,0))</f>
        <v>0</v>
      </c>
      <c r="N22" s="28">
        <f>IF($C$4="citu pasākumu izmaksas",IF('11a+c+n'!$Q22="C",'11a+c+n'!N22,0))</f>
        <v>0</v>
      </c>
      <c r="O22" s="28">
        <f>IF($C$4="citu pasākumu izmaksas",IF('11a+c+n'!$Q22="C",'11a+c+n'!O22,0))</f>
        <v>0</v>
      </c>
      <c r="P22" s="59">
        <f>IF($C$4="citu pasākumu izmaksas",IF('11a+c+n'!$Q22="C",'11a+c+n'!P22,0))</f>
        <v>0</v>
      </c>
    </row>
    <row r="23" spans="1:16" ht="33.75" x14ac:dyDescent="0.2">
      <c r="A23" s="64">
        <f>IF(P23=0,0,IF(COUNTBLANK(P23)=1,0,COUNTA($P$14:P23)))</f>
        <v>0</v>
      </c>
      <c r="B23" s="28" t="str">
        <f>IF($C$4="citu pasākumu izmaksas",IF('11a+c+n'!$Q23="C",'11a+c+n'!B23,0))</f>
        <v>22-00000</v>
      </c>
      <c r="C23" s="28" t="str">
        <f>IF($C$4="citu pasākumu izmaksas",IF('11a+c+n'!$Q23="C",'11a+c+n'!C23,0))</f>
        <v>Kabeļa stiprinājums pie fasādes - Folding clamp with M8 lag screw for 50-70mm² cable, INGESCO, 118083, vai pielāgot fasādes tipam, vai ekvivalents</v>
      </c>
      <c r="D23" s="28" t="str">
        <f>IF($C$4="citu pasākumu izmaksas",IF('11a+c+n'!$Q23="C",'11a+c+n'!D23,0))</f>
        <v>gab.</v>
      </c>
      <c r="E23" s="59"/>
      <c r="F23" s="81"/>
      <c r="G23" s="28"/>
      <c r="H23" s="28">
        <f>IF($C$4="citu pasākumu izmaksas",IF('11a+c+n'!$Q23="C",'11a+c+n'!H23,0))</f>
        <v>0</v>
      </c>
      <c r="I23" s="28"/>
      <c r="J23" s="28"/>
      <c r="K23" s="59">
        <f>IF($C$4="citu pasākumu izmaksas",IF('11a+c+n'!$Q23="C",'11a+c+n'!K23,0))</f>
        <v>0</v>
      </c>
      <c r="L23" s="109">
        <f>IF($C$4="citu pasākumu izmaksas",IF('11a+c+n'!$Q23="C",'11a+c+n'!L23,0))</f>
        <v>0</v>
      </c>
      <c r="M23" s="28">
        <f>IF($C$4="citu pasākumu izmaksas",IF('11a+c+n'!$Q23="C",'11a+c+n'!M23,0))</f>
        <v>0</v>
      </c>
      <c r="N23" s="28">
        <f>IF($C$4="citu pasākumu izmaksas",IF('11a+c+n'!$Q23="C",'11a+c+n'!N23,0))</f>
        <v>0</v>
      </c>
      <c r="O23" s="28">
        <f>IF($C$4="citu pasākumu izmaksas",IF('11a+c+n'!$Q23="C",'11a+c+n'!O23,0))</f>
        <v>0</v>
      </c>
      <c r="P23" s="59">
        <f>IF($C$4="citu pasākumu izmaksas",IF('11a+c+n'!$Q23="C",'11a+c+n'!P23,0))</f>
        <v>0</v>
      </c>
    </row>
    <row r="24" spans="1:16" ht="22.5" x14ac:dyDescent="0.2">
      <c r="A24" s="64">
        <f>IF(P24=0,0,IF(COUNTBLANK(P24)=1,0,COUNTA($P$14:P24)))</f>
        <v>0</v>
      </c>
      <c r="B24" s="28" t="str">
        <f>IF($C$4="citu pasākumu izmaksas",IF('11a+c+n'!$Q24="C",'11a+c+n'!B24,0))</f>
        <v>22-00000</v>
      </c>
      <c r="C24" s="28" t="str">
        <f>IF($C$4="citu pasākumu izmaksas",IF('11a+c+n'!$Q24="C",'11a+c+n'!C24,0))</f>
        <v>Jumta vada turētājs metāla jumtam (OBO) 133/NB, Obo Bettermann, vai ekvivalents</v>
      </c>
      <c r="D24" s="28" t="str">
        <f>IF($C$4="citu pasākumu izmaksas",IF('11a+c+n'!$Q24="C",'11a+c+n'!D24,0))</f>
        <v>gab.</v>
      </c>
      <c r="E24" s="59"/>
      <c r="F24" s="81"/>
      <c r="G24" s="28"/>
      <c r="H24" s="28">
        <f>IF($C$4="citu pasākumu izmaksas",IF('11a+c+n'!$Q24="C",'11a+c+n'!H24,0))</f>
        <v>0</v>
      </c>
      <c r="I24" s="28"/>
      <c r="J24" s="28"/>
      <c r="K24" s="59">
        <f>IF($C$4="citu pasākumu izmaksas",IF('11a+c+n'!$Q24="C",'11a+c+n'!K24,0))</f>
        <v>0</v>
      </c>
      <c r="L24" s="109">
        <f>IF($C$4="citu pasākumu izmaksas",IF('11a+c+n'!$Q24="C",'11a+c+n'!L24,0))</f>
        <v>0</v>
      </c>
      <c r="M24" s="28">
        <f>IF($C$4="citu pasākumu izmaksas",IF('11a+c+n'!$Q24="C",'11a+c+n'!M24,0))</f>
        <v>0</v>
      </c>
      <c r="N24" s="28">
        <f>IF($C$4="citu pasākumu izmaksas",IF('11a+c+n'!$Q24="C",'11a+c+n'!N24,0))</f>
        <v>0</v>
      </c>
      <c r="O24" s="28">
        <f>IF($C$4="citu pasākumu izmaksas",IF('11a+c+n'!$Q24="C",'11a+c+n'!O24,0))</f>
        <v>0</v>
      </c>
      <c r="P24" s="59">
        <f>IF($C$4="citu pasākumu izmaksas",IF('11a+c+n'!$Q24="C",'11a+c+n'!P24,0))</f>
        <v>0</v>
      </c>
    </row>
    <row r="25" spans="1:16" ht="22.5" x14ac:dyDescent="0.2">
      <c r="A25" s="64">
        <f>IF(P25=0,0,IF(COUNTBLANK(P25)=1,0,COUNTA($P$14:P25)))</f>
        <v>0</v>
      </c>
      <c r="B25" s="28" t="str">
        <f>IF($C$4="citu pasākumu izmaksas",IF('11a+c+n'!$Q25="C",'11a+c+n'!B25,0))</f>
        <v>22-00000</v>
      </c>
      <c r="C25" s="28" t="str">
        <f>IF($C$4="citu pasākumu izmaksas",IF('11a+c+n'!$Q25="C",'11a+c+n'!C25,0))</f>
        <v>Zemējuma elektrods - 219 20 ST FT Ø20mm 1500mm, Obo Bettermann, 5000750, vai ekvivalents</v>
      </c>
      <c r="D25" s="28" t="str">
        <f>IF($C$4="citu pasākumu izmaksas",IF('11a+c+n'!$Q25="C",'11a+c+n'!D25,0))</f>
        <v>gab.</v>
      </c>
      <c r="E25" s="59"/>
      <c r="F25" s="81"/>
      <c r="G25" s="28"/>
      <c r="H25" s="28">
        <f>IF($C$4="citu pasākumu izmaksas",IF('11a+c+n'!$Q25="C",'11a+c+n'!H25,0))</f>
        <v>0</v>
      </c>
      <c r="I25" s="28"/>
      <c r="J25" s="28"/>
      <c r="K25" s="59">
        <f>IF($C$4="citu pasākumu izmaksas",IF('11a+c+n'!$Q25="C",'11a+c+n'!K25,0))</f>
        <v>0</v>
      </c>
      <c r="L25" s="109">
        <f>IF($C$4="citu pasākumu izmaksas",IF('11a+c+n'!$Q25="C",'11a+c+n'!L25,0))</f>
        <v>0</v>
      </c>
      <c r="M25" s="28">
        <f>IF($C$4="citu pasākumu izmaksas",IF('11a+c+n'!$Q25="C",'11a+c+n'!M25,0))</f>
        <v>0</v>
      </c>
      <c r="N25" s="28">
        <f>IF($C$4="citu pasākumu izmaksas",IF('11a+c+n'!$Q25="C",'11a+c+n'!N25,0))</f>
        <v>0</v>
      </c>
      <c r="O25" s="28">
        <f>IF($C$4="citu pasākumu izmaksas",IF('11a+c+n'!$Q25="C",'11a+c+n'!O25,0))</f>
        <v>0</v>
      </c>
      <c r="P25" s="59">
        <f>IF($C$4="citu pasākumu izmaksas",IF('11a+c+n'!$Q25="C",'11a+c+n'!P25,0))</f>
        <v>0</v>
      </c>
    </row>
    <row r="26" spans="1:16" ht="22.5" x14ac:dyDescent="0.2">
      <c r="A26" s="64">
        <f>IF(P26=0,0,IF(COUNTBLANK(P26)=1,0,COUNTA($P$14:P26)))</f>
        <v>0</v>
      </c>
      <c r="B26" s="28" t="str">
        <f>IF($C$4="citu pasākumu izmaksas",IF('11a+c+n'!$Q26="C",'11a+c+n'!B26,0))</f>
        <v>22-00000</v>
      </c>
      <c r="C26" s="28" t="str">
        <f>IF($C$4="citu pasākumu izmaksas",IF('11a+c+n'!$Q26="C",'11a+c+n'!C26,0))</f>
        <v>Zemējuma elektroda spice - 1819/20 BP, Obo Bettermann, 3041212, vai ekvivalents</v>
      </c>
      <c r="D26" s="28" t="str">
        <f>IF($C$4="citu pasākumu izmaksas",IF('11a+c+n'!$Q26="C",'11a+c+n'!D26,0))</f>
        <v>gab.</v>
      </c>
      <c r="E26" s="59"/>
      <c r="F26" s="81"/>
      <c r="G26" s="28"/>
      <c r="H26" s="28">
        <f>IF($C$4="citu pasākumu izmaksas",IF('11a+c+n'!$Q26="C",'11a+c+n'!H26,0))</f>
        <v>0</v>
      </c>
      <c r="I26" s="28"/>
      <c r="J26" s="28"/>
      <c r="K26" s="59">
        <f>IF($C$4="citu pasākumu izmaksas",IF('11a+c+n'!$Q26="C",'11a+c+n'!K26,0))</f>
        <v>0</v>
      </c>
      <c r="L26" s="109">
        <f>IF($C$4="citu pasākumu izmaksas",IF('11a+c+n'!$Q26="C",'11a+c+n'!L26,0))</f>
        <v>0</v>
      </c>
      <c r="M26" s="28">
        <f>IF($C$4="citu pasākumu izmaksas",IF('11a+c+n'!$Q26="C",'11a+c+n'!M26,0))</f>
        <v>0</v>
      </c>
      <c r="N26" s="28">
        <f>IF($C$4="citu pasākumu izmaksas",IF('11a+c+n'!$Q26="C",'11a+c+n'!N26,0))</f>
        <v>0</v>
      </c>
      <c r="O26" s="28">
        <f>IF($C$4="citu pasākumu izmaksas",IF('11a+c+n'!$Q26="C",'11a+c+n'!O26,0))</f>
        <v>0</v>
      </c>
      <c r="P26" s="59">
        <f>IF($C$4="citu pasākumu izmaksas",IF('11a+c+n'!$Q26="C",'11a+c+n'!P26,0))</f>
        <v>0</v>
      </c>
    </row>
    <row r="27" spans="1:16" ht="22.5" x14ac:dyDescent="0.2">
      <c r="A27" s="64">
        <f>IF(P27=0,0,IF(COUNTBLANK(P27)=1,0,COUNTA($P$14:P27)))</f>
        <v>0</v>
      </c>
      <c r="B27" s="28" t="str">
        <f>IF($C$4="citu pasākumu izmaksas",IF('11a+c+n'!$Q27="C",'11a+c+n'!B27,0))</f>
        <v>22-00000</v>
      </c>
      <c r="C27" s="28" t="str">
        <f>IF($C$4="citu pasākumu izmaksas",IF('11a+c+n'!$Q27="C",'11a+c+n'!C27,0))</f>
        <v>Savienojums zemējuma elektrods - tērauda lenta, Propster 01111 356, vai ekvivalents</v>
      </c>
      <c r="D27" s="28" t="str">
        <f>IF($C$4="citu pasākumu izmaksas",IF('11a+c+n'!$Q27="C",'11a+c+n'!D27,0))</f>
        <v>gab.</v>
      </c>
      <c r="E27" s="59"/>
      <c r="F27" s="81"/>
      <c r="G27" s="28"/>
      <c r="H27" s="28">
        <f>IF($C$4="citu pasākumu izmaksas",IF('11a+c+n'!$Q27="C",'11a+c+n'!H27,0))</f>
        <v>0</v>
      </c>
      <c r="I27" s="28"/>
      <c r="J27" s="28"/>
      <c r="K27" s="59">
        <f>IF($C$4="citu pasākumu izmaksas",IF('11a+c+n'!$Q27="C",'11a+c+n'!K27,0))</f>
        <v>0</v>
      </c>
      <c r="L27" s="109">
        <f>IF($C$4="citu pasākumu izmaksas",IF('11a+c+n'!$Q27="C",'11a+c+n'!L27,0))</f>
        <v>0</v>
      </c>
      <c r="M27" s="28">
        <f>IF($C$4="citu pasākumu izmaksas",IF('11a+c+n'!$Q27="C",'11a+c+n'!M27,0))</f>
        <v>0</v>
      </c>
      <c r="N27" s="28">
        <f>IF($C$4="citu pasākumu izmaksas",IF('11a+c+n'!$Q27="C",'11a+c+n'!N27,0))</f>
        <v>0</v>
      </c>
      <c r="O27" s="28">
        <f>IF($C$4="citu pasākumu izmaksas",IF('11a+c+n'!$Q27="C",'11a+c+n'!O27,0))</f>
        <v>0</v>
      </c>
      <c r="P27" s="59">
        <f>IF($C$4="citu pasākumu izmaksas",IF('11a+c+n'!$Q27="C",'11a+c+n'!P27,0))</f>
        <v>0</v>
      </c>
    </row>
    <row r="28" spans="1:16" ht="22.5" x14ac:dyDescent="0.2">
      <c r="A28" s="64">
        <f>IF(P28=0,0,IF(COUNTBLANK(P28)=1,0,COUNTA($P$14:P28)))</f>
        <v>0</v>
      </c>
      <c r="B28" s="28" t="str">
        <f>IF($C$4="citu pasākumu izmaksas",IF('11a+c+n'!$Q28="C",'11a+c+n'!B28,0))</f>
        <v>22-00000</v>
      </c>
      <c r="C28" s="28" t="str">
        <f>IF($C$4="citu pasākumu izmaksas",IF('11a+c+n'!$Q28="C",'11a+c+n'!C28,0))</f>
        <v>Savienojums vara kabeļiem - 2 pole case
equipotential bar, INGESCO, 250026, vai ekvivalents</v>
      </c>
      <c r="D28" s="28" t="str">
        <f>IF($C$4="citu pasākumu izmaksas",IF('11a+c+n'!$Q28="C",'11a+c+n'!D28,0))</f>
        <v>gab.</v>
      </c>
      <c r="E28" s="59"/>
      <c r="F28" s="81"/>
      <c r="G28" s="28"/>
      <c r="H28" s="28">
        <f>IF($C$4="citu pasākumu izmaksas",IF('11a+c+n'!$Q28="C",'11a+c+n'!H28,0))</f>
        <v>0</v>
      </c>
      <c r="I28" s="28"/>
      <c r="J28" s="28"/>
      <c r="K28" s="59">
        <f>IF($C$4="citu pasākumu izmaksas",IF('11a+c+n'!$Q28="C",'11a+c+n'!K28,0))</f>
        <v>0</v>
      </c>
      <c r="L28" s="109">
        <f>IF($C$4="citu pasākumu izmaksas",IF('11a+c+n'!$Q28="C",'11a+c+n'!L28,0))</f>
        <v>0</v>
      </c>
      <c r="M28" s="28">
        <f>IF($C$4="citu pasākumu izmaksas",IF('11a+c+n'!$Q28="C",'11a+c+n'!M28,0))</f>
        <v>0</v>
      </c>
      <c r="N28" s="28">
        <f>IF($C$4="citu pasākumu izmaksas",IF('11a+c+n'!$Q28="C",'11a+c+n'!N28,0))</f>
        <v>0</v>
      </c>
      <c r="O28" s="28">
        <f>IF($C$4="citu pasākumu izmaksas",IF('11a+c+n'!$Q28="C",'11a+c+n'!O28,0))</f>
        <v>0</v>
      </c>
      <c r="P28" s="59">
        <f>IF($C$4="citu pasākumu izmaksas",IF('11a+c+n'!$Q28="C",'11a+c+n'!P28,0))</f>
        <v>0</v>
      </c>
    </row>
    <row r="29" spans="1:16" ht="22.5" x14ac:dyDescent="0.2">
      <c r="A29" s="64">
        <f>IF(P29=0,0,IF(COUNTBLANK(P29)=1,0,COUNTA($P$14:P29)))</f>
        <v>0</v>
      </c>
      <c r="B29" s="28" t="str">
        <f>IF($C$4="citu pasākumu izmaksas",IF('11a+c+n'!$Q29="C",'11a+c+n'!B29,0))</f>
        <v>22-00000</v>
      </c>
      <c r="C29" s="28" t="str">
        <f>IF($C$4="citu pasākumu izmaksas",IF('11a+c+n'!$Q29="C",'11a+c+n'!C29,0))</f>
        <v>Karsti cinkota tērauda lenta 30x3,5mm, SLO, 100 336K, vai ekvivalents</v>
      </c>
      <c r="D29" s="28" t="str">
        <f>IF($C$4="citu pasākumu izmaksas",IF('11a+c+n'!$Q29="C",'11a+c+n'!D29,0))</f>
        <v>m</v>
      </c>
      <c r="E29" s="59"/>
      <c r="F29" s="81"/>
      <c r="G29" s="28"/>
      <c r="H29" s="28">
        <f>IF($C$4="citu pasākumu izmaksas",IF('11a+c+n'!$Q29="C",'11a+c+n'!H29,0))</f>
        <v>0</v>
      </c>
      <c r="I29" s="28"/>
      <c r="J29" s="28"/>
      <c r="K29" s="59">
        <f>IF($C$4="citu pasākumu izmaksas",IF('11a+c+n'!$Q29="C",'11a+c+n'!K29,0))</f>
        <v>0</v>
      </c>
      <c r="L29" s="109">
        <f>IF($C$4="citu pasākumu izmaksas",IF('11a+c+n'!$Q29="C",'11a+c+n'!L29,0))</f>
        <v>0</v>
      </c>
      <c r="M29" s="28">
        <f>IF($C$4="citu pasākumu izmaksas",IF('11a+c+n'!$Q29="C",'11a+c+n'!M29,0))</f>
        <v>0</v>
      </c>
      <c r="N29" s="28">
        <f>IF($C$4="citu pasākumu izmaksas",IF('11a+c+n'!$Q29="C",'11a+c+n'!N29,0))</f>
        <v>0</v>
      </c>
      <c r="O29" s="28">
        <f>IF($C$4="citu pasākumu izmaksas",IF('11a+c+n'!$Q29="C",'11a+c+n'!O29,0))</f>
        <v>0</v>
      </c>
      <c r="P29" s="59">
        <f>IF($C$4="citu pasākumu izmaksas",IF('11a+c+n'!$Q29="C",'11a+c+n'!P29,0))</f>
        <v>0</v>
      </c>
    </row>
    <row r="30" spans="1:16" ht="22.5" x14ac:dyDescent="0.2">
      <c r="A30" s="64">
        <f>IF(P30=0,0,IF(COUNTBLANK(P30)=1,0,COUNTA($P$14:P30)))</f>
        <v>0</v>
      </c>
      <c r="B30" s="28" t="str">
        <f>IF($C$4="citu pasākumu izmaksas",IF('11a+c+n'!$Q30="C",'11a+c+n'!B30,0))</f>
        <v>22-00000</v>
      </c>
      <c r="C30" s="28" t="str">
        <f>IF($C$4="citu pasākumu izmaksas",IF('11a+c+n'!$Q30="C",'11a+c+n'!C30,0))</f>
        <v>Pretkorozijas aizsarglenta 50mm/10m</v>
      </c>
      <c r="D30" s="28" t="str">
        <f>IF($C$4="citu pasākumu izmaksas",IF('11a+c+n'!$Q30="C",'11a+c+n'!D30,0))</f>
        <v>gab.</v>
      </c>
      <c r="E30" s="59"/>
      <c r="F30" s="81"/>
      <c r="G30" s="28"/>
      <c r="H30" s="28">
        <f>IF($C$4="citu pasākumu izmaksas",IF('11a+c+n'!$Q30="C",'11a+c+n'!H30,0))</f>
        <v>0</v>
      </c>
      <c r="I30" s="28"/>
      <c r="J30" s="28"/>
      <c r="K30" s="59">
        <f>IF($C$4="citu pasākumu izmaksas",IF('11a+c+n'!$Q30="C",'11a+c+n'!K30,0))</f>
        <v>0</v>
      </c>
      <c r="L30" s="109">
        <f>IF($C$4="citu pasākumu izmaksas",IF('11a+c+n'!$Q30="C",'11a+c+n'!L30,0))</f>
        <v>0</v>
      </c>
      <c r="M30" s="28">
        <f>IF($C$4="citu pasākumu izmaksas",IF('11a+c+n'!$Q30="C",'11a+c+n'!M30,0))</f>
        <v>0</v>
      </c>
      <c r="N30" s="28">
        <f>IF($C$4="citu pasākumu izmaksas",IF('11a+c+n'!$Q30="C",'11a+c+n'!N30,0))</f>
        <v>0</v>
      </c>
      <c r="O30" s="28">
        <f>IF($C$4="citu pasākumu izmaksas",IF('11a+c+n'!$Q30="C",'11a+c+n'!O30,0))</f>
        <v>0</v>
      </c>
      <c r="P30" s="59">
        <f>IF($C$4="citu pasākumu izmaksas",IF('11a+c+n'!$Q30="C",'11a+c+n'!P30,0))</f>
        <v>0</v>
      </c>
    </row>
    <row r="31" spans="1:16" x14ac:dyDescent="0.2">
      <c r="A31" s="64">
        <f>IF(P31=0,0,IF(COUNTBLANK(P31)=1,0,COUNTA($P$14:P31)))</f>
        <v>0</v>
      </c>
      <c r="B31" s="28">
        <f>IF($C$4="citu pasākumu izmaksas",IF('11a+c+n'!$Q31="C",'11a+c+n'!B31,0))</f>
        <v>0</v>
      </c>
      <c r="C31" s="28">
        <f>IF($C$4="citu pasākumu izmaksas",IF('11a+c+n'!$Q31="C",'11a+c+n'!C31,0))</f>
        <v>0</v>
      </c>
      <c r="D31" s="28">
        <f>IF($C$4="citu pasākumu izmaksas",IF('11a+c+n'!$Q31="C",'11a+c+n'!D31,0))</f>
        <v>0</v>
      </c>
      <c r="E31" s="59"/>
      <c r="F31" s="81"/>
      <c r="G31" s="28"/>
      <c r="H31" s="28">
        <f>IF($C$4="citu pasākumu izmaksas",IF('11a+c+n'!$Q31="C",'11a+c+n'!H31,0))</f>
        <v>0</v>
      </c>
      <c r="I31" s="28"/>
      <c r="J31" s="28"/>
      <c r="K31" s="59">
        <f>IF($C$4="citu pasākumu izmaksas",IF('11a+c+n'!$Q31="C",'11a+c+n'!K31,0))</f>
        <v>0</v>
      </c>
      <c r="L31" s="109">
        <f>IF($C$4="citu pasākumu izmaksas",IF('11a+c+n'!$Q31="C",'11a+c+n'!L31,0))</f>
        <v>0</v>
      </c>
      <c r="M31" s="28">
        <f>IF($C$4="citu pasākumu izmaksas",IF('11a+c+n'!$Q31="C",'11a+c+n'!M31,0))</f>
        <v>0</v>
      </c>
      <c r="N31" s="28">
        <f>IF($C$4="citu pasākumu izmaksas",IF('11a+c+n'!$Q31="C",'11a+c+n'!N31,0))</f>
        <v>0</v>
      </c>
      <c r="O31" s="28">
        <f>IF($C$4="citu pasākumu izmaksas",IF('11a+c+n'!$Q31="C",'11a+c+n'!O31,0))</f>
        <v>0</v>
      </c>
      <c r="P31" s="59">
        <f>IF($C$4="citu pasākumu izmaksas",IF('11a+c+n'!$Q31="C",'11a+c+n'!P31,0))</f>
        <v>0</v>
      </c>
    </row>
    <row r="32" spans="1:16" ht="22.5" x14ac:dyDescent="0.2">
      <c r="A32" s="64">
        <f>IF(P32=0,0,IF(COUNTBLANK(P32)=1,0,COUNTA($P$14:P32)))</f>
        <v>0</v>
      </c>
      <c r="B32" s="28" t="str">
        <f>IF($C$4="citu pasākumu izmaksas",IF('11a+c+n'!$Q32="C",'11a+c+n'!B32,0))</f>
        <v>22-00000</v>
      </c>
      <c r="C32" s="28" t="str">
        <f>IF($C$4="citu pasākumu izmaksas",IF('11a+c+n'!$Q32="C",'11a+c+n'!C32,0))</f>
        <v>Tranšejas rakšana un aizbēršana</v>
      </c>
      <c r="D32" s="28" t="str">
        <f>IF($C$4="citu pasākumu izmaksas",IF('11a+c+n'!$Q32="C",'11a+c+n'!D32,0))</f>
        <v>m</v>
      </c>
      <c r="E32" s="59"/>
      <c r="F32" s="81"/>
      <c r="G32" s="28"/>
      <c r="H32" s="28">
        <f>IF($C$4="citu pasākumu izmaksas",IF('11a+c+n'!$Q32="C",'11a+c+n'!H32,0))</f>
        <v>0</v>
      </c>
      <c r="I32" s="28"/>
      <c r="J32" s="28"/>
      <c r="K32" s="59">
        <f>IF($C$4="citu pasākumu izmaksas",IF('11a+c+n'!$Q32="C",'11a+c+n'!K32,0))</f>
        <v>0</v>
      </c>
      <c r="L32" s="109">
        <f>IF($C$4="citu pasākumu izmaksas",IF('11a+c+n'!$Q32="C",'11a+c+n'!L32,0))</f>
        <v>0</v>
      </c>
      <c r="M32" s="28">
        <f>IF($C$4="citu pasākumu izmaksas",IF('11a+c+n'!$Q32="C",'11a+c+n'!M32,0))</f>
        <v>0</v>
      </c>
      <c r="N32" s="28">
        <f>IF($C$4="citu pasākumu izmaksas",IF('11a+c+n'!$Q32="C",'11a+c+n'!N32,0))</f>
        <v>0</v>
      </c>
      <c r="O32" s="28">
        <f>IF($C$4="citu pasākumu izmaksas",IF('11a+c+n'!$Q32="C",'11a+c+n'!O32,0))</f>
        <v>0</v>
      </c>
      <c r="P32" s="59">
        <f>IF($C$4="citu pasākumu izmaksas",IF('11a+c+n'!$Q32="C",'11a+c+n'!P32,0))</f>
        <v>0</v>
      </c>
    </row>
    <row r="33" spans="1:16" ht="22.5" x14ac:dyDescent="0.2">
      <c r="A33" s="64">
        <f>IF(P33=0,0,IF(COUNTBLANK(P33)=1,0,COUNTA($P$14:P33)))</f>
        <v>0</v>
      </c>
      <c r="B33" s="28" t="str">
        <f>IF($C$4="citu pasākumu izmaksas",IF('11a+c+n'!$Q33="C",'11a+c+n'!B33,0))</f>
        <v>22-00000</v>
      </c>
      <c r="C33" s="28" t="str">
        <f>IF($C$4="citu pasākumu izmaksas",IF('11a+c+n'!$Q33="C",'11a+c+n'!C33,0))</f>
        <v>Tranšejas virsmas atjaunošana - teritorijas labiekārtošana</v>
      </c>
      <c r="D33" s="28" t="str">
        <f>IF($C$4="citu pasākumu izmaksas",IF('11a+c+n'!$Q33="C",'11a+c+n'!D33,0))</f>
        <v>m2</v>
      </c>
      <c r="E33" s="59"/>
      <c r="F33" s="81"/>
      <c r="G33" s="28"/>
      <c r="H33" s="28">
        <f>IF($C$4="citu pasākumu izmaksas",IF('11a+c+n'!$Q33="C",'11a+c+n'!H33,0))</f>
        <v>0</v>
      </c>
      <c r="I33" s="28"/>
      <c r="J33" s="28"/>
      <c r="K33" s="59">
        <f>IF($C$4="citu pasākumu izmaksas",IF('11a+c+n'!$Q33="C",'11a+c+n'!K33,0))</f>
        <v>0</v>
      </c>
      <c r="L33" s="109">
        <f>IF($C$4="citu pasākumu izmaksas",IF('11a+c+n'!$Q33="C",'11a+c+n'!L33,0))</f>
        <v>0</v>
      </c>
      <c r="M33" s="28">
        <f>IF($C$4="citu pasākumu izmaksas",IF('11a+c+n'!$Q33="C",'11a+c+n'!M33,0))</f>
        <v>0</v>
      </c>
      <c r="N33" s="28">
        <f>IF($C$4="citu pasākumu izmaksas",IF('11a+c+n'!$Q33="C",'11a+c+n'!N33,0))</f>
        <v>0</v>
      </c>
      <c r="O33" s="28">
        <f>IF($C$4="citu pasākumu izmaksas",IF('11a+c+n'!$Q33="C",'11a+c+n'!O33,0))</f>
        <v>0</v>
      </c>
      <c r="P33" s="59">
        <f>IF($C$4="citu pasākumu izmaksas",IF('11a+c+n'!$Q33="C",'11a+c+n'!P33,0))</f>
        <v>0</v>
      </c>
    </row>
    <row r="34" spans="1:16" ht="22.5" x14ac:dyDescent="0.2">
      <c r="A34" s="64">
        <f>IF(P34=0,0,IF(COUNTBLANK(P34)=1,0,COUNTA($P$14:P34)))</f>
        <v>0</v>
      </c>
      <c r="B34" s="28" t="str">
        <f>IF($C$4="citu pasākumu izmaksas",IF('11a+c+n'!$Q34="C",'11a+c+n'!B34,0))</f>
        <v>22-00000</v>
      </c>
      <c r="C34" s="28" t="str">
        <f>IF($C$4="citu pasākumu izmaksas",IF('11a+c+n'!$Q34="C",'11a+c+n'!C34,0))</f>
        <v>Zemējuma elektrodu iedzīšana zemē</v>
      </c>
      <c r="D34" s="28" t="str">
        <f>IF($C$4="citu pasākumu izmaksas",IF('11a+c+n'!$Q34="C",'11a+c+n'!D34,0))</f>
        <v>kompl.</v>
      </c>
      <c r="E34" s="59"/>
      <c r="F34" s="81"/>
      <c r="G34" s="28"/>
      <c r="H34" s="28">
        <f>IF($C$4="citu pasākumu izmaksas",IF('11a+c+n'!$Q34="C",'11a+c+n'!H34,0))</f>
        <v>0</v>
      </c>
      <c r="I34" s="28"/>
      <c r="J34" s="28"/>
      <c r="K34" s="59">
        <f>IF($C$4="citu pasākumu izmaksas",IF('11a+c+n'!$Q34="C",'11a+c+n'!K34,0))</f>
        <v>0</v>
      </c>
      <c r="L34" s="109">
        <f>IF($C$4="citu pasākumu izmaksas",IF('11a+c+n'!$Q34="C",'11a+c+n'!L34,0))</f>
        <v>0</v>
      </c>
      <c r="M34" s="28">
        <f>IF($C$4="citu pasākumu izmaksas",IF('11a+c+n'!$Q34="C",'11a+c+n'!M34,0))</f>
        <v>0</v>
      </c>
      <c r="N34" s="28">
        <f>IF($C$4="citu pasākumu izmaksas",IF('11a+c+n'!$Q34="C",'11a+c+n'!N34,0))</f>
        <v>0</v>
      </c>
      <c r="O34" s="28">
        <f>IF($C$4="citu pasākumu izmaksas",IF('11a+c+n'!$Q34="C",'11a+c+n'!O34,0))</f>
        <v>0</v>
      </c>
      <c r="P34" s="59">
        <f>IF($C$4="citu pasākumu izmaksas",IF('11a+c+n'!$Q34="C",'11a+c+n'!P34,0))</f>
        <v>0</v>
      </c>
    </row>
    <row r="35" spans="1:16" ht="22.5" x14ac:dyDescent="0.2">
      <c r="A35" s="64">
        <f>IF(P35=0,0,IF(COUNTBLANK(P35)=1,0,COUNTA($P$14:P35)))</f>
        <v>0</v>
      </c>
      <c r="B35" s="28" t="str">
        <f>IF($C$4="citu pasākumu izmaksas",IF('11a+c+n'!$Q35="C",'11a+c+n'!B35,0))</f>
        <v>22-00000</v>
      </c>
      <c r="C35" s="28" t="str">
        <f>IF($C$4="citu pasākumu izmaksas",IF('11a+c+n'!$Q35="C",'11a+c+n'!C35,0))</f>
        <v xml:space="preserve">Montāžas palīgmateriāli </v>
      </c>
      <c r="D35" s="28" t="str">
        <f>IF($C$4="citu pasākumu izmaksas",IF('11a+c+n'!$Q35="C",'11a+c+n'!D35,0))</f>
        <v>obj.</v>
      </c>
      <c r="E35" s="59"/>
      <c r="F35" s="81"/>
      <c r="G35" s="28"/>
      <c r="H35" s="28">
        <f>IF($C$4="citu pasākumu izmaksas",IF('11a+c+n'!$Q35="C",'11a+c+n'!H35,0))</f>
        <v>0</v>
      </c>
      <c r="I35" s="28"/>
      <c r="J35" s="28"/>
      <c r="K35" s="59">
        <f>IF($C$4="citu pasākumu izmaksas",IF('11a+c+n'!$Q35="C",'11a+c+n'!K35,0))</f>
        <v>0</v>
      </c>
      <c r="L35" s="109">
        <f>IF($C$4="citu pasākumu izmaksas",IF('11a+c+n'!$Q35="C",'11a+c+n'!L35,0))</f>
        <v>0</v>
      </c>
      <c r="M35" s="28">
        <f>IF($C$4="citu pasākumu izmaksas",IF('11a+c+n'!$Q35="C",'11a+c+n'!M35,0))</f>
        <v>0</v>
      </c>
      <c r="N35" s="28">
        <f>IF($C$4="citu pasākumu izmaksas",IF('11a+c+n'!$Q35="C",'11a+c+n'!N35,0))</f>
        <v>0</v>
      </c>
      <c r="O35" s="28">
        <f>IF($C$4="citu pasākumu izmaksas",IF('11a+c+n'!$Q35="C",'11a+c+n'!O35,0))</f>
        <v>0</v>
      </c>
      <c r="P35" s="59">
        <f>IF($C$4="citu pasākumu izmaksas",IF('11a+c+n'!$Q35="C",'11a+c+n'!P35,0))</f>
        <v>0</v>
      </c>
    </row>
    <row r="36" spans="1:16" ht="23.25" thickBot="1" x14ac:dyDescent="0.25">
      <c r="A36" s="64">
        <f>IF(P36=0,0,IF(COUNTBLANK(P36)=1,0,COUNTA($P$14:P36)))</f>
        <v>0</v>
      </c>
      <c r="B36" s="28" t="str">
        <f>IF($C$4="citu pasākumu izmaksas",IF('11a+c+n'!$Q36="C",'11a+c+n'!B36,0))</f>
        <v>22-00000</v>
      </c>
      <c r="C36" s="28" t="str">
        <f>IF($C$4="citu pasākumu izmaksas",IF('11a+c+n'!$Q36="C",'11a+c+n'!C36,0))</f>
        <v>Elektriskie mērījumi, izpilddokumentācijas sagatavošana</v>
      </c>
      <c r="D36" s="28" t="str">
        <f>IF($C$4="citu pasākumu izmaksas",IF('11a+c+n'!$Q36="C",'11a+c+n'!D36,0))</f>
        <v>obj.</v>
      </c>
      <c r="E36" s="59"/>
      <c r="F36" s="81"/>
      <c r="G36" s="28"/>
      <c r="H36" s="28">
        <f>IF($C$4="citu pasākumu izmaksas",IF('11a+c+n'!$Q36="C",'11a+c+n'!H36,0))</f>
        <v>0</v>
      </c>
      <c r="I36" s="28"/>
      <c r="J36" s="28"/>
      <c r="K36" s="59">
        <f>IF($C$4="citu pasākumu izmaksas",IF('11a+c+n'!$Q36="C",'11a+c+n'!K36,0))</f>
        <v>0</v>
      </c>
      <c r="L36" s="109">
        <f>IF($C$4="citu pasākumu izmaksas",IF('11a+c+n'!$Q36="C",'11a+c+n'!L36,0))</f>
        <v>0</v>
      </c>
      <c r="M36" s="28">
        <f>IF($C$4="citu pasākumu izmaksas",IF('11a+c+n'!$Q36="C",'11a+c+n'!M36,0))</f>
        <v>0</v>
      </c>
      <c r="N36" s="28">
        <f>IF($C$4="citu pasākumu izmaksas",IF('11a+c+n'!$Q36="C",'11a+c+n'!N36,0))</f>
        <v>0</v>
      </c>
      <c r="O36" s="28">
        <f>IF($C$4="citu pasākumu izmaksas",IF('11a+c+n'!$Q36="C",'11a+c+n'!O36,0))</f>
        <v>0</v>
      </c>
      <c r="P36" s="59">
        <f>IF($C$4="citu pasākumu izmaksas",IF('11a+c+n'!$Q36="C",'11a+c+n'!P36,0))</f>
        <v>0</v>
      </c>
    </row>
    <row r="37" spans="1:16" ht="12" customHeight="1" thickBot="1" x14ac:dyDescent="0.25">
      <c r="A37" s="325" t="s">
        <v>62</v>
      </c>
      <c r="B37" s="326"/>
      <c r="C37" s="326"/>
      <c r="D37" s="326"/>
      <c r="E37" s="326"/>
      <c r="F37" s="326"/>
      <c r="G37" s="326"/>
      <c r="H37" s="326"/>
      <c r="I37" s="326"/>
      <c r="J37" s="326"/>
      <c r="K37" s="327"/>
      <c r="L37" s="110">
        <f>SUM(L14:L36)</f>
        <v>0</v>
      </c>
      <c r="M37" s="111">
        <f>SUM(M14:M36)</f>
        <v>0</v>
      </c>
      <c r="N37" s="111">
        <f>SUM(N14:N36)</f>
        <v>0</v>
      </c>
      <c r="O37" s="111">
        <f>SUM(O14:O36)</f>
        <v>0</v>
      </c>
      <c r="P37" s="112">
        <f>SUM(P14:P36)</f>
        <v>0</v>
      </c>
    </row>
    <row r="38" spans="1:16" x14ac:dyDescent="0.2">
      <c r="A38" s="20"/>
      <c r="B38" s="20"/>
      <c r="C38" s="20"/>
      <c r="D38" s="20"/>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 t="s">
        <v>14</v>
      </c>
      <c r="B40" s="20"/>
      <c r="C40" s="328">
        <f>'Kops c'!C36:H36</f>
        <v>0</v>
      </c>
      <c r="D40" s="328"/>
      <c r="E40" s="328"/>
      <c r="F40" s="328"/>
      <c r="G40" s="328"/>
      <c r="H40" s="328"/>
      <c r="I40" s="20"/>
      <c r="J40" s="20"/>
      <c r="K40" s="20"/>
      <c r="L40" s="20"/>
      <c r="M40" s="20"/>
      <c r="N40" s="20"/>
      <c r="O40" s="20"/>
      <c r="P40" s="20"/>
    </row>
    <row r="41" spans="1:16" x14ac:dyDescent="0.2">
      <c r="A41" s="20"/>
      <c r="B41" s="20"/>
      <c r="C41" s="250" t="s">
        <v>15</v>
      </c>
      <c r="D41" s="250"/>
      <c r="E41" s="250"/>
      <c r="F41" s="250"/>
      <c r="G41" s="250"/>
      <c r="H41" s="25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291" t="str">
        <f>'Kops n'!A39:D39</f>
        <v xml:space="preserve">Tāme sastādīta 2023. gada __.________ </v>
      </c>
      <c r="B43" s="292"/>
      <c r="C43" s="292"/>
      <c r="D43" s="292"/>
      <c r="E43" s="20"/>
      <c r="F43" s="20"/>
      <c r="G43" s="20"/>
      <c r="H43" s="20"/>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1" t="s">
        <v>41</v>
      </c>
      <c r="B45" s="20"/>
      <c r="C45" s="328">
        <f>'Kops c'!C41:H41</f>
        <v>0</v>
      </c>
      <c r="D45" s="328"/>
      <c r="E45" s="328"/>
      <c r="F45" s="328"/>
      <c r="G45" s="328"/>
      <c r="H45" s="328"/>
      <c r="I45" s="20"/>
      <c r="J45" s="20"/>
      <c r="K45" s="20"/>
      <c r="L45" s="20"/>
      <c r="M45" s="20"/>
      <c r="N45" s="20"/>
      <c r="O45" s="20"/>
      <c r="P45" s="20"/>
    </row>
    <row r="46" spans="1:16" x14ac:dyDescent="0.2">
      <c r="A46" s="20"/>
      <c r="B46" s="20"/>
      <c r="C46" s="250" t="s">
        <v>15</v>
      </c>
      <c r="D46" s="250"/>
      <c r="E46" s="250"/>
      <c r="F46" s="250"/>
      <c r="G46" s="250"/>
      <c r="H46" s="250"/>
      <c r="I46" s="20"/>
      <c r="J46" s="20"/>
      <c r="K46" s="20"/>
      <c r="L46" s="20"/>
      <c r="M46" s="20"/>
      <c r="N46" s="20"/>
      <c r="O46" s="20"/>
      <c r="P46" s="20"/>
    </row>
    <row r="47" spans="1:16" x14ac:dyDescent="0.2">
      <c r="A47" s="20"/>
      <c r="B47" s="20"/>
      <c r="C47" s="20"/>
      <c r="D47" s="20"/>
      <c r="E47" s="20"/>
      <c r="F47" s="20"/>
      <c r="G47" s="20"/>
      <c r="H47" s="20"/>
      <c r="I47" s="20"/>
      <c r="J47" s="20"/>
      <c r="K47" s="20"/>
      <c r="L47" s="20"/>
      <c r="M47" s="20"/>
      <c r="N47" s="20"/>
      <c r="O47" s="20"/>
      <c r="P47" s="20"/>
    </row>
    <row r="48" spans="1:16" x14ac:dyDescent="0.2">
      <c r="A48" s="103" t="s">
        <v>16</v>
      </c>
      <c r="B48" s="52"/>
      <c r="C48" s="115">
        <f>'Kops c'!C44</f>
        <v>0</v>
      </c>
      <c r="D48" s="52"/>
      <c r="E48" s="20"/>
      <c r="F48" s="20"/>
      <c r="G48" s="20"/>
      <c r="H48" s="20"/>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sheetData>
  <mergeCells count="23">
    <mergeCell ref="C46:H46"/>
    <mergeCell ref="L12:P12"/>
    <mergeCell ref="A37:K37"/>
    <mergeCell ref="C40:H40"/>
    <mergeCell ref="C41:H41"/>
    <mergeCell ref="A43:D43"/>
    <mergeCell ref="C45:H45"/>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37:K37">
    <cfRule type="containsText" dxfId="33" priority="3" operator="containsText" text="Tiešās izmaksas kopā, t. sk. darba devēja sociālais nodoklis __.__% ">
      <formula>NOT(ISERROR(SEARCH("Tiešās izmaksas kopā, t. sk. darba devēja sociālais nodoklis __.__% ",A37)))</formula>
    </cfRule>
  </conditionalFormatting>
  <conditionalFormatting sqref="A14:P36">
    <cfRule type="cellIs" dxfId="32" priority="1" operator="equal">
      <formula>0</formula>
    </cfRule>
  </conditionalFormatting>
  <conditionalFormatting sqref="C2:I2 D5:L8 N9:O9 L37:P37 C40:H40 C45:H45 C48">
    <cfRule type="cellIs" dxfId="31" priority="2"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D5CB-351E-4880-9C0F-0D2750564999}">
  <sheetPr codeName="Sheet39">
    <tabColor rgb="FFFFC000"/>
  </sheetPr>
  <dimension ref="A1:P49"/>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'11a+c+n'!D1</f>
        <v>11</v>
      </c>
      <c r="E1" s="26"/>
      <c r="F1" s="26"/>
      <c r="G1" s="26"/>
      <c r="H1" s="26"/>
      <c r="I1" s="26"/>
      <c r="J1" s="26"/>
      <c r="N1" s="30"/>
      <c r="O1" s="31"/>
      <c r="P1" s="32"/>
    </row>
    <row r="2" spans="1:16" x14ac:dyDescent="0.2">
      <c r="A2" s="33"/>
      <c r="B2" s="33"/>
      <c r="C2" s="316" t="str">
        <f>'11a+c+n'!C2:I2</f>
        <v>Ārējie elektrības tīkli</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403</v>
      </c>
      <c r="B9" s="319"/>
      <c r="C9" s="319"/>
      <c r="D9" s="319"/>
      <c r="E9" s="319"/>
      <c r="F9" s="319"/>
      <c r="G9" s="35"/>
      <c r="H9" s="35"/>
      <c r="I9" s="35"/>
      <c r="J9" s="320" t="s">
        <v>45</v>
      </c>
      <c r="K9" s="320"/>
      <c r="L9" s="320"/>
      <c r="M9" s="320"/>
      <c r="N9" s="321">
        <f>P37</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izmaksas",IF('11a+c+n'!$Q14="N",'11a+c+n'!B14,0))</f>
        <v>0</v>
      </c>
      <c r="C14" s="27">
        <f>IF($C$4="Neattiecināmās izmaksas",IF('11a+c+n'!$Q14="N",'11a+c+n'!C14,0))</f>
        <v>0</v>
      </c>
      <c r="D14" s="27">
        <f>IF($C$4="Neattiecināmās izmaksas",IF('11a+c+n'!$Q14="N",'11a+c+n'!D14,0))</f>
        <v>0</v>
      </c>
      <c r="E14" s="57"/>
      <c r="F14" s="79"/>
      <c r="G14" s="27">
        <f>IF($C$4="Neattiecināmās izmaksas",IF('11a+c+n'!$Q14="N",'11a+c+n'!G14,0))</f>
        <v>0</v>
      </c>
      <c r="H14" s="27">
        <f>IF($C$4="Neattiecināmās izmaksas",IF('11a+c+n'!$Q14="N",'11a+c+n'!H14,0))</f>
        <v>0</v>
      </c>
      <c r="I14" s="27"/>
      <c r="J14" s="27"/>
      <c r="K14" s="57">
        <f>IF($C$4="Neattiecināmās izmaksas",IF('11a+c+n'!$Q14="N",'11a+c+n'!K14,0))</f>
        <v>0</v>
      </c>
      <c r="L14" s="108">
        <f>IF($C$4="Neattiecināmās izmaksas",IF('11a+c+n'!$Q14="N",'11a+c+n'!L14,0))</f>
        <v>0</v>
      </c>
      <c r="M14" s="27">
        <f>IF($C$4="Neattiecināmās izmaksas",IF('11a+c+n'!$Q14="N",'11a+c+n'!M14,0))</f>
        <v>0</v>
      </c>
      <c r="N14" s="27">
        <f>IF($C$4="Neattiecināmās izmaksas",IF('11a+c+n'!$Q14="N",'11a+c+n'!N14,0))</f>
        <v>0</v>
      </c>
      <c r="O14" s="27">
        <f>IF($C$4="Neattiecināmās izmaksas",IF('11a+c+n'!$Q14="N",'11a+c+n'!O14,0))</f>
        <v>0</v>
      </c>
      <c r="P14" s="57">
        <f>IF($C$4="Neattiecināmās izmaksas",IF('11a+c+n'!$Q14="N",'11a+c+n'!P14,0))</f>
        <v>0</v>
      </c>
    </row>
    <row r="15" spans="1:16" x14ac:dyDescent="0.2">
      <c r="A15" s="64">
        <f>IF(P15=0,0,IF(COUNTBLANK(P15)=1,0,COUNTA($P$14:P15)))</f>
        <v>0</v>
      </c>
      <c r="B15" s="28">
        <f>IF($C$4="Neattiecināmās izmaksas",IF('11a+c+n'!$Q15="N",'11a+c+n'!B15,0))</f>
        <v>0</v>
      </c>
      <c r="C15" s="28">
        <f>IF($C$4="Neattiecināmās izmaksas",IF('11a+c+n'!$Q15="N",'11a+c+n'!C15,0))</f>
        <v>0</v>
      </c>
      <c r="D15" s="28">
        <f>IF($C$4="Neattiecināmās izmaksas",IF('11a+c+n'!$Q15="N",'11a+c+n'!D15,0))</f>
        <v>0</v>
      </c>
      <c r="E15" s="59"/>
      <c r="F15" s="81"/>
      <c r="G15" s="28"/>
      <c r="H15" s="28">
        <f>IF($C$4="Neattiecināmās izmaksas",IF('11a+c+n'!$Q15="N",'11a+c+n'!H15,0))</f>
        <v>0</v>
      </c>
      <c r="I15" s="28"/>
      <c r="J15" s="28"/>
      <c r="K15" s="59">
        <f>IF($C$4="Neattiecināmās izmaksas",IF('11a+c+n'!$Q15="N",'11a+c+n'!K15,0))</f>
        <v>0</v>
      </c>
      <c r="L15" s="109">
        <f>IF($C$4="Neattiecināmās izmaksas",IF('11a+c+n'!$Q15="N",'11a+c+n'!L15,0))</f>
        <v>0</v>
      </c>
      <c r="M15" s="28">
        <f>IF($C$4="Neattiecināmās izmaksas",IF('11a+c+n'!$Q15="N",'11a+c+n'!M15,0))</f>
        <v>0</v>
      </c>
      <c r="N15" s="28">
        <f>IF($C$4="Neattiecināmās izmaksas",IF('11a+c+n'!$Q15="N",'11a+c+n'!N15,0))</f>
        <v>0</v>
      </c>
      <c r="O15" s="28">
        <f>IF($C$4="Neattiecināmās izmaksas",IF('11a+c+n'!$Q15="N",'11a+c+n'!O15,0))</f>
        <v>0</v>
      </c>
      <c r="P15" s="59">
        <f>IF($C$4="Neattiecināmās izmaksas",IF('11a+c+n'!$Q15="N",'11a+c+n'!P15,0))</f>
        <v>0</v>
      </c>
    </row>
    <row r="16" spans="1:16" x14ac:dyDescent="0.2">
      <c r="A16" s="64">
        <f>IF(P16=0,0,IF(COUNTBLANK(P16)=1,0,COUNTA($P$14:P16)))</f>
        <v>0</v>
      </c>
      <c r="B16" s="28">
        <f>IF($C$4="Neattiecināmās izmaksas",IF('11a+c+n'!$Q16="N",'11a+c+n'!B16,0))</f>
        <v>0</v>
      </c>
      <c r="C16" s="28">
        <f>IF($C$4="Neattiecināmās izmaksas",IF('11a+c+n'!$Q16="N",'11a+c+n'!C16,0))</f>
        <v>0</v>
      </c>
      <c r="D16" s="28">
        <f>IF($C$4="Neattiecināmās izmaksas",IF('11a+c+n'!$Q16="N",'11a+c+n'!D16,0))</f>
        <v>0</v>
      </c>
      <c r="E16" s="59"/>
      <c r="F16" s="81"/>
      <c r="G16" s="28"/>
      <c r="H16" s="28">
        <f>IF($C$4="Neattiecināmās izmaksas",IF('11a+c+n'!$Q16="N",'11a+c+n'!H16,0))</f>
        <v>0</v>
      </c>
      <c r="I16" s="28"/>
      <c r="J16" s="28"/>
      <c r="K16" s="59">
        <f>IF($C$4="Neattiecināmās izmaksas",IF('11a+c+n'!$Q16="N",'11a+c+n'!K16,0))</f>
        <v>0</v>
      </c>
      <c r="L16" s="109">
        <f>IF($C$4="Neattiecināmās izmaksas",IF('11a+c+n'!$Q16="N",'11a+c+n'!L16,0))</f>
        <v>0</v>
      </c>
      <c r="M16" s="28">
        <f>IF($C$4="Neattiecināmās izmaksas",IF('11a+c+n'!$Q16="N",'11a+c+n'!M16,0))</f>
        <v>0</v>
      </c>
      <c r="N16" s="28">
        <f>IF($C$4="Neattiecināmās izmaksas",IF('11a+c+n'!$Q16="N",'11a+c+n'!N16,0))</f>
        <v>0</v>
      </c>
      <c r="O16" s="28">
        <f>IF($C$4="Neattiecināmās izmaksas",IF('11a+c+n'!$Q16="N",'11a+c+n'!O16,0))</f>
        <v>0</v>
      </c>
      <c r="P16" s="59">
        <f>IF($C$4="Neattiecināmās izmaksas",IF('11a+c+n'!$Q16="N",'11a+c+n'!P16,0))</f>
        <v>0</v>
      </c>
    </row>
    <row r="17" spans="1:16" x14ac:dyDescent="0.2">
      <c r="A17" s="64">
        <f>IF(P17=0,0,IF(COUNTBLANK(P17)=1,0,COUNTA($P$14:P17)))</f>
        <v>0</v>
      </c>
      <c r="B17" s="28">
        <f>IF($C$4="Neattiecināmās izmaksas",IF('11a+c+n'!$Q17="N",'11a+c+n'!B17,0))</f>
        <v>0</v>
      </c>
      <c r="C17" s="28">
        <f>IF($C$4="Neattiecināmās izmaksas",IF('11a+c+n'!$Q17="N",'11a+c+n'!C17,0))</f>
        <v>0</v>
      </c>
      <c r="D17" s="28">
        <f>IF($C$4="Neattiecināmās izmaksas",IF('11a+c+n'!$Q17="N",'11a+c+n'!D17,0))</f>
        <v>0</v>
      </c>
      <c r="E17" s="59"/>
      <c r="F17" s="81"/>
      <c r="G17" s="28"/>
      <c r="H17" s="28">
        <f>IF($C$4="Neattiecināmās izmaksas",IF('11a+c+n'!$Q17="N",'11a+c+n'!H17,0))</f>
        <v>0</v>
      </c>
      <c r="I17" s="28"/>
      <c r="J17" s="28"/>
      <c r="K17" s="59">
        <f>IF($C$4="Neattiecināmās izmaksas",IF('11a+c+n'!$Q17="N",'11a+c+n'!K17,0))</f>
        <v>0</v>
      </c>
      <c r="L17" s="109">
        <f>IF($C$4="Neattiecināmās izmaksas",IF('11a+c+n'!$Q17="N",'11a+c+n'!L17,0))</f>
        <v>0</v>
      </c>
      <c r="M17" s="28">
        <f>IF($C$4="Neattiecināmās izmaksas",IF('11a+c+n'!$Q17="N",'11a+c+n'!M17,0))</f>
        <v>0</v>
      </c>
      <c r="N17" s="28">
        <f>IF($C$4="Neattiecināmās izmaksas",IF('11a+c+n'!$Q17="N",'11a+c+n'!N17,0))</f>
        <v>0</v>
      </c>
      <c r="O17" s="28">
        <f>IF($C$4="Neattiecināmās izmaksas",IF('11a+c+n'!$Q17="N",'11a+c+n'!O17,0))</f>
        <v>0</v>
      </c>
      <c r="P17" s="59">
        <f>IF($C$4="Neattiecināmās izmaksas",IF('11a+c+n'!$Q17="N",'11a+c+n'!P17,0))</f>
        <v>0</v>
      </c>
    </row>
    <row r="18" spans="1:16" x14ac:dyDescent="0.2">
      <c r="A18" s="64">
        <f>IF(P18=0,0,IF(COUNTBLANK(P18)=1,0,COUNTA($P$14:P18)))</f>
        <v>0</v>
      </c>
      <c r="B18" s="28">
        <f>IF($C$4="Neattiecināmās izmaksas",IF('11a+c+n'!$Q18="N",'11a+c+n'!B18,0))</f>
        <v>0</v>
      </c>
      <c r="C18" s="28">
        <f>IF($C$4="Neattiecināmās izmaksas",IF('11a+c+n'!$Q18="N",'11a+c+n'!C18,0))</f>
        <v>0</v>
      </c>
      <c r="D18" s="28">
        <f>IF($C$4="Neattiecināmās izmaksas",IF('11a+c+n'!$Q18="N",'11a+c+n'!D18,0))</f>
        <v>0</v>
      </c>
      <c r="E18" s="59"/>
      <c r="F18" s="81"/>
      <c r="G18" s="28"/>
      <c r="H18" s="28">
        <f>IF($C$4="Neattiecināmās izmaksas",IF('11a+c+n'!$Q18="N",'11a+c+n'!H18,0))</f>
        <v>0</v>
      </c>
      <c r="I18" s="28"/>
      <c r="J18" s="28"/>
      <c r="K18" s="59">
        <f>IF($C$4="Neattiecināmās izmaksas",IF('11a+c+n'!$Q18="N",'11a+c+n'!K18,0))</f>
        <v>0</v>
      </c>
      <c r="L18" s="109">
        <f>IF($C$4="Neattiecināmās izmaksas",IF('11a+c+n'!$Q18="N",'11a+c+n'!L18,0))</f>
        <v>0</v>
      </c>
      <c r="M18" s="28">
        <f>IF($C$4="Neattiecināmās izmaksas",IF('11a+c+n'!$Q18="N",'11a+c+n'!M18,0))</f>
        <v>0</v>
      </c>
      <c r="N18" s="28">
        <f>IF($C$4="Neattiecināmās izmaksas",IF('11a+c+n'!$Q18="N",'11a+c+n'!N18,0))</f>
        <v>0</v>
      </c>
      <c r="O18" s="28">
        <f>IF($C$4="Neattiecināmās izmaksas",IF('11a+c+n'!$Q18="N",'11a+c+n'!O18,0))</f>
        <v>0</v>
      </c>
      <c r="P18" s="59">
        <f>IF($C$4="Neattiecināmās izmaksas",IF('11a+c+n'!$Q18="N",'11a+c+n'!P18,0))</f>
        <v>0</v>
      </c>
    </row>
    <row r="19" spans="1:16" x14ac:dyDescent="0.2">
      <c r="A19" s="64">
        <f>IF(P19=0,0,IF(COUNTBLANK(P19)=1,0,COUNTA($P$14:P19)))</f>
        <v>0</v>
      </c>
      <c r="B19" s="28">
        <f>IF($C$4="Neattiecināmās izmaksas",IF('11a+c+n'!$Q19="N",'11a+c+n'!B19,0))</f>
        <v>0</v>
      </c>
      <c r="C19" s="28">
        <f>IF($C$4="Neattiecināmās izmaksas",IF('11a+c+n'!$Q19="N",'11a+c+n'!C19,0))</f>
        <v>0</v>
      </c>
      <c r="D19" s="28">
        <f>IF($C$4="Neattiecināmās izmaksas",IF('11a+c+n'!$Q19="N",'11a+c+n'!D19,0))</f>
        <v>0</v>
      </c>
      <c r="E19" s="59"/>
      <c r="F19" s="81"/>
      <c r="G19" s="28"/>
      <c r="H19" s="28">
        <f>IF($C$4="Neattiecināmās izmaksas",IF('11a+c+n'!$Q19="N",'11a+c+n'!H19,0))</f>
        <v>0</v>
      </c>
      <c r="I19" s="28"/>
      <c r="J19" s="28"/>
      <c r="K19" s="59">
        <f>IF($C$4="Neattiecināmās izmaksas",IF('11a+c+n'!$Q19="N",'11a+c+n'!K19,0))</f>
        <v>0</v>
      </c>
      <c r="L19" s="109">
        <f>IF($C$4="Neattiecināmās izmaksas",IF('11a+c+n'!$Q19="N",'11a+c+n'!L19,0))</f>
        <v>0</v>
      </c>
      <c r="M19" s="28">
        <f>IF($C$4="Neattiecināmās izmaksas",IF('11a+c+n'!$Q19="N",'11a+c+n'!M19,0))</f>
        <v>0</v>
      </c>
      <c r="N19" s="28">
        <f>IF($C$4="Neattiecināmās izmaksas",IF('11a+c+n'!$Q19="N",'11a+c+n'!N19,0))</f>
        <v>0</v>
      </c>
      <c r="O19" s="28">
        <f>IF($C$4="Neattiecināmās izmaksas",IF('11a+c+n'!$Q19="N",'11a+c+n'!O19,0))</f>
        <v>0</v>
      </c>
      <c r="P19" s="59">
        <f>IF($C$4="Neattiecināmās izmaksas",IF('11a+c+n'!$Q19="N",'11a+c+n'!P19,0))</f>
        <v>0</v>
      </c>
    </row>
    <row r="20" spans="1:16" x14ac:dyDescent="0.2">
      <c r="A20" s="64">
        <f>IF(P20=0,0,IF(COUNTBLANK(P20)=1,0,COUNTA($P$14:P20)))</f>
        <v>0</v>
      </c>
      <c r="B20" s="28">
        <f>IF($C$4="Neattiecināmās izmaksas",IF('11a+c+n'!$Q20="N",'11a+c+n'!B20,0))</f>
        <v>0</v>
      </c>
      <c r="C20" s="28">
        <f>IF($C$4="Neattiecināmās izmaksas",IF('11a+c+n'!$Q20="N",'11a+c+n'!C20,0))</f>
        <v>0</v>
      </c>
      <c r="D20" s="28">
        <f>IF($C$4="Neattiecināmās izmaksas",IF('11a+c+n'!$Q20="N",'11a+c+n'!D20,0))</f>
        <v>0</v>
      </c>
      <c r="E20" s="59"/>
      <c r="F20" s="81"/>
      <c r="G20" s="28"/>
      <c r="H20" s="28">
        <f>IF($C$4="Neattiecināmās izmaksas",IF('11a+c+n'!$Q20="N",'11a+c+n'!H20,0))</f>
        <v>0</v>
      </c>
      <c r="I20" s="28"/>
      <c r="J20" s="28"/>
      <c r="K20" s="59">
        <f>IF($C$4="Neattiecināmās izmaksas",IF('11a+c+n'!$Q20="N",'11a+c+n'!K20,0))</f>
        <v>0</v>
      </c>
      <c r="L20" s="109">
        <f>IF($C$4="Neattiecināmās izmaksas",IF('11a+c+n'!$Q20="N",'11a+c+n'!L20,0))</f>
        <v>0</v>
      </c>
      <c r="M20" s="28">
        <f>IF($C$4="Neattiecināmās izmaksas",IF('11a+c+n'!$Q20="N",'11a+c+n'!M20,0))</f>
        <v>0</v>
      </c>
      <c r="N20" s="28">
        <f>IF($C$4="Neattiecināmās izmaksas",IF('11a+c+n'!$Q20="N",'11a+c+n'!N20,0))</f>
        <v>0</v>
      </c>
      <c r="O20" s="28">
        <f>IF($C$4="Neattiecināmās izmaksas",IF('11a+c+n'!$Q20="N",'11a+c+n'!O20,0))</f>
        <v>0</v>
      </c>
      <c r="P20" s="59">
        <f>IF($C$4="Neattiecināmās izmaksas",IF('11a+c+n'!$Q20="N",'11a+c+n'!P20,0))</f>
        <v>0</v>
      </c>
    </row>
    <row r="21" spans="1:16" x14ac:dyDescent="0.2">
      <c r="A21" s="64">
        <f>IF(P21=0,0,IF(COUNTBLANK(P21)=1,0,COUNTA($P$14:P21)))</f>
        <v>0</v>
      </c>
      <c r="B21" s="28">
        <f>IF($C$4="Neattiecināmās izmaksas",IF('11a+c+n'!$Q21="N",'11a+c+n'!B21,0))</f>
        <v>0</v>
      </c>
      <c r="C21" s="28">
        <f>IF($C$4="Neattiecināmās izmaksas",IF('11a+c+n'!$Q21="N",'11a+c+n'!C21,0))</f>
        <v>0</v>
      </c>
      <c r="D21" s="28">
        <f>IF($C$4="Neattiecināmās izmaksas",IF('11a+c+n'!$Q21="N",'11a+c+n'!D21,0))</f>
        <v>0</v>
      </c>
      <c r="E21" s="59"/>
      <c r="F21" s="81"/>
      <c r="G21" s="28"/>
      <c r="H21" s="28">
        <f>IF($C$4="Neattiecināmās izmaksas",IF('11a+c+n'!$Q21="N",'11a+c+n'!H21,0))</f>
        <v>0</v>
      </c>
      <c r="I21" s="28"/>
      <c r="J21" s="28"/>
      <c r="K21" s="59">
        <f>IF($C$4="Neattiecināmās izmaksas",IF('11a+c+n'!$Q21="N",'11a+c+n'!K21,0))</f>
        <v>0</v>
      </c>
      <c r="L21" s="109">
        <f>IF($C$4="Neattiecināmās izmaksas",IF('11a+c+n'!$Q21="N",'11a+c+n'!L21,0))</f>
        <v>0</v>
      </c>
      <c r="M21" s="28">
        <f>IF($C$4="Neattiecināmās izmaksas",IF('11a+c+n'!$Q21="N",'11a+c+n'!M21,0))</f>
        <v>0</v>
      </c>
      <c r="N21" s="28">
        <f>IF($C$4="Neattiecināmās izmaksas",IF('11a+c+n'!$Q21="N",'11a+c+n'!N21,0))</f>
        <v>0</v>
      </c>
      <c r="O21" s="28">
        <f>IF($C$4="Neattiecināmās izmaksas",IF('11a+c+n'!$Q21="N",'11a+c+n'!O21,0))</f>
        <v>0</v>
      </c>
      <c r="P21" s="59">
        <f>IF($C$4="Neattiecināmās izmaksas",IF('11a+c+n'!$Q21="N",'11a+c+n'!P21,0))</f>
        <v>0</v>
      </c>
    </row>
    <row r="22" spans="1:16" x14ac:dyDescent="0.2">
      <c r="A22" s="64">
        <f>IF(P22=0,0,IF(COUNTBLANK(P22)=1,0,COUNTA($P$14:P22)))</f>
        <v>0</v>
      </c>
      <c r="B22" s="28">
        <f>IF($C$4="Neattiecināmās izmaksas",IF('11a+c+n'!$Q22="N",'11a+c+n'!B22,0))</f>
        <v>0</v>
      </c>
      <c r="C22" s="28">
        <f>IF($C$4="Neattiecināmās izmaksas",IF('11a+c+n'!$Q22="N",'11a+c+n'!C22,0))</f>
        <v>0</v>
      </c>
      <c r="D22" s="28">
        <f>IF($C$4="Neattiecināmās izmaksas",IF('11a+c+n'!$Q22="N",'11a+c+n'!D22,0))</f>
        <v>0</v>
      </c>
      <c r="E22" s="59"/>
      <c r="F22" s="81"/>
      <c r="G22" s="28"/>
      <c r="H22" s="28">
        <f>IF($C$4="Neattiecināmās izmaksas",IF('11a+c+n'!$Q22="N",'11a+c+n'!H22,0))</f>
        <v>0</v>
      </c>
      <c r="I22" s="28"/>
      <c r="J22" s="28"/>
      <c r="K22" s="59">
        <f>IF($C$4="Neattiecināmās izmaksas",IF('11a+c+n'!$Q22="N",'11a+c+n'!K22,0))</f>
        <v>0</v>
      </c>
      <c r="L22" s="109">
        <f>IF($C$4="Neattiecināmās izmaksas",IF('11a+c+n'!$Q22="N",'11a+c+n'!L22,0))</f>
        <v>0</v>
      </c>
      <c r="M22" s="28">
        <f>IF($C$4="Neattiecināmās izmaksas",IF('11a+c+n'!$Q22="N",'11a+c+n'!M22,0))</f>
        <v>0</v>
      </c>
      <c r="N22" s="28">
        <f>IF($C$4="Neattiecināmās izmaksas",IF('11a+c+n'!$Q22="N",'11a+c+n'!N22,0))</f>
        <v>0</v>
      </c>
      <c r="O22" s="28">
        <f>IF($C$4="Neattiecināmās izmaksas",IF('11a+c+n'!$Q22="N",'11a+c+n'!O22,0))</f>
        <v>0</v>
      </c>
      <c r="P22" s="59">
        <f>IF($C$4="Neattiecināmās izmaksas",IF('11a+c+n'!$Q22="N",'11a+c+n'!P22,0))</f>
        <v>0</v>
      </c>
    </row>
    <row r="23" spans="1:16" x14ac:dyDescent="0.2">
      <c r="A23" s="64">
        <f>IF(P23=0,0,IF(COUNTBLANK(P23)=1,0,COUNTA($P$14:P23)))</f>
        <v>0</v>
      </c>
      <c r="B23" s="28">
        <f>IF($C$4="Neattiecināmās izmaksas",IF('11a+c+n'!$Q23="N",'11a+c+n'!B23,0))</f>
        <v>0</v>
      </c>
      <c r="C23" s="28">
        <f>IF($C$4="Neattiecināmās izmaksas",IF('11a+c+n'!$Q23="N",'11a+c+n'!C23,0))</f>
        <v>0</v>
      </c>
      <c r="D23" s="28">
        <f>IF($C$4="Neattiecināmās izmaksas",IF('11a+c+n'!$Q23="N",'11a+c+n'!D23,0))</f>
        <v>0</v>
      </c>
      <c r="E23" s="59"/>
      <c r="F23" s="81"/>
      <c r="G23" s="28"/>
      <c r="H23" s="28">
        <f>IF($C$4="Neattiecināmās izmaksas",IF('11a+c+n'!$Q23="N",'11a+c+n'!H23,0))</f>
        <v>0</v>
      </c>
      <c r="I23" s="28"/>
      <c r="J23" s="28"/>
      <c r="K23" s="59">
        <f>IF($C$4="Neattiecināmās izmaksas",IF('11a+c+n'!$Q23="N",'11a+c+n'!K23,0))</f>
        <v>0</v>
      </c>
      <c r="L23" s="109">
        <f>IF($C$4="Neattiecināmās izmaksas",IF('11a+c+n'!$Q23="N",'11a+c+n'!L23,0))</f>
        <v>0</v>
      </c>
      <c r="M23" s="28">
        <f>IF($C$4="Neattiecināmās izmaksas",IF('11a+c+n'!$Q23="N",'11a+c+n'!M23,0))</f>
        <v>0</v>
      </c>
      <c r="N23" s="28">
        <f>IF($C$4="Neattiecināmās izmaksas",IF('11a+c+n'!$Q23="N",'11a+c+n'!N23,0))</f>
        <v>0</v>
      </c>
      <c r="O23" s="28">
        <f>IF($C$4="Neattiecināmās izmaksas",IF('11a+c+n'!$Q23="N",'11a+c+n'!O23,0))</f>
        <v>0</v>
      </c>
      <c r="P23" s="59">
        <f>IF($C$4="Neattiecināmās izmaksas",IF('11a+c+n'!$Q23="N",'11a+c+n'!P23,0))</f>
        <v>0</v>
      </c>
    </row>
    <row r="24" spans="1:16" x14ac:dyDescent="0.2">
      <c r="A24" s="64">
        <f>IF(P24=0,0,IF(COUNTBLANK(P24)=1,0,COUNTA($P$14:P24)))</f>
        <v>0</v>
      </c>
      <c r="B24" s="28">
        <f>IF($C$4="Neattiecināmās izmaksas",IF('11a+c+n'!$Q24="N",'11a+c+n'!B24,0))</f>
        <v>0</v>
      </c>
      <c r="C24" s="28">
        <f>IF($C$4="Neattiecināmās izmaksas",IF('11a+c+n'!$Q24="N",'11a+c+n'!C24,0))</f>
        <v>0</v>
      </c>
      <c r="D24" s="28">
        <f>IF($C$4="Neattiecināmās izmaksas",IF('11a+c+n'!$Q24="N",'11a+c+n'!D24,0))</f>
        <v>0</v>
      </c>
      <c r="E24" s="59"/>
      <c r="F24" s="81"/>
      <c r="G24" s="28"/>
      <c r="H24" s="28">
        <f>IF($C$4="Neattiecināmās izmaksas",IF('11a+c+n'!$Q24="N",'11a+c+n'!H24,0))</f>
        <v>0</v>
      </c>
      <c r="I24" s="28"/>
      <c r="J24" s="28"/>
      <c r="K24" s="59">
        <f>IF($C$4="Neattiecināmās izmaksas",IF('11a+c+n'!$Q24="N",'11a+c+n'!K24,0))</f>
        <v>0</v>
      </c>
      <c r="L24" s="109">
        <f>IF($C$4="Neattiecināmās izmaksas",IF('11a+c+n'!$Q24="N",'11a+c+n'!L24,0))</f>
        <v>0</v>
      </c>
      <c r="M24" s="28">
        <f>IF($C$4="Neattiecināmās izmaksas",IF('11a+c+n'!$Q24="N",'11a+c+n'!M24,0))</f>
        <v>0</v>
      </c>
      <c r="N24" s="28">
        <f>IF($C$4="Neattiecināmās izmaksas",IF('11a+c+n'!$Q24="N",'11a+c+n'!N24,0))</f>
        <v>0</v>
      </c>
      <c r="O24" s="28">
        <f>IF($C$4="Neattiecināmās izmaksas",IF('11a+c+n'!$Q24="N",'11a+c+n'!O24,0))</f>
        <v>0</v>
      </c>
      <c r="P24" s="59">
        <f>IF($C$4="Neattiecināmās izmaksas",IF('11a+c+n'!$Q24="N",'11a+c+n'!P24,0))</f>
        <v>0</v>
      </c>
    </row>
    <row r="25" spans="1:16" x14ac:dyDescent="0.2">
      <c r="A25" s="64">
        <f>IF(P25=0,0,IF(COUNTBLANK(P25)=1,0,COUNTA($P$14:P25)))</f>
        <v>0</v>
      </c>
      <c r="B25" s="28">
        <f>IF($C$4="Neattiecināmās izmaksas",IF('11a+c+n'!$Q25="N",'11a+c+n'!B25,0))</f>
        <v>0</v>
      </c>
      <c r="C25" s="28">
        <f>IF($C$4="Neattiecināmās izmaksas",IF('11a+c+n'!$Q25="N",'11a+c+n'!C25,0))</f>
        <v>0</v>
      </c>
      <c r="D25" s="28">
        <f>IF($C$4="Neattiecināmās izmaksas",IF('11a+c+n'!$Q25="N",'11a+c+n'!D25,0))</f>
        <v>0</v>
      </c>
      <c r="E25" s="59"/>
      <c r="F25" s="81"/>
      <c r="G25" s="28"/>
      <c r="H25" s="28">
        <f>IF($C$4="Neattiecināmās izmaksas",IF('11a+c+n'!$Q25="N",'11a+c+n'!H25,0))</f>
        <v>0</v>
      </c>
      <c r="I25" s="28"/>
      <c r="J25" s="28"/>
      <c r="K25" s="59">
        <f>IF($C$4="Neattiecināmās izmaksas",IF('11a+c+n'!$Q25="N",'11a+c+n'!K25,0))</f>
        <v>0</v>
      </c>
      <c r="L25" s="109">
        <f>IF($C$4="Neattiecināmās izmaksas",IF('11a+c+n'!$Q25="N",'11a+c+n'!L25,0))</f>
        <v>0</v>
      </c>
      <c r="M25" s="28">
        <f>IF($C$4="Neattiecināmās izmaksas",IF('11a+c+n'!$Q25="N",'11a+c+n'!M25,0))</f>
        <v>0</v>
      </c>
      <c r="N25" s="28">
        <f>IF($C$4="Neattiecināmās izmaksas",IF('11a+c+n'!$Q25="N",'11a+c+n'!N25,0))</f>
        <v>0</v>
      </c>
      <c r="O25" s="28">
        <f>IF($C$4="Neattiecināmās izmaksas",IF('11a+c+n'!$Q25="N",'11a+c+n'!O25,0))</f>
        <v>0</v>
      </c>
      <c r="P25" s="59">
        <f>IF($C$4="Neattiecināmās izmaksas",IF('11a+c+n'!$Q25="N",'11a+c+n'!P25,0))</f>
        <v>0</v>
      </c>
    </row>
    <row r="26" spans="1:16" x14ac:dyDescent="0.2">
      <c r="A26" s="64">
        <f>IF(P26=0,0,IF(COUNTBLANK(P26)=1,0,COUNTA($P$14:P26)))</f>
        <v>0</v>
      </c>
      <c r="B26" s="28">
        <f>IF($C$4="Neattiecināmās izmaksas",IF('11a+c+n'!$Q26="N",'11a+c+n'!B26,0))</f>
        <v>0</v>
      </c>
      <c r="C26" s="28">
        <f>IF($C$4="Neattiecināmās izmaksas",IF('11a+c+n'!$Q26="N",'11a+c+n'!C26,0))</f>
        <v>0</v>
      </c>
      <c r="D26" s="28">
        <f>IF($C$4="Neattiecināmās izmaksas",IF('11a+c+n'!$Q26="N",'11a+c+n'!D26,0))</f>
        <v>0</v>
      </c>
      <c r="E26" s="59"/>
      <c r="F26" s="81"/>
      <c r="G26" s="28"/>
      <c r="H26" s="28">
        <f>IF($C$4="Neattiecināmās izmaksas",IF('11a+c+n'!$Q26="N",'11a+c+n'!H26,0))</f>
        <v>0</v>
      </c>
      <c r="I26" s="28"/>
      <c r="J26" s="28"/>
      <c r="K26" s="59">
        <f>IF($C$4="Neattiecināmās izmaksas",IF('11a+c+n'!$Q26="N",'11a+c+n'!K26,0))</f>
        <v>0</v>
      </c>
      <c r="L26" s="109">
        <f>IF($C$4="Neattiecināmās izmaksas",IF('11a+c+n'!$Q26="N",'11a+c+n'!L26,0))</f>
        <v>0</v>
      </c>
      <c r="M26" s="28">
        <f>IF($C$4="Neattiecināmās izmaksas",IF('11a+c+n'!$Q26="N",'11a+c+n'!M26,0))</f>
        <v>0</v>
      </c>
      <c r="N26" s="28">
        <f>IF($C$4="Neattiecināmās izmaksas",IF('11a+c+n'!$Q26="N",'11a+c+n'!N26,0))</f>
        <v>0</v>
      </c>
      <c r="O26" s="28">
        <f>IF($C$4="Neattiecināmās izmaksas",IF('11a+c+n'!$Q26="N",'11a+c+n'!O26,0))</f>
        <v>0</v>
      </c>
      <c r="P26" s="59">
        <f>IF($C$4="Neattiecināmās izmaksas",IF('11a+c+n'!$Q26="N",'11a+c+n'!P26,0))</f>
        <v>0</v>
      </c>
    </row>
    <row r="27" spans="1:16" x14ac:dyDescent="0.2">
      <c r="A27" s="64">
        <f>IF(P27=0,0,IF(COUNTBLANK(P27)=1,0,COUNTA($P$14:P27)))</f>
        <v>0</v>
      </c>
      <c r="B27" s="28">
        <f>IF($C$4="Neattiecināmās izmaksas",IF('11a+c+n'!$Q27="N",'11a+c+n'!B27,0))</f>
        <v>0</v>
      </c>
      <c r="C27" s="28">
        <f>IF($C$4="Neattiecināmās izmaksas",IF('11a+c+n'!$Q27="N",'11a+c+n'!C27,0))</f>
        <v>0</v>
      </c>
      <c r="D27" s="28">
        <f>IF($C$4="Neattiecināmās izmaksas",IF('11a+c+n'!$Q27="N",'11a+c+n'!D27,0))</f>
        <v>0</v>
      </c>
      <c r="E27" s="59"/>
      <c r="F27" s="81"/>
      <c r="G27" s="28"/>
      <c r="H27" s="28">
        <f>IF($C$4="Neattiecināmās izmaksas",IF('11a+c+n'!$Q27="N",'11a+c+n'!H27,0))</f>
        <v>0</v>
      </c>
      <c r="I27" s="28"/>
      <c r="J27" s="28"/>
      <c r="K27" s="59">
        <f>IF($C$4="Neattiecināmās izmaksas",IF('11a+c+n'!$Q27="N",'11a+c+n'!K27,0))</f>
        <v>0</v>
      </c>
      <c r="L27" s="109">
        <f>IF($C$4="Neattiecināmās izmaksas",IF('11a+c+n'!$Q27="N",'11a+c+n'!L27,0))</f>
        <v>0</v>
      </c>
      <c r="M27" s="28">
        <f>IF($C$4="Neattiecināmās izmaksas",IF('11a+c+n'!$Q27="N",'11a+c+n'!M27,0))</f>
        <v>0</v>
      </c>
      <c r="N27" s="28">
        <f>IF($C$4="Neattiecināmās izmaksas",IF('11a+c+n'!$Q27="N",'11a+c+n'!N27,0))</f>
        <v>0</v>
      </c>
      <c r="O27" s="28">
        <f>IF($C$4="Neattiecināmās izmaksas",IF('11a+c+n'!$Q27="N",'11a+c+n'!O27,0))</f>
        <v>0</v>
      </c>
      <c r="P27" s="59">
        <f>IF($C$4="Neattiecināmās izmaksas",IF('11a+c+n'!$Q27="N",'11a+c+n'!P27,0))</f>
        <v>0</v>
      </c>
    </row>
    <row r="28" spans="1:16" x14ac:dyDescent="0.2">
      <c r="A28" s="64">
        <f>IF(P28=0,0,IF(COUNTBLANK(P28)=1,0,COUNTA($P$14:P28)))</f>
        <v>0</v>
      </c>
      <c r="B28" s="28">
        <f>IF($C$4="Neattiecināmās izmaksas",IF('11a+c+n'!$Q28="N",'11a+c+n'!B28,0))</f>
        <v>0</v>
      </c>
      <c r="C28" s="28">
        <f>IF($C$4="Neattiecināmās izmaksas",IF('11a+c+n'!$Q28="N",'11a+c+n'!C28,0))</f>
        <v>0</v>
      </c>
      <c r="D28" s="28">
        <f>IF($C$4="Neattiecināmās izmaksas",IF('11a+c+n'!$Q28="N",'11a+c+n'!D28,0))</f>
        <v>0</v>
      </c>
      <c r="E28" s="59"/>
      <c r="F28" s="81"/>
      <c r="G28" s="28"/>
      <c r="H28" s="28">
        <f>IF($C$4="Neattiecināmās izmaksas",IF('11a+c+n'!$Q28="N",'11a+c+n'!H28,0))</f>
        <v>0</v>
      </c>
      <c r="I28" s="28"/>
      <c r="J28" s="28"/>
      <c r="K28" s="59">
        <f>IF($C$4="Neattiecināmās izmaksas",IF('11a+c+n'!$Q28="N",'11a+c+n'!K28,0))</f>
        <v>0</v>
      </c>
      <c r="L28" s="109">
        <f>IF($C$4="Neattiecināmās izmaksas",IF('11a+c+n'!$Q28="N",'11a+c+n'!L28,0))</f>
        <v>0</v>
      </c>
      <c r="M28" s="28">
        <f>IF($C$4="Neattiecināmās izmaksas",IF('11a+c+n'!$Q28="N",'11a+c+n'!M28,0))</f>
        <v>0</v>
      </c>
      <c r="N28" s="28">
        <f>IF($C$4="Neattiecināmās izmaksas",IF('11a+c+n'!$Q28="N",'11a+c+n'!N28,0))</f>
        <v>0</v>
      </c>
      <c r="O28" s="28">
        <f>IF($C$4="Neattiecināmās izmaksas",IF('11a+c+n'!$Q28="N",'11a+c+n'!O28,0))</f>
        <v>0</v>
      </c>
      <c r="P28" s="59">
        <f>IF($C$4="Neattiecināmās izmaksas",IF('11a+c+n'!$Q28="N",'11a+c+n'!P28,0))</f>
        <v>0</v>
      </c>
    </row>
    <row r="29" spans="1:16" x14ac:dyDescent="0.2">
      <c r="A29" s="64">
        <f>IF(P29=0,0,IF(COUNTBLANK(P29)=1,0,COUNTA($P$14:P29)))</f>
        <v>0</v>
      </c>
      <c r="B29" s="28">
        <f>IF($C$4="Neattiecināmās izmaksas",IF('11a+c+n'!$Q29="N",'11a+c+n'!B29,0))</f>
        <v>0</v>
      </c>
      <c r="C29" s="28">
        <f>IF($C$4="Neattiecināmās izmaksas",IF('11a+c+n'!$Q29="N",'11a+c+n'!C29,0))</f>
        <v>0</v>
      </c>
      <c r="D29" s="28">
        <f>IF($C$4="Neattiecināmās izmaksas",IF('11a+c+n'!$Q29="N",'11a+c+n'!D29,0))</f>
        <v>0</v>
      </c>
      <c r="E29" s="59"/>
      <c r="F29" s="81"/>
      <c r="G29" s="28"/>
      <c r="H29" s="28">
        <f>IF($C$4="Neattiecināmās izmaksas",IF('11a+c+n'!$Q29="N",'11a+c+n'!H29,0))</f>
        <v>0</v>
      </c>
      <c r="I29" s="28"/>
      <c r="J29" s="28"/>
      <c r="K29" s="59">
        <f>IF($C$4="Neattiecināmās izmaksas",IF('11a+c+n'!$Q29="N",'11a+c+n'!K29,0))</f>
        <v>0</v>
      </c>
      <c r="L29" s="109">
        <f>IF($C$4="Neattiecināmās izmaksas",IF('11a+c+n'!$Q29="N",'11a+c+n'!L29,0))</f>
        <v>0</v>
      </c>
      <c r="M29" s="28">
        <f>IF($C$4="Neattiecināmās izmaksas",IF('11a+c+n'!$Q29="N",'11a+c+n'!M29,0))</f>
        <v>0</v>
      </c>
      <c r="N29" s="28">
        <f>IF($C$4="Neattiecināmās izmaksas",IF('11a+c+n'!$Q29="N",'11a+c+n'!N29,0))</f>
        <v>0</v>
      </c>
      <c r="O29" s="28">
        <f>IF($C$4="Neattiecināmās izmaksas",IF('11a+c+n'!$Q29="N",'11a+c+n'!O29,0))</f>
        <v>0</v>
      </c>
      <c r="P29" s="59">
        <f>IF($C$4="Neattiecināmās izmaksas",IF('11a+c+n'!$Q29="N",'11a+c+n'!P29,0))</f>
        <v>0</v>
      </c>
    </row>
    <row r="30" spans="1:16" x14ac:dyDescent="0.2">
      <c r="A30" s="64">
        <f>IF(P30=0,0,IF(COUNTBLANK(P30)=1,0,COUNTA($P$14:P30)))</f>
        <v>0</v>
      </c>
      <c r="B30" s="28">
        <f>IF($C$4="Neattiecināmās izmaksas",IF('11a+c+n'!$Q30="N",'11a+c+n'!B30,0))</f>
        <v>0</v>
      </c>
      <c r="C30" s="28">
        <f>IF($C$4="Neattiecināmās izmaksas",IF('11a+c+n'!$Q30="N",'11a+c+n'!C30,0))</f>
        <v>0</v>
      </c>
      <c r="D30" s="28">
        <f>IF($C$4="Neattiecināmās izmaksas",IF('11a+c+n'!$Q30="N",'11a+c+n'!D30,0))</f>
        <v>0</v>
      </c>
      <c r="E30" s="59"/>
      <c r="F30" s="81"/>
      <c r="G30" s="28"/>
      <c r="H30" s="28">
        <f>IF($C$4="Neattiecināmās izmaksas",IF('11a+c+n'!$Q30="N",'11a+c+n'!H30,0))</f>
        <v>0</v>
      </c>
      <c r="I30" s="28"/>
      <c r="J30" s="28"/>
      <c r="K30" s="59">
        <f>IF($C$4="Neattiecināmās izmaksas",IF('11a+c+n'!$Q30="N",'11a+c+n'!K30,0))</f>
        <v>0</v>
      </c>
      <c r="L30" s="109">
        <f>IF($C$4="Neattiecināmās izmaksas",IF('11a+c+n'!$Q30="N",'11a+c+n'!L30,0))</f>
        <v>0</v>
      </c>
      <c r="M30" s="28">
        <f>IF($C$4="Neattiecināmās izmaksas",IF('11a+c+n'!$Q30="N",'11a+c+n'!M30,0))</f>
        <v>0</v>
      </c>
      <c r="N30" s="28">
        <f>IF($C$4="Neattiecināmās izmaksas",IF('11a+c+n'!$Q30="N",'11a+c+n'!N30,0))</f>
        <v>0</v>
      </c>
      <c r="O30" s="28">
        <f>IF($C$4="Neattiecināmās izmaksas",IF('11a+c+n'!$Q30="N",'11a+c+n'!O30,0))</f>
        <v>0</v>
      </c>
      <c r="P30" s="59">
        <f>IF($C$4="Neattiecināmās izmaksas",IF('11a+c+n'!$Q30="N",'11a+c+n'!P30,0))</f>
        <v>0</v>
      </c>
    </row>
    <row r="31" spans="1:16" x14ac:dyDescent="0.2">
      <c r="A31" s="64">
        <f>IF(P31=0,0,IF(COUNTBLANK(P31)=1,0,COUNTA($P$14:P31)))</f>
        <v>0</v>
      </c>
      <c r="B31" s="28">
        <f>IF($C$4="Neattiecināmās izmaksas",IF('11a+c+n'!$Q31="N",'11a+c+n'!B31,0))</f>
        <v>0</v>
      </c>
      <c r="C31" s="28">
        <f>IF($C$4="Neattiecināmās izmaksas",IF('11a+c+n'!$Q31="N",'11a+c+n'!C31,0))</f>
        <v>0</v>
      </c>
      <c r="D31" s="28">
        <f>IF($C$4="Neattiecināmās izmaksas",IF('11a+c+n'!$Q31="N",'11a+c+n'!D31,0))</f>
        <v>0</v>
      </c>
      <c r="E31" s="59"/>
      <c r="F31" s="81"/>
      <c r="G31" s="28"/>
      <c r="H31" s="28">
        <f>IF($C$4="Neattiecināmās izmaksas",IF('11a+c+n'!$Q31="N",'11a+c+n'!H31,0))</f>
        <v>0</v>
      </c>
      <c r="I31" s="28"/>
      <c r="J31" s="28"/>
      <c r="K31" s="59">
        <f>IF($C$4="Neattiecināmās izmaksas",IF('11a+c+n'!$Q31="N",'11a+c+n'!K31,0))</f>
        <v>0</v>
      </c>
      <c r="L31" s="109">
        <f>IF($C$4="Neattiecināmās izmaksas",IF('11a+c+n'!$Q31="N",'11a+c+n'!L31,0))</f>
        <v>0</v>
      </c>
      <c r="M31" s="28">
        <f>IF($C$4="Neattiecināmās izmaksas",IF('11a+c+n'!$Q31="N",'11a+c+n'!M31,0))</f>
        <v>0</v>
      </c>
      <c r="N31" s="28">
        <f>IF($C$4="Neattiecināmās izmaksas",IF('11a+c+n'!$Q31="N",'11a+c+n'!N31,0))</f>
        <v>0</v>
      </c>
      <c r="O31" s="28">
        <f>IF($C$4="Neattiecināmās izmaksas",IF('11a+c+n'!$Q31="N",'11a+c+n'!O31,0))</f>
        <v>0</v>
      </c>
      <c r="P31" s="59">
        <f>IF($C$4="Neattiecināmās izmaksas",IF('11a+c+n'!$Q31="N",'11a+c+n'!P31,0))</f>
        <v>0</v>
      </c>
    </row>
    <row r="32" spans="1:16" x14ac:dyDescent="0.2">
      <c r="A32" s="64">
        <f>IF(P32=0,0,IF(COUNTBLANK(P32)=1,0,COUNTA($P$14:P32)))</f>
        <v>0</v>
      </c>
      <c r="B32" s="28">
        <f>IF($C$4="Neattiecināmās izmaksas",IF('11a+c+n'!$Q32="N",'11a+c+n'!B32,0))</f>
        <v>0</v>
      </c>
      <c r="C32" s="28">
        <f>IF($C$4="Neattiecināmās izmaksas",IF('11a+c+n'!$Q32="N",'11a+c+n'!C32,0))</f>
        <v>0</v>
      </c>
      <c r="D32" s="28">
        <f>IF($C$4="Neattiecināmās izmaksas",IF('11a+c+n'!$Q32="N",'11a+c+n'!D32,0))</f>
        <v>0</v>
      </c>
      <c r="E32" s="59"/>
      <c r="F32" s="81"/>
      <c r="G32" s="28"/>
      <c r="H32" s="28">
        <f>IF($C$4="Neattiecināmās izmaksas",IF('11a+c+n'!$Q32="N",'11a+c+n'!H32,0))</f>
        <v>0</v>
      </c>
      <c r="I32" s="28"/>
      <c r="J32" s="28"/>
      <c r="K32" s="59">
        <f>IF($C$4="Neattiecināmās izmaksas",IF('11a+c+n'!$Q32="N",'11a+c+n'!K32,0))</f>
        <v>0</v>
      </c>
      <c r="L32" s="109">
        <f>IF($C$4="Neattiecināmās izmaksas",IF('11a+c+n'!$Q32="N",'11a+c+n'!L32,0))</f>
        <v>0</v>
      </c>
      <c r="M32" s="28">
        <f>IF($C$4="Neattiecināmās izmaksas",IF('11a+c+n'!$Q32="N",'11a+c+n'!M32,0))</f>
        <v>0</v>
      </c>
      <c r="N32" s="28">
        <f>IF($C$4="Neattiecināmās izmaksas",IF('11a+c+n'!$Q32="N",'11a+c+n'!N32,0))</f>
        <v>0</v>
      </c>
      <c r="O32" s="28">
        <f>IF($C$4="Neattiecināmās izmaksas",IF('11a+c+n'!$Q32="N",'11a+c+n'!O32,0))</f>
        <v>0</v>
      </c>
      <c r="P32" s="59">
        <f>IF($C$4="Neattiecināmās izmaksas",IF('11a+c+n'!$Q32="N",'11a+c+n'!P32,0))</f>
        <v>0</v>
      </c>
    </row>
    <row r="33" spans="1:16" x14ac:dyDescent="0.2">
      <c r="A33" s="64">
        <f>IF(P33=0,0,IF(COUNTBLANK(P33)=1,0,COUNTA($P$14:P33)))</f>
        <v>0</v>
      </c>
      <c r="B33" s="28">
        <f>IF($C$4="Neattiecināmās izmaksas",IF('11a+c+n'!$Q33="N",'11a+c+n'!B33,0))</f>
        <v>0</v>
      </c>
      <c r="C33" s="28">
        <f>IF($C$4="Neattiecināmās izmaksas",IF('11a+c+n'!$Q33="N",'11a+c+n'!C33,0))</f>
        <v>0</v>
      </c>
      <c r="D33" s="28">
        <f>IF($C$4="Neattiecināmās izmaksas",IF('11a+c+n'!$Q33="N",'11a+c+n'!D33,0))</f>
        <v>0</v>
      </c>
      <c r="E33" s="59"/>
      <c r="F33" s="81"/>
      <c r="G33" s="28"/>
      <c r="H33" s="28">
        <f>IF($C$4="Neattiecināmās izmaksas",IF('11a+c+n'!$Q33="N",'11a+c+n'!H33,0))</f>
        <v>0</v>
      </c>
      <c r="I33" s="28"/>
      <c r="J33" s="28"/>
      <c r="K33" s="59">
        <f>IF($C$4="Neattiecināmās izmaksas",IF('11a+c+n'!$Q33="N",'11a+c+n'!K33,0))</f>
        <v>0</v>
      </c>
      <c r="L33" s="109">
        <f>IF($C$4="Neattiecināmās izmaksas",IF('11a+c+n'!$Q33="N",'11a+c+n'!L33,0))</f>
        <v>0</v>
      </c>
      <c r="M33" s="28">
        <f>IF($C$4="Neattiecināmās izmaksas",IF('11a+c+n'!$Q33="N",'11a+c+n'!M33,0))</f>
        <v>0</v>
      </c>
      <c r="N33" s="28">
        <f>IF($C$4="Neattiecināmās izmaksas",IF('11a+c+n'!$Q33="N",'11a+c+n'!N33,0))</f>
        <v>0</v>
      </c>
      <c r="O33" s="28">
        <f>IF($C$4="Neattiecināmās izmaksas",IF('11a+c+n'!$Q33="N",'11a+c+n'!O33,0))</f>
        <v>0</v>
      </c>
      <c r="P33" s="59">
        <f>IF($C$4="Neattiecināmās izmaksas",IF('11a+c+n'!$Q33="N",'11a+c+n'!P33,0))</f>
        <v>0</v>
      </c>
    </row>
    <row r="34" spans="1:16" x14ac:dyDescent="0.2">
      <c r="A34" s="64">
        <f>IF(P34=0,0,IF(COUNTBLANK(P34)=1,0,COUNTA($P$14:P34)))</f>
        <v>0</v>
      </c>
      <c r="B34" s="28">
        <f>IF($C$4="Neattiecināmās izmaksas",IF('11a+c+n'!$Q34="N",'11a+c+n'!B34,0))</f>
        <v>0</v>
      </c>
      <c r="C34" s="28">
        <f>IF($C$4="Neattiecināmās izmaksas",IF('11a+c+n'!$Q34="N",'11a+c+n'!C34,0))</f>
        <v>0</v>
      </c>
      <c r="D34" s="28">
        <f>IF($C$4="Neattiecināmās izmaksas",IF('11a+c+n'!$Q34="N",'11a+c+n'!D34,0))</f>
        <v>0</v>
      </c>
      <c r="E34" s="59"/>
      <c r="F34" s="81"/>
      <c r="G34" s="28"/>
      <c r="H34" s="28">
        <f>IF($C$4="Neattiecināmās izmaksas",IF('11a+c+n'!$Q34="N",'11a+c+n'!H34,0))</f>
        <v>0</v>
      </c>
      <c r="I34" s="28"/>
      <c r="J34" s="28"/>
      <c r="K34" s="59">
        <f>IF($C$4="Neattiecināmās izmaksas",IF('11a+c+n'!$Q34="N",'11a+c+n'!K34,0))</f>
        <v>0</v>
      </c>
      <c r="L34" s="109">
        <f>IF($C$4="Neattiecināmās izmaksas",IF('11a+c+n'!$Q34="N",'11a+c+n'!L34,0))</f>
        <v>0</v>
      </c>
      <c r="M34" s="28">
        <f>IF($C$4="Neattiecināmās izmaksas",IF('11a+c+n'!$Q34="N",'11a+c+n'!M34,0))</f>
        <v>0</v>
      </c>
      <c r="N34" s="28">
        <f>IF($C$4="Neattiecināmās izmaksas",IF('11a+c+n'!$Q34="N",'11a+c+n'!N34,0))</f>
        <v>0</v>
      </c>
      <c r="O34" s="28">
        <f>IF($C$4="Neattiecināmās izmaksas",IF('11a+c+n'!$Q34="N",'11a+c+n'!O34,0))</f>
        <v>0</v>
      </c>
      <c r="P34" s="59">
        <f>IF($C$4="Neattiecināmās izmaksas",IF('11a+c+n'!$Q34="N",'11a+c+n'!P34,0))</f>
        <v>0</v>
      </c>
    </row>
    <row r="35" spans="1:16" x14ac:dyDescent="0.2">
      <c r="A35" s="64">
        <f>IF(P35=0,0,IF(COUNTBLANK(P35)=1,0,COUNTA($P$14:P35)))</f>
        <v>0</v>
      </c>
      <c r="B35" s="28">
        <f>IF($C$4="Neattiecināmās izmaksas",IF('11a+c+n'!$Q35="N",'11a+c+n'!B35,0))</f>
        <v>0</v>
      </c>
      <c r="C35" s="28">
        <f>IF($C$4="Neattiecināmās izmaksas",IF('11a+c+n'!$Q35="N",'11a+c+n'!C35,0))</f>
        <v>0</v>
      </c>
      <c r="D35" s="28">
        <f>IF($C$4="Neattiecināmās izmaksas",IF('11a+c+n'!$Q35="N",'11a+c+n'!D35,0))</f>
        <v>0</v>
      </c>
      <c r="E35" s="59"/>
      <c r="F35" s="81"/>
      <c r="G35" s="28"/>
      <c r="H35" s="28">
        <f>IF($C$4="Neattiecināmās izmaksas",IF('11a+c+n'!$Q35="N",'11a+c+n'!H35,0))</f>
        <v>0</v>
      </c>
      <c r="I35" s="28"/>
      <c r="J35" s="28"/>
      <c r="K35" s="59">
        <f>IF($C$4="Neattiecināmās izmaksas",IF('11a+c+n'!$Q35="N",'11a+c+n'!K35,0))</f>
        <v>0</v>
      </c>
      <c r="L35" s="109">
        <f>IF($C$4="Neattiecināmās izmaksas",IF('11a+c+n'!$Q35="N",'11a+c+n'!L35,0))</f>
        <v>0</v>
      </c>
      <c r="M35" s="28">
        <f>IF($C$4="Neattiecināmās izmaksas",IF('11a+c+n'!$Q35="N",'11a+c+n'!M35,0))</f>
        <v>0</v>
      </c>
      <c r="N35" s="28">
        <f>IF($C$4="Neattiecināmās izmaksas",IF('11a+c+n'!$Q35="N",'11a+c+n'!N35,0))</f>
        <v>0</v>
      </c>
      <c r="O35" s="28">
        <f>IF($C$4="Neattiecināmās izmaksas",IF('11a+c+n'!$Q35="N",'11a+c+n'!O35,0))</f>
        <v>0</v>
      </c>
      <c r="P35" s="59">
        <f>IF($C$4="Neattiecināmās izmaksas",IF('11a+c+n'!$Q35="N",'11a+c+n'!P35,0))</f>
        <v>0</v>
      </c>
    </row>
    <row r="36" spans="1:16" ht="12" thickBot="1" x14ac:dyDescent="0.25">
      <c r="A36" s="64">
        <f>IF(P36=0,0,IF(COUNTBLANK(P36)=1,0,COUNTA($P$14:P36)))</f>
        <v>0</v>
      </c>
      <c r="B36" s="28">
        <f>IF($C$4="Neattiecināmās izmaksas",IF('11a+c+n'!$Q36="N",'11a+c+n'!B36,0))</f>
        <v>0</v>
      </c>
      <c r="C36" s="28">
        <f>IF($C$4="Neattiecināmās izmaksas",IF('11a+c+n'!$Q36="N",'11a+c+n'!C36,0))</f>
        <v>0</v>
      </c>
      <c r="D36" s="28">
        <f>IF($C$4="Neattiecināmās izmaksas",IF('11a+c+n'!$Q36="N",'11a+c+n'!D36,0))</f>
        <v>0</v>
      </c>
      <c r="E36" s="59"/>
      <c r="F36" s="81"/>
      <c r="G36" s="28"/>
      <c r="H36" s="28">
        <f>IF($C$4="Neattiecināmās izmaksas",IF('11a+c+n'!$Q36="N",'11a+c+n'!H36,0))</f>
        <v>0</v>
      </c>
      <c r="I36" s="28"/>
      <c r="J36" s="28"/>
      <c r="K36" s="59">
        <f>IF($C$4="Neattiecināmās izmaksas",IF('11a+c+n'!$Q36="N",'11a+c+n'!K36,0))</f>
        <v>0</v>
      </c>
      <c r="L36" s="109">
        <f>IF($C$4="Neattiecināmās izmaksas",IF('11a+c+n'!$Q36="N",'11a+c+n'!L36,0))</f>
        <v>0</v>
      </c>
      <c r="M36" s="28">
        <f>IF($C$4="Neattiecināmās izmaksas",IF('11a+c+n'!$Q36="N",'11a+c+n'!M36,0))</f>
        <v>0</v>
      </c>
      <c r="N36" s="28">
        <f>IF($C$4="Neattiecināmās izmaksas",IF('11a+c+n'!$Q36="N",'11a+c+n'!N36,0))</f>
        <v>0</v>
      </c>
      <c r="O36" s="28">
        <f>IF($C$4="Neattiecināmās izmaksas",IF('11a+c+n'!$Q36="N",'11a+c+n'!O36,0))</f>
        <v>0</v>
      </c>
      <c r="P36" s="59">
        <f>IF($C$4="Neattiecināmās izmaksas",IF('11a+c+n'!$Q36="N",'11a+c+n'!P36,0))</f>
        <v>0</v>
      </c>
    </row>
    <row r="37" spans="1:16" ht="12" customHeight="1" thickBot="1" x14ac:dyDescent="0.25">
      <c r="A37" s="325" t="s">
        <v>62</v>
      </c>
      <c r="B37" s="326"/>
      <c r="C37" s="326"/>
      <c r="D37" s="326"/>
      <c r="E37" s="326"/>
      <c r="F37" s="326"/>
      <c r="G37" s="326"/>
      <c r="H37" s="326"/>
      <c r="I37" s="326"/>
      <c r="J37" s="326"/>
      <c r="K37" s="327"/>
      <c r="L37" s="110">
        <f>SUM(L14:L36)</f>
        <v>0</v>
      </c>
      <c r="M37" s="111">
        <f>SUM(M14:M36)</f>
        <v>0</v>
      </c>
      <c r="N37" s="111">
        <f>SUM(N14:N36)</f>
        <v>0</v>
      </c>
      <c r="O37" s="111">
        <f>SUM(O14:O36)</f>
        <v>0</v>
      </c>
      <c r="P37" s="112">
        <f>SUM(P14:P36)</f>
        <v>0</v>
      </c>
    </row>
    <row r="38" spans="1:16" x14ac:dyDescent="0.2">
      <c r="A38" s="20"/>
      <c r="B38" s="20"/>
      <c r="C38" s="20"/>
      <c r="D38" s="20"/>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 t="s">
        <v>14</v>
      </c>
      <c r="B40" s="20"/>
      <c r="C40" s="328">
        <f>'Kops n'!C36:H36</f>
        <v>0</v>
      </c>
      <c r="D40" s="328"/>
      <c r="E40" s="328"/>
      <c r="F40" s="328"/>
      <c r="G40" s="328"/>
      <c r="H40" s="328"/>
      <c r="I40" s="20"/>
      <c r="J40" s="20"/>
      <c r="K40" s="20"/>
      <c r="L40" s="20"/>
      <c r="M40" s="20"/>
      <c r="N40" s="20"/>
      <c r="O40" s="20"/>
      <c r="P40" s="20"/>
    </row>
    <row r="41" spans="1:16" x14ac:dyDescent="0.2">
      <c r="A41" s="20"/>
      <c r="B41" s="20"/>
      <c r="C41" s="250" t="s">
        <v>15</v>
      </c>
      <c r="D41" s="250"/>
      <c r="E41" s="250"/>
      <c r="F41" s="250"/>
      <c r="G41" s="250"/>
      <c r="H41" s="25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291" t="str">
        <f>'Kops n'!A39:D39</f>
        <v xml:space="preserve">Tāme sastādīta 2023. gada __.________ </v>
      </c>
      <c r="B43" s="292"/>
      <c r="C43" s="292"/>
      <c r="D43" s="292"/>
      <c r="E43" s="20"/>
      <c r="F43" s="20"/>
      <c r="G43" s="20"/>
      <c r="H43" s="20"/>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1" t="s">
        <v>41</v>
      </c>
      <c r="B45" s="20"/>
      <c r="C45" s="328">
        <f>'Kops n'!C41:H41</f>
        <v>0</v>
      </c>
      <c r="D45" s="328"/>
      <c r="E45" s="328"/>
      <c r="F45" s="328"/>
      <c r="G45" s="328"/>
      <c r="H45" s="328"/>
      <c r="I45" s="20"/>
      <c r="J45" s="20"/>
      <c r="K45" s="20"/>
      <c r="L45" s="20"/>
      <c r="M45" s="20"/>
      <c r="N45" s="20"/>
      <c r="O45" s="20"/>
      <c r="P45" s="20"/>
    </row>
    <row r="46" spans="1:16" x14ac:dyDescent="0.2">
      <c r="A46" s="20"/>
      <c r="B46" s="20"/>
      <c r="C46" s="250" t="s">
        <v>15</v>
      </c>
      <c r="D46" s="250"/>
      <c r="E46" s="250"/>
      <c r="F46" s="250"/>
      <c r="G46" s="250"/>
      <c r="H46" s="250"/>
      <c r="I46" s="20"/>
      <c r="J46" s="20"/>
      <c r="K46" s="20"/>
      <c r="L46" s="20"/>
      <c r="M46" s="20"/>
      <c r="N46" s="20"/>
      <c r="O46" s="20"/>
      <c r="P46" s="20"/>
    </row>
    <row r="47" spans="1:16" x14ac:dyDescent="0.2">
      <c r="A47" s="20"/>
      <c r="B47" s="20"/>
      <c r="C47" s="20"/>
      <c r="D47" s="20"/>
      <c r="E47" s="20"/>
      <c r="F47" s="20"/>
      <c r="G47" s="20"/>
      <c r="H47" s="20"/>
      <c r="I47" s="20"/>
      <c r="J47" s="20"/>
      <c r="K47" s="20"/>
      <c r="L47" s="20"/>
      <c r="M47" s="20"/>
      <c r="N47" s="20"/>
      <c r="O47" s="20"/>
      <c r="P47" s="20"/>
    </row>
    <row r="48" spans="1:16" x14ac:dyDescent="0.2">
      <c r="A48" s="103" t="s">
        <v>16</v>
      </c>
      <c r="B48" s="52"/>
      <c r="C48" s="115">
        <f>'Kops n'!C44</f>
        <v>0</v>
      </c>
      <c r="D48" s="52"/>
      <c r="E48" s="20"/>
      <c r="F48" s="20"/>
      <c r="G48" s="20"/>
      <c r="H48" s="20"/>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sheetData>
  <mergeCells count="23">
    <mergeCell ref="C46:H46"/>
    <mergeCell ref="L12:P12"/>
    <mergeCell ref="A37:K37"/>
    <mergeCell ref="C40:H40"/>
    <mergeCell ref="C41:H41"/>
    <mergeCell ref="A43:D43"/>
    <mergeCell ref="C45:H4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7:K37">
    <cfRule type="containsText" dxfId="30" priority="3" operator="containsText" text="Tiešās izmaksas kopā, t. sk. darba devēja sociālais nodoklis __.__% ">
      <formula>NOT(ISERROR(SEARCH("Tiešās izmaksas kopā, t. sk. darba devēja sociālais nodoklis __.__% ",A37)))</formula>
    </cfRule>
  </conditionalFormatting>
  <conditionalFormatting sqref="A14:P36">
    <cfRule type="cellIs" dxfId="29" priority="1" operator="equal">
      <formula>0</formula>
    </cfRule>
  </conditionalFormatting>
  <conditionalFormatting sqref="C2:I2 D5:L8 N9:O9 L37:P37 C40:H40 C45:H45 C48">
    <cfRule type="cellIs" dxfId="28" priority="2"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C885-C984-4F8C-8D93-7649936C5DE1}">
  <sheetPr codeName="Sheet40">
    <tabColor rgb="FFFF0000"/>
  </sheetPr>
  <dimension ref="A1:Q86"/>
  <sheetViews>
    <sheetView topLeftCell="B55" zoomScale="115" zoomScaleNormal="115" workbookViewId="0">
      <selection activeCell="T13" sqref="T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12</v>
      </c>
      <c r="E1" s="26"/>
      <c r="F1" s="26"/>
      <c r="G1" s="26"/>
      <c r="H1" s="26"/>
      <c r="I1" s="26"/>
      <c r="J1" s="26"/>
      <c r="N1" s="30"/>
      <c r="O1" s="31"/>
      <c r="P1" s="32"/>
    </row>
    <row r="2" spans="1:17" x14ac:dyDescent="0.2">
      <c r="A2" s="33"/>
      <c r="B2" s="33"/>
      <c r="C2" s="316" t="s">
        <v>414</v>
      </c>
      <c r="D2" s="316"/>
      <c r="E2" s="316"/>
      <c r="F2" s="316"/>
      <c r="G2" s="316"/>
      <c r="H2" s="316"/>
      <c r="I2" s="316"/>
      <c r="J2" s="33"/>
    </row>
    <row r="3" spans="1:17" x14ac:dyDescent="0.2">
      <c r="A3" s="34"/>
      <c r="B3" s="34"/>
      <c r="C3" s="280" t="s">
        <v>21</v>
      </c>
      <c r="D3" s="280"/>
      <c r="E3" s="280"/>
      <c r="F3" s="280"/>
      <c r="G3" s="280"/>
      <c r="H3" s="280"/>
      <c r="I3" s="280"/>
      <c r="J3" s="34"/>
    </row>
    <row r="4" spans="1:17" x14ac:dyDescent="0.2">
      <c r="A4" s="34"/>
      <c r="B4" s="34"/>
      <c r="C4" s="317" t="s">
        <v>63</v>
      </c>
      <c r="D4" s="317"/>
      <c r="E4" s="317"/>
      <c r="F4" s="317"/>
      <c r="G4" s="317"/>
      <c r="H4" s="317"/>
      <c r="I4" s="317"/>
      <c r="J4" s="34"/>
    </row>
    <row r="5" spans="1:17" x14ac:dyDescent="0.2">
      <c r="A5" s="26"/>
      <c r="B5" s="26"/>
      <c r="C5" s="31" t="s">
        <v>5</v>
      </c>
      <c r="D5" s="318" t="str">
        <f>'Kops a+c+n'!D6</f>
        <v>Daudzdzīvokļu dzīvojamā ēka</v>
      </c>
      <c r="E5" s="318"/>
      <c r="F5" s="318"/>
      <c r="G5" s="318"/>
      <c r="H5" s="318"/>
      <c r="I5" s="318"/>
      <c r="J5" s="318"/>
      <c r="K5" s="318"/>
      <c r="L5" s="318"/>
      <c r="M5" s="20"/>
      <c r="N5" s="20"/>
      <c r="O5" s="20"/>
      <c r="P5" s="20"/>
    </row>
    <row r="6" spans="1:17"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7" x14ac:dyDescent="0.2">
      <c r="A8" s="26"/>
      <c r="B8" s="26"/>
      <c r="C8" s="4" t="s">
        <v>24</v>
      </c>
      <c r="D8" s="318" t="str">
        <f>'Kops a+c+n'!D9</f>
        <v>Iepirkums Nr. AS OŪS 2023/07_E</v>
      </c>
      <c r="E8" s="318"/>
      <c r="F8" s="318"/>
      <c r="G8" s="318"/>
      <c r="H8" s="318"/>
      <c r="I8" s="318"/>
      <c r="J8" s="318"/>
      <c r="K8" s="318"/>
      <c r="L8" s="318"/>
      <c r="M8" s="20"/>
      <c r="N8" s="20"/>
      <c r="O8" s="20"/>
      <c r="P8" s="20"/>
    </row>
    <row r="9" spans="1:17" ht="11.25" customHeight="1" x14ac:dyDescent="0.2">
      <c r="A9" s="319" t="s">
        <v>404</v>
      </c>
      <c r="B9" s="319"/>
      <c r="C9" s="319"/>
      <c r="D9" s="319"/>
      <c r="E9" s="319"/>
      <c r="F9" s="319"/>
      <c r="G9" s="35"/>
      <c r="H9" s="35"/>
      <c r="I9" s="35"/>
      <c r="J9" s="320" t="s">
        <v>45</v>
      </c>
      <c r="K9" s="320"/>
      <c r="L9" s="320"/>
      <c r="M9" s="320"/>
      <c r="N9" s="321">
        <f>P74</f>
        <v>0</v>
      </c>
      <c r="O9" s="321"/>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c r="Q10" s="122" t="s">
        <v>46</v>
      </c>
    </row>
    <row r="11" spans="1:17" ht="12" thickBot="1" x14ac:dyDescent="0.25">
      <c r="A11" s="36"/>
      <c r="B11" s="37"/>
      <c r="C11" s="4"/>
      <c r="D11" s="26"/>
      <c r="E11" s="26"/>
      <c r="F11" s="26"/>
      <c r="G11" s="26"/>
      <c r="H11" s="26"/>
      <c r="I11" s="26"/>
      <c r="J11" s="26"/>
      <c r="K11" s="26"/>
      <c r="L11" s="38"/>
      <c r="M11" s="38"/>
      <c r="N11" s="39"/>
      <c r="O11" s="30"/>
      <c r="P11" s="26"/>
      <c r="Q11" s="122" t="s">
        <v>47</v>
      </c>
    </row>
    <row r="12" spans="1:17" ht="12" thickBot="1" x14ac:dyDescent="0.25">
      <c r="A12" s="267" t="s">
        <v>27</v>
      </c>
      <c r="B12" s="329" t="s">
        <v>48</v>
      </c>
      <c r="C12" s="323" t="s">
        <v>49</v>
      </c>
      <c r="D12" s="332" t="s">
        <v>50</v>
      </c>
      <c r="E12" s="334" t="s">
        <v>51</v>
      </c>
      <c r="F12" s="322" t="s">
        <v>52</v>
      </c>
      <c r="G12" s="323"/>
      <c r="H12" s="323"/>
      <c r="I12" s="323"/>
      <c r="J12" s="323"/>
      <c r="K12" s="324"/>
      <c r="L12" s="322" t="s">
        <v>53</v>
      </c>
      <c r="M12" s="323"/>
      <c r="N12" s="323"/>
      <c r="O12" s="323"/>
      <c r="P12" s="324"/>
      <c r="Q12" s="122" t="s">
        <v>54</v>
      </c>
    </row>
    <row r="13" spans="1:17"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72" t="s">
        <v>353</v>
      </c>
      <c r="D14" s="27"/>
      <c r="E14" s="183"/>
      <c r="F14" s="89"/>
      <c r="G14" s="90"/>
      <c r="H14" s="90">
        <f>F14*G14</f>
        <v>0</v>
      </c>
      <c r="I14" s="90"/>
      <c r="J14" s="90"/>
      <c r="K14" s="237">
        <f>SUM(H14:J14)</f>
        <v>0</v>
      </c>
      <c r="L14" s="90">
        <f>E14*F14</f>
        <v>0</v>
      </c>
      <c r="M14" s="90">
        <f>H14*E14</f>
        <v>0</v>
      </c>
      <c r="N14" s="90">
        <f>I14*E14</f>
        <v>0</v>
      </c>
      <c r="O14" s="90">
        <f>J14*E14</f>
        <v>0</v>
      </c>
      <c r="P14" s="91">
        <f>SUM(M14:O14)</f>
        <v>0</v>
      </c>
      <c r="Q14" s="119"/>
    </row>
    <row r="15" spans="1:17" ht="22.5" x14ac:dyDescent="0.2">
      <c r="A15" s="40">
        <v>1</v>
      </c>
      <c r="B15" s="208" t="s">
        <v>354</v>
      </c>
      <c r="C15" s="209" t="s">
        <v>355</v>
      </c>
      <c r="D15" s="210" t="s">
        <v>293</v>
      </c>
      <c r="E15" s="242">
        <v>15</v>
      </c>
      <c r="F15" s="51"/>
      <c r="G15" s="49"/>
      <c r="H15" s="49">
        <f t="shared" ref="H15:H73" si="0">F15*G15</f>
        <v>0</v>
      </c>
      <c r="I15" s="49"/>
      <c r="J15" s="49"/>
      <c r="K15" s="236">
        <f t="shared" ref="K15:K73" si="1">SUM(H15:J15)</f>
        <v>0</v>
      </c>
      <c r="L15" s="49">
        <f t="shared" ref="L15:L73" si="2">E15*F15</f>
        <v>0</v>
      </c>
      <c r="M15" s="49">
        <f t="shared" ref="M15:M73" si="3">H15*E15</f>
        <v>0</v>
      </c>
      <c r="N15" s="49">
        <f t="shared" ref="N15:N73" si="4">I15*E15</f>
        <v>0</v>
      </c>
      <c r="O15" s="49">
        <f t="shared" ref="O15:O73" si="5">J15*E15</f>
        <v>0</v>
      </c>
      <c r="P15" s="50">
        <f t="shared" ref="P15:P73" si="6">SUM(M15:O15)</f>
        <v>0</v>
      </c>
      <c r="Q15" s="120" t="s">
        <v>47</v>
      </c>
    </row>
    <row r="16" spans="1:17" ht="22.5" x14ac:dyDescent="0.2">
      <c r="A16" s="40">
        <v>2</v>
      </c>
      <c r="B16" s="208" t="s">
        <v>354</v>
      </c>
      <c r="C16" s="209" t="s">
        <v>356</v>
      </c>
      <c r="D16" s="210" t="s">
        <v>293</v>
      </c>
      <c r="E16" s="242">
        <v>54</v>
      </c>
      <c r="F16" s="51"/>
      <c r="G16" s="49"/>
      <c r="H16" s="49">
        <f t="shared" si="0"/>
        <v>0</v>
      </c>
      <c r="I16" s="49"/>
      <c r="J16" s="49"/>
      <c r="K16" s="236">
        <f t="shared" si="1"/>
        <v>0</v>
      </c>
      <c r="L16" s="49">
        <f t="shared" si="2"/>
        <v>0</v>
      </c>
      <c r="M16" s="49">
        <f t="shared" si="3"/>
        <v>0</v>
      </c>
      <c r="N16" s="49">
        <f t="shared" si="4"/>
        <v>0</v>
      </c>
      <c r="O16" s="49">
        <f t="shared" si="5"/>
        <v>0</v>
      </c>
      <c r="P16" s="50">
        <f t="shared" si="6"/>
        <v>0</v>
      </c>
      <c r="Q16" s="120" t="s">
        <v>47</v>
      </c>
    </row>
    <row r="17" spans="1:17" ht="22.5" x14ac:dyDescent="0.2">
      <c r="A17" s="40">
        <v>3</v>
      </c>
      <c r="B17" s="208" t="s">
        <v>354</v>
      </c>
      <c r="C17" s="209" t="s">
        <v>357</v>
      </c>
      <c r="D17" s="210" t="s">
        <v>293</v>
      </c>
      <c r="E17" s="242">
        <v>45</v>
      </c>
      <c r="F17" s="51"/>
      <c r="G17" s="49"/>
      <c r="H17" s="49">
        <f t="shared" si="0"/>
        <v>0</v>
      </c>
      <c r="I17" s="49"/>
      <c r="J17" s="49"/>
      <c r="K17" s="236">
        <f t="shared" si="1"/>
        <v>0</v>
      </c>
      <c r="L17" s="49">
        <f t="shared" si="2"/>
        <v>0</v>
      </c>
      <c r="M17" s="49">
        <f t="shared" si="3"/>
        <v>0</v>
      </c>
      <c r="N17" s="49">
        <f t="shared" si="4"/>
        <v>0</v>
      </c>
      <c r="O17" s="49">
        <f t="shared" si="5"/>
        <v>0</v>
      </c>
      <c r="P17" s="50">
        <f t="shared" si="6"/>
        <v>0</v>
      </c>
      <c r="Q17" s="120" t="s">
        <v>47</v>
      </c>
    </row>
    <row r="18" spans="1:17" ht="22.5" x14ac:dyDescent="0.2">
      <c r="A18" s="40">
        <v>4</v>
      </c>
      <c r="B18" s="208" t="s">
        <v>354</v>
      </c>
      <c r="C18" s="209" t="s">
        <v>358</v>
      </c>
      <c r="D18" s="210" t="s">
        <v>293</v>
      </c>
      <c r="E18" s="242">
        <v>15</v>
      </c>
      <c r="F18" s="51"/>
      <c r="G18" s="49"/>
      <c r="H18" s="49">
        <f t="shared" si="0"/>
        <v>0</v>
      </c>
      <c r="I18" s="49"/>
      <c r="J18" s="49"/>
      <c r="K18" s="236">
        <f t="shared" si="1"/>
        <v>0</v>
      </c>
      <c r="L18" s="49">
        <f t="shared" si="2"/>
        <v>0</v>
      </c>
      <c r="M18" s="49">
        <f t="shared" si="3"/>
        <v>0</v>
      </c>
      <c r="N18" s="49">
        <f t="shared" si="4"/>
        <v>0</v>
      </c>
      <c r="O18" s="49">
        <f t="shared" si="5"/>
        <v>0</v>
      </c>
      <c r="P18" s="50">
        <f t="shared" si="6"/>
        <v>0</v>
      </c>
      <c r="Q18" s="120" t="s">
        <v>47</v>
      </c>
    </row>
    <row r="19" spans="1:17" ht="22.5" x14ac:dyDescent="0.2">
      <c r="A19" s="40">
        <v>5</v>
      </c>
      <c r="B19" s="208" t="s">
        <v>354</v>
      </c>
      <c r="C19" s="209" t="s">
        <v>359</v>
      </c>
      <c r="D19" s="210" t="s">
        <v>293</v>
      </c>
      <c r="E19" s="242">
        <v>54</v>
      </c>
      <c r="F19" s="51"/>
      <c r="G19" s="49"/>
      <c r="H19" s="49">
        <f t="shared" si="0"/>
        <v>0</v>
      </c>
      <c r="I19" s="49"/>
      <c r="J19" s="49"/>
      <c r="K19" s="236">
        <f t="shared" si="1"/>
        <v>0</v>
      </c>
      <c r="L19" s="49">
        <f t="shared" si="2"/>
        <v>0</v>
      </c>
      <c r="M19" s="49">
        <f t="shared" si="3"/>
        <v>0</v>
      </c>
      <c r="N19" s="49">
        <f t="shared" si="4"/>
        <v>0</v>
      </c>
      <c r="O19" s="49">
        <f t="shared" si="5"/>
        <v>0</v>
      </c>
      <c r="P19" s="50">
        <f t="shared" si="6"/>
        <v>0</v>
      </c>
      <c r="Q19" s="120" t="s">
        <v>47</v>
      </c>
    </row>
    <row r="20" spans="1:17" ht="22.5" x14ac:dyDescent="0.2">
      <c r="A20" s="40">
        <v>6</v>
      </c>
      <c r="B20" s="208" t="s">
        <v>354</v>
      </c>
      <c r="C20" s="209" t="s">
        <v>360</v>
      </c>
      <c r="D20" s="210" t="s">
        <v>293</v>
      </c>
      <c r="E20" s="242">
        <v>45</v>
      </c>
      <c r="F20" s="51"/>
      <c r="G20" s="49"/>
      <c r="H20" s="49">
        <f t="shared" si="0"/>
        <v>0</v>
      </c>
      <c r="I20" s="49"/>
      <c r="J20" s="49"/>
      <c r="K20" s="236">
        <f t="shared" si="1"/>
        <v>0</v>
      </c>
      <c r="L20" s="49">
        <f t="shared" si="2"/>
        <v>0</v>
      </c>
      <c r="M20" s="49">
        <f t="shared" si="3"/>
        <v>0</v>
      </c>
      <c r="N20" s="49">
        <f t="shared" si="4"/>
        <v>0</v>
      </c>
      <c r="O20" s="49">
        <f t="shared" si="5"/>
        <v>0</v>
      </c>
      <c r="P20" s="50">
        <f t="shared" si="6"/>
        <v>0</v>
      </c>
      <c r="Q20" s="120" t="s">
        <v>47</v>
      </c>
    </row>
    <row r="21" spans="1:17" ht="22.5" x14ac:dyDescent="0.2">
      <c r="A21" s="40">
        <v>7</v>
      </c>
      <c r="B21" s="208" t="s">
        <v>354</v>
      </c>
      <c r="C21" s="209" t="s">
        <v>288</v>
      </c>
      <c r="D21" s="210" t="s">
        <v>150</v>
      </c>
      <c r="E21" s="242">
        <v>10</v>
      </c>
      <c r="F21" s="51"/>
      <c r="G21" s="49"/>
      <c r="H21" s="49">
        <f t="shared" si="0"/>
        <v>0</v>
      </c>
      <c r="I21" s="49"/>
      <c r="J21" s="49"/>
      <c r="K21" s="236">
        <f t="shared" si="1"/>
        <v>0</v>
      </c>
      <c r="L21" s="49">
        <f t="shared" si="2"/>
        <v>0</v>
      </c>
      <c r="M21" s="49">
        <f t="shared" si="3"/>
        <v>0</v>
      </c>
      <c r="N21" s="49">
        <f t="shared" si="4"/>
        <v>0</v>
      </c>
      <c r="O21" s="49">
        <f t="shared" si="5"/>
        <v>0</v>
      </c>
      <c r="P21" s="50">
        <f t="shared" si="6"/>
        <v>0</v>
      </c>
      <c r="Q21" s="120" t="s">
        <v>47</v>
      </c>
    </row>
    <row r="22" spans="1:17" ht="22.5" x14ac:dyDescent="0.2">
      <c r="A22" s="40">
        <v>8</v>
      </c>
      <c r="B22" s="208" t="s">
        <v>354</v>
      </c>
      <c r="C22" s="209" t="s">
        <v>289</v>
      </c>
      <c r="D22" s="210" t="s">
        <v>150</v>
      </c>
      <c r="E22" s="242">
        <v>17</v>
      </c>
      <c r="F22" s="51"/>
      <c r="G22" s="49"/>
      <c r="H22" s="49">
        <f t="shared" si="0"/>
        <v>0</v>
      </c>
      <c r="I22" s="49"/>
      <c r="J22" s="49"/>
      <c r="K22" s="236">
        <f t="shared" si="1"/>
        <v>0</v>
      </c>
      <c r="L22" s="49">
        <f t="shared" si="2"/>
        <v>0</v>
      </c>
      <c r="M22" s="49">
        <f t="shared" si="3"/>
        <v>0</v>
      </c>
      <c r="N22" s="49">
        <f t="shared" si="4"/>
        <v>0</v>
      </c>
      <c r="O22" s="49">
        <f t="shared" si="5"/>
        <v>0</v>
      </c>
      <c r="P22" s="50">
        <f t="shared" si="6"/>
        <v>0</v>
      </c>
      <c r="Q22" s="120" t="s">
        <v>47</v>
      </c>
    </row>
    <row r="23" spans="1:17" ht="22.5" x14ac:dyDescent="0.2">
      <c r="A23" s="40">
        <v>9</v>
      </c>
      <c r="B23" s="208" t="s">
        <v>354</v>
      </c>
      <c r="C23" s="209" t="s">
        <v>290</v>
      </c>
      <c r="D23" s="210" t="s">
        <v>150</v>
      </c>
      <c r="E23" s="242">
        <v>3</v>
      </c>
      <c r="F23" s="51"/>
      <c r="G23" s="49"/>
      <c r="H23" s="49">
        <f t="shared" si="0"/>
        <v>0</v>
      </c>
      <c r="I23" s="49"/>
      <c r="J23" s="49"/>
      <c r="K23" s="236">
        <f t="shared" si="1"/>
        <v>0</v>
      </c>
      <c r="L23" s="49">
        <f t="shared" si="2"/>
        <v>0</v>
      </c>
      <c r="M23" s="49">
        <f t="shared" si="3"/>
        <v>0</v>
      </c>
      <c r="N23" s="49">
        <f t="shared" si="4"/>
        <v>0</v>
      </c>
      <c r="O23" s="49">
        <f t="shared" si="5"/>
        <v>0</v>
      </c>
      <c r="P23" s="50">
        <f t="shared" si="6"/>
        <v>0</v>
      </c>
      <c r="Q23" s="120" t="s">
        <v>47</v>
      </c>
    </row>
    <row r="24" spans="1:17" ht="22.5" x14ac:dyDescent="0.2">
      <c r="A24" s="40">
        <v>10</v>
      </c>
      <c r="B24" s="208" t="s">
        <v>354</v>
      </c>
      <c r="C24" s="209" t="s">
        <v>361</v>
      </c>
      <c r="D24" s="210" t="s">
        <v>184</v>
      </c>
      <c r="E24" s="242">
        <v>5</v>
      </c>
      <c r="F24" s="51"/>
      <c r="G24" s="49"/>
      <c r="H24" s="49">
        <f t="shared" si="0"/>
        <v>0</v>
      </c>
      <c r="I24" s="49"/>
      <c r="J24" s="49"/>
      <c r="K24" s="236">
        <f t="shared" si="1"/>
        <v>0</v>
      </c>
      <c r="L24" s="49">
        <f t="shared" si="2"/>
        <v>0</v>
      </c>
      <c r="M24" s="49">
        <f t="shared" si="3"/>
        <v>0</v>
      </c>
      <c r="N24" s="49">
        <f t="shared" si="4"/>
        <v>0</v>
      </c>
      <c r="O24" s="49">
        <f t="shared" si="5"/>
        <v>0</v>
      </c>
      <c r="P24" s="50">
        <f t="shared" si="6"/>
        <v>0</v>
      </c>
      <c r="Q24" s="120" t="s">
        <v>47</v>
      </c>
    </row>
    <row r="25" spans="1:17" ht="22.5" x14ac:dyDescent="0.2">
      <c r="A25" s="40">
        <v>11</v>
      </c>
      <c r="B25" s="208" t="s">
        <v>354</v>
      </c>
      <c r="C25" s="209" t="s">
        <v>362</v>
      </c>
      <c r="D25" s="210" t="s">
        <v>150</v>
      </c>
      <c r="E25" s="242">
        <v>5</v>
      </c>
      <c r="F25" s="51"/>
      <c r="G25" s="49"/>
      <c r="H25" s="49">
        <f t="shared" si="0"/>
        <v>0</v>
      </c>
      <c r="I25" s="49"/>
      <c r="J25" s="49"/>
      <c r="K25" s="236">
        <f t="shared" si="1"/>
        <v>0</v>
      </c>
      <c r="L25" s="49">
        <f t="shared" si="2"/>
        <v>0</v>
      </c>
      <c r="M25" s="49">
        <f t="shared" si="3"/>
        <v>0</v>
      </c>
      <c r="N25" s="49">
        <f t="shared" si="4"/>
        <v>0</v>
      </c>
      <c r="O25" s="49">
        <f t="shared" si="5"/>
        <v>0</v>
      </c>
      <c r="P25" s="50">
        <f t="shared" si="6"/>
        <v>0</v>
      </c>
      <c r="Q25" s="120" t="s">
        <v>47</v>
      </c>
    </row>
    <row r="26" spans="1:17" ht="22.5" x14ac:dyDescent="0.2">
      <c r="A26" s="40">
        <v>12</v>
      </c>
      <c r="B26" s="208" t="s">
        <v>354</v>
      </c>
      <c r="C26" s="209" t="s">
        <v>325</v>
      </c>
      <c r="D26" s="210" t="s">
        <v>184</v>
      </c>
      <c r="E26" s="242">
        <v>5</v>
      </c>
      <c r="F26" s="51"/>
      <c r="G26" s="49"/>
      <c r="H26" s="49">
        <f t="shared" si="0"/>
        <v>0</v>
      </c>
      <c r="I26" s="49"/>
      <c r="J26" s="49"/>
      <c r="K26" s="236">
        <f t="shared" si="1"/>
        <v>0</v>
      </c>
      <c r="L26" s="49">
        <f t="shared" si="2"/>
        <v>0</v>
      </c>
      <c r="M26" s="49">
        <f t="shared" si="3"/>
        <v>0</v>
      </c>
      <c r="N26" s="49">
        <f t="shared" si="4"/>
        <v>0</v>
      </c>
      <c r="O26" s="49">
        <f t="shared" si="5"/>
        <v>0</v>
      </c>
      <c r="P26" s="50">
        <f t="shared" si="6"/>
        <v>0</v>
      </c>
      <c r="Q26" s="120" t="s">
        <v>47</v>
      </c>
    </row>
    <row r="27" spans="1:17" x14ac:dyDescent="0.2">
      <c r="A27" s="40">
        <v>13</v>
      </c>
      <c r="B27" s="208"/>
      <c r="C27" s="211" t="s">
        <v>363</v>
      </c>
      <c r="D27" s="210"/>
      <c r="E27" s="242"/>
      <c r="F27" s="51"/>
      <c r="G27" s="49"/>
      <c r="H27" s="49">
        <f t="shared" si="0"/>
        <v>0</v>
      </c>
      <c r="I27" s="49"/>
      <c r="J27" s="49"/>
      <c r="K27" s="236">
        <f t="shared" si="1"/>
        <v>0</v>
      </c>
      <c r="L27" s="49">
        <f t="shared" si="2"/>
        <v>0</v>
      </c>
      <c r="M27" s="49">
        <f t="shared" si="3"/>
        <v>0</v>
      </c>
      <c r="N27" s="49">
        <f t="shared" si="4"/>
        <v>0</v>
      </c>
      <c r="O27" s="49">
        <f t="shared" si="5"/>
        <v>0</v>
      </c>
      <c r="P27" s="50">
        <f t="shared" si="6"/>
        <v>0</v>
      </c>
      <c r="Q27" s="120"/>
    </row>
    <row r="28" spans="1:17" ht="22.5" x14ac:dyDescent="0.2">
      <c r="A28" s="40">
        <v>14</v>
      </c>
      <c r="B28" s="208" t="s">
        <v>354</v>
      </c>
      <c r="C28" s="209" t="s">
        <v>364</v>
      </c>
      <c r="D28" s="210" t="s">
        <v>293</v>
      </c>
      <c r="E28" s="243">
        <v>10</v>
      </c>
      <c r="F28" s="51"/>
      <c r="G28" s="49"/>
      <c r="H28" s="49">
        <f t="shared" si="0"/>
        <v>0</v>
      </c>
      <c r="I28" s="49"/>
      <c r="J28" s="49"/>
      <c r="K28" s="236">
        <f t="shared" si="1"/>
        <v>0</v>
      </c>
      <c r="L28" s="49">
        <f t="shared" si="2"/>
        <v>0</v>
      </c>
      <c r="M28" s="49">
        <f t="shared" si="3"/>
        <v>0</v>
      </c>
      <c r="N28" s="49">
        <f t="shared" si="4"/>
        <v>0</v>
      </c>
      <c r="O28" s="49">
        <f t="shared" si="5"/>
        <v>0</v>
      </c>
      <c r="P28" s="50">
        <f t="shared" si="6"/>
        <v>0</v>
      </c>
      <c r="Q28" s="120" t="s">
        <v>46</v>
      </c>
    </row>
    <row r="29" spans="1:17" ht="22.5" x14ac:dyDescent="0.2">
      <c r="A29" s="40">
        <v>15</v>
      </c>
      <c r="B29" s="208" t="s">
        <v>354</v>
      </c>
      <c r="C29" s="209" t="s">
        <v>357</v>
      </c>
      <c r="D29" s="210" t="s">
        <v>293</v>
      </c>
      <c r="E29" s="243">
        <v>78</v>
      </c>
      <c r="F29" s="51"/>
      <c r="G29" s="49"/>
      <c r="H29" s="49">
        <f t="shared" si="0"/>
        <v>0</v>
      </c>
      <c r="I29" s="49"/>
      <c r="J29" s="49"/>
      <c r="K29" s="236">
        <f t="shared" si="1"/>
        <v>0</v>
      </c>
      <c r="L29" s="49">
        <f t="shared" si="2"/>
        <v>0</v>
      </c>
      <c r="M29" s="49">
        <f t="shared" si="3"/>
        <v>0</v>
      </c>
      <c r="N29" s="49">
        <f t="shared" si="4"/>
        <v>0</v>
      </c>
      <c r="O29" s="49">
        <f t="shared" si="5"/>
        <v>0</v>
      </c>
      <c r="P29" s="50">
        <f t="shared" si="6"/>
        <v>0</v>
      </c>
      <c r="Q29" s="120" t="s">
        <v>46</v>
      </c>
    </row>
    <row r="30" spans="1:17" ht="22.5" x14ac:dyDescent="0.2">
      <c r="A30" s="40">
        <v>16</v>
      </c>
      <c r="B30" s="208" t="s">
        <v>354</v>
      </c>
      <c r="C30" s="209" t="s">
        <v>356</v>
      </c>
      <c r="D30" s="210" t="s">
        <v>293</v>
      </c>
      <c r="E30" s="243">
        <v>155</v>
      </c>
      <c r="F30" s="51"/>
      <c r="G30" s="49"/>
      <c r="H30" s="49">
        <f t="shared" si="0"/>
        <v>0</v>
      </c>
      <c r="I30" s="49"/>
      <c r="J30" s="49"/>
      <c r="K30" s="236">
        <f t="shared" si="1"/>
        <v>0</v>
      </c>
      <c r="L30" s="49">
        <f t="shared" si="2"/>
        <v>0</v>
      </c>
      <c r="M30" s="49">
        <f t="shared" si="3"/>
        <v>0</v>
      </c>
      <c r="N30" s="49">
        <f t="shared" si="4"/>
        <v>0</v>
      </c>
      <c r="O30" s="49">
        <f t="shared" si="5"/>
        <v>0</v>
      </c>
      <c r="P30" s="50">
        <f t="shared" si="6"/>
        <v>0</v>
      </c>
      <c r="Q30" s="120" t="s">
        <v>46</v>
      </c>
    </row>
    <row r="31" spans="1:17" ht="22.5" x14ac:dyDescent="0.2">
      <c r="A31" s="40">
        <v>17</v>
      </c>
      <c r="B31" s="208" t="s">
        <v>354</v>
      </c>
      <c r="C31" s="209" t="s">
        <v>355</v>
      </c>
      <c r="D31" s="210" t="s">
        <v>293</v>
      </c>
      <c r="E31" s="243">
        <v>55</v>
      </c>
      <c r="F31" s="51"/>
      <c r="G31" s="49"/>
      <c r="H31" s="49">
        <f t="shared" si="0"/>
        <v>0</v>
      </c>
      <c r="I31" s="49"/>
      <c r="J31" s="49"/>
      <c r="K31" s="236">
        <f t="shared" si="1"/>
        <v>0</v>
      </c>
      <c r="L31" s="49">
        <f t="shared" si="2"/>
        <v>0</v>
      </c>
      <c r="M31" s="49">
        <f t="shared" si="3"/>
        <v>0</v>
      </c>
      <c r="N31" s="49">
        <f t="shared" si="4"/>
        <v>0</v>
      </c>
      <c r="O31" s="49">
        <f t="shared" si="5"/>
        <v>0</v>
      </c>
      <c r="P31" s="50">
        <f t="shared" si="6"/>
        <v>0</v>
      </c>
      <c r="Q31" s="120" t="s">
        <v>46</v>
      </c>
    </row>
    <row r="32" spans="1:17" ht="29.25" x14ac:dyDescent="0.2">
      <c r="A32" s="40">
        <v>18</v>
      </c>
      <c r="B32" s="208" t="s">
        <v>354</v>
      </c>
      <c r="C32" s="209" t="s">
        <v>418</v>
      </c>
      <c r="D32" s="210" t="s">
        <v>293</v>
      </c>
      <c r="E32" s="243">
        <v>10</v>
      </c>
      <c r="F32" s="51"/>
      <c r="G32" s="49"/>
      <c r="H32" s="49">
        <f t="shared" si="0"/>
        <v>0</v>
      </c>
      <c r="I32" s="49"/>
      <c r="J32" s="49"/>
      <c r="K32" s="236">
        <f t="shared" si="1"/>
        <v>0</v>
      </c>
      <c r="L32" s="49">
        <f t="shared" si="2"/>
        <v>0</v>
      </c>
      <c r="M32" s="49">
        <f t="shared" si="3"/>
        <v>0</v>
      </c>
      <c r="N32" s="49">
        <f t="shared" si="4"/>
        <v>0</v>
      </c>
      <c r="O32" s="49">
        <f t="shared" si="5"/>
        <v>0</v>
      </c>
      <c r="P32" s="50">
        <f t="shared" si="6"/>
        <v>0</v>
      </c>
      <c r="Q32" s="120" t="s">
        <v>46</v>
      </c>
    </row>
    <row r="33" spans="1:17" ht="29.25" x14ac:dyDescent="0.2">
      <c r="A33" s="40">
        <v>19</v>
      </c>
      <c r="B33" s="208" t="s">
        <v>354</v>
      </c>
      <c r="C33" s="209" t="s">
        <v>419</v>
      </c>
      <c r="D33" s="210" t="s">
        <v>293</v>
      </c>
      <c r="E33" s="243">
        <v>78</v>
      </c>
      <c r="F33" s="51"/>
      <c r="G33" s="49"/>
      <c r="H33" s="49">
        <f t="shared" si="0"/>
        <v>0</v>
      </c>
      <c r="I33" s="49"/>
      <c r="J33" s="49"/>
      <c r="K33" s="236">
        <f t="shared" si="1"/>
        <v>0</v>
      </c>
      <c r="L33" s="49">
        <f t="shared" si="2"/>
        <v>0</v>
      </c>
      <c r="M33" s="49">
        <f t="shared" si="3"/>
        <v>0</v>
      </c>
      <c r="N33" s="49">
        <f t="shared" si="4"/>
        <v>0</v>
      </c>
      <c r="O33" s="49">
        <f t="shared" si="5"/>
        <v>0</v>
      </c>
      <c r="P33" s="50">
        <f t="shared" si="6"/>
        <v>0</v>
      </c>
      <c r="Q33" s="120" t="s">
        <v>46</v>
      </c>
    </row>
    <row r="34" spans="1:17" ht="29.25" x14ac:dyDescent="0.2">
      <c r="A34" s="40">
        <v>20</v>
      </c>
      <c r="B34" s="208" t="s">
        <v>354</v>
      </c>
      <c r="C34" s="209" t="s">
        <v>420</v>
      </c>
      <c r="D34" s="210" t="s">
        <v>293</v>
      </c>
      <c r="E34" s="243">
        <v>155</v>
      </c>
      <c r="F34" s="51"/>
      <c r="G34" s="49"/>
      <c r="H34" s="49">
        <f t="shared" si="0"/>
        <v>0</v>
      </c>
      <c r="I34" s="49"/>
      <c r="J34" s="49"/>
      <c r="K34" s="236">
        <f t="shared" si="1"/>
        <v>0</v>
      </c>
      <c r="L34" s="49">
        <f t="shared" si="2"/>
        <v>0</v>
      </c>
      <c r="M34" s="49">
        <f t="shared" si="3"/>
        <v>0</v>
      </c>
      <c r="N34" s="49">
        <f t="shared" si="4"/>
        <v>0</v>
      </c>
      <c r="O34" s="49">
        <f t="shared" si="5"/>
        <v>0</v>
      </c>
      <c r="P34" s="50">
        <f t="shared" si="6"/>
        <v>0</v>
      </c>
      <c r="Q34" s="120" t="s">
        <v>46</v>
      </c>
    </row>
    <row r="35" spans="1:17" ht="29.25" x14ac:dyDescent="0.2">
      <c r="A35" s="40">
        <v>21</v>
      </c>
      <c r="B35" s="208" t="s">
        <v>354</v>
      </c>
      <c r="C35" s="209" t="s">
        <v>421</v>
      </c>
      <c r="D35" s="210" t="s">
        <v>293</v>
      </c>
      <c r="E35" s="243">
        <v>55</v>
      </c>
      <c r="F35" s="51"/>
      <c r="G35" s="49"/>
      <c r="H35" s="49">
        <f t="shared" si="0"/>
        <v>0</v>
      </c>
      <c r="I35" s="49"/>
      <c r="J35" s="49"/>
      <c r="K35" s="236">
        <f t="shared" si="1"/>
        <v>0</v>
      </c>
      <c r="L35" s="49">
        <f t="shared" si="2"/>
        <v>0</v>
      </c>
      <c r="M35" s="49">
        <f t="shared" si="3"/>
        <v>0</v>
      </c>
      <c r="N35" s="49">
        <f t="shared" si="4"/>
        <v>0</v>
      </c>
      <c r="O35" s="49">
        <f t="shared" si="5"/>
        <v>0</v>
      </c>
      <c r="P35" s="50">
        <f t="shared" si="6"/>
        <v>0</v>
      </c>
      <c r="Q35" s="120" t="s">
        <v>46</v>
      </c>
    </row>
    <row r="36" spans="1:17" ht="22.5" x14ac:dyDescent="0.2">
      <c r="A36" s="40">
        <v>22</v>
      </c>
      <c r="B36" s="208" t="s">
        <v>354</v>
      </c>
      <c r="C36" s="209" t="s">
        <v>288</v>
      </c>
      <c r="D36" s="210" t="s">
        <v>150</v>
      </c>
      <c r="E36" s="243">
        <v>12</v>
      </c>
      <c r="F36" s="51"/>
      <c r="G36" s="49"/>
      <c r="H36" s="49">
        <f t="shared" si="0"/>
        <v>0</v>
      </c>
      <c r="I36" s="49"/>
      <c r="J36" s="49"/>
      <c r="K36" s="236">
        <f t="shared" si="1"/>
        <v>0</v>
      </c>
      <c r="L36" s="49">
        <f t="shared" si="2"/>
        <v>0</v>
      </c>
      <c r="M36" s="49">
        <f t="shared" si="3"/>
        <v>0</v>
      </c>
      <c r="N36" s="49">
        <f t="shared" si="4"/>
        <v>0</v>
      </c>
      <c r="O36" s="49">
        <f t="shared" si="5"/>
        <v>0</v>
      </c>
      <c r="P36" s="50">
        <f t="shared" si="6"/>
        <v>0</v>
      </c>
      <c r="Q36" s="120" t="s">
        <v>46</v>
      </c>
    </row>
    <row r="37" spans="1:17" ht="22.5" x14ac:dyDescent="0.2">
      <c r="A37" s="40">
        <v>23</v>
      </c>
      <c r="B37" s="208" t="s">
        <v>354</v>
      </c>
      <c r="C37" s="209" t="s">
        <v>289</v>
      </c>
      <c r="D37" s="210" t="s">
        <v>150</v>
      </c>
      <c r="E37" s="243">
        <v>20</v>
      </c>
      <c r="F37" s="51"/>
      <c r="G37" s="49"/>
      <c r="H37" s="49">
        <f t="shared" si="0"/>
        <v>0</v>
      </c>
      <c r="I37" s="49"/>
      <c r="J37" s="49"/>
      <c r="K37" s="236">
        <f t="shared" si="1"/>
        <v>0</v>
      </c>
      <c r="L37" s="49">
        <f t="shared" si="2"/>
        <v>0</v>
      </c>
      <c r="M37" s="49">
        <f t="shared" si="3"/>
        <v>0</v>
      </c>
      <c r="N37" s="49">
        <f t="shared" si="4"/>
        <v>0</v>
      </c>
      <c r="O37" s="49">
        <f t="shared" si="5"/>
        <v>0</v>
      </c>
      <c r="P37" s="50">
        <f t="shared" si="6"/>
        <v>0</v>
      </c>
      <c r="Q37" s="120" t="s">
        <v>46</v>
      </c>
    </row>
    <row r="38" spans="1:17" ht="22.5" x14ac:dyDescent="0.2">
      <c r="A38" s="40">
        <v>24</v>
      </c>
      <c r="B38" s="208" t="s">
        <v>354</v>
      </c>
      <c r="C38" s="209" t="s">
        <v>290</v>
      </c>
      <c r="D38" s="210" t="s">
        <v>150</v>
      </c>
      <c r="E38" s="243">
        <v>3</v>
      </c>
      <c r="F38" s="51"/>
      <c r="G38" s="49"/>
      <c r="H38" s="49">
        <f t="shared" si="0"/>
        <v>0</v>
      </c>
      <c r="I38" s="49"/>
      <c r="J38" s="49"/>
      <c r="K38" s="236">
        <f t="shared" si="1"/>
        <v>0</v>
      </c>
      <c r="L38" s="49">
        <f t="shared" si="2"/>
        <v>0</v>
      </c>
      <c r="M38" s="49">
        <f t="shared" si="3"/>
        <v>0</v>
      </c>
      <c r="N38" s="49">
        <f t="shared" si="4"/>
        <v>0</v>
      </c>
      <c r="O38" s="49">
        <f t="shared" si="5"/>
        <v>0</v>
      </c>
      <c r="P38" s="50">
        <f t="shared" si="6"/>
        <v>0</v>
      </c>
      <c r="Q38" s="120" t="s">
        <v>46</v>
      </c>
    </row>
    <row r="39" spans="1:17" ht="22.5" x14ac:dyDescent="0.2">
      <c r="A39" s="40">
        <v>25</v>
      </c>
      <c r="B39" s="208" t="s">
        <v>354</v>
      </c>
      <c r="C39" s="209" t="s">
        <v>318</v>
      </c>
      <c r="D39" s="210" t="s">
        <v>150</v>
      </c>
      <c r="E39" s="243">
        <v>1</v>
      </c>
      <c r="F39" s="51"/>
      <c r="G39" s="49"/>
      <c r="H39" s="49">
        <f t="shared" si="0"/>
        <v>0</v>
      </c>
      <c r="I39" s="49"/>
      <c r="J39" s="49"/>
      <c r="K39" s="236">
        <f t="shared" si="1"/>
        <v>0</v>
      </c>
      <c r="L39" s="49">
        <f t="shared" si="2"/>
        <v>0</v>
      </c>
      <c r="M39" s="49">
        <f t="shared" si="3"/>
        <v>0</v>
      </c>
      <c r="N39" s="49">
        <f t="shared" si="4"/>
        <v>0</v>
      </c>
      <c r="O39" s="49">
        <f t="shared" si="5"/>
        <v>0</v>
      </c>
      <c r="P39" s="50">
        <f t="shared" si="6"/>
        <v>0</v>
      </c>
      <c r="Q39" s="120" t="s">
        <v>46</v>
      </c>
    </row>
    <row r="40" spans="1:17" ht="22.5" x14ac:dyDescent="0.2">
      <c r="A40" s="40">
        <v>26</v>
      </c>
      <c r="B40" s="208" t="s">
        <v>354</v>
      </c>
      <c r="C40" s="209" t="s">
        <v>365</v>
      </c>
      <c r="D40" s="212" t="s">
        <v>150</v>
      </c>
      <c r="E40" s="243">
        <v>1</v>
      </c>
      <c r="F40" s="51"/>
      <c r="G40" s="49"/>
      <c r="H40" s="49">
        <f t="shared" si="0"/>
        <v>0</v>
      </c>
      <c r="I40" s="49"/>
      <c r="J40" s="49"/>
      <c r="K40" s="236">
        <f t="shared" si="1"/>
        <v>0</v>
      </c>
      <c r="L40" s="49">
        <f t="shared" si="2"/>
        <v>0</v>
      </c>
      <c r="M40" s="49">
        <f t="shared" si="3"/>
        <v>0</v>
      </c>
      <c r="N40" s="49">
        <f t="shared" si="4"/>
        <v>0</v>
      </c>
      <c r="O40" s="49">
        <f t="shared" si="5"/>
        <v>0</v>
      </c>
      <c r="P40" s="50">
        <f t="shared" si="6"/>
        <v>0</v>
      </c>
      <c r="Q40" s="120" t="s">
        <v>46</v>
      </c>
    </row>
    <row r="41" spans="1:17" ht="22.5" x14ac:dyDescent="0.2">
      <c r="A41" s="40">
        <v>27</v>
      </c>
      <c r="B41" s="208" t="s">
        <v>354</v>
      </c>
      <c r="C41" s="209" t="s">
        <v>366</v>
      </c>
      <c r="D41" s="212" t="s">
        <v>150</v>
      </c>
      <c r="E41" s="243">
        <v>1</v>
      </c>
      <c r="F41" s="51"/>
      <c r="G41" s="49"/>
      <c r="H41" s="49">
        <f t="shared" si="0"/>
        <v>0</v>
      </c>
      <c r="I41" s="49"/>
      <c r="J41" s="49"/>
      <c r="K41" s="236">
        <f t="shared" si="1"/>
        <v>0</v>
      </c>
      <c r="L41" s="49">
        <f t="shared" si="2"/>
        <v>0</v>
      </c>
      <c r="M41" s="49">
        <f t="shared" si="3"/>
        <v>0</v>
      </c>
      <c r="N41" s="49">
        <f t="shared" si="4"/>
        <v>0</v>
      </c>
      <c r="O41" s="49">
        <f t="shared" si="5"/>
        <v>0</v>
      </c>
      <c r="P41" s="50">
        <f t="shared" si="6"/>
        <v>0</v>
      </c>
      <c r="Q41" s="120" t="s">
        <v>46</v>
      </c>
    </row>
    <row r="42" spans="1:17" ht="22.5" x14ac:dyDescent="0.2">
      <c r="A42" s="40">
        <v>28</v>
      </c>
      <c r="B42" s="208" t="s">
        <v>354</v>
      </c>
      <c r="C42" s="209" t="s">
        <v>367</v>
      </c>
      <c r="D42" s="210" t="s">
        <v>150</v>
      </c>
      <c r="E42" s="243">
        <v>1</v>
      </c>
      <c r="F42" s="51"/>
      <c r="G42" s="49"/>
      <c r="H42" s="49">
        <f t="shared" si="0"/>
        <v>0</v>
      </c>
      <c r="I42" s="49"/>
      <c r="J42" s="49"/>
      <c r="K42" s="236">
        <f t="shared" si="1"/>
        <v>0</v>
      </c>
      <c r="L42" s="49">
        <f t="shared" si="2"/>
        <v>0</v>
      </c>
      <c r="M42" s="49">
        <f t="shared" si="3"/>
        <v>0</v>
      </c>
      <c r="N42" s="49">
        <f t="shared" si="4"/>
        <v>0</v>
      </c>
      <c r="O42" s="49">
        <f t="shared" si="5"/>
        <v>0</v>
      </c>
      <c r="P42" s="50">
        <f t="shared" si="6"/>
        <v>0</v>
      </c>
      <c r="Q42" s="120" t="s">
        <v>46</v>
      </c>
    </row>
    <row r="43" spans="1:17" ht="22.5" x14ac:dyDescent="0.2">
      <c r="A43" s="40">
        <v>29</v>
      </c>
      <c r="B43" s="208" t="s">
        <v>354</v>
      </c>
      <c r="C43" s="209" t="s">
        <v>362</v>
      </c>
      <c r="D43" s="210" t="s">
        <v>150</v>
      </c>
      <c r="E43" s="243">
        <v>10</v>
      </c>
      <c r="F43" s="51"/>
      <c r="G43" s="49"/>
      <c r="H43" s="49">
        <f t="shared" si="0"/>
        <v>0</v>
      </c>
      <c r="I43" s="49"/>
      <c r="J43" s="49"/>
      <c r="K43" s="236">
        <f t="shared" si="1"/>
        <v>0</v>
      </c>
      <c r="L43" s="49">
        <f t="shared" si="2"/>
        <v>0</v>
      </c>
      <c r="M43" s="49">
        <f t="shared" si="3"/>
        <v>0</v>
      </c>
      <c r="N43" s="49">
        <f t="shared" si="4"/>
        <v>0</v>
      </c>
      <c r="O43" s="49">
        <f t="shared" si="5"/>
        <v>0</v>
      </c>
      <c r="P43" s="50">
        <f t="shared" si="6"/>
        <v>0</v>
      </c>
      <c r="Q43" s="120" t="s">
        <v>46</v>
      </c>
    </row>
    <row r="44" spans="1:17" ht="22.5" x14ac:dyDescent="0.2">
      <c r="A44" s="40">
        <v>30</v>
      </c>
      <c r="B44" s="208" t="s">
        <v>354</v>
      </c>
      <c r="C44" s="213" t="s">
        <v>368</v>
      </c>
      <c r="D44" s="214" t="s">
        <v>150</v>
      </c>
      <c r="E44" s="243">
        <v>5</v>
      </c>
      <c r="F44" s="51"/>
      <c r="G44" s="49"/>
      <c r="H44" s="49">
        <f t="shared" si="0"/>
        <v>0</v>
      </c>
      <c r="I44" s="49"/>
      <c r="J44" s="49"/>
      <c r="K44" s="236">
        <f t="shared" si="1"/>
        <v>0</v>
      </c>
      <c r="L44" s="49">
        <f t="shared" si="2"/>
        <v>0</v>
      </c>
      <c r="M44" s="49">
        <f t="shared" si="3"/>
        <v>0</v>
      </c>
      <c r="N44" s="49">
        <f t="shared" si="4"/>
        <v>0</v>
      </c>
      <c r="O44" s="49">
        <f t="shared" si="5"/>
        <v>0</v>
      </c>
      <c r="P44" s="50">
        <f t="shared" si="6"/>
        <v>0</v>
      </c>
      <c r="Q44" s="120" t="s">
        <v>46</v>
      </c>
    </row>
    <row r="45" spans="1:17" ht="22.5" x14ac:dyDescent="0.2">
      <c r="A45" s="40">
        <v>31</v>
      </c>
      <c r="B45" s="208" t="s">
        <v>354</v>
      </c>
      <c r="C45" s="209" t="s">
        <v>369</v>
      </c>
      <c r="D45" s="210" t="s">
        <v>150</v>
      </c>
      <c r="E45" s="243">
        <v>5</v>
      </c>
      <c r="F45" s="51"/>
      <c r="G45" s="49"/>
      <c r="H45" s="49">
        <f t="shared" si="0"/>
        <v>0</v>
      </c>
      <c r="I45" s="49"/>
      <c r="J45" s="49"/>
      <c r="K45" s="236">
        <f t="shared" si="1"/>
        <v>0</v>
      </c>
      <c r="L45" s="49">
        <f t="shared" si="2"/>
        <v>0</v>
      </c>
      <c r="M45" s="49">
        <f t="shared" si="3"/>
        <v>0</v>
      </c>
      <c r="N45" s="49">
        <f t="shared" si="4"/>
        <v>0</v>
      </c>
      <c r="O45" s="49">
        <f t="shared" si="5"/>
        <v>0</v>
      </c>
      <c r="P45" s="50">
        <f t="shared" si="6"/>
        <v>0</v>
      </c>
      <c r="Q45" s="120" t="s">
        <v>46</v>
      </c>
    </row>
    <row r="46" spans="1:17" ht="22.5" x14ac:dyDescent="0.2">
      <c r="A46" s="40">
        <v>32</v>
      </c>
      <c r="B46" s="208" t="s">
        <v>354</v>
      </c>
      <c r="C46" s="209" t="s">
        <v>325</v>
      </c>
      <c r="D46" s="210" t="s">
        <v>184</v>
      </c>
      <c r="E46" s="243">
        <v>5</v>
      </c>
      <c r="F46" s="51"/>
      <c r="G46" s="49"/>
      <c r="H46" s="49">
        <f t="shared" si="0"/>
        <v>0</v>
      </c>
      <c r="I46" s="49"/>
      <c r="J46" s="49"/>
      <c r="K46" s="236">
        <f t="shared" si="1"/>
        <v>0</v>
      </c>
      <c r="L46" s="49">
        <f t="shared" si="2"/>
        <v>0</v>
      </c>
      <c r="M46" s="49">
        <f t="shared" si="3"/>
        <v>0</v>
      </c>
      <c r="N46" s="49">
        <f t="shared" si="4"/>
        <v>0</v>
      </c>
      <c r="O46" s="49">
        <f t="shared" si="5"/>
        <v>0</v>
      </c>
      <c r="P46" s="50">
        <f t="shared" si="6"/>
        <v>0</v>
      </c>
      <c r="Q46" s="120" t="s">
        <v>46</v>
      </c>
    </row>
    <row r="47" spans="1:17" ht="22.5" x14ac:dyDescent="0.2">
      <c r="A47" s="40">
        <v>33</v>
      </c>
      <c r="B47" s="208" t="s">
        <v>354</v>
      </c>
      <c r="C47" s="215" t="s">
        <v>370</v>
      </c>
      <c r="D47" s="210" t="s">
        <v>184</v>
      </c>
      <c r="E47" s="243">
        <v>1</v>
      </c>
      <c r="F47" s="51"/>
      <c r="G47" s="49"/>
      <c r="H47" s="49">
        <f t="shared" si="0"/>
        <v>0</v>
      </c>
      <c r="I47" s="49"/>
      <c r="J47" s="49"/>
      <c r="K47" s="236">
        <f t="shared" si="1"/>
        <v>0</v>
      </c>
      <c r="L47" s="49">
        <f t="shared" si="2"/>
        <v>0</v>
      </c>
      <c r="M47" s="49">
        <f t="shared" si="3"/>
        <v>0</v>
      </c>
      <c r="N47" s="49">
        <f t="shared" si="4"/>
        <v>0</v>
      </c>
      <c r="O47" s="49">
        <f t="shared" si="5"/>
        <v>0</v>
      </c>
      <c r="P47" s="50">
        <f t="shared" si="6"/>
        <v>0</v>
      </c>
      <c r="Q47" s="120" t="s">
        <v>46</v>
      </c>
    </row>
    <row r="48" spans="1:17" ht="22.5" x14ac:dyDescent="0.2">
      <c r="A48" s="40">
        <v>34</v>
      </c>
      <c r="B48" s="208" t="s">
        <v>354</v>
      </c>
      <c r="C48" s="209" t="s">
        <v>371</v>
      </c>
      <c r="D48" s="210" t="s">
        <v>184</v>
      </c>
      <c r="E48" s="243">
        <v>25</v>
      </c>
      <c r="F48" s="51"/>
      <c r="G48" s="49"/>
      <c r="H48" s="49">
        <f t="shared" si="0"/>
        <v>0</v>
      </c>
      <c r="I48" s="49"/>
      <c r="J48" s="49"/>
      <c r="K48" s="236">
        <f t="shared" si="1"/>
        <v>0</v>
      </c>
      <c r="L48" s="49">
        <f t="shared" si="2"/>
        <v>0</v>
      </c>
      <c r="M48" s="49">
        <f t="shared" si="3"/>
        <v>0</v>
      </c>
      <c r="N48" s="49">
        <f t="shared" si="4"/>
        <v>0</v>
      </c>
      <c r="O48" s="49">
        <f t="shared" si="5"/>
        <v>0</v>
      </c>
      <c r="P48" s="50">
        <f t="shared" si="6"/>
        <v>0</v>
      </c>
      <c r="Q48" s="120" t="s">
        <v>46</v>
      </c>
    </row>
    <row r="49" spans="1:17" ht="12.75" x14ac:dyDescent="0.2">
      <c r="A49" s="40">
        <v>35</v>
      </c>
      <c r="B49" s="208"/>
      <c r="C49" s="211" t="s">
        <v>372</v>
      </c>
      <c r="D49" s="197"/>
      <c r="E49" s="244"/>
      <c r="F49" s="51"/>
      <c r="G49" s="49"/>
      <c r="H49" s="49">
        <f t="shared" si="0"/>
        <v>0</v>
      </c>
      <c r="I49" s="49"/>
      <c r="J49" s="49"/>
      <c r="K49" s="236">
        <f t="shared" si="1"/>
        <v>0</v>
      </c>
      <c r="L49" s="49">
        <f t="shared" si="2"/>
        <v>0</v>
      </c>
      <c r="M49" s="49">
        <f t="shared" si="3"/>
        <v>0</v>
      </c>
      <c r="N49" s="49">
        <f t="shared" si="4"/>
        <v>0</v>
      </c>
      <c r="O49" s="49">
        <f t="shared" si="5"/>
        <v>0</v>
      </c>
      <c r="P49" s="50">
        <f t="shared" si="6"/>
        <v>0</v>
      </c>
      <c r="Q49" s="120"/>
    </row>
    <row r="50" spans="1:17" ht="22.5" x14ac:dyDescent="0.2">
      <c r="A50" s="40">
        <v>36</v>
      </c>
      <c r="B50" s="208" t="s">
        <v>354</v>
      </c>
      <c r="C50" s="216" t="s">
        <v>373</v>
      </c>
      <c r="D50" s="210" t="s">
        <v>150</v>
      </c>
      <c r="E50" s="243">
        <v>25</v>
      </c>
      <c r="F50" s="51"/>
      <c r="G50" s="49"/>
      <c r="H50" s="49">
        <f t="shared" si="0"/>
        <v>0</v>
      </c>
      <c r="I50" s="49"/>
      <c r="J50" s="49"/>
      <c r="K50" s="236">
        <f t="shared" si="1"/>
        <v>0</v>
      </c>
      <c r="L50" s="49">
        <f t="shared" si="2"/>
        <v>0</v>
      </c>
      <c r="M50" s="49">
        <f t="shared" si="3"/>
        <v>0</v>
      </c>
      <c r="N50" s="49">
        <f t="shared" si="4"/>
        <v>0</v>
      </c>
      <c r="O50" s="49">
        <f t="shared" si="5"/>
        <v>0</v>
      </c>
      <c r="P50" s="50">
        <f t="shared" si="6"/>
        <v>0</v>
      </c>
      <c r="Q50" s="120" t="s">
        <v>47</v>
      </c>
    </row>
    <row r="51" spans="1:17" ht="22.5" x14ac:dyDescent="0.2">
      <c r="A51" s="40">
        <v>37</v>
      </c>
      <c r="B51" s="208" t="s">
        <v>354</v>
      </c>
      <c r="C51" s="217" t="s">
        <v>324</v>
      </c>
      <c r="D51" s="210" t="s">
        <v>184</v>
      </c>
      <c r="E51" s="243">
        <v>1</v>
      </c>
      <c r="F51" s="51"/>
      <c r="G51" s="49"/>
      <c r="H51" s="49">
        <f t="shared" si="0"/>
        <v>0</v>
      </c>
      <c r="I51" s="49"/>
      <c r="J51" s="49"/>
      <c r="K51" s="236">
        <f t="shared" si="1"/>
        <v>0</v>
      </c>
      <c r="L51" s="49">
        <f t="shared" si="2"/>
        <v>0</v>
      </c>
      <c r="M51" s="49">
        <f t="shared" si="3"/>
        <v>0</v>
      </c>
      <c r="N51" s="49">
        <f t="shared" si="4"/>
        <v>0</v>
      </c>
      <c r="O51" s="49">
        <f t="shared" si="5"/>
        <v>0</v>
      </c>
      <c r="P51" s="50">
        <f t="shared" si="6"/>
        <v>0</v>
      </c>
      <c r="Q51" s="120" t="s">
        <v>47</v>
      </c>
    </row>
    <row r="52" spans="1:17" ht="22.5" x14ac:dyDescent="0.2">
      <c r="A52" s="40">
        <v>38</v>
      </c>
      <c r="B52" s="208" t="s">
        <v>354</v>
      </c>
      <c r="C52" s="209" t="s">
        <v>374</v>
      </c>
      <c r="D52" s="210" t="s">
        <v>184</v>
      </c>
      <c r="E52" s="243">
        <v>1</v>
      </c>
      <c r="F52" s="51"/>
      <c r="G52" s="49"/>
      <c r="H52" s="49">
        <f t="shared" si="0"/>
        <v>0</v>
      </c>
      <c r="I52" s="49"/>
      <c r="J52" s="49"/>
      <c r="K52" s="236">
        <f t="shared" si="1"/>
        <v>0</v>
      </c>
      <c r="L52" s="49">
        <f t="shared" si="2"/>
        <v>0</v>
      </c>
      <c r="M52" s="49">
        <f t="shared" si="3"/>
        <v>0</v>
      </c>
      <c r="N52" s="49">
        <f t="shared" si="4"/>
        <v>0</v>
      </c>
      <c r="O52" s="49">
        <f t="shared" si="5"/>
        <v>0</v>
      </c>
      <c r="P52" s="50">
        <f t="shared" si="6"/>
        <v>0</v>
      </c>
      <c r="Q52" s="120" t="s">
        <v>47</v>
      </c>
    </row>
    <row r="53" spans="1:17" ht="22.5" x14ac:dyDescent="0.2">
      <c r="A53" s="40">
        <v>39</v>
      </c>
      <c r="B53" s="208" t="s">
        <v>354</v>
      </c>
      <c r="C53" s="209" t="s">
        <v>375</v>
      </c>
      <c r="D53" s="210" t="s">
        <v>184</v>
      </c>
      <c r="E53" s="243">
        <v>1</v>
      </c>
      <c r="F53" s="51"/>
      <c r="G53" s="49"/>
      <c r="H53" s="49">
        <f t="shared" si="0"/>
        <v>0</v>
      </c>
      <c r="I53" s="49"/>
      <c r="J53" s="49"/>
      <c r="K53" s="236">
        <f t="shared" si="1"/>
        <v>0</v>
      </c>
      <c r="L53" s="49">
        <f t="shared" si="2"/>
        <v>0</v>
      </c>
      <c r="M53" s="49">
        <f t="shared" si="3"/>
        <v>0</v>
      </c>
      <c r="N53" s="49">
        <f t="shared" si="4"/>
        <v>0</v>
      </c>
      <c r="O53" s="49">
        <f t="shared" si="5"/>
        <v>0</v>
      </c>
      <c r="P53" s="50">
        <f t="shared" si="6"/>
        <v>0</v>
      </c>
      <c r="Q53" s="120" t="s">
        <v>47</v>
      </c>
    </row>
    <row r="54" spans="1:17" ht="22.5" x14ac:dyDescent="0.2">
      <c r="A54" s="40">
        <v>40</v>
      </c>
      <c r="B54" s="208" t="s">
        <v>354</v>
      </c>
      <c r="C54" s="209" t="s">
        <v>376</v>
      </c>
      <c r="D54" s="210" t="s">
        <v>184</v>
      </c>
      <c r="E54" s="243">
        <v>1</v>
      </c>
      <c r="F54" s="51"/>
      <c r="G54" s="49"/>
      <c r="H54" s="49">
        <f t="shared" si="0"/>
        <v>0</v>
      </c>
      <c r="I54" s="49"/>
      <c r="J54" s="49"/>
      <c r="K54" s="236">
        <f t="shared" si="1"/>
        <v>0</v>
      </c>
      <c r="L54" s="49">
        <f t="shared" si="2"/>
        <v>0</v>
      </c>
      <c r="M54" s="49">
        <f t="shared" si="3"/>
        <v>0</v>
      </c>
      <c r="N54" s="49">
        <f t="shared" si="4"/>
        <v>0</v>
      </c>
      <c r="O54" s="49">
        <f t="shared" si="5"/>
        <v>0</v>
      </c>
      <c r="P54" s="50">
        <f t="shared" si="6"/>
        <v>0</v>
      </c>
      <c r="Q54" s="120" t="s">
        <v>47</v>
      </c>
    </row>
    <row r="55" spans="1:17" ht="22.5" x14ac:dyDescent="0.2">
      <c r="A55" s="40">
        <v>41</v>
      </c>
      <c r="B55" s="208" t="s">
        <v>354</v>
      </c>
      <c r="C55" s="209" t="s">
        <v>322</v>
      </c>
      <c r="D55" s="210" t="s">
        <v>377</v>
      </c>
      <c r="E55" s="243">
        <v>1</v>
      </c>
      <c r="F55" s="51"/>
      <c r="G55" s="49"/>
      <c r="H55" s="49">
        <f t="shared" si="0"/>
        <v>0</v>
      </c>
      <c r="I55" s="49"/>
      <c r="J55" s="49"/>
      <c r="K55" s="236">
        <f t="shared" si="1"/>
        <v>0</v>
      </c>
      <c r="L55" s="49">
        <f t="shared" si="2"/>
        <v>0</v>
      </c>
      <c r="M55" s="49">
        <f t="shared" si="3"/>
        <v>0</v>
      </c>
      <c r="N55" s="49">
        <f t="shared" si="4"/>
        <v>0</v>
      </c>
      <c r="O55" s="49">
        <f t="shared" si="5"/>
        <v>0</v>
      </c>
      <c r="P55" s="50">
        <f t="shared" si="6"/>
        <v>0</v>
      </c>
      <c r="Q55" s="120" t="s">
        <v>47</v>
      </c>
    </row>
    <row r="56" spans="1:17" ht="22.5" x14ac:dyDescent="0.2">
      <c r="A56" s="40">
        <v>42</v>
      </c>
      <c r="B56" s="208" t="s">
        <v>354</v>
      </c>
      <c r="C56" s="209" t="s">
        <v>378</v>
      </c>
      <c r="D56" s="210" t="s">
        <v>377</v>
      </c>
      <c r="E56" s="243">
        <v>1</v>
      </c>
      <c r="F56" s="51"/>
      <c r="G56" s="49"/>
      <c r="H56" s="49">
        <f t="shared" si="0"/>
        <v>0</v>
      </c>
      <c r="I56" s="49"/>
      <c r="J56" s="49"/>
      <c r="K56" s="236">
        <f t="shared" si="1"/>
        <v>0</v>
      </c>
      <c r="L56" s="49">
        <f t="shared" si="2"/>
        <v>0</v>
      </c>
      <c r="M56" s="49">
        <f t="shared" si="3"/>
        <v>0</v>
      </c>
      <c r="N56" s="49">
        <f t="shared" si="4"/>
        <v>0</v>
      </c>
      <c r="O56" s="49">
        <f t="shared" si="5"/>
        <v>0</v>
      </c>
      <c r="P56" s="50">
        <f t="shared" si="6"/>
        <v>0</v>
      </c>
      <c r="Q56" s="120" t="s">
        <v>47</v>
      </c>
    </row>
    <row r="57" spans="1:17" ht="22.5" x14ac:dyDescent="0.2">
      <c r="A57" s="40">
        <v>43</v>
      </c>
      <c r="B57" s="208" t="s">
        <v>354</v>
      </c>
      <c r="C57" s="209" t="s">
        <v>379</v>
      </c>
      <c r="D57" s="210" t="s">
        <v>184</v>
      </c>
      <c r="E57" s="243">
        <v>1</v>
      </c>
      <c r="F57" s="51"/>
      <c r="G57" s="49"/>
      <c r="H57" s="49">
        <f t="shared" si="0"/>
        <v>0</v>
      </c>
      <c r="I57" s="49"/>
      <c r="J57" s="49"/>
      <c r="K57" s="236">
        <f t="shared" si="1"/>
        <v>0</v>
      </c>
      <c r="L57" s="49">
        <f t="shared" si="2"/>
        <v>0</v>
      </c>
      <c r="M57" s="49">
        <f t="shared" si="3"/>
        <v>0</v>
      </c>
      <c r="N57" s="49">
        <f t="shared" si="4"/>
        <v>0</v>
      </c>
      <c r="O57" s="49">
        <f t="shared" si="5"/>
        <v>0</v>
      </c>
      <c r="P57" s="50">
        <f t="shared" si="6"/>
        <v>0</v>
      </c>
      <c r="Q57" s="120" t="s">
        <v>47</v>
      </c>
    </row>
    <row r="58" spans="1:17" ht="12.75" x14ac:dyDescent="0.2">
      <c r="A58" s="40">
        <v>44</v>
      </c>
      <c r="B58" s="208"/>
      <c r="C58" s="211" t="s">
        <v>380</v>
      </c>
      <c r="D58" s="197"/>
      <c r="E58" s="244"/>
      <c r="F58" s="51"/>
      <c r="G58" s="49"/>
      <c r="H58" s="49">
        <f t="shared" si="0"/>
        <v>0</v>
      </c>
      <c r="I58" s="49"/>
      <c r="J58" s="49"/>
      <c r="K58" s="236">
        <f t="shared" si="1"/>
        <v>0</v>
      </c>
      <c r="L58" s="49">
        <f t="shared" si="2"/>
        <v>0</v>
      </c>
      <c r="M58" s="49">
        <f t="shared" si="3"/>
        <v>0</v>
      </c>
      <c r="N58" s="49">
        <f t="shared" si="4"/>
        <v>0</v>
      </c>
      <c r="O58" s="49">
        <f t="shared" si="5"/>
        <v>0</v>
      </c>
      <c r="P58" s="50">
        <f t="shared" si="6"/>
        <v>0</v>
      </c>
      <c r="Q58" s="120"/>
    </row>
    <row r="59" spans="1:17" ht="22.5" x14ac:dyDescent="0.2">
      <c r="A59" s="40">
        <v>45</v>
      </c>
      <c r="B59" s="208" t="s">
        <v>354</v>
      </c>
      <c r="C59" s="218" t="s">
        <v>381</v>
      </c>
      <c r="D59" s="210" t="s">
        <v>293</v>
      </c>
      <c r="E59" s="245">
        <v>63</v>
      </c>
      <c r="F59" s="51"/>
      <c r="G59" s="49"/>
      <c r="H59" s="49">
        <f t="shared" si="0"/>
        <v>0</v>
      </c>
      <c r="I59" s="49"/>
      <c r="J59" s="49"/>
      <c r="K59" s="236">
        <f t="shared" si="1"/>
        <v>0</v>
      </c>
      <c r="L59" s="49">
        <f t="shared" si="2"/>
        <v>0</v>
      </c>
      <c r="M59" s="49">
        <f t="shared" si="3"/>
        <v>0</v>
      </c>
      <c r="N59" s="49">
        <f t="shared" si="4"/>
        <v>0</v>
      </c>
      <c r="O59" s="49">
        <f t="shared" si="5"/>
        <v>0</v>
      </c>
      <c r="P59" s="50">
        <f t="shared" si="6"/>
        <v>0</v>
      </c>
      <c r="Q59" s="120" t="s">
        <v>47</v>
      </c>
    </row>
    <row r="60" spans="1:17" ht="22.5" x14ac:dyDescent="0.2">
      <c r="A60" s="40">
        <v>46</v>
      </c>
      <c r="B60" s="208" t="s">
        <v>354</v>
      </c>
      <c r="C60" s="218" t="s">
        <v>382</v>
      </c>
      <c r="D60" s="210" t="s">
        <v>293</v>
      </c>
      <c r="E60" s="245">
        <v>42</v>
      </c>
      <c r="F60" s="51"/>
      <c r="G60" s="49"/>
      <c r="H60" s="49">
        <f t="shared" si="0"/>
        <v>0</v>
      </c>
      <c r="I60" s="49"/>
      <c r="J60" s="49"/>
      <c r="K60" s="236">
        <f t="shared" si="1"/>
        <v>0</v>
      </c>
      <c r="L60" s="49">
        <f t="shared" si="2"/>
        <v>0</v>
      </c>
      <c r="M60" s="49">
        <f t="shared" si="3"/>
        <v>0</v>
      </c>
      <c r="N60" s="49">
        <f t="shared" si="4"/>
        <v>0</v>
      </c>
      <c r="O60" s="49">
        <f t="shared" si="5"/>
        <v>0</v>
      </c>
      <c r="P60" s="50">
        <f t="shared" si="6"/>
        <v>0</v>
      </c>
      <c r="Q60" s="120" t="s">
        <v>47</v>
      </c>
    </row>
    <row r="61" spans="1:17" ht="22.5" x14ac:dyDescent="0.2">
      <c r="A61" s="40">
        <v>47</v>
      </c>
      <c r="B61" s="208" t="s">
        <v>354</v>
      </c>
      <c r="C61" s="215" t="s">
        <v>383</v>
      </c>
      <c r="D61" s="210" t="s">
        <v>150</v>
      </c>
      <c r="E61" s="246">
        <v>15</v>
      </c>
      <c r="F61" s="51"/>
      <c r="G61" s="49"/>
      <c r="H61" s="49">
        <f t="shared" si="0"/>
        <v>0</v>
      </c>
      <c r="I61" s="49"/>
      <c r="J61" s="49"/>
      <c r="K61" s="236">
        <f t="shared" si="1"/>
        <v>0</v>
      </c>
      <c r="L61" s="49">
        <f t="shared" si="2"/>
        <v>0</v>
      </c>
      <c r="M61" s="49">
        <f t="shared" si="3"/>
        <v>0</v>
      </c>
      <c r="N61" s="49">
        <f t="shared" si="4"/>
        <v>0</v>
      </c>
      <c r="O61" s="49">
        <f t="shared" si="5"/>
        <v>0</v>
      </c>
      <c r="P61" s="50">
        <f t="shared" si="6"/>
        <v>0</v>
      </c>
      <c r="Q61" s="120" t="s">
        <v>47</v>
      </c>
    </row>
    <row r="62" spans="1:17" ht="22.5" x14ac:dyDescent="0.2">
      <c r="A62" s="40">
        <v>48</v>
      </c>
      <c r="B62" s="208" t="s">
        <v>354</v>
      </c>
      <c r="C62" s="215" t="s">
        <v>384</v>
      </c>
      <c r="D62" s="210" t="s">
        <v>150</v>
      </c>
      <c r="E62" s="246">
        <v>10</v>
      </c>
      <c r="F62" s="51"/>
      <c r="G62" s="49"/>
      <c r="H62" s="49">
        <f t="shared" si="0"/>
        <v>0</v>
      </c>
      <c r="I62" s="49"/>
      <c r="J62" s="49"/>
      <c r="K62" s="236">
        <f t="shared" si="1"/>
        <v>0</v>
      </c>
      <c r="L62" s="49">
        <f t="shared" si="2"/>
        <v>0</v>
      </c>
      <c r="M62" s="49">
        <f t="shared" si="3"/>
        <v>0</v>
      </c>
      <c r="N62" s="49">
        <f t="shared" si="4"/>
        <v>0</v>
      </c>
      <c r="O62" s="49">
        <f t="shared" si="5"/>
        <v>0</v>
      </c>
      <c r="P62" s="50">
        <f t="shared" si="6"/>
        <v>0</v>
      </c>
      <c r="Q62" s="120" t="s">
        <v>47</v>
      </c>
    </row>
    <row r="63" spans="1:17" ht="22.5" x14ac:dyDescent="0.2">
      <c r="A63" s="40">
        <v>49</v>
      </c>
      <c r="B63" s="208" t="s">
        <v>354</v>
      </c>
      <c r="C63" s="215" t="s">
        <v>385</v>
      </c>
      <c r="D63" s="210" t="s">
        <v>184</v>
      </c>
      <c r="E63" s="246">
        <v>5</v>
      </c>
      <c r="F63" s="51"/>
      <c r="G63" s="49"/>
      <c r="H63" s="49">
        <f t="shared" si="0"/>
        <v>0</v>
      </c>
      <c r="I63" s="49"/>
      <c r="J63" s="49"/>
      <c r="K63" s="236">
        <f t="shared" si="1"/>
        <v>0</v>
      </c>
      <c r="L63" s="49">
        <f t="shared" si="2"/>
        <v>0</v>
      </c>
      <c r="M63" s="49">
        <f t="shared" si="3"/>
        <v>0</v>
      </c>
      <c r="N63" s="49">
        <f t="shared" si="4"/>
        <v>0</v>
      </c>
      <c r="O63" s="49">
        <f t="shared" si="5"/>
        <v>0</v>
      </c>
      <c r="P63" s="50">
        <f t="shared" si="6"/>
        <v>0</v>
      </c>
      <c r="Q63" s="120" t="s">
        <v>47</v>
      </c>
    </row>
    <row r="64" spans="1:17" ht="22.5" x14ac:dyDescent="0.2">
      <c r="A64" s="40">
        <v>50</v>
      </c>
      <c r="B64" s="208" t="s">
        <v>354</v>
      </c>
      <c r="C64" s="218" t="s">
        <v>386</v>
      </c>
      <c r="D64" s="210" t="s">
        <v>184</v>
      </c>
      <c r="E64" s="245">
        <v>25</v>
      </c>
      <c r="F64" s="51"/>
      <c r="G64" s="49"/>
      <c r="H64" s="49">
        <f t="shared" si="0"/>
        <v>0</v>
      </c>
      <c r="I64" s="49"/>
      <c r="J64" s="49"/>
      <c r="K64" s="236">
        <f t="shared" si="1"/>
        <v>0</v>
      </c>
      <c r="L64" s="49">
        <f t="shared" si="2"/>
        <v>0</v>
      </c>
      <c r="M64" s="49">
        <f t="shared" si="3"/>
        <v>0</v>
      </c>
      <c r="N64" s="49">
        <f t="shared" si="4"/>
        <v>0</v>
      </c>
      <c r="O64" s="49">
        <f t="shared" si="5"/>
        <v>0</v>
      </c>
      <c r="P64" s="50">
        <f t="shared" si="6"/>
        <v>0</v>
      </c>
      <c r="Q64" s="120" t="s">
        <v>47</v>
      </c>
    </row>
    <row r="65" spans="1:17" ht="22.5" x14ac:dyDescent="0.2">
      <c r="A65" s="40">
        <v>51</v>
      </c>
      <c r="B65" s="208" t="s">
        <v>354</v>
      </c>
      <c r="C65" s="215" t="s">
        <v>387</v>
      </c>
      <c r="D65" s="210" t="s">
        <v>184</v>
      </c>
      <c r="E65" s="246">
        <v>3</v>
      </c>
      <c r="F65" s="51"/>
      <c r="G65" s="49"/>
      <c r="H65" s="49">
        <f t="shared" si="0"/>
        <v>0</v>
      </c>
      <c r="I65" s="49"/>
      <c r="J65" s="49"/>
      <c r="K65" s="236">
        <f t="shared" si="1"/>
        <v>0</v>
      </c>
      <c r="L65" s="49">
        <f t="shared" si="2"/>
        <v>0</v>
      </c>
      <c r="M65" s="49">
        <f t="shared" si="3"/>
        <v>0</v>
      </c>
      <c r="N65" s="49">
        <f t="shared" si="4"/>
        <v>0</v>
      </c>
      <c r="O65" s="49">
        <f t="shared" si="5"/>
        <v>0</v>
      </c>
      <c r="P65" s="50">
        <f t="shared" si="6"/>
        <v>0</v>
      </c>
      <c r="Q65" s="120" t="s">
        <v>47</v>
      </c>
    </row>
    <row r="66" spans="1:17" ht="22.5" x14ac:dyDescent="0.2">
      <c r="A66" s="40">
        <v>52</v>
      </c>
      <c r="B66" s="208" t="s">
        <v>354</v>
      </c>
      <c r="C66" s="215" t="s">
        <v>388</v>
      </c>
      <c r="D66" s="210" t="s">
        <v>184</v>
      </c>
      <c r="E66" s="246">
        <v>2</v>
      </c>
      <c r="F66" s="51"/>
      <c r="G66" s="49"/>
      <c r="H66" s="49">
        <f t="shared" si="0"/>
        <v>0</v>
      </c>
      <c r="I66" s="49"/>
      <c r="J66" s="49"/>
      <c r="K66" s="236">
        <f t="shared" si="1"/>
        <v>0</v>
      </c>
      <c r="L66" s="49">
        <f t="shared" si="2"/>
        <v>0</v>
      </c>
      <c r="M66" s="49">
        <f t="shared" si="3"/>
        <v>0</v>
      </c>
      <c r="N66" s="49">
        <f t="shared" si="4"/>
        <v>0</v>
      </c>
      <c r="O66" s="49">
        <f t="shared" si="5"/>
        <v>0</v>
      </c>
      <c r="P66" s="50">
        <f t="shared" si="6"/>
        <v>0</v>
      </c>
      <c r="Q66" s="120" t="s">
        <v>47</v>
      </c>
    </row>
    <row r="67" spans="1:17" ht="22.5" x14ac:dyDescent="0.2">
      <c r="A67" s="40">
        <v>53</v>
      </c>
      <c r="B67" s="208" t="s">
        <v>354</v>
      </c>
      <c r="C67" s="209" t="s">
        <v>389</v>
      </c>
      <c r="D67" s="210" t="s">
        <v>184</v>
      </c>
      <c r="E67" s="246">
        <v>5</v>
      </c>
      <c r="F67" s="51"/>
      <c r="G67" s="49"/>
      <c r="H67" s="49">
        <f t="shared" si="0"/>
        <v>0</v>
      </c>
      <c r="I67" s="49"/>
      <c r="J67" s="49"/>
      <c r="K67" s="236">
        <f t="shared" si="1"/>
        <v>0</v>
      </c>
      <c r="L67" s="49">
        <f t="shared" si="2"/>
        <v>0</v>
      </c>
      <c r="M67" s="49">
        <f t="shared" si="3"/>
        <v>0</v>
      </c>
      <c r="N67" s="49">
        <f t="shared" si="4"/>
        <v>0</v>
      </c>
      <c r="O67" s="49">
        <f t="shared" si="5"/>
        <v>0</v>
      </c>
      <c r="P67" s="50">
        <f t="shared" si="6"/>
        <v>0</v>
      </c>
      <c r="Q67" s="120" t="s">
        <v>47</v>
      </c>
    </row>
    <row r="68" spans="1:17" ht="22.5" x14ac:dyDescent="0.2">
      <c r="A68" s="40">
        <v>54</v>
      </c>
      <c r="B68" s="208" t="s">
        <v>354</v>
      </c>
      <c r="C68" s="215" t="s">
        <v>324</v>
      </c>
      <c r="D68" s="210" t="s">
        <v>184</v>
      </c>
      <c r="E68" s="246">
        <v>1</v>
      </c>
      <c r="F68" s="51"/>
      <c r="G68" s="49"/>
      <c r="H68" s="49">
        <f t="shared" si="0"/>
        <v>0</v>
      </c>
      <c r="I68" s="49"/>
      <c r="J68" s="49"/>
      <c r="K68" s="236">
        <f t="shared" si="1"/>
        <v>0</v>
      </c>
      <c r="L68" s="49">
        <f t="shared" si="2"/>
        <v>0</v>
      </c>
      <c r="M68" s="49">
        <f t="shared" si="3"/>
        <v>0</v>
      </c>
      <c r="N68" s="49">
        <f t="shared" si="4"/>
        <v>0</v>
      </c>
      <c r="O68" s="49">
        <f t="shared" si="5"/>
        <v>0</v>
      </c>
      <c r="P68" s="50">
        <f t="shared" si="6"/>
        <v>0</v>
      </c>
      <c r="Q68" s="120" t="s">
        <v>47</v>
      </c>
    </row>
    <row r="69" spans="1:17" ht="22.5" x14ac:dyDescent="0.2">
      <c r="A69" s="40">
        <v>55</v>
      </c>
      <c r="B69" s="208" t="s">
        <v>354</v>
      </c>
      <c r="C69" s="209" t="s">
        <v>375</v>
      </c>
      <c r="D69" s="210" t="s">
        <v>184</v>
      </c>
      <c r="E69" s="246">
        <v>1</v>
      </c>
      <c r="F69" s="51"/>
      <c r="G69" s="49"/>
      <c r="H69" s="49">
        <f t="shared" si="0"/>
        <v>0</v>
      </c>
      <c r="I69" s="49"/>
      <c r="J69" s="49"/>
      <c r="K69" s="236">
        <f t="shared" si="1"/>
        <v>0</v>
      </c>
      <c r="L69" s="49">
        <f t="shared" si="2"/>
        <v>0</v>
      </c>
      <c r="M69" s="49">
        <f t="shared" si="3"/>
        <v>0</v>
      </c>
      <c r="N69" s="49">
        <f t="shared" si="4"/>
        <v>0</v>
      </c>
      <c r="O69" s="49">
        <f t="shared" si="5"/>
        <v>0</v>
      </c>
      <c r="P69" s="50">
        <f t="shared" si="6"/>
        <v>0</v>
      </c>
      <c r="Q69" s="120" t="s">
        <v>47</v>
      </c>
    </row>
    <row r="70" spans="1:17" ht="22.5" x14ac:dyDescent="0.2">
      <c r="A70" s="40">
        <v>56</v>
      </c>
      <c r="B70" s="208" t="s">
        <v>354</v>
      </c>
      <c r="C70" s="209" t="s">
        <v>390</v>
      </c>
      <c r="D70" s="210" t="s">
        <v>391</v>
      </c>
      <c r="E70" s="246">
        <v>25</v>
      </c>
      <c r="F70" s="51"/>
      <c r="G70" s="49"/>
      <c r="H70" s="49">
        <f t="shared" si="0"/>
        <v>0</v>
      </c>
      <c r="I70" s="49"/>
      <c r="J70" s="49"/>
      <c r="K70" s="236">
        <f t="shared" si="1"/>
        <v>0</v>
      </c>
      <c r="L70" s="49">
        <f t="shared" si="2"/>
        <v>0</v>
      </c>
      <c r="M70" s="49">
        <f t="shared" si="3"/>
        <v>0</v>
      </c>
      <c r="N70" s="49">
        <f t="shared" si="4"/>
        <v>0</v>
      </c>
      <c r="O70" s="49">
        <f t="shared" si="5"/>
        <v>0</v>
      </c>
      <c r="P70" s="50">
        <f t="shared" si="6"/>
        <v>0</v>
      </c>
      <c r="Q70" s="120" t="s">
        <v>47</v>
      </c>
    </row>
    <row r="71" spans="1:17" ht="22.5" x14ac:dyDescent="0.2">
      <c r="A71" s="40">
        <v>57</v>
      </c>
      <c r="B71" s="208" t="s">
        <v>354</v>
      </c>
      <c r="C71" s="215" t="s">
        <v>392</v>
      </c>
      <c r="D71" s="219" t="s">
        <v>76</v>
      </c>
      <c r="E71" s="247">
        <v>40</v>
      </c>
      <c r="F71" s="51"/>
      <c r="G71" s="49"/>
      <c r="H71" s="49">
        <f t="shared" si="0"/>
        <v>0</v>
      </c>
      <c r="I71" s="49"/>
      <c r="J71" s="49"/>
      <c r="K71" s="236">
        <f t="shared" si="1"/>
        <v>0</v>
      </c>
      <c r="L71" s="49">
        <f t="shared" si="2"/>
        <v>0</v>
      </c>
      <c r="M71" s="49">
        <f t="shared" si="3"/>
        <v>0</v>
      </c>
      <c r="N71" s="49">
        <f t="shared" si="4"/>
        <v>0</v>
      </c>
      <c r="O71" s="49">
        <f t="shared" si="5"/>
        <v>0</v>
      </c>
      <c r="P71" s="50">
        <f t="shared" si="6"/>
        <v>0</v>
      </c>
      <c r="Q71" s="120" t="s">
        <v>47</v>
      </c>
    </row>
    <row r="72" spans="1:17" ht="22.5" x14ac:dyDescent="0.2">
      <c r="A72" s="40">
        <v>58</v>
      </c>
      <c r="B72" s="208" t="s">
        <v>354</v>
      </c>
      <c r="C72" s="215" t="s">
        <v>393</v>
      </c>
      <c r="D72" s="210" t="s">
        <v>184</v>
      </c>
      <c r="E72" s="246">
        <v>1</v>
      </c>
      <c r="F72" s="51"/>
      <c r="G72" s="49"/>
      <c r="H72" s="49">
        <f t="shared" si="0"/>
        <v>0</v>
      </c>
      <c r="I72" s="49"/>
      <c r="J72" s="49"/>
      <c r="K72" s="236">
        <f t="shared" si="1"/>
        <v>0</v>
      </c>
      <c r="L72" s="49">
        <f t="shared" si="2"/>
        <v>0</v>
      </c>
      <c r="M72" s="49">
        <f t="shared" si="3"/>
        <v>0</v>
      </c>
      <c r="N72" s="49">
        <f t="shared" si="4"/>
        <v>0</v>
      </c>
      <c r="O72" s="49">
        <f t="shared" si="5"/>
        <v>0</v>
      </c>
      <c r="P72" s="50">
        <f t="shared" si="6"/>
        <v>0</v>
      </c>
      <c r="Q72" s="120" t="s">
        <v>47</v>
      </c>
    </row>
    <row r="73" spans="1:17" ht="23.25" thickBot="1" x14ac:dyDescent="0.25">
      <c r="A73" s="40">
        <v>59</v>
      </c>
      <c r="B73" s="208" t="s">
        <v>354</v>
      </c>
      <c r="C73" s="209" t="s">
        <v>379</v>
      </c>
      <c r="D73" s="210" t="s">
        <v>184</v>
      </c>
      <c r="E73" s="246">
        <v>1</v>
      </c>
      <c r="F73" s="238"/>
      <c r="G73" s="239"/>
      <c r="H73" s="239">
        <f t="shared" si="0"/>
        <v>0</v>
      </c>
      <c r="I73" s="239"/>
      <c r="J73" s="239"/>
      <c r="K73" s="240">
        <f t="shared" si="1"/>
        <v>0</v>
      </c>
      <c r="L73" s="239">
        <f t="shared" si="2"/>
        <v>0</v>
      </c>
      <c r="M73" s="239">
        <f t="shared" si="3"/>
        <v>0</v>
      </c>
      <c r="N73" s="239">
        <f t="shared" si="4"/>
        <v>0</v>
      </c>
      <c r="O73" s="239">
        <f t="shared" si="5"/>
        <v>0</v>
      </c>
      <c r="P73" s="241">
        <f t="shared" si="6"/>
        <v>0</v>
      </c>
      <c r="Q73" s="120" t="s">
        <v>47</v>
      </c>
    </row>
    <row r="74" spans="1:17" ht="12" customHeight="1" thickBot="1" x14ac:dyDescent="0.25">
      <c r="A74" s="325" t="s">
        <v>62</v>
      </c>
      <c r="B74" s="326"/>
      <c r="C74" s="326"/>
      <c r="D74" s="326"/>
      <c r="E74" s="326"/>
      <c r="F74" s="326"/>
      <c r="G74" s="326"/>
      <c r="H74" s="326"/>
      <c r="I74" s="326"/>
      <c r="J74" s="326"/>
      <c r="K74" s="327"/>
      <c r="L74" s="74">
        <f>SUM(L14:L73)</f>
        <v>0</v>
      </c>
      <c r="M74" s="75">
        <f>SUM(M14:M73)</f>
        <v>0</v>
      </c>
      <c r="N74" s="75">
        <f>SUM(N14:N73)</f>
        <v>0</v>
      </c>
      <c r="O74" s="75">
        <f>SUM(O14:O73)</f>
        <v>0</v>
      </c>
      <c r="P74" s="76">
        <f>SUM(P14:P73)</f>
        <v>0</v>
      </c>
    </row>
    <row r="75" spans="1:17" x14ac:dyDescent="0.2">
      <c r="A75" s="20"/>
      <c r="B75" s="20"/>
      <c r="C75" s="20"/>
      <c r="D75" s="20"/>
      <c r="E75" s="20"/>
      <c r="F75" s="20"/>
      <c r="G75" s="20"/>
      <c r="H75" s="20"/>
      <c r="I75" s="20"/>
      <c r="J75" s="20"/>
      <c r="K75" s="20"/>
      <c r="L75" s="20"/>
      <c r="M75" s="20"/>
      <c r="N75" s="20"/>
      <c r="O75" s="20"/>
      <c r="P75" s="20"/>
    </row>
    <row r="76" spans="1:17" x14ac:dyDescent="0.2">
      <c r="A76" s="20"/>
      <c r="B76" s="20"/>
      <c r="C76" s="20"/>
      <c r="D76" s="20"/>
      <c r="E76" s="20"/>
      <c r="F76" s="20"/>
      <c r="G76" s="20"/>
      <c r="H76" s="20"/>
      <c r="I76" s="20"/>
      <c r="J76" s="20"/>
      <c r="K76" s="20"/>
      <c r="L76" s="20"/>
      <c r="M76" s="20"/>
      <c r="N76" s="20"/>
      <c r="O76" s="20"/>
      <c r="P76" s="20"/>
    </row>
    <row r="77" spans="1:17" x14ac:dyDescent="0.2">
      <c r="A77" s="1" t="s">
        <v>14</v>
      </c>
      <c r="B77" s="20"/>
      <c r="C77" s="328">
        <f>'Kops n'!C36:H36</f>
        <v>0</v>
      </c>
      <c r="D77" s="328"/>
      <c r="E77" s="328"/>
      <c r="F77" s="328"/>
      <c r="G77" s="328"/>
      <c r="H77" s="328"/>
      <c r="I77" s="20"/>
      <c r="J77" s="20"/>
      <c r="K77" s="20"/>
      <c r="L77" s="20"/>
      <c r="M77" s="20"/>
      <c r="N77" s="20"/>
      <c r="O77" s="20"/>
      <c r="P77" s="20"/>
    </row>
    <row r="78" spans="1:17" x14ac:dyDescent="0.2">
      <c r="A78" s="20"/>
      <c r="B78" s="20"/>
      <c r="C78" s="250" t="s">
        <v>15</v>
      </c>
      <c r="D78" s="250"/>
      <c r="E78" s="250"/>
      <c r="F78" s="250"/>
      <c r="G78" s="250"/>
      <c r="H78" s="250"/>
      <c r="I78" s="20"/>
      <c r="J78" s="20"/>
      <c r="K78" s="20"/>
      <c r="L78" s="20"/>
      <c r="M78" s="20"/>
      <c r="N78" s="20"/>
      <c r="O78" s="20"/>
      <c r="P78" s="20"/>
    </row>
    <row r="79" spans="1:17" x14ac:dyDescent="0.2">
      <c r="A79" s="20"/>
      <c r="B79" s="20"/>
      <c r="C79" s="20"/>
      <c r="D79" s="20"/>
      <c r="E79" s="20"/>
      <c r="F79" s="20"/>
      <c r="G79" s="20"/>
      <c r="H79" s="20"/>
      <c r="I79" s="20"/>
      <c r="J79" s="20"/>
      <c r="K79" s="20"/>
      <c r="L79" s="20"/>
      <c r="M79" s="20"/>
      <c r="N79" s="20"/>
      <c r="O79" s="20"/>
      <c r="P79" s="20"/>
    </row>
    <row r="80" spans="1:17" x14ac:dyDescent="0.2">
      <c r="A80" s="291" t="str">
        <f>'Kops n'!A39:D39</f>
        <v xml:space="preserve">Tāme sastādīta 2023. gada __.________ </v>
      </c>
      <c r="B80" s="292"/>
      <c r="C80" s="292"/>
      <c r="D80" s="292"/>
      <c r="E80" s="20"/>
      <c r="F80" s="20"/>
      <c r="G80" s="20"/>
      <c r="H80" s="20"/>
      <c r="I80" s="20"/>
      <c r="J80" s="20"/>
      <c r="K80" s="20"/>
      <c r="L80" s="20"/>
      <c r="M80" s="20"/>
      <c r="N80" s="20"/>
      <c r="O80" s="20"/>
      <c r="P80" s="20"/>
    </row>
    <row r="81" spans="1:16" x14ac:dyDescent="0.2">
      <c r="A81" s="20"/>
      <c r="B81" s="20"/>
      <c r="C81" s="20"/>
      <c r="D81" s="20"/>
      <c r="E81" s="20"/>
      <c r="F81" s="20"/>
      <c r="G81" s="20"/>
      <c r="H81" s="20"/>
      <c r="I81" s="20"/>
      <c r="J81" s="20"/>
      <c r="K81" s="20"/>
      <c r="L81" s="20"/>
      <c r="M81" s="20"/>
      <c r="N81" s="20"/>
      <c r="O81" s="20"/>
      <c r="P81" s="20"/>
    </row>
    <row r="82" spans="1:16" x14ac:dyDescent="0.2">
      <c r="A82" s="1" t="s">
        <v>41</v>
      </c>
      <c r="B82" s="20"/>
      <c r="C82" s="328">
        <f>'Kops n'!C41:H41</f>
        <v>0</v>
      </c>
      <c r="D82" s="328"/>
      <c r="E82" s="328"/>
      <c r="F82" s="328"/>
      <c r="G82" s="328"/>
      <c r="H82" s="328"/>
      <c r="I82" s="20"/>
      <c r="J82" s="20"/>
      <c r="K82" s="20"/>
      <c r="L82" s="20"/>
      <c r="M82" s="20"/>
      <c r="N82" s="20"/>
      <c r="O82" s="20"/>
      <c r="P82" s="20"/>
    </row>
    <row r="83" spans="1:16" x14ac:dyDescent="0.2">
      <c r="A83" s="20"/>
      <c r="B83" s="20"/>
      <c r="C83" s="250" t="s">
        <v>15</v>
      </c>
      <c r="D83" s="250"/>
      <c r="E83" s="250"/>
      <c r="F83" s="250"/>
      <c r="G83" s="250"/>
      <c r="H83" s="250"/>
      <c r="I83" s="20"/>
      <c r="J83" s="20"/>
      <c r="K83" s="20"/>
      <c r="L83" s="20"/>
      <c r="M83" s="20"/>
      <c r="N83" s="20"/>
      <c r="O83" s="20"/>
      <c r="P83" s="20"/>
    </row>
    <row r="84" spans="1:16" x14ac:dyDescent="0.2">
      <c r="A84" s="20"/>
      <c r="B84" s="20"/>
      <c r="C84" s="20"/>
      <c r="D84" s="20"/>
      <c r="E84" s="20"/>
      <c r="F84" s="20"/>
      <c r="G84" s="20"/>
      <c r="H84" s="20"/>
      <c r="I84" s="20"/>
      <c r="J84" s="20"/>
      <c r="K84" s="20"/>
      <c r="L84" s="20"/>
      <c r="M84" s="20"/>
      <c r="N84" s="20"/>
      <c r="O84" s="20"/>
      <c r="P84" s="20"/>
    </row>
    <row r="85" spans="1:16" x14ac:dyDescent="0.2">
      <c r="A85" s="103" t="s">
        <v>16</v>
      </c>
      <c r="B85" s="52"/>
      <c r="C85" s="115">
        <f>'Kops n'!C44</f>
        <v>0</v>
      </c>
      <c r="D85" s="52"/>
      <c r="E85" s="20"/>
      <c r="F85" s="20"/>
      <c r="G85" s="20"/>
      <c r="H85" s="20"/>
      <c r="I85" s="20"/>
      <c r="J85" s="20"/>
      <c r="K85" s="20"/>
      <c r="L85" s="20"/>
      <c r="M85" s="20"/>
      <c r="N85" s="20"/>
      <c r="O85" s="20"/>
      <c r="P85" s="20"/>
    </row>
    <row r="86" spans="1:16" x14ac:dyDescent="0.2">
      <c r="A86" s="20"/>
      <c r="B86" s="20"/>
      <c r="C86" s="20"/>
      <c r="D86" s="20"/>
      <c r="E86" s="20"/>
      <c r="F86" s="20"/>
      <c r="G86" s="20"/>
      <c r="H86" s="20"/>
      <c r="I86" s="20"/>
      <c r="J86" s="20"/>
      <c r="K86" s="20"/>
      <c r="L86" s="20"/>
      <c r="M86" s="20"/>
      <c r="N86" s="20"/>
      <c r="O86" s="20"/>
      <c r="P86" s="20"/>
    </row>
  </sheetData>
  <mergeCells count="23">
    <mergeCell ref="C83:H83"/>
    <mergeCell ref="C4:I4"/>
    <mergeCell ref="F12:K12"/>
    <mergeCell ref="A9:F9"/>
    <mergeCell ref="J9:M9"/>
    <mergeCell ref="D8:L8"/>
    <mergeCell ref="A74:K74"/>
    <mergeCell ref="C77:H77"/>
    <mergeCell ref="C78:H78"/>
    <mergeCell ref="A80:D80"/>
    <mergeCell ref="C82:H82"/>
    <mergeCell ref="N9:O9"/>
    <mergeCell ref="A12:A13"/>
    <mergeCell ref="B12:B13"/>
    <mergeCell ref="C12:C13"/>
    <mergeCell ref="D12:D13"/>
    <mergeCell ref="E12:E13"/>
    <mergeCell ref="L12:P12"/>
    <mergeCell ref="C2:I2"/>
    <mergeCell ref="C3:I3"/>
    <mergeCell ref="D5:L5"/>
    <mergeCell ref="D6:L6"/>
    <mergeCell ref="D7:L7"/>
  </mergeCells>
  <conditionalFormatting sqref="A15:A73 B65">
    <cfRule type="cellIs" dxfId="27" priority="163" operator="equal">
      <formula>0</formula>
    </cfRule>
  </conditionalFormatting>
  <conditionalFormatting sqref="A9:F9">
    <cfRule type="containsText" dxfId="24" priority="183"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4">
    <cfRule type="cellIs" dxfId="23" priority="161" operator="equal">
      <formula>0</formula>
    </cfRule>
  </conditionalFormatting>
  <conditionalFormatting sqref="A74:K74">
    <cfRule type="containsText" dxfId="22" priority="168" operator="containsText" text="Tiešās izmaksas kopā, t. sk. darba devēja sociālais nodoklis __.__% ">
      <formula>NOT(ISERROR(SEARCH("Tiešās izmaksas kopā, t. sk. darba devēja sociālais nodoklis __.__% ",A74)))</formula>
    </cfRule>
  </conditionalFormatting>
  <conditionalFormatting sqref="C15:G73">
    <cfRule type="cellIs" dxfId="21" priority="1" operator="equal">
      <formula>0</formula>
    </cfRule>
  </conditionalFormatting>
  <conditionalFormatting sqref="C77:H77">
    <cfRule type="cellIs" dxfId="20" priority="176" operator="equal">
      <formula>0</formula>
    </cfRule>
  </conditionalFormatting>
  <conditionalFormatting sqref="C82:H82">
    <cfRule type="cellIs" dxfId="19" priority="177" operator="equal">
      <formula>0</formula>
    </cfRule>
  </conditionalFormatting>
  <conditionalFormatting sqref="C2:I2">
    <cfRule type="cellIs" dxfId="18" priority="182" operator="equal">
      <formula>0</formula>
    </cfRule>
  </conditionalFormatting>
  <conditionalFormatting sqref="C4:I4">
    <cfRule type="cellIs" dxfId="17" priority="174" operator="equal">
      <formula>0</formula>
    </cfRule>
  </conditionalFormatting>
  <conditionalFormatting sqref="D1">
    <cfRule type="cellIs" dxfId="16" priority="170" operator="equal">
      <formula>0</formula>
    </cfRule>
  </conditionalFormatting>
  <conditionalFormatting sqref="D5:L8">
    <cfRule type="cellIs" dxfId="15" priority="171" operator="equal">
      <formula>0</formula>
    </cfRule>
  </conditionalFormatting>
  <conditionalFormatting sqref="H14:H73">
    <cfRule type="cellIs" dxfId="14" priority="126" operator="equal">
      <formula>0</formula>
    </cfRule>
  </conditionalFormatting>
  <conditionalFormatting sqref="I14:J73">
    <cfRule type="cellIs" dxfId="13" priority="122" operator="equal">
      <formula>0</formula>
    </cfRule>
  </conditionalFormatting>
  <conditionalFormatting sqref="K14:P73">
    <cfRule type="cellIs" dxfId="12" priority="125" operator="equal">
      <formula>0</formula>
    </cfRule>
  </conditionalFormatting>
  <conditionalFormatting sqref="L74:P74">
    <cfRule type="cellIs" dxfId="11" priority="175" operator="equal">
      <formula>0</formula>
    </cfRule>
  </conditionalFormatting>
  <conditionalFormatting sqref="N9:O9">
    <cfRule type="cellIs" dxfId="10" priority="185" operator="equal">
      <formula>0</formula>
    </cfRule>
  </conditionalFormatting>
  <conditionalFormatting sqref="Q14:Q73">
    <cfRule type="cellIs" dxfId="9" priority="164" operator="equal">
      <formula>0</formula>
    </cfRule>
  </conditionalFormatting>
  <dataValidations count="1">
    <dataValidation type="list" allowBlank="1" showInputMessage="1" showErrorMessage="1" sqref="Q14:Q73" xr:uid="{D4FD5AE8-26D3-48B2-ADDC-19E804BEC99B}">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79" operator="containsText" id="{5CB5EEAC-5903-4E44-B6F0-D4E71FD68AB4}">
            <xm:f>NOT(ISERROR(SEARCH("Tāme sastādīta ____. gada ___. ______________",A80)))</xm:f>
            <xm:f>"Tāme sastādīta ____. gada ___. ______________"</xm:f>
            <x14:dxf>
              <font>
                <color auto="1"/>
              </font>
              <fill>
                <patternFill>
                  <bgColor rgb="FFC6EFCE"/>
                </patternFill>
              </fill>
            </x14:dxf>
          </x14:cfRule>
          <xm:sqref>A80</xm:sqref>
        </x14:conditionalFormatting>
        <x14:conditionalFormatting xmlns:xm="http://schemas.microsoft.com/office/excel/2006/main">
          <x14:cfRule type="containsText" priority="178" operator="containsText" id="{E00FE429-607C-4B91-84B5-7F9C26352FA3}">
            <xm:f>NOT(ISERROR(SEARCH("Sertifikāta Nr. _________________________________",A85)))</xm:f>
            <xm:f>"Sertifikāta Nr. _________________________________"</xm:f>
            <x14:dxf>
              <font>
                <color auto="1"/>
              </font>
              <fill>
                <patternFill>
                  <bgColor rgb="FFC6EFCE"/>
                </patternFill>
              </fill>
            </x14:dxf>
          </x14:cfRule>
          <xm:sqref>A85</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F1C8-0444-4788-B662-412FB10660B5}">
  <sheetPr codeName="Sheet41">
    <tabColor rgb="FFFF0000"/>
  </sheetPr>
  <dimension ref="A1:P86"/>
  <sheetViews>
    <sheetView topLeftCell="A4"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'12a+c+n'!D1</f>
        <v>12</v>
      </c>
      <c r="E1" s="26"/>
      <c r="F1" s="26"/>
      <c r="G1" s="26"/>
      <c r="H1" s="26"/>
      <c r="I1" s="26"/>
      <c r="J1" s="26"/>
      <c r="N1" s="30"/>
      <c r="O1" s="31"/>
      <c r="P1" s="32"/>
    </row>
    <row r="2" spans="1:16" x14ac:dyDescent="0.2">
      <c r="A2" s="33"/>
      <c r="B2" s="33"/>
      <c r="C2" s="316" t="str">
        <f>'12a+c+n'!C2:I2</f>
        <v>Iekšējais ūdensvads, kanalizācija un to aprīkojums</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17</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404</v>
      </c>
      <c r="B9" s="319"/>
      <c r="C9" s="319"/>
      <c r="D9" s="319"/>
      <c r="E9" s="319"/>
      <c r="F9" s="319"/>
      <c r="G9" s="35"/>
      <c r="H9" s="35"/>
      <c r="I9" s="35"/>
      <c r="J9" s="320" t="s">
        <v>45</v>
      </c>
      <c r="K9" s="320"/>
      <c r="L9" s="320"/>
      <c r="M9" s="320"/>
      <c r="N9" s="321">
        <f>P74</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22"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66" t="s">
        <v>55</v>
      </c>
      <c r="M13" s="69" t="s">
        <v>57</v>
      </c>
      <c r="N13" s="69" t="s">
        <v>58</v>
      </c>
      <c r="O13" s="69" t="s">
        <v>59</v>
      </c>
      <c r="P13" s="128" t="s">
        <v>60</v>
      </c>
    </row>
    <row r="14" spans="1:16" x14ac:dyDescent="0.2">
      <c r="A14" s="63">
        <f>IF(P14=0,0,IF(COUNTBLANK(P14)=1,0,COUNTA($P$14:P14)))</f>
        <v>0</v>
      </c>
      <c r="B14" s="27">
        <f>IF($C$4="Attiecināmās izmaksas",IF('12a+c+n'!$Q14="A",'12a+c+n'!B14,0),0)</f>
        <v>0</v>
      </c>
      <c r="C14" s="27">
        <f>IF($C$4="Attiecināmās izmaksas",IF('12a+c+n'!$Q14="A",'12a+c+n'!C14,0),0)</f>
        <v>0</v>
      </c>
      <c r="D14" s="27">
        <f>IF($C$4="Attiecināmās izmaksas",IF('12a+c+n'!$Q14="A",'12a+c+n'!D14,0),0)</f>
        <v>0</v>
      </c>
      <c r="E14" s="57"/>
      <c r="F14" s="79"/>
      <c r="G14" s="27">
        <f>IF($C$4="Attiecināmās izmaksas",IF('12a+c+n'!$Q14="A",'12a+c+n'!G14,0),0)</f>
        <v>0</v>
      </c>
      <c r="H14" s="27">
        <f>IF($C$4="Attiecināmās izmaksas",IF('12a+c+n'!$Q14="A",'12a+c+n'!H14,0),0)</f>
        <v>0</v>
      </c>
      <c r="I14" s="27"/>
      <c r="J14" s="27"/>
      <c r="K14" s="57">
        <f>IF($C$4="Attiecināmās izmaksas",IF('12a+c+n'!$Q14="A",'12a+c+n'!K14,0),0)</f>
        <v>0</v>
      </c>
      <c r="L14" s="79">
        <f>IF($C$4="Attiecināmās izmaksas",IF('12a+c+n'!$Q14="A",'12a+c+n'!L14,0),0)</f>
        <v>0</v>
      </c>
      <c r="M14" s="27">
        <f>IF($C$4="Attiecināmās izmaksas",IF('12a+c+n'!$Q14="A",'12a+c+n'!M14,0),0)</f>
        <v>0</v>
      </c>
      <c r="N14" s="27">
        <f>IF($C$4="Attiecināmās izmaksas",IF('12a+c+n'!$Q14="A",'12a+c+n'!N14,0),0)</f>
        <v>0</v>
      </c>
      <c r="O14" s="27">
        <f>IF($C$4="Attiecināmās izmaksas",IF('12a+c+n'!$Q14="A",'12a+c+n'!O14,0),0)</f>
        <v>0</v>
      </c>
      <c r="P14" s="57">
        <f>IF($C$4="Attiecināmās izmaksas",IF('12a+c+n'!$Q14="A",'12a+c+n'!P14,0),0)</f>
        <v>0</v>
      </c>
    </row>
    <row r="15" spans="1:16" x14ac:dyDescent="0.2">
      <c r="A15" s="64">
        <f>IF(P15=0,0,IF(COUNTBLANK(P15)=1,0,COUNTA($P$14:P15)))</f>
        <v>0</v>
      </c>
      <c r="B15" s="28">
        <f>IF($C$4="Attiecināmās izmaksas",IF('12a+c+n'!$Q15="A",'12a+c+n'!B15,0),0)</f>
        <v>0</v>
      </c>
      <c r="C15" s="28">
        <f>IF($C$4="Attiecināmās izmaksas",IF('12a+c+n'!$Q15="A",'12a+c+n'!C15,0),0)</f>
        <v>0</v>
      </c>
      <c r="D15" s="28">
        <f>IF($C$4="Attiecināmās izmaksas",IF('12a+c+n'!$Q15="A",'12a+c+n'!D15,0),0)</f>
        <v>0</v>
      </c>
      <c r="E15" s="59"/>
      <c r="F15" s="81"/>
      <c r="G15" s="28"/>
      <c r="H15" s="28">
        <f>IF($C$4="Attiecināmās izmaksas",IF('12a+c+n'!$Q15="A",'12a+c+n'!H15,0),0)</f>
        <v>0</v>
      </c>
      <c r="I15" s="28"/>
      <c r="J15" s="28"/>
      <c r="K15" s="59">
        <f>IF($C$4="Attiecināmās izmaksas",IF('12a+c+n'!$Q15="A",'12a+c+n'!K15,0),0)</f>
        <v>0</v>
      </c>
      <c r="L15" s="81">
        <f>IF($C$4="Attiecināmās izmaksas",IF('12a+c+n'!$Q15="A",'12a+c+n'!L15,0),0)</f>
        <v>0</v>
      </c>
      <c r="M15" s="28">
        <f>IF($C$4="Attiecināmās izmaksas",IF('12a+c+n'!$Q15="A",'12a+c+n'!M15,0),0)</f>
        <v>0</v>
      </c>
      <c r="N15" s="28">
        <f>IF($C$4="Attiecināmās izmaksas",IF('12a+c+n'!$Q15="A",'12a+c+n'!N15,0),0)</f>
        <v>0</v>
      </c>
      <c r="O15" s="28">
        <f>IF($C$4="Attiecināmās izmaksas",IF('12a+c+n'!$Q15="A",'12a+c+n'!O15,0),0)</f>
        <v>0</v>
      </c>
      <c r="P15" s="59">
        <f>IF($C$4="Attiecināmās izmaksas",IF('12a+c+n'!$Q15="A",'12a+c+n'!P15,0),0)</f>
        <v>0</v>
      </c>
    </row>
    <row r="16" spans="1:16" x14ac:dyDescent="0.2">
      <c r="A16" s="64">
        <f>IF(P16=0,0,IF(COUNTBLANK(P16)=1,0,COUNTA($P$14:P16)))</f>
        <v>0</v>
      </c>
      <c r="B16" s="28">
        <f>IF($C$4="Attiecināmās izmaksas",IF('12a+c+n'!$Q16="A",'12a+c+n'!B16,0),0)</f>
        <v>0</v>
      </c>
      <c r="C16" s="28">
        <f>IF($C$4="Attiecināmās izmaksas",IF('12a+c+n'!$Q16="A",'12a+c+n'!C16,0),0)</f>
        <v>0</v>
      </c>
      <c r="D16" s="28">
        <f>IF($C$4="Attiecināmās izmaksas",IF('12a+c+n'!$Q16="A",'12a+c+n'!D16,0),0)</f>
        <v>0</v>
      </c>
      <c r="E16" s="59"/>
      <c r="F16" s="81"/>
      <c r="G16" s="28"/>
      <c r="H16" s="28">
        <f>IF($C$4="Attiecināmās izmaksas",IF('12a+c+n'!$Q16="A",'12a+c+n'!H16,0),0)</f>
        <v>0</v>
      </c>
      <c r="I16" s="28"/>
      <c r="J16" s="28"/>
      <c r="K16" s="59">
        <f>IF($C$4="Attiecināmās izmaksas",IF('12a+c+n'!$Q16="A",'12a+c+n'!K16,0),0)</f>
        <v>0</v>
      </c>
      <c r="L16" s="81">
        <f>IF($C$4="Attiecināmās izmaksas",IF('12a+c+n'!$Q16="A",'12a+c+n'!L16,0),0)</f>
        <v>0</v>
      </c>
      <c r="M16" s="28">
        <f>IF($C$4="Attiecināmās izmaksas",IF('12a+c+n'!$Q16="A",'12a+c+n'!M16,0),0)</f>
        <v>0</v>
      </c>
      <c r="N16" s="28">
        <f>IF($C$4="Attiecināmās izmaksas",IF('12a+c+n'!$Q16="A",'12a+c+n'!N16,0),0)</f>
        <v>0</v>
      </c>
      <c r="O16" s="28">
        <f>IF($C$4="Attiecināmās izmaksas",IF('12a+c+n'!$Q16="A",'12a+c+n'!O16,0),0)</f>
        <v>0</v>
      </c>
      <c r="P16" s="59">
        <f>IF($C$4="Attiecināmās izmaksas",IF('12a+c+n'!$Q16="A",'12a+c+n'!P16,0),0)</f>
        <v>0</v>
      </c>
    </row>
    <row r="17" spans="1:16" x14ac:dyDescent="0.2">
      <c r="A17" s="64">
        <f>IF(P17=0,0,IF(COUNTBLANK(P17)=1,0,COUNTA($P$14:P17)))</f>
        <v>0</v>
      </c>
      <c r="B17" s="28">
        <f>IF($C$4="Attiecināmās izmaksas",IF('12a+c+n'!$Q17="A",'12a+c+n'!B17,0),0)</f>
        <v>0</v>
      </c>
      <c r="C17" s="28">
        <f>IF($C$4="Attiecināmās izmaksas",IF('12a+c+n'!$Q17="A",'12a+c+n'!C17,0),0)</f>
        <v>0</v>
      </c>
      <c r="D17" s="28">
        <f>IF($C$4="Attiecināmās izmaksas",IF('12a+c+n'!$Q17="A",'12a+c+n'!D17,0),0)</f>
        <v>0</v>
      </c>
      <c r="E17" s="59"/>
      <c r="F17" s="81"/>
      <c r="G17" s="28"/>
      <c r="H17" s="28">
        <f>IF($C$4="Attiecināmās izmaksas",IF('12a+c+n'!$Q17="A",'12a+c+n'!H17,0),0)</f>
        <v>0</v>
      </c>
      <c r="I17" s="28"/>
      <c r="J17" s="28"/>
      <c r="K17" s="59">
        <f>IF($C$4="Attiecināmās izmaksas",IF('12a+c+n'!$Q17="A",'12a+c+n'!K17,0),0)</f>
        <v>0</v>
      </c>
      <c r="L17" s="81">
        <f>IF($C$4="Attiecināmās izmaksas",IF('12a+c+n'!$Q17="A",'12a+c+n'!L17,0),0)</f>
        <v>0</v>
      </c>
      <c r="M17" s="28">
        <f>IF($C$4="Attiecināmās izmaksas",IF('12a+c+n'!$Q17="A",'12a+c+n'!M17,0),0)</f>
        <v>0</v>
      </c>
      <c r="N17" s="28">
        <f>IF($C$4="Attiecināmās izmaksas",IF('12a+c+n'!$Q17="A",'12a+c+n'!N17,0),0)</f>
        <v>0</v>
      </c>
      <c r="O17" s="28">
        <f>IF($C$4="Attiecināmās izmaksas",IF('12a+c+n'!$Q17="A",'12a+c+n'!O17,0),0)</f>
        <v>0</v>
      </c>
      <c r="P17" s="59">
        <f>IF($C$4="Attiecināmās izmaksas",IF('12a+c+n'!$Q17="A",'12a+c+n'!P17,0),0)</f>
        <v>0</v>
      </c>
    </row>
    <row r="18" spans="1:16" x14ac:dyDescent="0.2">
      <c r="A18" s="64">
        <f>IF(P18=0,0,IF(COUNTBLANK(P18)=1,0,COUNTA($P$14:P18)))</f>
        <v>0</v>
      </c>
      <c r="B18" s="28">
        <f>IF($C$4="Attiecināmās izmaksas",IF('12a+c+n'!$Q18="A",'12a+c+n'!B18,0),0)</f>
        <v>0</v>
      </c>
      <c r="C18" s="28">
        <f>IF($C$4="Attiecināmās izmaksas",IF('12a+c+n'!$Q18="A",'12a+c+n'!C18,0),0)</f>
        <v>0</v>
      </c>
      <c r="D18" s="28">
        <f>IF($C$4="Attiecināmās izmaksas",IF('12a+c+n'!$Q18="A",'12a+c+n'!D18,0),0)</f>
        <v>0</v>
      </c>
      <c r="E18" s="59"/>
      <c r="F18" s="81"/>
      <c r="G18" s="28"/>
      <c r="H18" s="28">
        <f>IF($C$4="Attiecināmās izmaksas",IF('12a+c+n'!$Q18="A",'12a+c+n'!H18,0),0)</f>
        <v>0</v>
      </c>
      <c r="I18" s="28"/>
      <c r="J18" s="28"/>
      <c r="K18" s="59">
        <f>IF($C$4="Attiecināmās izmaksas",IF('12a+c+n'!$Q18="A",'12a+c+n'!K18,0),0)</f>
        <v>0</v>
      </c>
      <c r="L18" s="81">
        <f>IF($C$4="Attiecināmās izmaksas",IF('12a+c+n'!$Q18="A",'12a+c+n'!L18,0),0)</f>
        <v>0</v>
      </c>
      <c r="M18" s="28">
        <f>IF($C$4="Attiecināmās izmaksas",IF('12a+c+n'!$Q18="A",'12a+c+n'!M18,0),0)</f>
        <v>0</v>
      </c>
      <c r="N18" s="28">
        <f>IF($C$4="Attiecināmās izmaksas",IF('12a+c+n'!$Q18="A",'12a+c+n'!N18,0),0)</f>
        <v>0</v>
      </c>
      <c r="O18" s="28">
        <f>IF($C$4="Attiecināmās izmaksas",IF('12a+c+n'!$Q18="A",'12a+c+n'!O18,0),0)</f>
        <v>0</v>
      </c>
      <c r="P18" s="59">
        <f>IF($C$4="Attiecināmās izmaksas",IF('12a+c+n'!$Q18="A",'12a+c+n'!P18,0),0)</f>
        <v>0</v>
      </c>
    </row>
    <row r="19" spans="1:16" x14ac:dyDescent="0.2">
      <c r="A19" s="64">
        <f>IF(P19=0,0,IF(COUNTBLANK(P19)=1,0,COUNTA($P$14:P19)))</f>
        <v>0</v>
      </c>
      <c r="B19" s="28">
        <f>IF($C$4="Attiecināmās izmaksas",IF('12a+c+n'!$Q19="A",'12a+c+n'!B19,0),0)</f>
        <v>0</v>
      </c>
      <c r="C19" s="28">
        <f>IF($C$4="Attiecināmās izmaksas",IF('12a+c+n'!$Q19="A",'12a+c+n'!C19,0),0)</f>
        <v>0</v>
      </c>
      <c r="D19" s="28">
        <f>IF($C$4="Attiecināmās izmaksas",IF('12a+c+n'!$Q19="A",'12a+c+n'!D19,0),0)</f>
        <v>0</v>
      </c>
      <c r="E19" s="59"/>
      <c r="F19" s="81"/>
      <c r="G19" s="28"/>
      <c r="H19" s="28">
        <f>IF($C$4="Attiecināmās izmaksas",IF('12a+c+n'!$Q19="A",'12a+c+n'!H19,0),0)</f>
        <v>0</v>
      </c>
      <c r="I19" s="28"/>
      <c r="J19" s="28"/>
      <c r="K19" s="59">
        <f>IF($C$4="Attiecināmās izmaksas",IF('12a+c+n'!$Q19="A",'12a+c+n'!K19,0),0)</f>
        <v>0</v>
      </c>
      <c r="L19" s="81">
        <f>IF($C$4="Attiecināmās izmaksas",IF('12a+c+n'!$Q19="A",'12a+c+n'!L19,0),0)</f>
        <v>0</v>
      </c>
      <c r="M19" s="28">
        <f>IF($C$4="Attiecināmās izmaksas",IF('12a+c+n'!$Q19="A",'12a+c+n'!M19,0),0)</f>
        <v>0</v>
      </c>
      <c r="N19" s="28">
        <f>IF($C$4="Attiecināmās izmaksas",IF('12a+c+n'!$Q19="A",'12a+c+n'!N19,0),0)</f>
        <v>0</v>
      </c>
      <c r="O19" s="28">
        <f>IF($C$4="Attiecināmās izmaksas",IF('12a+c+n'!$Q19="A",'12a+c+n'!O19,0),0)</f>
        <v>0</v>
      </c>
      <c r="P19" s="59">
        <f>IF($C$4="Attiecināmās izmaksas",IF('12a+c+n'!$Q19="A",'12a+c+n'!P19,0),0)</f>
        <v>0</v>
      </c>
    </row>
    <row r="20" spans="1:16" x14ac:dyDescent="0.2">
      <c r="A20" s="64">
        <f>IF(P20=0,0,IF(COUNTBLANK(P20)=1,0,COUNTA($P$14:P20)))</f>
        <v>0</v>
      </c>
      <c r="B20" s="28">
        <f>IF($C$4="Attiecināmās izmaksas",IF('12a+c+n'!$Q20="A",'12a+c+n'!B20,0),0)</f>
        <v>0</v>
      </c>
      <c r="C20" s="28">
        <f>IF($C$4="Attiecināmās izmaksas",IF('12a+c+n'!$Q20="A",'12a+c+n'!C20,0),0)</f>
        <v>0</v>
      </c>
      <c r="D20" s="28">
        <f>IF($C$4="Attiecināmās izmaksas",IF('12a+c+n'!$Q20="A",'12a+c+n'!D20,0),0)</f>
        <v>0</v>
      </c>
      <c r="E20" s="59"/>
      <c r="F20" s="81"/>
      <c r="G20" s="28"/>
      <c r="H20" s="28">
        <f>IF($C$4="Attiecināmās izmaksas",IF('12a+c+n'!$Q20="A",'12a+c+n'!H20,0),0)</f>
        <v>0</v>
      </c>
      <c r="I20" s="28"/>
      <c r="J20" s="28"/>
      <c r="K20" s="59">
        <f>IF($C$4="Attiecināmās izmaksas",IF('12a+c+n'!$Q20="A",'12a+c+n'!K20,0),0)</f>
        <v>0</v>
      </c>
      <c r="L20" s="81">
        <f>IF($C$4="Attiecināmās izmaksas",IF('12a+c+n'!$Q20="A",'12a+c+n'!L20,0),0)</f>
        <v>0</v>
      </c>
      <c r="M20" s="28">
        <f>IF($C$4="Attiecināmās izmaksas",IF('12a+c+n'!$Q20="A",'12a+c+n'!M20,0),0)</f>
        <v>0</v>
      </c>
      <c r="N20" s="28">
        <f>IF($C$4="Attiecināmās izmaksas",IF('12a+c+n'!$Q20="A",'12a+c+n'!N20,0),0)</f>
        <v>0</v>
      </c>
      <c r="O20" s="28">
        <f>IF($C$4="Attiecināmās izmaksas",IF('12a+c+n'!$Q20="A",'12a+c+n'!O20,0),0)</f>
        <v>0</v>
      </c>
      <c r="P20" s="59">
        <f>IF($C$4="Attiecināmās izmaksas",IF('12a+c+n'!$Q20="A",'12a+c+n'!P20,0),0)</f>
        <v>0</v>
      </c>
    </row>
    <row r="21" spans="1:16" x14ac:dyDescent="0.2">
      <c r="A21" s="64">
        <f>IF(P21=0,0,IF(COUNTBLANK(P21)=1,0,COUNTA($P$14:P21)))</f>
        <v>0</v>
      </c>
      <c r="B21" s="28">
        <f>IF($C$4="Attiecināmās izmaksas",IF('12a+c+n'!$Q21="A",'12a+c+n'!B21,0),0)</f>
        <v>0</v>
      </c>
      <c r="C21" s="28">
        <f>IF($C$4="Attiecināmās izmaksas",IF('12a+c+n'!$Q21="A",'12a+c+n'!C21,0),0)</f>
        <v>0</v>
      </c>
      <c r="D21" s="28">
        <f>IF($C$4="Attiecināmās izmaksas",IF('12a+c+n'!$Q21="A",'12a+c+n'!D21,0),0)</f>
        <v>0</v>
      </c>
      <c r="E21" s="59"/>
      <c r="F21" s="81"/>
      <c r="G21" s="28"/>
      <c r="H21" s="28">
        <f>IF($C$4="Attiecināmās izmaksas",IF('12a+c+n'!$Q21="A",'12a+c+n'!H21,0),0)</f>
        <v>0</v>
      </c>
      <c r="I21" s="28"/>
      <c r="J21" s="28"/>
      <c r="K21" s="59">
        <f>IF($C$4="Attiecināmās izmaksas",IF('12a+c+n'!$Q21="A",'12a+c+n'!K21,0),0)</f>
        <v>0</v>
      </c>
      <c r="L21" s="81">
        <f>IF($C$4="Attiecināmās izmaksas",IF('12a+c+n'!$Q21="A",'12a+c+n'!L21,0),0)</f>
        <v>0</v>
      </c>
      <c r="M21" s="28">
        <f>IF($C$4="Attiecināmās izmaksas",IF('12a+c+n'!$Q21="A",'12a+c+n'!M21,0),0)</f>
        <v>0</v>
      </c>
      <c r="N21" s="28">
        <f>IF($C$4="Attiecināmās izmaksas",IF('12a+c+n'!$Q21="A",'12a+c+n'!N21,0),0)</f>
        <v>0</v>
      </c>
      <c r="O21" s="28">
        <f>IF($C$4="Attiecināmās izmaksas",IF('12a+c+n'!$Q21="A",'12a+c+n'!O21,0),0)</f>
        <v>0</v>
      </c>
      <c r="P21" s="59">
        <f>IF($C$4="Attiecināmās izmaksas",IF('12a+c+n'!$Q21="A",'12a+c+n'!P21,0),0)</f>
        <v>0</v>
      </c>
    </row>
    <row r="22" spans="1:16" x14ac:dyDescent="0.2">
      <c r="A22" s="64">
        <f>IF(P22=0,0,IF(COUNTBLANK(P22)=1,0,COUNTA($P$14:P22)))</f>
        <v>0</v>
      </c>
      <c r="B22" s="28">
        <f>IF($C$4="Attiecināmās izmaksas",IF('12a+c+n'!$Q22="A",'12a+c+n'!B22,0),0)</f>
        <v>0</v>
      </c>
      <c r="C22" s="28">
        <f>IF($C$4="Attiecināmās izmaksas",IF('12a+c+n'!$Q22="A",'12a+c+n'!C22,0),0)</f>
        <v>0</v>
      </c>
      <c r="D22" s="28">
        <f>IF($C$4="Attiecināmās izmaksas",IF('12a+c+n'!$Q22="A",'12a+c+n'!D22,0),0)</f>
        <v>0</v>
      </c>
      <c r="E22" s="59"/>
      <c r="F22" s="81"/>
      <c r="G22" s="28"/>
      <c r="H22" s="28">
        <f>IF($C$4="Attiecināmās izmaksas",IF('12a+c+n'!$Q22="A",'12a+c+n'!H22,0),0)</f>
        <v>0</v>
      </c>
      <c r="I22" s="28"/>
      <c r="J22" s="28"/>
      <c r="K22" s="59">
        <f>IF($C$4="Attiecināmās izmaksas",IF('12a+c+n'!$Q22="A",'12a+c+n'!K22,0),0)</f>
        <v>0</v>
      </c>
      <c r="L22" s="81">
        <f>IF($C$4="Attiecināmās izmaksas",IF('12a+c+n'!$Q22="A",'12a+c+n'!L22,0),0)</f>
        <v>0</v>
      </c>
      <c r="M22" s="28">
        <f>IF($C$4="Attiecināmās izmaksas",IF('12a+c+n'!$Q22="A",'12a+c+n'!M22,0),0)</f>
        <v>0</v>
      </c>
      <c r="N22" s="28">
        <f>IF($C$4="Attiecināmās izmaksas",IF('12a+c+n'!$Q22="A",'12a+c+n'!N22,0),0)</f>
        <v>0</v>
      </c>
      <c r="O22" s="28">
        <f>IF($C$4="Attiecināmās izmaksas",IF('12a+c+n'!$Q22="A",'12a+c+n'!O22,0),0)</f>
        <v>0</v>
      </c>
      <c r="P22" s="59">
        <f>IF($C$4="Attiecināmās izmaksas",IF('12a+c+n'!$Q22="A",'12a+c+n'!P22,0),0)</f>
        <v>0</v>
      </c>
    </row>
    <row r="23" spans="1:16" x14ac:dyDescent="0.2">
      <c r="A23" s="64">
        <f>IF(P23=0,0,IF(COUNTBLANK(P23)=1,0,COUNTA($P$14:P23)))</f>
        <v>0</v>
      </c>
      <c r="B23" s="28">
        <f>IF($C$4="Attiecināmās izmaksas",IF('12a+c+n'!$Q23="A",'12a+c+n'!B23,0),0)</f>
        <v>0</v>
      </c>
      <c r="C23" s="28">
        <f>IF($C$4="Attiecināmās izmaksas",IF('12a+c+n'!$Q23="A",'12a+c+n'!C23,0),0)</f>
        <v>0</v>
      </c>
      <c r="D23" s="28">
        <f>IF($C$4="Attiecināmās izmaksas",IF('12a+c+n'!$Q23="A",'12a+c+n'!D23,0),0)</f>
        <v>0</v>
      </c>
      <c r="E23" s="59"/>
      <c r="F23" s="81"/>
      <c r="G23" s="28"/>
      <c r="H23" s="28">
        <f>IF($C$4="Attiecināmās izmaksas",IF('12a+c+n'!$Q23="A",'12a+c+n'!H23,0),0)</f>
        <v>0</v>
      </c>
      <c r="I23" s="28"/>
      <c r="J23" s="28"/>
      <c r="K23" s="59">
        <f>IF($C$4="Attiecināmās izmaksas",IF('12a+c+n'!$Q23="A",'12a+c+n'!K23,0),0)</f>
        <v>0</v>
      </c>
      <c r="L23" s="81">
        <f>IF($C$4="Attiecināmās izmaksas",IF('12a+c+n'!$Q23="A",'12a+c+n'!L23,0),0)</f>
        <v>0</v>
      </c>
      <c r="M23" s="28">
        <f>IF($C$4="Attiecināmās izmaksas",IF('12a+c+n'!$Q23="A",'12a+c+n'!M23,0),0)</f>
        <v>0</v>
      </c>
      <c r="N23" s="28">
        <f>IF($C$4="Attiecināmās izmaksas",IF('12a+c+n'!$Q23="A",'12a+c+n'!N23,0),0)</f>
        <v>0</v>
      </c>
      <c r="O23" s="28">
        <f>IF($C$4="Attiecināmās izmaksas",IF('12a+c+n'!$Q23="A",'12a+c+n'!O23,0),0)</f>
        <v>0</v>
      </c>
      <c r="P23" s="59">
        <f>IF($C$4="Attiecināmās izmaksas",IF('12a+c+n'!$Q23="A",'12a+c+n'!P23,0),0)</f>
        <v>0</v>
      </c>
    </row>
    <row r="24" spans="1:16" x14ac:dyDescent="0.2">
      <c r="A24" s="64">
        <f>IF(P24=0,0,IF(COUNTBLANK(P24)=1,0,COUNTA($P$14:P24)))</f>
        <v>0</v>
      </c>
      <c r="B24" s="28">
        <f>IF($C$4="Attiecināmās izmaksas",IF('12a+c+n'!$Q24="A",'12a+c+n'!B24,0),0)</f>
        <v>0</v>
      </c>
      <c r="C24" s="28">
        <f>IF($C$4="Attiecināmās izmaksas",IF('12a+c+n'!$Q24="A",'12a+c+n'!C24,0),0)</f>
        <v>0</v>
      </c>
      <c r="D24" s="28">
        <f>IF($C$4="Attiecināmās izmaksas",IF('12a+c+n'!$Q24="A",'12a+c+n'!D24,0),0)</f>
        <v>0</v>
      </c>
      <c r="E24" s="59"/>
      <c r="F24" s="81"/>
      <c r="G24" s="28"/>
      <c r="H24" s="28">
        <f>IF($C$4="Attiecināmās izmaksas",IF('12a+c+n'!$Q24="A",'12a+c+n'!H24,0),0)</f>
        <v>0</v>
      </c>
      <c r="I24" s="28"/>
      <c r="J24" s="28"/>
      <c r="K24" s="59">
        <f>IF($C$4="Attiecināmās izmaksas",IF('12a+c+n'!$Q24="A",'12a+c+n'!K24,0),0)</f>
        <v>0</v>
      </c>
      <c r="L24" s="81">
        <f>IF($C$4="Attiecināmās izmaksas",IF('12a+c+n'!$Q24="A",'12a+c+n'!L24,0),0)</f>
        <v>0</v>
      </c>
      <c r="M24" s="28">
        <f>IF($C$4="Attiecināmās izmaksas",IF('12a+c+n'!$Q24="A",'12a+c+n'!M24,0),0)</f>
        <v>0</v>
      </c>
      <c r="N24" s="28">
        <f>IF($C$4="Attiecināmās izmaksas",IF('12a+c+n'!$Q24="A",'12a+c+n'!N24,0),0)</f>
        <v>0</v>
      </c>
      <c r="O24" s="28">
        <f>IF($C$4="Attiecināmās izmaksas",IF('12a+c+n'!$Q24="A",'12a+c+n'!O24,0),0)</f>
        <v>0</v>
      </c>
      <c r="P24" s="59">
        <f>IF($C$4="Attiecināmās izmaksas",IF('12a+c+n'!$Q24="A",'12a+c+n'!P24,0),0)</f>
        <v>0</v>
      </c>
    </row>
    <row r="25" spans="1:16" x14ac:dyDescent="0.2">
      <c r="A25" s="64">
        <f>IF(P25=0,0,IF(COUNTBLANK(P25)=1,0,COUNTA($P$14:P25)))</f>
        <v>0</v>
      </c>
      <c r="B25" s="28">
        <f>IF($C$4="Attiecināmās izmaksas",IF('12a+c+n'!$Q25="A",'12a+c+n'!B25,0),0)</f>
        <v>0</v>
      </c>
      <c r="C25" s="28">
        <f>IF($C$4="Attiecināmās izmaksas",IF('12a+c+n'!$Q25="A",'12a+c+n'!C25,0),0)</f>
        <v>0</v>
      </c>
      <c r="D25" s="28">
        <f>IF($C$4="Attiecināmās izmaksas",IF('12a+c+n'!$Q25="A",'12a+c+n'!D25,0),0)</f>
        <v>0</v>
      </c>
      <c r="E25" s="59"/>
      <c r="F25" s="81"/>
      <c r="G25" s="28"/>
      <c r="H25" s="28">
        <f>IF($C$4="Attiecināmās izmaksas",IF('12a+c+n'!$Q25="A",'12a+c+n'!H25,0),0)</f>
        <v>0</v>
      </c>
      <c r="I25" s="28"/>
      <c r="J25" s="28"/>
      <c r="K25" s="59">
        <f>IF($C$4="Attiecināmās izmaksas",IF('12a+c+n'!$Q25="A",'12a+c+n'!K25,0),0)</f>
        <v>0</v>
      </c>
      <c r="L25" s="81">
        <f>IF($C$4="Attiecināmās izmaksas",IF('12a+c+n'!$Q25="A",'12a+c+n'!L25,0),0)</f>
        <v>0</v>
      </c>
      <c r="M25" s="28">
        <f>IF($C$4="Attiecināmās izmaksas",IF('12a+c+n'!$Q25="A",'12a+c+n'!M25,0),0)</f>
        <v>0</v>
      </c>
      <c r="N25" s="28">
        <f>IF($C$4="Attiecināmās izmaksas",IF('12a+c+n'!$Q25="A",'12a+c+n'!N25,0),0)</f>
        <v>0</v>
      </c>
      <c r="O25" s="28">
        <f>IF($C$4="Attiecināmās izmaksas",IF('12a+c+n'!$Q25="A",'12a+c+n'!O25,0),0)</f>
        <v>0</v>
      </c>
      <c r="P25" s="59">
        <f>IF($C$4="Attiecināmās izmaksas",IF('12a+c+n'!$Q25="A",'12a+c+n'!P25,0),0)</f>
        <v>0</v>
      </c>
    </row>
    <row r="26" spans="1:16" x14ac:dyDescent="0.2">
      <c r="A26" s="64">
        <f>IF(P26=0,0,IF(COUNTBLANK(P26)=1,0,COUNTA($P$14:P26)))</f>
        <v>0</v>
      </c>
      <c r="B26" s="28">
        <f>IF($C$4="Attiecināmās izmaksas",IF('12a+c+n'!$Q26="A",'12a+c+n'!B26,0),0)</f>
        <v>0</v>
      </c>
      <c r="C26" s="28">
        <f>IF($C$4="Attiecināmās izmaksas",IF('12a+c+n'!$Q26="A",'12a+c+n'!C26,0),0)</f>
        <v>0</v>
      </c>
      <c r="D26" s="28">
        <f>IF($C$4="Attiecināmās izmaksas",IF('12a+c+n'!$Q26="A",'12a+c+n'!D26,0),0)</f>
        <v>0</v>
      </c>
      <c r="E26" s="59"/>
      <c r="F26" s="81"/>
      <c r="G26" s="28"/>
      <c r="H26" s="28">
        <f>IF($C$4="Attiecināmās izmaksas",IF('12a+c+n'!$Q26="A",'12a+c+n'!H26,0),0)</f>
        <v>0</v>
      </c>
      <c r="I26" s="28"/>
      <c r="J26" s="28"/>
      <c r="K26" s="59">
        <f>IF($C$4="Attiecināmās izmaksas",IF('12a+c+n'!$Q26="A",'12a+c+n'!K26,0),0)</f>
        <v>0</v>
      </c>
      <c r="L26" s="81">
        <f>IF($C$4="Attiecināmās izmaksas",IF('12a+c+n'!$Q26="A",'12a+c+n'!L26,0),0)</f>
        <v>0</v>
      </c>
      <c r="M26" s="28">
        <f>IF($C$4="Attiecināmās izmaksas",IF('12a+c+n'!$Q26="A",'12a+c+n'!M26,0),0)</f>
        <v>0</v>
      </c>
      <c r="N26" s="28">
        <f>IF($C$4="Attiecināmās izmaksas",IF('12a+c+n'!$Q26="A",'12a+c+n'!N26,0),0)</f>
        <v>0</v>
      </c>
      <c r="O26" s="28">
        <f>IF($C$4="Attiecināmās izmaksas",IF('12a+c+n'!$Q26="A",'12a+c+n'!O26,0),0)</f>
        <v>0</v>
      </c>
      <c r="P26" s="59">
        <f>IF($C$4="Attiecināmās izmaksas",IF('12a+c+n'!$Q26="A",'12a+c+n'!P26,0),0)</f>
        <v>0</v>
      </c>
    </row>
    <row r="27" spans="1:16" x14ac:dyDescent="0.2">
      <c r="A27" s="64">
        <f>IF(P27=0,0,IF(COUNTBLANK(P27)=1,0,COUNTA($P$14:P27)))</f>
        <v>0</v>
      </c>
      <c r="B27" s="28">
        <f>IF($C$4="Attiecināmās izmaksas",IF('12a+c+n'!$Q27="A",'12a+c+n'!B27,0),0)</f>
        <v>0</v>
      </c>
      <c r="C27" s="28">
        <f>IF($C$4="Attiecināmās izmaksas",IF('12a+c+n'!$Q27="A",'12a+c+n'!C27,0),0)</f>
        <v>0</v>
      </c>
      <c r="D27" s="28">
        <f>IF($C$4="Attiecināmās izmaksas",IF('12a+c+n'!$Q27="A",'12a+c+n'!D27,0),0)</f>
        <v>0</v>
      </c>
      <c r="E27" s="59"/>
      <c r="F27" s="81"/>
      <c r="G27" s="28"/>
      <c r="H27" s="28">
        <f>IF($C$4="Attiecināmās izmaksas",IF('12a+c+n'!$Q27="A",'12a+c+n'!H27,0),0)</f>
        <v>0</v>
      </c>
      <c r="I27" s="28"/>
      <c r="J27" s="28"/>
      <c r="K27" s="59">
        <f>IF($C$4="Attiecināmās izmaksas",IF('12a+c+n'!$Q27="A",'12a+c+n'!K27,0),0)</f>
        <v>0</v>
      </c>
      <c r="L27" s="81">
        <f>IF($C$4="Attiecināmās izmaksas",IF('12a+c+n'!$Q27="A",'12a+c+n'!L27,0),0)</f>
        <v>0</v>
      </c>
      <c r="M27" s="28">
        <f>IF($C$4="Attiecināmās izmaksas",IF('12a+c+n'!$Q27="A",'12a+c+n'!M27,0),0)</f>
        <v>0</v>
      </c>
      <c r="N27" s="28">
        <f>IF($C$4="Attiecināmās izmaksas",IF('12a+c+n'!$Q27="A",'12a+c+n'!N27,0),0)</f>
        <v>0</v>
      </c>
      <c r="O27" s="28">
        <f>IF($C$4="Attiecināmās izmaksas",IF('12a+c+n'!$Q27="A",'12a+c+n'!O27,0),0)</f>
        <v>0</v>
      </c>
      <c r="P27" s="59">
        <f>IF($C$4="Attiecināmās izmaksas",IF('12a+c+n'!$Q27="A",'12a+c+n'!P27,0),0)</f>
        <v>0</v>
      </c>
    </row>
    <row r="28" spans="1:16" ht="22.5" x14ac:dyDescent="0.2">
      <c r="A28" s="64">
        <f>IF(P28=0,0,IF(COUNTBLANK(P28)=1,0,COUNTA($P$14:P28)))</f>
        <v>0</v>
      </c>
      <c r="B28" s="28" t="str">
        <f>IF($C$4="Attiecināmās izmaksas",IF('12a+c+n'!$Q28="A",'12a+c+n'!B28,0),0)</f>
        <v>14-00000</v>
      </c>
      <c r="C28" s="28" t="str">
        <f>IF($C$4="Attiecināmās izmaksas",IF('12a+c+n'!$Q28="A",'12a+c+n'!C28,0),0)</f>
        <v>PP-R kausējamā caurule ar veidgabaliem d32</v>
      </c>
      <c r="D28" s="28" t="str">
        <f>IF($C$4="Attiecināmās izmaksas",IF('12a+c+n'!$Q28="A",'12a+c+n'!D28,0),0)</f>
        <v>m</v>
      </c>
      <c r="E28" s="59"/>
      <c r="F28" s="81"/>
      <c r="G28" s="28"/>
      <c r="H28" s="28">
        <f>IF($C$4="Attiecināmās izmaksas",IF('12a+c+n'!$Q28="A",'12a+c+n'!H28,0),0)</f>
        <v>0</v>
      </c>
      <c r="I28" s="28"/>
      <c r="J28" s="28"/>
      <c r="K28" s="59">
        <f>IF($C$4="Attiecināmās izmaksas",IF('12a+c+n'!$Q28="A",'12a+c+n'!K28,0),0)</f>
        <v>0</v>
      </c>
      <c r="L28" s="81">
        <f>IF($C$4="Attiecināmās izmaksas",IF('12a+c+n'!$Q28="A",'12a+c+n'!L28,0),0)</f>
        <v>0</v>
      </c>
      <c r="M28" s="28">
        <f>IF($C$4="Attiecināmās izmaksas",IF('12a+c+n'!$Q28="A",'12a+c+n'!M28,0),0)</f>
        <v>0</v>
      </c>
      <c r="N28" s="28">
        <f>IF($C$4="Attiecināmās izmaksas",IF('12a+c+n'!$Q28="A",'12a+c+n'!N28,0),0)</f>
        <v>0</v>
      </c>
      <c r="O28" s="28">
        <f>IF($C$4="Attiecināmās izmaksas",IF('12a+c+n'!$Q28="A",'12a+c+n'!O28,0),0)</f>
        <v>0</v>
      </c>
      <c r="P28" s="59">
        <f>IF($C$4="Attiecināmās izmaksas",IF('12a+c+n'!$Q28="A",'12a+c+n'!P28,0),0)</f>
        <v>0</v>
      </c>
    </row>
    <row r="29" spans="1:16" ht="22.5" x14ac:dyDescent="0.2">
      <c r="A29" s="64">
        <f>IF(P29=0,0,IF(COUNTBLANK(P29)=1,0,COUNTA($P$14:P29)))</f>
        <v>0</v>
      </c>
      <c r="B29" s="28" t="str">
        <f>IF($C$4="Attiecināmās izmaksas",IF('12a+c+n'!$Q29="A",'12a+c+n'!B29,0),0)</f>
        <v>14-00000</v>
      </c>
      <c r="C29" s="28" t="str">
        <f>IF($C$4="Attiecināmās izmaksas",IF('12a+c+n'!$Q29="A",'12a+c+n'!C29,0),0)</f>
        <v>PP-R kausējamā caurule ar veidgabaliem d25</v>
      </c>
      <c r="D29" s="28" t="str">
        <f>IF($C$4="Attiecināmās izmaksas",IF('12a+c+n'!$Q29="A",'12a+c+n'!D29,0),0)</f>
        <v>m</v>
      </c>
      <c r="E29" s="59"/>
      <c r="F29" s="81"/>
      <c r="G29" s="28"/>
      <c r="H29" s="28">
        <f>IF($C$4="Attiecināmās izmaksas",IF('12a+c+n'!$Q29="A",'12a+c+n'!H29,0),0)</f>
        <v>0</v>
      </c>
      <c r="I29" s="28"/>
      <c r="J29" s="28"/>
      <c r="K29" s="59">
        <f>IF($C$4="Attiecināmās izmaksas",IF('12a+c+n'!$Q29="A",'12a+c+n'!K29,0),0)</f>
        <v>0</v>
      </c>
      <c r="L29" s="81">
        <f>IF($C$4="Attiecināmās izmaksas",IF('12a+c+n'!$Q29="A",'12a+c+n'!L29,0),0)</f>
        <v>0</v>
      </c>
      <c r="M29" s="28">
        <f>IF($C$4="Attiecināmās izmaksas",IF('12a+c+n'!$Q29="A",'12a+c+n'!M29,0),0)</f>
        <v>0</v>
      </c>
      <c r="N29" s="28">
        <f>IF($C$4="Attiecināmās izmaksas",IF('12a+c+n'!$Q29="A",'12a+c+n'!N29,0),0)</f>
        <v>0</v>
      </c>
      <c r="O29" s="28">
        <f>IF($C$4="Attiecināmās izmaksas",IF('12a+c+n'!$Q29="A",'12a+c+n'!O29,0),0)</f>
        <v>0</v>
      </c>
      <c r="P29" s="59">
        <f>IF($C$4="Attiecināmās izmaksas",IF('12a+c+n'!$Q29="A",'12a+c+n'!P29,0),0)</f>
        <v>0</v>
      </c>
    </row>
    <row r="30" spans="1:16" ht="22.5" x14ac:dyDescent="0.2">
      <c r="A30" s="64">
        <f>IF(P30=0,0,IF(COUNTBLANK(P30)=1,0,COUNTA($P$14:P30)))</f>
        <v>0</v>
      </c>
      <c r="B30" s="28" t="str">
        <f>IF($C$4="Attiecināmās izmaksas",IF('12a+c+n'!$Q30="A",'12a+c+n'!B30,0),0)</f>
        <v>14-00000</v>
      </c>
      <c r="C30" s="28" t="str">
        <f>IF($C$4="Attiecināmās izmaksas",IF('12a+c+n'!$Q30="A",'12a+c+n'!C30,0),0)</f>
        <v>PP-R kausējamā caurule ar veidgabaliem d20</v>
      </c>
      <c r="D30" s="28" t="str">
        <f>IF($C$4="Attiecināmās izmaksas",IF('12a+c+n'!$Q30="A",'12a+c+n'!D30,0),0)</f>
        <v>m</v>
      </c>
      <c r="E30" s="59"/>
      <c r="F30" s="81"/>
      <c r="G30" s="28"/>
      <c r="H30" s="28">
        <f>IF($C$4="Attiecināmās izmaksas",IF('12a+c+n'!$Q30="A",'12a+c+n'!H30,0),0)</f>
        <v>0</v>
      </c>
      <c r="I30" s="28"/>
      <c r="J30" s="28"/>
      <c r="K30" s="59">
        <f>IF($C$4="Attiecināmās izmaksas",IF('12a+c+n'!$Q30="A",'12a+c+n'!K30,0),0)</f>
        <v>0</v>
      </c>
      <c r="L30" s="81">
        <f>IF($C$4="Attiecināmās izmaksas",IF('12a+c+n'!$Q30="A",'12a+c+n'!L30,0),0)</f>
        <v>0</v>
      </c>
      <c r="M30" s="28">
        <f>IF($C$4="Attiecināmās izmaksas",IF('12a+c+n'!$Q30="A",'12a+c+n'!M30,0),0)</f>
        <v>0</v>
      </c>
      <c r="N30" s="28">
        <f>IF($C$4="Attiecināmās izmaksas",IF('12a+c+n'!$Q30="A",'12a+c+n'!N30,0),0)</f>
        <v>0</v>
      </c>
      <c r="O30" s="28">
        <f>IF($C$4="Attiecināmās izmaksas",IF('12a+c+n'!$Q30="A",'12a+c+n'!O30,0),0)</f>
        <v>0</v>
      </c>
      <c r="P30" s="59">
        <f>IF($C$4="Attiecināmās izmaksas",IF('12a+c+n'!$Q30="A",'12a+c+n'!P30,0),0)</f>
        <v>0</v>
      </c>
    </row>
    <row r="31" spans="1:16" ht="22.5" x14ac:dyDescent="0.2">
      <c r="A31" s="64">
        <f>IF(P31=0,0,IF(COUNTBLANK(P31)=1,0,COUNTA($P$14:P31)))</f>
        <v>0</v>
      </c>
      <c r="B31" s="28" t="str">
        <f>IF($C$4="Attiecināmās izmaksas",IF('12a+c+n'!$Q31="A",'12a+c+n'!B31,0),0)</f>
        <v>14-00000</v>
      </c>
      <c r="C31" s="28" t="str">
        <f>IF($C$4="Attiecināmās izmaksas",IF('12a+c+n'!$Q31="A",'12a+c+n'!C31,0),0)</f>
        <v>PP-R kausējamā caurule ar veidgabaliem d15</v>
      </c>
      <c r="D31" s="28" t="str">
        <f>IF($C$4="Attiecināmās izmaksas",IF('12a+c+n'!$Q31="A",'12a+c+n'!D31,0),0)</f>
        <v>m</v>
      </c>
      <c r="E31" s="59"/>
      <c r="F31" s="81"/>
      <c r="G31" s="28"/>
      <c r="H31" s="28">
        <f>IF($C$4="Attiecināmās izmaksas",IF('12a+c+n'!$Q31="A",'12a+c+n'!H31,0),0)</f>
        <v>0</v>
      </c>
      <c r="I31" s="28"/>
      <c r="J31" s="28"/>
      <c r="K31" s="59">
        <f>IF($C$4="Attiecināmās izmaksas",IF('12a+c+n'!$Q31="A",'12a+c+n'!K31,0),0)</f>
        <v>0</v>
      </c>
      <c r="L31" s="81">
        <f>IF($C$4="Attiecināmās izmaksas",IF('12a+c+n'!$Q31="A",'12a+c+n'!L31,0),0)</f>
        <v>0</v>
      </c>
      <c r="M31" s="28">
        <f>IF($C$4="Attiecināmās izmaksas",IF('12a+c+n'!$Q31="A",'12a+c+n'!M31,0),0)</f>
        <v>0</v>
      </c>
      <c r="N31" s="28">
        <f>IF($C$4="Attiecināmās izmaksas",IF('12a+c+n'!$Q31="A",'12a+c+n'!N31,0),0)</f>
        <v>0</v>
      </c>
      <c r="O31" s="28">
        <f>IF($C$4="Attiecināmās izmaksas",IF('12a+c+n'!$Q31="A",'12a+c+n'!O31,0),0)</f>
        <v>0</v>
      </c>
      <c r="P31" s="59">
        <f>IF($C$4="Attiecināmās izmaksas",IF('12a+c+n'!$Q31="A",'12a+c+n'!P31,0),0)</f>
        <v>0</v>
      </c>
    </row>
    <row r="32" spans="1:16" ht="33.75" x14ac:dyDescent="0.2">
      <c r="A32" s="64">
        <f>IF(P32=0,0,IF(COUNTBLANK(P32)=1,0,COUNTA($P$14:P32)))</f>
        <v>0</v>
      </c>
      <c r="B32" s="28" t="str">
        <f>IF($C$4="Attiecināmās izmaksas",IF('12a+c+n'!$Q32="A",'12a+c+n'!B32,0),0)</f>
        <v>14-00000</v>
      </c>
      <c r="C32" s="28" t="str">
        <f>IF($C$4="Attiecināmās izmaksas",IF('12a+c+n'!$Q32="A",'12a+c+n'!C32,0),0)</f>
        <v>Siltumizolācija b=30mm λ=0.037 (pie temperatūras 50oC) karstajam ūdensvadam un cirkulācijas ūdensvadam         d32</v>
      </c>
      <c r="D32" s="28" t="str">
        <f>IF($C$4="Attiecināmās izmaksas",IF('12a+c+n'!$Q32="A",'12a+c+n'!D32,0),0)</f>
        <v>m</v>
      </c>
      <c r="E32" s="59"/>
      <c r="F32" s="81"/>
      <c r="G32" s="28"/>
      <c r="H32" s="28">
        <f>IF($C$4="Attiecināmās izmaksas",IF('12a+c+n'!$Q32="A",'12a+c+n'!H32,0),0)</f>
        <v>0</v>
      </c>
      <c r="I32" s="28"/>
      <c r="J32" s="28"/>
      <c r="K32" s="59">
        <f>IF($C$4="Attiecināmās izmaksas",IF('12a+c+n'!$Q32="A",'12a+c+n'!K32,0),0)</f>
        <v>0</v>
      </c>
      <c r="L32" s="81">
        <f>IF($C$4="Attiecināmās izmaksas",IF('12a+c+n'!$Q32="A",'12a+c+n'!L32,0),0)</f>
        <v>0</v>
      </c>
      <c r="M32" s="28">
        <f>IF($C$4="Attiecināmās izmaksas",IF('12a+c+n'!$Q32="A",'12a+c+n'!M32,0),0)</f>
        <v>0</v>
      </c>
      <c r="N32" s="28">
        <f>IF($C$4="Attiecināmās izmaksas",IF('12a+c+n'!$Q32="A",'12a+c+n'!N32,0),0)</f>
        <v>0</v>
      </c>
      <c r="O32" s="28">
        <f>IF($C$4="Attiecināmās izmaksas",IF('12a+c+n'!$Q32="A",'12a+c+n'!O32,0),0)</f>
        <v>0</v>
      </c>
      <c r="P32" s="59">
        <f>IF($C$4="Attiecināmās izmaksas",IF('12a+c+n'!$Q32="A",'12a+c+n'!P32,0),0)</f>
        <v>0</v>
      </c>
    </row>
    <row r="33" spans="1:16" ht="33.75" x14ac:dyDescent="0.2">
      <c r="A33" s="64">
        <f>IF(P33=0,0,IF(COUNTBLANK(P33)=1,0,COUNTA($P$14:P33)))</f>
        <v>0</v>
      </c>
      <c r="B33" s="28" t="str">
        <f>IF($C$4="Attiecināmās izmaksas",IF('12a+c+n'!$Q33="A",'12a+c+n'!B33,0),0)</f>
        <v>14-00000</v>
      </c>
      <c r="C33" s="28" t="str">
        <f>IF($C$4="Attiecināmās izmaksas",IF('12a+c+n'!$Q33="A",'12a+c+n'!C33,0),0)</f>
        <v>Siltumizolācija b=30mm λ=0.037 (pie temperatūras 50oC) karstajam ūdensvadam un cirkulācijas ūdensvadam         d25</v>
      </c>
      <c r="D33" s="28" t="str">
        <f>IF($C$4="Attiecināmās izmaksas",IF('12a+c+n'!$Q33="A",'12a+c+n'!D33,0),0)</f>
        <v>m</v>
      </c>
      <c r="E33" s="59"/>
      <c r="F33" s="81"/>
      <c r="G33" s="28"/>
      <c r="H33" s="28">
        <f>IF($C$4="Attiecināmās izmaksas",IF('12a+c+n'!$Q33="A",'12a+c+n'!H33,0),0)</f>
        <v>0</v>
      </c>
      <c r="I33" s="28"/>
      <c r="J33" s="28"/>
      <c r="K33" s="59">
        <f>IF($C$4="Attiecināmās izmaksas",IF('12a+c+n'!$Q33="A",'12a+c+n'!K33,0),0)</f>
        <v>0</v>
      </c>
      <c r="L33" s="81">
        <f>IF($C$4="Attiecināmās izmaksas",IF('12a+c+n'!$Q33="A",'12a+c+n'!L33,0),0)</f>
        <v>0</v>
      </c>
      <c r="M33" s="28">
        <f>IF($C$4="Attiecināmās izmaksas",IF('12a+c+n'!$Q33="A",'12a+c+n'!M33,0),0)</f>
        <v>0</v>
      </c>
      <c r="N33" s="28">
        <f>IF($C$4="Attiecināmās izmaksas",IF('12a+c+n'!$Q33="A",'12a+c+n'!N33,0),0)</f>
        <v>0</v>
      </c>
      <c r="O33" s="28">
        <f>IF($C$4="Attiecināmās izmaksas",IF('12a+c+n'!$Q33="A",'12a+c+n'!O33,0),0)</f>
        <v>0</v>
      </c>
      <c r="P33" s="59">
        <f>IF($C$4="Attiecināmās izmaksas",IF('12a+c+n'!$Q33="A",'12a+c+n'!P33,0),0)</f>
        <v>0</v>
      </c>
    </row>
    <row r="34" spans="1:16" ht="33.75" x14ac:dyDescent="0.2">
      <c r="A34" s="64">
        <f>IF(P34=0,0,IF(COUNTBLANK(P34)=1,0,COUNTA($P$14:P34)))</f>
        <v>0</v>
      </c>
      <c r="B34" s="28" t="str">
        <f>IF($C$4="Attiecināmās izmaksas",IF('12a+c+n'!$Q34="A",'12a+c+n'!B34,0),0)</f>
        <v>14-00000</v>
      </c>
      <c r="C34" s="28" t="str">
        <f>IF($C$4="Attiecināmās izmaksas",IF('12a+c+n'!$Q34="A",'12a+c+n'!C34,0),0)</f>
        <v>Siltumizolācija b=30mm λ=0.037 (pie temperatūras 50oC) karstajam ūdensvadam un cirkulācijas ūdensvadam         d20</v>
      </c>
      <c r="D34" s="28" t="str">
        <f>IF($C$4="Attiecināmās izmaksas",IF('12a+c+n'!$Q34="A",'12a+c+n'!D34,0),0)</f>
        <v>m</v>
      </c>
      <c r="E34" s="59"/>
      <c r="F34" s="81"/>
      <c r="G34" s="28"/>
      <c r="H34" s="28">
        <f>IF($C$4="Attiecināmās izmaksas",IF('12a+c+n'!$Q34="A",'12a+c+n'!H34,0),0)</f>
        <v>0</v>
      </c>
      <c r="I34" s="28"/>
      <c r="J34" s="28"/>
      <c r="K34" s="59">
        <f>IF($C$4="Attiecināmās izmaksas",IF('12a+c+n'!$Q34="A",'12a+c+n'!K34,0),0)</f>
        <v>0</v>
      </c>
      <c r="L34" s="81">
        <f>IF($C$4="Attiecināmās izmaksas",IF('12a+c+n'!$Q34="A",'12a+c+n'!L34,0),0)</f>
        <v>0</v>
      </c>
      <c r="M34" s="28">
        <f>IF($C$4="Attiecināmās izmaksas",IF('12a+c+n'!$Q34="A",'12a+c+n'!M34,0),0)</f>
        <v>0</v>
      </c>
      <c r="N34" s="28">
        <f>IF($C$4="Attiecināmās izmaksas",IF('12a+c+n'!$Q34="A",'12a+c+n'!N34,0),0)</f>
        <v>0</v>
      </c>
      <c r="O34" s="28">
        <f>IF($C$4="Attiecināmās izmaksas",IF('12a+c+n'!$Q34="A",'12a+c+n'!O34,0),0)</f>
        <v>0</v>
      </c>
      <c r="P34" s="59">
        <f>IF($C$4="Attiecināmās izmaksas",IF('12a+c+n'!$Q34="A",'12a+c+n'!P34,0),0)</f>
        <v>0</v>
      </c>
    </row>
    <row r="35" spans="1:16" ht="33.75" x14ac:dyDescent="0.2">
      <c r="A35" s="64">
        <f>IF(P35=0,0,IF(COUNTBLANK(P35)=1,0,COUNTA($P$14:P35)))</f>
        <v>0</v>
      </c>
      <c r="B35" s="28" t="str">
        <f>IF($C$4="Attiecināmās izmaksas",IF('12a+c+n'!$Q35="A",'12a+c+n'!B35,0),0)</f>
        <v>14-00000</v>
      </c>
      <c r="C35" s="28" t="str">
        <f>IF($C$4="Attiecināmās izmaksas",IF('12a+c+n'!$Q35="A",'12a+c+n'!C35,0),0)</f>
        <v>Siltumizolācija b=30mm λ=0.037 (pie temperatūras 50oC) karstajam ūdensvadam un cirkulācijas ūdensvadam         d15</v>
      </c>
      <c r="D35" s="28" t="str">
        <f>IF($C$4="Attiecināmās izmaksas",IF('12a+c+n'!$Q35="A",'12a+c+n'!D35,0),0)</f>
        <v>m</v>
      </c>
      <c r="E35" s="59"/>
      <c r="F35" s="81"/>
      <c r="G35" s="28"/>
      <c r="H35" s="28">
        <f>IF($C$4="Attiecināmās izmaksas",IF('12a+c+n'!$Q35="A",'12a+c+n'!H35,0),0)</f>
        <v>0</v>
      </c>
      <c r="I35" s="28"/>
      <c r="J35" s="28"/>
      <c r="K35" s="59">
        <f>IF($C$4="Attiecināmās izmaksas",IF('12a+c+n'!$Q35="A",'12a+c+n'!K35,0),0)</f>
        <v>0</v>
      </c>
      <c r="L35" s="81">
        <f>IF($C$4="Attiecināmās izmaksas",IF('12a+c+n'!$Q35="A",'12a+c+n'!L35,0),0)</f>
        <v>0</v>
      </c>
      <c r="M35" s="28">
        <f>IF($C$4="Attiecināmās izmaksas",IF('12a+c+n'!$Q35="A",'12a+c+n'!M35,0),0)</f>
        <v>0</v>
      </c>
      <c r="N35" s="28">
        <f>IF($C$4="Attiecināmās izmaksas",IF('12a+c+n'!$Q35="A",'12a+c+n'!N35,0),0)</f>
        <v>0</v>
      </c>
      <c r="O35" s="28">
        <f>IF($C$4="Attiecināmās izmaksas",IF('12a+c+n'!$Q35="A",'12a+c+n'!O35,0),0)</f>
        <v>0</v>
      </c>
      <c r="P35" s="59">
        <f>IF($C$4="Attiecināmās izmaksas",IF('12a+c+n'!$Q35="A",'12a+c+n'!P35,0),0)</f>
        <v>0</v>
      </c>
    </row>
    <row r="36" spans="1:16" ht="22.5" x14ac:dyDescent="0.2">
      <c r="A36" s="64">
        <f>IF(P36=0,0,IF(COUNTBLANK(P36)=1,0,COUNTA($P$14:P36)))</f>
        <v>0</v>
      </c>
      <c r="B36" s="28" t="str">
        <f>IF($C$4="Attiecināmās izmaksas",IF('12a+c+n'!$Q36="A",'12a+c+n'!B36,0),0)</f>
        <v>14-00000</v>
      </c>
      <c r="C36" s="28" t="str">
        <f>IF($C$4="Attiecināmās izmaksas",IF('12a+c+n'!$Q36="A",'12a+c+n'!C36,0),0)</f>
        <v>Lodveida vārsts dn15</v>
      </c>
      <c r="D36" s="28" t="str">
        <f>IF($C$4="Attiecināmās izmaksas",IF('12a+c+n'!$Q36="A",'12a+c+n'!D36,0),0)</f>
        <v>gb</v>
      </c>
      <c r="E36" s="59"/>
      <c r="F36" s="81"/>
      <c r="G36" s="28"/>
      <c r="H36" s="28">
        <f>IF($C$4="Attiecināmās izmaksas",IF('12a+c+n'!$Q36="A",'12a+c+n'!H36,0),0)</f>
        <v>0</v>
      </c>
      <c r="I36" s="28"/>
      <c r="J36" s="28"/>
      <c r="K36" s="59">
        <f>IF($C$4="Attiecināmās izmaksas",IF('12a+c+n'!$Q36="A",'12a+c+n'!K36,0),0)</f>
        <v>0</v>
      </c>
      <c r="L36" s="81">
        <f>IF($C$4="Attiecināmās izmaksas",IF('12a+c+n'!$Q36="A",'12a+c+n'!L36,0),0)</f>
        <v>0</v>
      </c>
      <c r="M36" s="28">
        <f>IF($C$4="Attiecināmās izmaksas",IF('12a+c+n'!$Q36="A",'12a+c+n'!M36,0),0)</f>
        <v>0</v>
      </c>
      <c r="N36" s="28">
        <f>IF($C$4="Attiecināmās izmaksas",IF('12a+c+n'!$Q36="A",'12a+c+n'!N36,0),0)</f>
        <v>0</v>
      </c>
      <c r="O36" s="28">
        <f>IF($C$4="Attiecināmās izmaksas",IF('12a+c+n'!$Q36="A",'12a+c+n'!O36,0),0)</f>
        <v>0</v>
      </c>
      <c r="P36" s="59">
        <f>IF($C$4="Attiecināmās izmaksas",IF('12a+c+n'!$Q36="A",'12a+c+n'!P36,0),0)</f>
        <v>0</v>
      </c>
    </row>
    <row r="37" spans="1:16" ht="22.5" x14ac:dyDescent="0.2">
      <c r="A37" s="64">
        <f>IF(P37=0,0,IF(COUNTBLANK(P37)=1,0,COUNTA($P$14:P37)))</f>
        <v>0</v>
      </c>
      <c r="B37" s="28" t="str">
        <f>IF($C$4="Attiecināmās izmaksas",IF('12a+c+n'!$Q37="A",'12a+c+n'!B37,0),0)</f>
        <v>14-00000</v>
      </c>
      <c r="C37" s="28" t="str">
        <f>IF($C$4="Attiecināmās izmaksas",IF('12a+c+n'!$Q37="A",'12a+c+n'!C37,0),0)</f>
        <v>Lodveida vārsts dn20</v>
      </c>
      <c r="D37" s="28" t="str">
        <f>IF($C$4="Attiecināmās izmaksas",IF('12a+c+n'!$Q37="A",'12a+c+n'!D37,0),0)</f>
        <v>gb</v>
      </c>
      <c r="E37" s="59"/>
      <c r="F37" s="81"/>
      <c r="G37" s="28"/>
      <c r="H37" s="28">
        <f>IF($C$4="Attiecināmās izmaksas",IF('12a+c+n'!$Q37="A",'12a+c+n'!H37,0),0)</f>
        <v>0</v>
      </c>
      <c r="I37" s="28"/>
      <c r="J37" s="28"/>
      <c r="K37" s="59">
        <f>IF($C$4="Attiecināmās izmaksas",IF('12a+c+n'!$Q37="A",'12a+c+n'!K37,0),0)</f>
        <v>0</v>
      </c>
      <c r="L37" s="81">
        <f>IF($C$4="Attiecināmās izmaksas",IF('12a+c+n'!$Q37="A",'12a+c+n'!L37,0),0)</f>
        <v>0</v>
      </c>
      <c r="M37" s="28">
        <f>IF($C$4="Attiecināmās izmaksas",IF('12a+c+n'!$Q37="A",'12a+c+n'!M37,0),0)</f>
        <v>0</v>
      </c>
      <c r="N37" s="28">
        <f>IF($C$4="Attiecināmās izmaksas",IF('12a+c+n'!$Q37="A",'12a+c+n'!N37,0),0)</f>
        <v>0</v>
      </c>
      <c r="O37" s="28">
        <f>IF($C$4="Attiecināmās izmaksas",IF('12a+c+n'!$Q37="A",'12a+c+n'!O37,0),0)</f>
        <v>0</v>
      </c>
      <c r="P37" s="59">
        <f>IF($C$4="Attiecināmās izmaksas",IF('12a+c+n'!$Q37="A",'12a+c+n'!P37,0),0)</f>
        <v>0</v>
      </c>
    </row>
    <row r="38" spans="1:16" ht="22.5" x14ac:dyDescent="0.2">
      <c r="A38" s="64">
        <f>IF(P38=0,0,IF(COUNTBLANK(P38)=1,0,COUNTA($P$14:P38)))</f>
        <v>0</v>
      </c>
      <c r="B38" s="28" t="str">
        <f>IF($C$4="Attiecināmās izmaksas",IF('12a+c+n'!$Q38="A",'12a+c+n'!B38,0),0)</f>
        <v>14-00000</v>
      </c>
      <c r="C38" s="28" t="str">
        <f>IF($C$4="Attiecināmās izmaksas",IF('12a+c+n'!$Q38="A",'12a+c+n'!C38,0),0)</f>
        <v>Lodveida vārsts dn25</v>
      </c>
      <c r="D38" s="28" t="str">
        <f>IF($C$4="Attiecināmās izmaksas",IF('12a+c+n'!$Q38="A",'12a+c+n'!D38,0),0)</f>
        <v>gb</v>
      </c>
      <c r="E38" s="59"/>
      <c r="F38" s="81"/>
      <c r="G38" s="28"/>
      <c r="H38" s="28">
        <f>IF($C$4="Attiecināmās izmaksas",IF('12a+c+n'!$Q38="A",'12a+c+n'!H38,0),0)</f>
        <v>0</v>
      </c>
      <c r="I38" s="28"/>
      <c r="J38" s="28"/>
      <c r="K38" s="59">
        <f>IF($C$4="Attiecināmās izmaksas",IF('12a+c+n'!$Q38="A",'12a+c+n'!K38,0),0)</f>
        <v>0</v>
      </c>
      <c r="L38" s="81">
        <f>IF($C$4="Attiecināmās izmaksas",IF('12a+c+n'!$Q38="A",'12a+c+n'!L38,0),0)</f>
        <v>0</v>
      </c>
      <c r="M38" s="28">
        <f>IF($C$4="Attiecināmās izmaksas",IF('12a+c+n'!$Q38="A",'12a+c+n'!M38,0),0)</f>
        <v>0</v>
      </c>
      <c r="N38" s="28">
        <f>IF($C$4="Attiecināmās izmaksas",IF('12a+c+n'!$Q38="A",'12a+c+n'!N38,0),0)</f>
        <v>0</v>
      </c>
      <c r="O38" s="28">
        <f>IF($C$4="Attiecināmās izmaksas",IF('12a+c+n'!$Q38="A",'12a+c+n'!O38,0),0)</f>
        <v>0</v>
      </c>
      <c r="P38" s="59">
        <f>IF($C$4="Attiecināmās izmaksas",IF('12a+c+n'!$Q38="A",'12a+c+n'!P38,0),0)</f>
        <v>0</v>
      </c>
    </row>
    <row r="39" spans="1:16" ht="22.5" x14ac:dyDescent="0.2">
      <c r="A39" s="64">
        <f>IF(P39=0,0,IF(COUNTBLANK(P39)=1,0,COUNTA($P$14:P39)))</f>
        <v>0</v>
      </c>
      <c r="B39" s="28" t="str">
        <f>IF($C$4="Attiecināmās izmaksas",IF('12a+c+n'!$Q39="A",'12a+c+n'!B39,0),0)</f>
        <v>14-00000</v>
      </c>
      <c r="C39" s="28" t="str">
        <f>IF($C$4="Attiecināmās izmaksas",IF('12a+c+n'!$Q39="A",'12a+c+n'!C39,0),0)</f>
        <v>Lodveida vārsts dn32</v>
      </c>
      <c r="D39" s="28" t="str">
        <f>IF($C$4="Attiecināmās izmaksas",IF('12a+c+n'!$Q39="A",'12a+c+n'!D39,0),0)</f>
        <v>gb</v>
      </c>
      <c r="E39" s="59"/>
      <c r="F39" s="81"/>
      <c r="G39" s="28"/>
      <c r="H39" s="28">
        <f>IF($C$4="Attiecināmās izmaksas",IF('12a+c+n'!$Q39="A",'12a+c+n'!H39,0),0)</f>
        <v>0</v>
      </c>
      <c r="I39" s="28"/>
      <c r="J39" s="28"/>
      <c r="K39" s="59">
        <f>IF($C$4="Attiecināmās izmaksas",IF('12a+c+n'!$Q39="A",'12a+c+n'!K39,0),0)</f>
        <v>0</v>
      </c>
      <c r="L39" s="81">
        <f>IF($C$4="Attiecināmās izmaksas",IF('12a+c+n'!$Q39="A",'12a+c+n'!L39,0),0)</f>
        <v>0</v>
      </c>
      <c r="M39" s="28">
        <f>IF($C$4="Attiecināmās izmaksas",IF('12a+c+n'!$Q39="A",'12a+c+n'!M39,0),0)</f>
        <v>0</v>
      </c>
      <c r="N39" s="28">
        <f>IF($C$4="Attiecināmās izmaksas",IF('12a+c+n'!$Q39="A",'12a+c+n'!N39,0),0)</f>
        <v>0</v>
      </c>
      <c r="O39" s="28">
        <f>IF($C$4="Attiecināmās izmaksas",IF('12a+c+n'!$Q39="A",'12a+c+n'!O39,0),0)</f>
        <v>0</v>
      </c>
      <c r="P39" s="59">
        <f>IF($C$4="Attiecināmās izmaksas",IF('12a+c+n'!$Q39="A",'12a+c+n'!P39,0),0)</f>
        <v>0</v>
      </c>
    </row>
    <row r="40" spans="1:16" ht="22.5" x14ac:dyDescent="0.2">
      <c r="A40" s="64">
        <f>IF(P40=0,0,IF(COUNTBLANK(P40)=1,0,COUNTA($P$14:P40)))</f>
        <v>0</v>
      </c>
      <c r="B40" s="28" t="str">
        <f>IF($C$4="Attiecināmās izmaksas",IF('12a+c+n'!$Q40="A",'12a+c+n'!B40,0),0)</f>
        <v>14-00000</v>
      </c>
      <c r="C40" s="28" t="str">
        <f>IF($C$4="Attiecināmās izmaksas",IF('12a+c+n'!$Q40="A",'12a+c+n'!C40,0),0)</f>
        <v>Noslēgvārsts dn32</v>
      </c>
      <c r="D40" s="28" t="str">
        <f>IF($C$4="Attiecināmās izmaksas",IF('12a+c+n'!$Q40="A",'12a+c+n'!D40,0),0)</f>
        <v>gb</v>
      </c>
      <c r="E40" s="59"/>
      <c r="F40" s="81"/>
      <c r="G40" s="28"/>
      <c r="H40" s="28">
        <f>IF($C$4="Attiecināmās izmaksas",IF('12a+c+n'!$Q40="A",'12a+c+n'!H40,0),0)</f>
        <v>0</v>
      </c>
      <c r="I40" s="28"/>
      <c r="J40" s="28"/>
      <c r="K40" s="59">
        <f>IF($C$4="Attiecināmās izmaksas",IF('12a+c+n'!$Q40="A",'12a+c+n'!K40,0),0)</f>
        <v>0</v>
      </c>
      <c r="L40" s="81">
        <f>IF($C$4="Attiecināmās izmaksas",IF('12a+c+n'!$Q40="A",'12a+c+n'!L40,0),0)</f>
        <v>0</v>
      </c>
      <c r="M40" s="28">
        <f>IF($C$4="Attiecināmās izmaksas",IF('12a+c+n'!$Q40="A",'12a+c+n'!M40,0),0)</f>
        <v>0</v>
      </c>
      <c r="N40" s="28">
        <f>IF($C$4="Attiecināmās izmaksas",IF('12a+c+n'!$Q40="A",'12a+c+n'!N40,0),0)</f>
        <v>0</v>
      </c>
      <c r="O40" s="28">
        <f>IF($C$4="Attiecināmās izmaksas",IF('12a+c+n'!$Q40="A",'12a+c+n'!O40,0),0)</f>
        <v>0</v>
      </c>
      <c r="P40" s="59">
        <f>IF($C$4="Attiecināmās izmaksas",IF('12a+c+n'!$Q40="A",'12a+c+n'!P40,0),0)</f>
        <v>0</v>
      </c>
    </row>
    <row r="41" spans="1:16" ht="22.5" x14ac:dyDescent="0.2">
      <c r="A41" s="64">
        <f>IF(P41=0,0,IF(COUNTBLANK(P41)=1,0,COUNTA($P$14:P41)))</f>
        <v>0</v>
      </c>
      <c r="B41" s="28" t="str">
        <f>IF($C$4="Attiecināmās izmaksas",IF('12a+c+n'!$Q41="A",'12a+c+n'!B41,0),0)</f>
        <v>14-00000</v>
      </c>
      <c r="C41" s="28" t="str">
        <f>IF($C$4="Attiecināmās izmaksas",IF('12a+c+n'!$Q41="A",'12a+c+n'!C41,0),0)</f>
        <v>Noslēgvārsts dn20</v>
      </c>
      <c r="D41" s="28" t="str">
        <f>IF($C$4="Attiecināmās izmaksas",IF('12a+c+n'!$Q41="A",'12a+c+n'!D41,0),0)</f>
        <v>gb</v>
      </c>
      <c r="E41" s="59"/>
      <c r="F41" s="81"/>
      <c r="G41" s="28"/>
      <c r="H41" s="28">
        <f>IF($C$4="Attiecināmās izmaksas",IF('12a+c+n'!$Q41="A",'12a+c+n'!H41,0),0)</f>
        <v>0</v>
      </c>
      <c r="I41" s="28"/>
      <c r="J41" s="28"/>
      <c r="K41" s="59">
        <f>IF($C$4="Attiecināmās izmaksas",IF('12a+c+n'!$Q41="A",'12a+c+n'!K41,0),0)</f>
        <v>0</v>
      </c>
      <c r="L41" s="81">
        <f>IF($C$4="Attiecināmās izmaksas",IF('12a+c+n'!$Q41="A",'12a+c+n'!L41,0),0)</f>
        <v>0</v>
      </c>
      <c r="M41" s="28">
        <f>IF($C$4="Attiecināmās izmaksas",IF('12a+c+n'!$Q41="A",'12a+c+n'!M41,0),0)</f>
        <v>0</v>
      </c>
      <c r="N41" s="28">
        <f>IF($C$4="Attiecināmās izmaksas",IF('12a+c+n'!$Q41="A",'12a+c+n'!N41,0),0)</f>
        <v>0</v>
      </c>
      <c r="O41" s="28">
        <f>IF($C$4="Attiecināmās izmaksas",IF('12a+c+n'!$Q41="A",'12a+c+n'!O41,0),0)</f>
        <v>0</v>
      </c>
      <c r="P41" s="59">
        <f>IF($C$4="Attiecināmās izmaksas",IF('12a+c+n'!$Q41="A",'12a+c+n'!P41,0),0)</f>
        <v>0</v>
      </c>
    </row>
    <row r="42" spans="1:16" ht="22.5" x14ac:dyDescent="0.2">
      <c r="A42" s="64">
        <f>IF(P42=0,0,IF(COUNTBLANK(P42)=1,0,COUNTA($P$14:P42)))</f>
        <v>0</v>
      </c>
      <c r="B42" s="28" t="str">
        <f>IF($C$4="Attiecināmās izmaksas",IF('12a+c+n'!$Q42="A",'12a+c+n'!B42,0),0)</f>
        <v>14-00000</v>
      </c>
      <c r="C42" s="28" t="str">
        <f>IF($C$4="Attiecināmās izmaksas",IF('12a+c+n'!$Q42="A",'12a+c+n'!C42,0),0)</f>
        <v>Pretvārsts dn32</v>
      </c>
      <c r="D42" s="28" t="str">
        <f>IF($C$4="Attiecināmās izmaksas",IF('12a+c+n'!$Q42="A",'12a+c+n'!D42,0),0)</f>
        <v>gb</v>
      </c>
      <c r="E42" s="59"/>
      <c r="F42" s="81"/>
      <c r="G42" s="28"/>
      <c r="H42" s="28">
        <f>IF($C$4="Attiecināmās izmaksas",IF('12a+c+n'!$Q42="A",'12a+c+n'!H42,0),0)</f>
        <v>0</v>
      </c>
      <c r="I42" s="28"/>
      <c r="J42" s="28"/>
      <c r="K42" s="59">
        <f>IF($C$4="Attiecināmās izmaksas",IF('12a+c+n'!$Q42="A",'12a+c+n'!K42,0),0)</f>
        <v>0</v>
      </c>
      <c r="L42" s="81">
        <f>IF($C$4="Attiecināmās izmaksas",IF('12a+c+n'!$Q42="A",'12a+c+n'!L42,0),0)</f>
        <v>0</v>
      </c>
      <c r="M42" s="28">
        <f>IF($C$4="Attiecināmās izmaksas",IF('12a+c+n'!$Q42="A",'12a+c+n'!M42,0),0)</f>
        <v>0</v>
      </c>
      <c r="N42" s="28">
        <f>IF($C$4="Attiecināmās izmaksas",IF('12a+c+n'!$Q42="A",'12a+c+n'!N42,0),0)</f>
        <v>0</v>
      </c>
      <c r="O42" s="28">
        <f>IF($C$4="Attiecināmās izmaksas",IF('12a+c+n'!$Q42="A",'12a+c+n'!O42,0),0)</f>
        <v>0</v>
      </c>
      <c r="P42" s="59">
        <f>IF($C$4="Attiecināmās izmaksas",IF('12a+c+n'!$Q42="A",'12a+c+n'!P42,0),0)</f>
        <v>0</v>
      </c>
    </row>
    <row r="43" spans="1:16" ht="22.5" x14ac:dyDescent="0.2">
      <c r="A43" s="64">
        <f>IF(P43=0,0,IF(COUNTBLANK(P43)=1,0,COUNTA($P$14:P43)))</f>
        <v>0</v>
      </c>
      <c r="B43" s="28" t="str">
        <f>IF($C$4="Attiecināmās izmaksas",IF('12a+c+n'!$Q43="A",'12a+c+n'!B43,0),0)</f>
        <v>14-00000</v>
      </c>
      <c r="C43" s="28" t="str">
        <f>IF($C$4="Attiecināmās izmaksas",IF('12a+c+n'!$Q43="A",'12a+c+n'!C43,0),0)</f>
        <v>Tukšošanas vārsti dn15</v>
      </c>
      <c r="D43" s="28" t="str">
        <f>IF($C$4="Attiecināmās izmaksas",IF('12a+c+n'!$Q43="A",'12a+c+n'!D43,0),0)</f>
        <v>gb</v>
      </c>
      <c r="E43" s="59"/>
      <c r="F43" s="81"/>
      <c r="G43" s="28"/>
      <c r="H43" s="28">
        <f>IF($C$4="Attiecināmās izmaksas",IF('12a+c+n'!$Q43="A",'12a+c+n'!H43,0),0)</f>
        <v>0</v>
      </c>
      <c r="I43" s="28"/>
      <c r="J43" s="28"/>
      <c r="K43" s="59">
        <f>IF($C$4="Attiecināmās izmaksas",IF('12a+c+n'!$Q43="A",'12a+c+n'!K43,0),0)</f>
        <v>0</v>
      </c>
      <c r="L43" s="81">
        <f>IF($C$4="Attiecināmās izmaksas",IF('12a+c+n'!$Q43="A",'12a+c+n'!L43,0),0)</f>
        <v>0</v>
      </c>
      <c r="M43" s="28">
        <f>IF($C$4="Attiecināmās izmaksas",IF('12a+c+n'!$Q43="A",'12a+c+n'!M43,0),0)</f>
        <v>0</v>
      </c>
      <c r="N43" s="28">
        <f>IF($C$4="Attiecināmās izmaksas",IF('12a+c+n'!$Q43="A",'12a+c+n'!N43,0),0)</f>
        <v>0</v>
      </c>
      <c r="O43" s="28">
        <f>IF($C$4="Attiecināmās izmaksas",IF('12a+c+n'!$Q43="A",'12a+c+n'!O43,0),0)</f>
        <v>0</v>
      </c>
      <c r="P43" s="59">
        <f>IF($C$4="Attiecināmās izmaksas",IF('12a+c+n'!$Q43="A",'12a+c+n'!P43,0),0)</f>
        <v>0</v>
      </c>
    </row>
    <row r="44" spans="1:16" ht="22.5" x14ac:dyDescent="0.2">
      <c r="A44" s="64">
        <f>IF(P44=0,0,IF(COUNTBLANK(P44)=1,0,COUNTA($P$14:P44)))</f>
        <v>0</v>
      </c>
      <c r="B44" s="28" t="str">
        <f>IF($C$4="Attiecināmās izmaksas",IF('12a+c+n'!$Q44="A",'12a+c+n'!B44,0),0)</f>
        <v>14-00000</v>
      </c>
      <c r="C44" s="28" t="str">
        <f>IF($C$4="Attiecināmās izmaksas",IF('12a+c+n'!$Q44="A",'12a+c+n'!C44,0),0)</f>
        <v>Balansēšanas vārsts dn15</v>
      </c>
      <c r="D44" s="28" t="str">
        <f>IF($C$4="Attiecināmās izmaksas",IF('12a+c+n'!$Q44="A",'12a+c+n'!D44,0),0)</f>
        <v>gb</v>
      </c>
      <c r="E44" s="59"/>
      <c r="F44" s="81"/>
      <c r="G44" s="28"/>
      <c r="H44" s="28">
        <f>IF($C$4="Attiecināmās izmaksas",IF('12a+c+n'!$Q44="A",'12a+c+n'!H44,0),0)</f>
        <v>0</v>
      </c>
      <c r="I44" s="28"/>
      <c r="J44" s="28"/>
      <c r="K44" s="59">
        <f>IF($C$4="Attiecināmās izmaksas",IF('12a+c+n'!$Q44="A",'12a+c+n'!K44,0),0)</f>
        <v>0</v>
      </c>
      <c r="L44" s="81">
        <f>IF($C$4="Attiecināmās izmaksas",IF('12a+c+n'!$Q44="A",'12a+c+n'!L44,0),0)</f>
        <v>0</v>
      </c>
      <c r="M44" s="28">
        <f>IF($C$4="Attiecināmās izmaksas",IF('12a+c+n'!$Q44="A",'12a+c+n'!M44,0),0)</f>
        <v>0</v>
      </c>
      <c r="N44" s="28">
        <f>IF($C$4="Attiecināmās izmaksas",IF('12a+c+n'!$Q44="A",'12a+c+n'!N44,0),0)</f>
        <v>0</v>
      </c>
      <c r="O44" s="28">
        <f>IF($C$4="Attiecināmās izmaksas",IF('12a+c+n'!$Q44="A",'12a+c+n'!O44,0),0)</f>
        <v>0</v>
      </c>
      <c r="P44" s="59">
        <f>IF($C$4="Attiecināmās izmaksas",IF('12a+c+n'!$Q44="A",'12a+c+n'!P44,0),0)</f>
        <v>0</v>
      </c>
    </row>
    <row r="45" spans="1:16" ht="22.5" x14ac:dyDescent="0.2">
      <c r="A45" s="64">
        <f>IF(P45=0,0,IF(COUNTBLANK(P45)=1,0,COUNTA($P$14:P45)))</f>
        <v>0</v>
      </c>
      <c r="B45" s="28" t="str">
        <f>IF($C$4="Attiecināmās izmaksas",IF('12a+c+n'!$Q45="A",'12a+c+n'!B45,0),0)</f>
        <v>14-00000</v>
      </c>
      <c r="C45" s="28" t="str">
        <f>IF($C$4="Attiecināmās izmaksas",IF('12a+c+n'!$Q45="A",'12a+c+n'!C45,0),0)</f>
        <v>Atgaisotājs dn15</v>
      </c>
      <c r="D45" s="28" t="str">
        <f>IF($C$4="Attiecināmās izmaksas",IF('12a+c+n'!$Q45="A",'12a+c+n'!D45,0),0)</f>
        <v>gb</v>
      </c>
      <c r="E45" s="59"/>
      <c r="F45" s="81"/>
      <c r="G45" s="28"/>
      <c r="H45" s="28">
        <f>IF($C$4="Attiecināmās izmaksas",IF('12a+c+n'!$Q45="A",'12a+c+n'!H45,0),0)</f>
        <v>0</v>
      </c>
      <c r="I45" s="28"/>
      <c r="J45" s="28"/>
      <c r="K45" s="59">
        <f>IF($C$4="Attiecināmās izmaksas",IF('12a+c+n'!$Q45="A",'12a+c+n'!K45,0),0)</f>
        <v>0</v>
      </c>
      <c r="L45" s="81">
        <f>IF($C$4="Attiecināmās izmaksas",IF('12a+c+n'!$Q45="A",'12a+c+n'!L45,0),0)</f>
        <v>0</v>
      </c>
      <c r="M45" s="28">
        <f>IF($C$4="Attiecināmās izmaksas",IF('12a+c+n'!$Q45="A",'12a+c+n'!M45,0),0)</f>
        <v>0</v>
      </c>
      <c r="N45" s="28">
        <f>IF($C$4="Attiecināmās izmaksas",IF('12a+c+n'!$Q45="A",'12a+c+n'!N45,0),0)</f>
        <v>0</v>
      </c>
      <c r="O45" s="28">
        <f>IF($C$4="Attiecināmās izmaksas",IF('12a+c+n'!$Q45="A",'12a+c+n'!O45,0),0)</f>
        <v>0</v>
      </c>
      <c r="P45" s="59">
        <f>IF($C$4="Attiecināmās izmaksas",IF('12a+c+n'!$Q45="A",'12a+c+n'!P45,0),0)</f>
        <v>0</v>
      </c>
    </row>
    <row r="46" spans="1:16" ht="22.5" x14ac:dyDescent="0.2">
      <c r="A46" s="64">
        <f>IF(P46=0,0,IF(COUNTBLANK(P46)=1,0,COUNTA($P$14:P46)))</f>
        <v>0</v>
      </c>
      <c r="B46" s="28" t="str">
        <f>IF($C$4="Attiecināmās izmaksas",IF('12a+c+n'!$Q46="A",'12a+c+n'!B46,0),0)</f>
        <v>14-00000</v>
      </c>
      <c r="C46" s="28" t="str">
        <f>IF($C$4="Attiecināmās izmaksas",IF('12a+c+n'!$Q46="A",'12a+c+n'!C46,0),0)</f>
        <v>Cauruļvadu hidrauliskā pārbaude</v>
      </c>
      <c r="D46" s="28" t="str">
        <f>IF($C$4="Attiecināmās izmaksas",IF('12a+c+n'!$Q46="A",'12a+c+n'!D46,0),0)</f>
        <v>kompl.</v>
      </c>
      <c r="E46" s="59"/>
      <c r="F46" s="81"/>
      <c r="G46" s="28"/>
      <c r="H46" s="28">
        <f>IF($C$4="Attiecināmās izmaksas",IF('12a+c+n'!$Q46="A",'12a+c+n'!H46,0),0)</f>
        <v>0</v>
      </c>
      <c r="I46" s="28"/>
      <c r="J46" s="28"/>
      <c r="K46" s="59">
        <f>IF($C$4="Attiecināmās izmaksas",IF('12a+c+n'!$Q46="A",'12a+c+n'!K46,0),0)</f>
        <v>0</v>
      </c>
      <c r="L46" s="81">
        <f>IF($C$4="Attiecināmās izmaksas",IF('12a+c+n'!$Q46="A",'12a+c+n'!L46,0),0)</f>
        <v>0</v>
      </c>
      <c r="M46" s="28">
        <f>IF($C$4="Attiecināmās izmaksas",IF('12a+c+n'!$Q46="A",'12a+c+n'!M46,0),0)</f>
        <v>0</v>
      </c>
      <c r="N46" s="28">
        <f>IF($C$4="Attiecināmās izmaksas",IF('12a+c+n'!$Q46="A",'12a+c+n'!N46,0),0)</f>
        <v>0</v>
      </c>
      <c r="O46" s="28">
        <f>IF($C$4="Attiecināmās izmaksas",IF('12a+c+n'!$Q46="A",'12a+c+n'!O46,0),0)</f>
        <v>0</v>
      </c>
      <c r="P46" s="59">
        <f>IF($C$4="Attiecināmās izmaksas",IF('12a+c+n'!$Q46="A",'12a+c+n'!P46,0),0)</f>
        <v>0</v>
      </c>
    </row>
    <row r="47" spans="1:16" ht="22.5" x14ac:dyDescent="0.2">
      <c r="A47" s="64">
        <f>IF(P47=0,0,IF(COUNTBLANK(P47)=1,0,COUNTA($P$14:P47)))</f>
        <v>0</v>
      </c>
      <c r="B47" s="28" t="str">
        <f>IF($C$4="Attiecināmās izmaksas",IF('12a+c+n'!$Q47="A",'12a+c+n'!B47,0),0)</f>
        <v>14-00000</v>
      </c>
      <c r="C47" s="28" t="str">
        <f>IF($C$4="Attiecināmās izmaksas",IF('12a+c+n'!$Q47="A",'12a+c+n'!C47,0),0)</f>
        <v>Pieslēgums siltummezglam</v>
      </c>
      <c r="D47" s="28" t="str">
        <f>IF($C$4="Attiecināmās izmaksas",IF('12a+c+n'!$Q47="A",'12a+c+n'!D47,0),0)</f>
        <v>kompl.</v>
      </c>
      <c r="E47" s="59"/>
      <c r="F47" s="81"/>
      <c r="G47" s="28"/>
      <c r="H47" s="28">
        <f>IF($C$4="Attiecināmās izmaksas",IF('12a+c+n'!$Q47="A",'12a+c+n'!H47,0),0)</f>
        <v>0</v>
      </c>
      <c r="I47" s="28"/>
      <c r="J47" s="28"/>
      <c r="K47" s="59">
        <f>IF($C$4="Attiecināmās izmaksas",IF('12a+c+n'!$Q47="A",'12a+c+n'!K47,0),0)</f>
        <v>0</v>
      </c>
      <c r="L47" s="81">
        <f>IF($C$4="Attiecināmās izmaksas",IF('12a+c+n'!$Q47="A",'12a+c+n'!L47,0),0)</f>
        <v>0</v>
      </c>
      <c r="M47" s="28">
        <f>IF($C$4="Attiecināmās izmaksas",IF('12a+c+n'!$Q47="A",'12a+c+n'!M47,0),0)</f>
        <v>0</v>
      </c>
      <c r="N47" s="28">
        <f>IF($C$4="Attiecināmās izmaksas",IF('12a+c+n'!$Q47="A",'12a+c+n'!N47,0),0)</f>
        <v>0</v>
      </c>
      <c r="O47" s="28">
        <f>IF($C$4="Attiecināmās izmaksas",IF('12a+c+n'!$Q47="A",'12a+c+n'!O47,0),0)</f>
        <v>0</v>
      </c>
      <c r="P47" s="59">
        <f>IF($C$4="Attiecināmās izmaksas",IF('12a+c+n'!$Q47="A",'12a+c+n'!P47,0),0)</f>
        <v>0</v>
      </c>
    </row>
    <row r="48" spans="1:16" ht="22.5" x14ac:dyDescent="0.2">
      <c r="A48" s="64">
        <f>IF(P48=0,0,IF(COUNTBLANK(P48)=1,0,COUNTA($P$14:P48)))</f>
        <v>0</v>
      </c>
      <c r="B48" s="28" t="str">
        <f>IF($C$4="Attiecināmās izmaksas",IF('12a+c+n'!$Q48="A",'12a+c+n'!B48,0),0)</f>
        <v>14-00000</v>
      </c>
      <c r="C48" s="28" t="str">
        <f>IF($C$4="Attiecināmās izmaksas",IF('12a+c+n'!$Q48="A",'12a+c+n'!C48,0),0)</f>
        <v>Pieslēgums pie esošās dzīvokļu ūdensapgādes</v>
      </c>
      <c r="D48" s="28" t="str">
        <f>IF($C$4="Attiecināmās izmaksas",IF('12a+c+n'!$Q48="A",'12a+c+n'!D48,0),0)</f>
        <v>kompl.</v>
      </c>
      <c r="E48" s="59"/>
      <c r="F48" s="81"/>
      <c r="G48" s="28"/>
      <c r="H48" s="28">
        <f>IF($C$4="Attiecināmās izmaksas",IF('12a+c+n'!$Q48="A",'12a+c+n'!H48,0),0)</f>
        <v>0</v>
      </c>
      <c r="I48" s="28"/>
      <c r="J48" s="28"/>
      <c r="K48" s="59">
        <f>IF($C$4="Attiecināmās izmaksas",IF('12a+c+n'!$Q48="A",'12a+c+n'!K48,0),0)</f>
        <v>0</v>
      </c>
      <c r="L48" s="81">
        <f>IF($C$4="Attiecināmās izmaksas",IF('12a+c+n'!$Q48="A",'12a+c+n'!L48,0),0)</f>
        <v>0</v>
      </c>
      <c r="M48" s="28">
        <f>IF($C$4="Attiecināmās izmaksas",IF('12a+c+n'!$Q48="A",'12a+c+n'!M48,0),0)</f>
        <v>0</v>
      </c>
      <c r="N48" s="28">
        <f>IF($C$4="Attiecināmās izmaksas",IF('12a+c+n'!$Q48="A",'12a+c+n'!N48,0),0)</f>
        <v>0</v>
      </c>
      <c r="O48" s="28">
        <f>IF($C$4="Attiecināmās izmaksas",IF('12a+c+n'!$Q48="A",'12a+c+n'!O48,0),0)</f>
        <v>0</v>
      </c>
      <c r="P48" s="59">
        <f>IF($C$4="Attiecināmās izmaksas",IF('12a+c+n'!$Q48="A",'12a+c+n'!P48,0),0)</f>
        <v>0</v>
      </c>
    </row>
    <row r="49" spans="1:16" x14ac:dyDescent="0.2">
      <c r="A49" s="64">
        <f>IF(P49=0,0,IF(COUNTBLANK(P49)=1,0,COUNTA($P$14:P49)))</f>
        <v>0</v>
      </c>
      <c r="B49" s="28">
        <f>IF($C$4="Attiecināmās izmaksas",IF('12a+c+n'!$Q49="A",'12a+c+n'!B49,0),0)</f>
        <v>0</v>
      </c>
      <c r="C49" s="28">
        <f>IF($C$4="Attiecināmās izmaksas",IF('12a+c+n'!$Q49="A",'12a+c+n'!C49,0),0)</f>
        <v>0</v>
      </c>
      <c r="D49" s="28">
        <f>IF($C$4="Attiecināmās izmaksas",IF('12a+c+n'!$Q49="A",'12a+c+n'!D49,0),0)</f>
        <v>0</v>
      </c>
      <c r="E49" s="59"/>
      <c r="F49" s="81"/>
      <c r="G49" s="28"/>
      <c r="H49" s="28">
        <f>IF($C$4="Attiecināmās izmaksas",IF('12a+c+n'!$Q49="A",'12a+c+n'!H49,0),0)</f>
        <v>0</v>
      </c>
      <c r="I49" s="28"/>
      <c r="J49" s="28"/>
      <c r="K49" s="59">
        <f>IF($C$4="Attiecināmās izmaksas",IF('12a+c+n'!$Q49="A",'12a+c+n'!K49,0),0)</f>
        <v>0</v>
      </c>
      <c r="L49" s="81">
        <f>IF($C$4="Attiecināmās izmaksas",IF('12a+c+n'!$Q49="A",'12a+c+n'!L49,0),0)</f>
        <v>0</v>
      </c>
      <c r="M49" s="28">
        <f>IF($C$4="Attiecināmās izmaksas",IF('12a+c+n'!$Q49="A",'12a+c+n'!M49,0),0)</f>
        <v>0</v>
      </c>
      <c r="N49" s="28">
        <f>IF($C$4="Attiecināmās izmaksas",IF('12a+c+n'!$Q49="A",'12a+c+n'!N49,0),0)</f>
        <v>0</v>
      </c>
      <c r="O49" s="28">
        <f>IF($C$4="Attiecināmās izmaksas",IF('12a+c+n'!$Q49="A",'12a+c+n'!O49,0),0)</f>
        <v>0</v>
      </c>
      <c r="P49" s="59">
        <f>IF($C$4="Attiecināmās izmaksas",IF('12a+c+n'!$Q49="A",'12a+c+n'!P49,0),0)</f>
        <v>0</v>
      </c>
    </row>
    <row r="50" spans="1:16" x14ac:dyDescent="0.2">
      <c r="A50" s="64">
        <f>IF(P50=0,0,IF(COUNTBLANK(P50)=1,0,COUNTA($P$14:P50)))</f>
        <v>0</v>
      </c>
      <c r="B50" s="28">
        <f>IF($C$4="Attiecināmās izmaksas",IF('12a+c+n'!$Q50="A",'12a+c+n'!B50,0),0)</f>
        <v>0</v>
      </c>
      <c r="C50" s="28">
        <f>IF($C$4="Attiecināmās izmaksas",IF('12a+c+n'!$Q50="A",'12a+c+n'!C50,0),0)</f>
        <v>0</v>
      </c>
      <c r="D50" s="28">
        <f>IF($C$4="Attiecināmās izmaksas",IF('12a+c+n'!$Q50="A",'12a+c+n'!D50,0),0)</f>
        <v>0</v>
      </c>
      <c r="E50" s="59"/>
      <c r="F50" s="81"/>
      <c r="G50" s="28"/>
      <c r="H50" s="28">
        <f>IF($C$4="Attiecināmās izmaksas",IF('12a+c+n'!$Q50="A",'12a+c+n'!H50,0),0)</f>
        <v>0</v>
      </c>
      <c r="I50" s="28"/>
      <c r="J50" s="28"/>
      <c r="K50" s="59">
        <f>IF($C$4="Attiecināmās izmaksas",IF('12a+c+n'!$Q50="A",'12a+c+n'!K50,0),0)</f>
        <v>0</v>
      </c>
      <c r="L50" s="81">
        <f>IF($C$4="Attiecināmās izmaksas",IF('12a+c+n'!$Q50="A",'12a+c+n'!L50,0),0)</f>
        <v>0</v>
      </c>
      <c r="M50" s="28">
        <f>IF($C$4="Attiecināmās izmaksas",IF('12a+c+n'!$Q50="A",'12a+c+n'!M50,0),0)</f>
        <v>0</v>
      </c>
      <c r="N50" s="28">
        <f>IF($C$4="Attiecināmās izmaksas",IF('12a+c+n'!$Q50="A",'12a+c+n'!N50,0),0)</f>
        <v>0</v>
      </c>
      <c r="O50" s="28">
        <f>IF($C$4="Attiecināmās izmaksas",IF('12a+c+n'!$Q50="A",'12a+c+n'!O50,0),0)</f>
        <v>0</v>
      </c>
      <c r="P50" s="59">
        <f>IF($C$4="Attiecināmās izmaksas",IF('12a+c+n'!$Q50="A",'12a+c+n'!P50,0),0)</f>
        <v>0</v>
      </c>
    </row>
    <row r="51" spans="1:16" x14ac:dyDescent="0.2">
      <c r="A51" s="64">
        <f>IF(P51=0,0,IF(COUNTBLANK(P51)=1,0,COUNTA($P$14:P51)))</f>
        <v>0</v>
      </c>
      <c r="B51" s="28">
        <f>IF($C$4="Attiecināmās izmaksas",IF('12a+c+n'!$Q51="A",'12a+c+n'!B51,0),0)</f>
        <v>0</v>
      </c>
      <c r="C51" s="28">
        <f>IF($C$4="Attiecināmās izmaksas",IF('12a+c+n'!$Q51="A",'12a+c+n'!C51,0),0)</f>
        <v>0</v>
      </c>
      <c r="D51" s="28">
        <f>IF($C$4="Attiecināmās izmaksas",IF('12a+c+n'!$Q51="A",'12a+c+n'!D51,0),0)</f>
        <v>0</v>
      </c>
      <c r="E51" s="59"/>
      <c r="F51" s="81"/>
      <c r="G51" s="28"/>
      <c r="H51" s="28">
        <f>IF($C$4="Attiecināmās izmaksas",IF('12a+c+n'!$Q51="A",'12a+c+n'!H51,0),0)</f>
        <v>0</v>
      </c>
      <c r="I51" s="28"/>
      <c r="J51" s="28"/>
      <c r="K51" s="59">
        <f>IF($C$4="Attiecināmās izmaksas",IF('12a+c+n'!$Q51="A",'12a+c+n'!K51,0),0)</f>
        <v>0</v>
      </c>
      <c r="L51" s="81">
        <f>IF($C$4="Attiecināmās izmaksas",IF('12a+c+n'!$Q51="A",'12a+c+n'!L51,0),0)</f>
        <v>0</v>
      </c>
      <c r="M51" s="28">
        <f>IF($C$4="Attiecināmās izmaksas",IF('12a+c+n'!$Q51="A",'12a+c+n'!M51,0),0)</f>
        <v>0</v>
      </c>
      <c r="N51" s="28">
        <f>IF($C$4="Attiecināmās izmaksas",IF('12a+c+n'!$Q51="A",'12a+c+n'!N51,0),0)</f>
        <v>0</v>
      </c>
      <c r="O51" s="28">
        <f>IF($C$4="Attiecināmās izmaksas",IF('12a+c+n'!$Q51="A",'12a+c+n'!O51,0),0)</f>
        <v>0</v>
      </c>
      <c r="P51" s="59">
        <f>IF($C$4="Attiecināmās izmaksas",IF('12a+c+n'!$Q51="A",'12a+c+n'!P51,0),0)</f>
        <v>0</v>
      </c>
    </row>
    <row r="52" spans="1:16" x14ac:dyDescent="0.2">
      <c r="A52" s="64">
        <f>IF(P52=0,0,IF(COUNTBLANK(P52)=1,0,COUNTA($P$14:P52)))</f>
        <v>0</v>
      </c>
      <c r="B52" s="28">
        <f>IF($C$4="Attiecināmās izmaksas",IF('12a+c+n'!$Q52="A",'12a+c+n'!B52,0),0)</f>
        <v>0</v>
      </c>
      <c r="C52" s="28">
        <f>IF($C$4="Attiecināmās izmaksas",IF('12a+c+n'!$Q52="A",'12a+c+n'!C52,0),0)</f>
        <v>0</v>
      </c>
      <c r="D52" s="28">
        <f>IF($C$4="Attiecināmās izmaksas",IF('12a+c+n'!$Q52="A",'12a+c+n'!D52,0),0)</f>
        <v>0</v>
      </c>
      <c r="E52" s="59"/>
      <c r="F52" s="81"/>
      <c r="G52" s="28"/>
      <c r="H52" s="28">
        <f>IF($C$4="Attiecināmās izmaksas",IF('12a+c+n'!$Q52="A",'12a+c+n'!H52,0),0)</f>
        <v>0</v>
      </c>
      <c r="I52" s="28"/>
      <c r="J52" s="28"/>
      <c r="K52" s="59">
        <f>IF($C$4="Attiecināmās izmaksas",IF('12a+c+n'!$Q52="A",'12a+c+n'!K52,0),0)</f>
        <v>0</v>
      </c>
      <c r="L52" s="81">
        <f>IF($C$4="Attiecināmās izmaksas",IF('12a+c+n'!$Q52="A",'12a+c+n'!L52,0),0)</f>
        <v>0</v>
      </c>
      <c r="M52" s="28">
        <f>IF($C$4="Attiecināmās izmaksas",IF('12a+c+n'!$Q52="A",'12a+c+n'!M52,0),0)</f>
        <v>0</v>
      </c>
      <c r="N52" s="28">
        <f>IF($C$4="Attiecināmās izmaksas",IF('12a+c+n'!$Q52="A",'12a+c+n'!N52,0),0)</f>
        <v>0</v>
      </c>
      <c r="O52" s="28">
        <f>IF($C$4="Attiecināmās izmaksas",IF('12a+c+n'!$Q52="A",'12a+c+n'!O52,0),0)</f>
        <v>0</v>
      </c>
      <c r="P52" s="59">
        <f>IF($C$4="Attiecināmās izmaksas",IF('12a+c+n'!$Q52="A",'12a+c+n'!P52,0),0)</f>
        <v>0</v>
      </c>
    </row>
    <row r="53" spans="1:16" x14ac:dyDescent="0.2">
      <c r="A53" s="64">
        <f>IF(P53=0,0,IF(COUNTBLANK(P53)=1,0,COUNTA($P$14:P53)))</f>
        <v>0</v>
      </c>
      <c r="B53" s="28">
        <f>IF($C$4="Attiecināmās izmaksas",IF('12a+c+n'!$Q53="A",'12a+c+n'!B53,0),0)</f>
        <v>0</v>
      </c>
      <c r="C53" s="28">
        <f>IF($C$4="Attiecināmās izmaksas",IF('12a+c+n'!$Q53="A",'12a+c+n'!C53,0),0)</f>
        <v>0</v>
      </c>
      <c r="D53" s="28">
        <f>IF($C$4="Attiecināmās izmaksas",IF('12a+c+n'!$Q53="A",'12a+c+n'!D53,0),0)</f>
        <v>0</v>
      </c>
      <c r="E53" s="59"/>
      <c r="F53" s="81"/>
      <c r="G53" s="28"/>
      <c r="H53" s="28">
        <f>IF($C$4="Attiecināmās izmaksas",IF('12a+c+n'!$Q53="A",'12a+c+n'!H53,0),0)</f>
        <v>0</v>
      </c>
      <c r="I53" s="28"/>
      <c r="J53" s="28"/>
      <c r="K53" s="59">
        <f>IF($C$4="Attiecināmās izmaksas",IF('12a+c+n'!$Q53="A",'12a+c+n'!K53,0),0)</f>
        <v>0</v>
      </c>
      <c r="L53" s="81">
        <f>IF($C$4="Attiecināmās izmaksas",IF('12a+c+n'!$Q53="A",'12a+c+n'!L53,0),0)</f>
        <v>0</v>
      </c>
      <c r="M53" s="28">
        <f>IF($C$4="Attiecināmās izmaksas",IF('12a+c+n'!$Q53="A",'12a+c+n'!M53,0),0)</f>
        <v>0</v>
      </c>
      <c r="N53" s="28">
        <f>IF($C$4="Attiecināmās izmaksas",IF('12a+c+n'!$Q53="A",'12a+c+n'!N53,0),0)</f>
        <v>0</v>
      </c>
      <c r="O53" s="28">
        <f>IF($C$4="Attiecināmās izmaksas",IF('12a+c+n'!$Q53="A",'12a+c+n'!O53,0),0)</f>
        <v>0</v>
      </c>
      <c r="P53" s="59">
        <f>IF($C$4="Attiecināmās izmaksas",IF('12a+c+n'!$Q53="A",'12a+c+n'!P53,0),0)</f>
        <v>0</v>
      </c>
    </row>
    <row r="54" spans="1:16" x14ac:dyDescent="0.2">
      <c r="A54" s="64">
        <f>IF(P54=0,0,IF(COUNTBLANK(P54)=1,0,COUNTA($P$14:P54)))</f>
        <v>0</v>
      </c>
      <c r="B54" s="28">
        <f>IF($C$4="Attiecināmās izmaksas",IF('12a+c+n'!$Q54="A",'12a+c+n'!B54,0),0)</f>
        <v>0</v>
      </c>
      <c r="C54" s="28">
        <f>IF($C$4="Attiecināmās izmaksas",IF('12a+c+n'!$Q54="A",'12a+c+n'!C54,0),0)</f>
        <v>0</v>
      </c>
      <c r="D54" s="28">
        <f>IF($C$4="Attiecināmās izmaksas",IF('12a+c+n'!$Q54="A",'12a+c+n'!D54,0),0)</f>
        <v>0</v>
      </c>
      <c r="E54" s="59"/>
      <c r="F54" s="81"/>
      <c r="G54" s="28"/>
      <c r="H54" s="28">
        <f>IF($C$4="Attiecināmās izmaksas",IF('12a+c+n'!$Q54="A",'12a+c+n'!H54,0),0)</f>
        <v>0</v>
      </c>
      <c r="I54" s="28"/>
      <c r="J54" s="28"/>
      <c r="K54" s="59">
        <f>IF($C$4="Attiecināmās izmaksas",IF('12a+c+n'!$Q54="A",'12a+c+n'!K54,0),0)</f>
        <v>0</v>
      </c>
      <c r="L54" s="81">
        <f>IF($C$4="Attiecināmās izmaksas",IF('12a+c+n'!$Q54="A",'12a+c+n'!L54,0),0)</f>
        <v>0</v>
      </c>
      <c r="M54" s="28">
        <f>IF($C$4="Attiecināmās izmaksas",IF('12a+c+n'!$Q54="A",'12a+c+n'!M54,0),0)</f>
        <v>0</v>
      </c>
      <c r="N54" s="28">
        <f>IF($C$4="Attiecināmās izmaksas",IF('12a+c+n'!$Q54="A",'12a+c+n'!N54,0),0)</f>
        <v>0</v>
      </c>
      <c r="O54" s="28">
        <f>IF($C$4="Attiecināmās izmaksas",IF('12a+c+n'!$Q54="A",'12a+c+n'!O54,0),0)</f>
        <v>0</v>
      </c>
      <c r="P54" s="59">
        <f>IF($C$4="Attiecināmās izmaksas",IF('12a+c+n'!$Q54="A",'12a+c+n'!P54,0),0)</f>
        <v>0</v>
      </c>
    </row>
    <row r="55" spans="1:16" x14ac:dyDescent="0.2">
      <c r="A55" s="64">
        <f>IF(P55=0,0,IF(COUNTBLANK(P55)=1,0,COUNTA($P$14:P55)))</f>
        <v>0</v>
      </c>
      <c r="B55" s="28">
        <f>IF($C$4="Attiecināmās izmaksas",IF('12a+c+n'!$Q55="A",'12a+c+n'!B55,0),0)</f>
        <v>0</v>
      </c>
      <c r="C55" s="28">
        <f>IF($C$4="Attiecināmās izmaksas",IF('12a+c+n'!$Q55="A",'12a+c+n'!C55,0),0)</f>
        <v>0</v>
      </c>
      <c r="D55" s="28">
        <f>IF($C$4="Attiecināmās izmaksas",IF('12a+c+n'!$Q55="A",'12a+c+n'!D55,0),0)</f>
        <v>0</v>
      </c>
      <c r="E55" s="59"/>
      <c r="F55" s="81"/>
      <c r="G55" s="28"/>
      <c r="H55" s="28">
        <f>IF($C$4="Attiecināmās izmaksas",IF('12a+c+n'!$Q55="A",'12a+c+n'!H55,0),0)</f>
        <v>0</v>
      </c>
      <c r="I55" s="28"/>
      <c r="J55" s="28"/>
      <c r="K55" s="59">
        <f>IF($C$4="Attiecināmās izmaksas",IF('12a+c+n'!$Q55="A",'12a+c+n'!K55,0),0)</f>
        <v>0</v>
      </c>
      <c r="L55" s="81">
        <f>IF($C$4="Attiecināmās izmaksas",IF('12a+c+n'!$Q55="A",'12a+c+n'!L55,0),0)</f>
        <v>0</v>
      </c>
      <c r="M55" s="28">
        <f>IF($C$4="Attiecināmās izmaksas",IF('12a+c+n'!$Q55="A",'12a+c+n'!M55,0),0)</f>
        <v>0</v>
      </c>
      <c r="N55" s="28">
        <f>IF($C$4="Attiecināmās izmaksas",IF('12a+c+n'!$Q55="A",'12a+c+n'!N55,0),0)</f>
        <v>0</v>
      </c>
      <c r="O55" s="28">
        <f>IF($C$4="Attiecināmās izmaksas",IF('12a+c+n'!$Q55="A",'12a+c+n'!O55,0),0)</f>
        <v>0</v>
      </c>
      <c r="P55" s="59">
        <f>IF($C$4="Attiecināmās izmaksas",IF('12a+c+n'!$Q55="A",'12a+c+n'!P55,0),0)</f>
        <v>0</v>
      </c>
    </row>
    <row r="56" spans="1:16" x14ac:dyDescent="0.2">
      <c r="A56" s="64">
        <f>IF(P56=0,0,IF(COUNTBLANK(P56)=1,0,COUNTA($P$14:P56)))</f>
        <v>0</v>
      </c>
      <c r="B56" s="28">
        <f>IF($C$4="Attiecināmās izmaksas",IF('12a+c+n'!$Q56="A",'12a+c+n'!B56,0),0)</f>
        <v>0</v>
      </c>
      <c r="C56" s="28">
        <f>IF($C$4="Attiecināmās izmaksas",IF('12a+c+n'!$Q56="A",'12a+c+n'!C56,0),0)</f>
        <v>0</v>
      </c>
      <c r="D56" s="28">
        <f>IF($C$4="Attiecināmās izmaksas",IF('12a+c+n'!$Q56="A",'12a+c+n'!D56,0),0)</f>
        <v>0</v>
      </c>
      <c r="E56" s="59"/>
      <c r="F56" s="81"/>
      <c r="G56" s="28"/>
      <c r="H56" s="28">
        <f>IF($C$4="Attiecināmās izmaksas",IF('12a+c+n'!$Q56="A",'12a+c+n'!H56,0),0)</f>
        <v>0</v>
      </c>
      <c r="I56" s="28"/>
      <c r="J56" s="28"/>
      <c r="K56" s="59">
        <f>IF($C$4="Attiecināmās izmaksas",IF('12a+c+n'!$Q56="A",'12a+c+n'!K56,0),0)</f>
        <v>0</v>
      </c>
      <c r="L56" s="81">
        <f>IF($C$4="Attiecināmās izmaksas",IF('12a+c+n'!$Q56="A",'12a+c+n'!L56,0),0)</f>
        <v>0</v>
      </c>
      <c r="M56" s="28">
        <f>IF($C$4="Attiecināmās izmaksas",IF('12a+c+n'!$Q56="A",'12a+c+n'!M56,0),0)</f>
        <v>0</v>
      </c>
      <c r="N56" s="28">
        <f>IF($C$4="Attiecināmās izmaksas",IF('12a+c+n'!$Q56="A",'12a+c+n'!N56,0),0)</f>
        <v>0</v>
      </c>
      <c r="O56" s="28">
        <f>IF($C$4="Attiecināmās izmaksas",IF('12a+c+n'!$Q56="A",'12a+c+n'!O56,0),0)</f>
        <v>0</v>
      </c>
      <c r="P56" s="59">
        <f>IF($C$4="Attiecināmās izmaksas",IF('12a+c+n'!$Q56="A",'12a+c+n'!P56,0),0)</f>
        <v>0</v>
      </c>
    </row>
    <row r="57" spans="1:16" x14ac:dyDescent="0.2">
      <c r="A57" s="64">
        <f>IF(P57=0,0,IF(COUNTBLANK(P57)=1,0,COUNTA($P$14:P57)))</f>
        <v>0</v>
      </c>
      <c r="B57" s="28">
        <f>IF($C$4="Attiecināmās izmaksas",IF('12a+c+n'!$Q57="A",'12a+c+n'!B57,0),0)</f>
        <v>0</v>
      </c>
      <c r="C57" s="28">
        <f>IF($C$4="Attiecināmās izmaksas",IF('12a+c+n'!$Q57="A",'12a+c+n'!C57,0),0)</f>
        <v>0</v>
      </c>
      <c r="D57" s="28">
        <f>IF($C$4="Attiecināmās izmaksas",IF('12a+c+n'!$Q57="A",'12a+c+n'!D57,0),0)</f>
        <v>0</v>
      </c>
      <c r="E57" s="59"/>
      <c r="F57" s="81"/>
      <c r="G57" s="28"/>
      <c r="H57" s="28">
        <f>IF($C$4="Attiecināmās izmaksas",IF('12a+c+n'!$Q57="A",'12a+c+n'!H57,0),0)</f>
        <v>0</v>
      </c>
      <c r="I57" s="28"/>
      <c r="J57" s="28"/>
      <c r="K57" s="59">
        <f>IF($C$4="Attiecināmās izmaksas",IF('12a+c+n'!$Q57="A",'12a+c+n'!K57,0),0)</f>
        <v>0</v>
      </c>
      <c r="L57" s="81">
        <f>IF($C$4="Attiecināmās izmaksas",IF('12a+c+n'!$Q57="A",'12a+c+n'!L57,0),0)</f>
        <v>0</v>
      </c>
      <c r="M57" s="28">
        <f>IF($C$4="Attiecināmās izmaksas",IF('12a+c+n'!$Q57="A",'12a+c+n'!M57,0),0)</f>
        <v>0</v>
      </c>
      <c r="N57" s="28">
        <f>IF($C$4="Attiecināmās izmaksas",IF('12a+c+n'!$Q57="A",'12a+c+n'!N57,0),0)</f>
        <v>0</v>
      </c>
      <c r="O57" s="28">
        <f>IF($C$4="Attiecināmās izmaksas",IF('12a+c+n'!$Q57="A",'12a+c+n'!O57,0),0)</f>
        <v>0</v>
      </c>
      <c r="P57" s="59">
        <f>IF($C$4="Attiecināmās izmaksas",IF('12a+c+n'!$Q57="A",'12a+c+n'!P57,0),0)</f>
        <v>0</v>
      </c>
    </row>
    <row r="58" spans="1:16" x14ac:dyDescent="0.2">
      <c r="A58" s="64">
        <f>IF(P58=0,0,IF(COUNTBLANK(P58)=1,0,COUNTA($P$14:P58)))</f>
        <v>0</v>
      </c>
      <c r="B58" s="28">
        <f>IF($C$4="Attiecināmās izmaksas",IF('12a+c+n'!$Q58="A",'12a+c+n'!B58,0),0)</f>
        <v>0</v>
      </c>
      <c r="C58" s="28">
        <f>IF($C$4="Attiecināmās izmaksas",IF('12a+c+n'!$Q58="A",'12a+c+n'!C58,0),0)</f>
        <v>0</v>
      </c>
      <c r="D58" s="28">
        <f>IF($C$4="Attiecināmās izmaksas",IF('12a+c+n'!$Q58="A",'12a+c+n'!D58,0),0)</f>
        <v>0</v>
      </c>
      <c r="E58" s="59"/>
      <c r="F58" s="81"/>
      <c r="G58" s="28"/>
      <c r="H58" s="28">
        <f>IF($C$4="Attiecināmās izmaksas",IF('12a+c+n'!$Q58="A",'12a+c+n'!H58,0),0)</f>
        <v>0</v>
      </c>
      <c r="I58" s="28"/>
      <c r="J58" s="28"/>
      <c r="K58" s="59">
        <f>IF($C$4="Attiecināmās izmaksas",IF('12a+c+n'!$Q58="A",'12a+c+n'!K58,0),0)</f>
        <v>0</v>
      </c>
      <c r="L58" s="81">
        <f>IF($C$4="Attiecināmās izmaksas",IF('12a+c+n'!$Q58="A",'12a+c+n'!L58,0),0)</f>
        <v>0</v>
      </c>
      <c r="M58" s="28">
        <f>IF($C$4="Attiecināmās izmaksas",IF('12a+c+n'!$Q58="A",'12a+c+n'!M58,0),0)</f>
        <v>0</v>
      </c>
      <c r="N58" s="28">
        <f>IF($C$4="Attiecināmās izmaksas",IF('12a+c+n'!$Q58="A",'12a+c+n'!N58,0),0)</f>
        <v>0</v>
      </c>
      <c r="O58" s="28">
        <f>IF($C$4="Attiecināmās izmaksas",IF('12a+c+n'!$Q58="A",'12a+c+n'!O58,0),0)</f>
        <v>0</v>
      </c>
      <c r="P58" s="59">
        <f>IF($C$4="Attiecināmās izmaksas",IF('12a+c+n'!$Q58="A",'12a+c+n'!P58,0),0)</f>
        <v>0</v>
      </c>
    </row>
    <row r="59" spans="1:16" x14ac:dyDescent="0.2">
      <c r="A59" s="64">
        <f>IF(P59=0,0,IF(COUNTBLANK(P59)=1,0,COUNTA($P$14:P59)))</f>
        <v>0</v>
      </c>
      <c r="B59" s="28">
        <f>IF($C$4="Attiecināmās izmaksas",IF('12a+c+n'!$Q59="A",'12a+c+n'!B59,0),0)</f>
        <v>0</v>
      </c>
      <c r="C59" s="28">
        <f>IF($C$4="Attiecināmās izmaksas",IF('12a+c+n'!$Q59="A",'12a+c+n'!C59,0),0)</f>
        <v>0</v>
      </c>
      <c r="D59" s="28">
        <f>IF($C$4="Attiecināmās izmaksas",IF('12a+c+n'!$Q59="A",'12a+c+n'!D59,0),0)</f>
        <v>0</v>
      </c>
      <c r="E59" s="59"/>
      <c r="F59" s="81"/>
      <c r="G59" s="28"/>
      <c r="H59" s="28">
        <f>IF($C$4="Attiecināmās izmaksas",IF('12a+c+n'!$Q59="A",'12a+c+n'!H59,0),0)</f>
        <v>0</v>
      </c>
      <c r="I59" s="28"/>
      <c r="J59" s="28"/>
      <c r="K59" s="59">
        <f>IF($C$4="Attiecināmās izmaksas",IF('12a+c+n'!$Q59="A",'12a+c+n'!K59,0),0)</f>
        <v>0</v>
      </c>
      <c r="L59" s="81">
        <f>IF($C$4="Attiecināmās izmaksas",IF('12a+c+n'!$Q59="A",'12a+c+n'!L59,0),0)</f>
        <v>0</v>
      </c>
      <c r="M59" s="28">
        <f>IF($C$4="Attiecināmās izmaksas",IF('12a+c+n'!$Q59="A",'12a+c+n'!M59,0),0)</f>
        <v>0</v>
      </c>
      <c r="N59" s="28">
        <f>IF($C$4="Attiecināmās izmaksas",IF('12a+c+n'!$Q59="A",'12a+c+n'!N59,0),0)</f>
        <v>0</v>
      </c>
      <c r="O59" s="28">
        <f>IF($C$4="Attiecināmās izmaksas",IF('12a+c+n'!$Q59="A",'12a+c+n'!O59,0),0)</f>
        <v>0</v>
      </c>
      <c r="P59" s="59">
        <f>IF($C$4="Attiecināmās izmaksas",IF('12a+c+n'!$Q59="A",'12a+c+n'!P59,0),0)</f>
        <v>0</v>
      </c>
    </row>
    <row r="60" spans="1:16" x14ac:dyDescent="0.2">
      <c r="A60" s="64">
        <f>IF(P60=0,0,IF(COUNTBLANK(P60)=1,0,COUNTA($P$14:P60)))</f>
        <v>0</v>
      </c>
      <c r="B60" s="28">
        <f>IF($C$4="Attiecināmās izmaksas",IF('12a+c+n'!$Q60="A",'12a+c+n'!B60,0),0)</f>
        <v>0</v>
      </c>
      <c r="C60" s="28">
        <f>IF($C$4="Attiecināmās izmaksas",IF('12a+c+n'!$Q60="A",'12a+c+n'!C60,0),0)</f>
        <v>0</v>
      </c>
      <c r="D60" s="28">
        <f>IF($C$4="Attiecināmās izmaksas",IF('12a+c+n'!$Q60="A",'12a+c+n'!D60,0),0)</f>
        <v>0</v>
      </c>
      <c r="E60" s="59"/>
      <c r="F60" s="81"/>
      <c r="G60" s="28"/>
      <c r="H60" s="28">
        <f>IF($C$4="Attiecināmās izmaksas",IF('12a+c+n'!$Q60="A",'12a+c+n'!H60,0),0)</f>
        <v>0</v>
      </c>
      <c r="I60" s="28"/>
      <c r="J60" s="28"/>
      <c r="K60" s="59">
        <f>IF($C$4="Attiecināmās izmaksas",IF('12a+c+n'!$Q60="A",'12a+c+n'!K60,0),0)</f>
        <v>0</v>
      </c>
      <c r="L60" s="81">
        <f>IF($C$4="Attiecināmās izmaksas",IF('12a+c+n'!$Q60="A",'12a+c+n'!L60,0),0)</f>
        <v>0</v>
      </c>
      <c r="M60" s="28">
        <f>IF($C$4="Attiecināmās izmaksas",IF('12a+c+n'!$Q60="A",'12a+c+n'!M60,0),0)</f>
        <v>0</v>
      </c>
      <c r="N60" s="28">
        <f>IF($C$4="Attiecināmās izmaksas",IF('12a+c+n'!$Q60="A",'12a+c+n'!N60,0),0)</f>
        <v>0</v>
      </c>
      <c r="O60" s="28">
        <f>IF($C$4="Attiecināmās izmaksas",IF('12a+c+n'!$Q60="A",'12a+c+n'!O60,0),0)</f>
        <v>0</v>
      </c>
      <c r="P60" s="59">
        <f>IF($C$4="Attiecināmās izmaksas",IF('12a+c+n'!$Q60="A",'12a+c+n'!P60,0),0)</f>
        <v>0</v>
      </c>
    </row>
    <row r="61" spans="1:16" x14ac:dyDescent="0.2">
      <c r="A61" s="64">
        <f>IF(P61=0,0,IF(COUNTBLANK(P61)=1,0,COUNTA($P$14:P61)))</f>
        <v>0</v>
      </c>
      <c r="B61" s="28">
        <f>IF($C$4="Attiecināmās izmaksas",IF('12a+c+n'!$Q61="A",'12a+c+n'!B61,0),0)</f>
        <v>0</v>
      </c>
      <c r="C61" s="28">
        <f>IF($C$4="Attiecināmās izmaksas",IF('12a+c+n'!$Q61="A",'12a+c+n'!C61,0),0)</f>
        <v>0</v>
      </c>
      <c r="D61" s="28">
        <f>IF($C$4="Attiecināmās izmaksas",IF('12a+c+n'!$Q61="A",'12a+c+n'!D61,0),0)</f>
        <v>0</v>
      </c>
      <c r="E61" s="59"/>
      <c r="F61" s="81"/>
      <c r="G61" s="28"/>
      <c r="H61" s="28">
        <f>IF($C$4="Attiecināmās izmaksas",IF('12a+c+n'!$Q61="A",'12a+c+n'!H61,0),0)</f>
        <v>0</v>
      </c>
      <c r="I61" s="28"/>
      <c r="J61" s="28"/>
      <c r="K61" s="59">
        <f>IF($C$4="Attiecināmās izmaksas",IF('12a+c+n'!$Q61="A",'12a+c+n'!K61,0),0)</f>
        <v>0</v>
      </c>
      <c r="L61" s="81">
        <f>IF($C$4="Attiecināmās izmaksas",IF('12a+c+n'!$Q61="A",'12a+c+n'!L61,0),0)</f>
        <v>0</v>
      </c>
      <c r="M61" s="28">
        <f>IF($C$4="Attiecināmās izmaksas",IF('12a+c+n'!$Q61="A",'12a+c+n'!M61,0),0)</f>
        <v>0</v>
      </c>
      <c r="N61" s="28">
        <f>IF($C$4="Attiecināmās izmaksas",IF('12a+c+n'!$Q61="A",'12a+c+n'!N61,0),0)</f>
        <v>0</v>
      </c>
      <c r="O61" s="28">
        <f>IF($C$4="Attiecināmās izmaksas",IF('12a+c+n'!$Q61="A",'12a+c+n'!O61,0),0)</f>
        <v>0</v>
      </c>
      <c r="P61" s="59">
        <f>IF($C$4="Attiecināmās izmaksas",IF('12a+c+n'!$Q61="A",'12a+c+n'!P61,0),0)</f>
        <v>0</v>
      </c>
    </row>
    <row r="62" spans="1:16" x14ac:dyDescent="0.2">
      <c r="A62" s="64">
        <f>IF(P62=0,0,IF(COUNTBLANK(P62)=1,0,COUNTA($P$14:P62)))</f>
        <v>0</v>
      </c>
      <c r="B62" s="28">
        <f>IF($C$4="Attiecināmās izmaksas",IF('12a+c+n'!$Q62="A",'12a+c+n'!B62,0),0)</f>
        <v>0</v>
      </c>
      <c r="C62" s="28">
        <f>IF($C$4="Attiecināmās izmaksas",IF('12a+c+n'!$Q62="A",'12a+c+n'!C62,0),0)</f>
        <v>0</v>
      </c>
      <c r="D62" s="28">
        <f>IF($C$4="Attiecināmās izmaksas",IF('12a+c+n'!$Q62="A",'12a+c+n'!D62,0),0)</f>
        <v>0</v>
      </c>
      <c r="E62" s="59"/>
      <c r="F62" s="81"/>
      <c r="G62" s="28"/>
      <c r="H62" s="28">
        <f>IF($C$4="Attiecināmās izmaksas",IF('12a+c+n'!$Q62="A",'12a+c+n'!H62,0),0)</f>
        <v>0</v>
      </c>
      <c r="I62" s="28"/>
      <c r="J62" s="28"/>
      <c r="K62" s="59">
        <f>IF($C$4="Attiecināmās izmaksas",IF('12a+c+n'!$Q62="A",'12a+c+n'!K62,0),0)</f>
        <v>0</v>
      </c>
      <c r="L62" s="81">
        <f>IF($C$4="Attiecināmās izmaksas",IF('12a+c+n'!$Q62="A",'12a+c+n'!L62,0),0)</f>
        <v>0</v>
      </c>
      <c r="M62" s="28">
        <f>IF($C$4="Attiecināmās izmaksas",IF('12a+c+n'!$Q62="A",'12a+c+n'!M62,0),0)</f>
        <v>0</v>
      </c>
      <c r="N62" s="28">
        <f>IF($C$4="Attiecināmās izmaksas",IF('12a+c+n'!$Q62="A",'12a+c+n'!N62,0),0)</f>
        <v>0</v>
      </c>
      <c r="O62" s="28">
        <f>IF($C$4="Attiecināmās izmaksas",IF('12a+c+n'!$Q62="A",'12a+c+n'!O62,0),0)</f>
        <v>0</v>
      </c>
      <c r="P62" s="59">
        <f>IF($C$4="Attiecināmās izmaksas",IF('12a+c+n'!$Q62="A",'12a+c+n'!P62,0),0)</f>
        <v>0</v>
      </c>
    </row>
    <row r="63" spans="1:16" x14ac:dyDescent="0.2">
      <c r="A63" s="64">
        <f>IF(P63=0,0,IF(COUNTBLANK(P63)=1,0,COUNTA($P$14:P63)))</f>
        <v>0</v>
      </c>
      <c r="B63" s="28">
        <f>IF($C$4="Attiecināmās izmaksas",IF('12a+c+n'!$Q63="A",'12a+c+n'!B63,0),0)</f>
        <v>0</v>
      </c>
      <c r="C63" s="28">
        <f>IF($C$4="Attiecināmās izmaksas",IF('12a+c+n'!$Q63="A",'12a+c+n'!C63,0),0)</f>
        <v>0</v>
      </c>
      <c r="D63" s="28">
        <f>IF($C$4="Attiecināmās izmaksas",IF('12a+c+n'!$Q63="A",'12a+c+n'!D63,0),0)</f>
        <v>0</v>
      </c>
      <c r="E63" s="59"/>
      <c r="F63" s="81"/>
      <c r="G63" s="28"/>
      <c r="H63" s="28">
        <f>IF($C$4="Attiecināmās izmaksas",IF('12a+c+n'!$Q63="A",'12a+c+n'!H63,0),0)</f>
        <v>0</v>
      </c>
      <c r="I63" s="28"/>
      <c r="J63" s="28"/>
      <c r="K63" s="59">
        <f>IF($C$4="Attiecināmās izmaksas",IF('12a+c+n'!$Q63="A",'12a+c+n'!K63,0),0)</f>
        <v>0</v>
      </c>
      <c r="L63" s="81">
        <f>IF($C$4="Attiecināmās izmaksas",IF('12a+c+n'!$Q63="A",'12a+c+n'!L63,0),0)</f>
        <v>0</v>
      </c>
      <c r="M63" s="28">
        <f>IF($C$4="Attiecināmās izmaksas",IF('12a+c+n'!$Q63="A",'12a+c+n'!M63,0),0)</f>
        <v>0</v>
      </c>
      <c r="N63" s="28">
        <f>IF($C$4="Attiecināmās izmaksas",IF('12a+c+n'!$Q63="A",'12a+c+n'!N63,0),0)</f>
        <v>0</v>
      </c>
      <c r="O63" s="28">
        <f>IF($C$4="Attiecināmās izmaksas",IF('12a+c+n'!$Q63="A",'12a+c+n'!O63,0),0)</f>
        <v>0</v>
      </c>
      <c r="P63" s="59">
        <f>IF($C$4="Attiecināmās izmaksas",IF('12a+c+n'!$Q63="A",'12a+c+n'!P63,0),0)</f>
        <v>0</v>
      </c>
    </row>
    <row r="64" spans="1:16" x14ac:dyDescent="0.2">
      <c r="A64" s="64">
        <f>IF(P64=0,0,IF(COUNTBLANK(P64)=1,0,COUNTA($P$14:P64)))</f>
        <v>0</v>
      </c>
      <c r="B64" s="28">
        <f>IF($C$4="Attiecināmās izmaksas",IF('12a+c+n'!$Q64="A",'12a+c+n'!B64,0),0)</f>
        <v>0</v>
      </c>
      <c r="C64" s="28">
        <f>IF($C$4="Attiecināmās izmaksas",IF('12a+c+n'!$Q64="A",'12a+c+n'!C64,0),0)</f>
        <v>0</v>
      </c>
      <c r="D64" s="28">
        <f>IF($C$4="Attiecināmās izmaksas",IF('12a+c+n'!$Q64="A",'12a+c+n'!D64,0),0)</f>
        <v>0</v>
      </c>
      <c r="E64" s="59"/>
      <c r="F64" s="81"/>
      <c r="G64" s="28"/>
      <c r="H64" s="28">
        <f>IF($C$4="Attiecināmās izmaksas",IF('12a+c+n'!$Q64="A",'12a+c+n'!H64,0),0)</f>
        <v>0</v>
      </c>
      <c r="I64" s="28"/>
      <c r="J64" s="28"/>
      <c r="K64" s="59">
        <f>IF($C$4="Attiecināmās izmaksas",IF('12a+c+n'!$Q64="A",'12a+c+n'!K64,0),0)</f>
        <v>0</v>
      </c>
      <c r="L64" s="81">
        <f>IF($C$4="Attiecināmās izmaksas",IF('12a+c+n'!$Q64="A",'12a+c+n'!L64,0),0)</f>
        <v>0</v>
      </c>
      <c r="M64" s="28">
        <f>IF($C$4="Attiecināmās izmaksas",IF('12a+c+n'!$Q64="A",'12a+c+n'!M64,0),0)</f>
        <v>0</v>
      </c>
      <c r="N64" s="28">
        <f>IF($C$4="Attiecināmās izmaksas",IF('12a+c+n'!$Q64="A",'12a+c+n'!N64,0),0)</f>
        <v>0</v>
      </c>
      <c r="O64" s="28">
        <f>IF($C$4="Attiecināmās izmaksas",IF('12a+c+n'!$Q64="A",'12a+c+n'!O64,0),0)</f>
        <v>0</v>
      </c>
      <c r="P64" s="59">
        <f>IF($C$4="Attiecināmās izmaksas",IF('12a+c+n'!$Q64="A",'12a+c+n'!P64,0),0)</f>
        <v>0</v>
      </c>
    </row>
    <row r="65" spans="1:16" x14ac:dyDescent="0.2">
      <c r="A65" s="64">
        <f>IF(P65=0,0,IF(COUNTBLANK(P65)=1,0,COUNTA($P$14:P65)))</f>
        <v>0</v>
      </c>
      <c r="B65" s="28">
        <f>IF($C$4="Attiecināmās izmaksas",IF('12a+c+n'!$Q65="A",'12a+c+n'!B65,0),0)</f>
        <v>0</v>
      </c>
      <c r="C65" s="28">
        <f>IF($C$4="Attiecināmās izmaksas",IF('12a+c+n'!$Q65="A",'12a+c+n'!C65,0),0)</f>
        <v>0</v>
      </c>
      <c r="D65" s="28">
        <f>IF($C$4="Attiecināmās izmaksas",IF('12a+c+n'!$Q65="A",'12a+c+n'!D65,0),0)</f>
        <v>0</v>
      </c>
      <c r="E65" s="59"/>
      <c r="F65" s="81"/>
      <c r="G65" s="28"/>
      <c r="H65" s="28">
        <f>IF($C$4="Attiecināmās izmaksas",IF('12a+c+n'!$Q65="A",'12a+c+n'!H65,0),0)</f>
        <v>0</v>
      </c>
      <c r="I65" s="28"/>
      <c r="J65" s="28"/>
      <c r="K65" s="59">
        <f>IF($C$4="Attiecināmās izmaksas",IF('12a+c+n'!$Q65="A",'12a+c+n'!K65,0),0)</f>
        <v>0</v>
      </c>
      <c r="L65" s="81">
        <f>IF($C$4="Attiecināmās izmaksas",IF('12a+c+n'!$Q65="A",'12a+c+n'!L65,0),0)</f>
        <v>0</v>
      </c>
      <c r="M65" s="28">
        <f>IF($C$4="Attiecināmās izmaksas",IF('12a+c+n'!$Q65="A",'12a+c+n'!M65,0),0)</f>
        <v>0</v>
      </c>
      <c r="N65" s="28">
        <f>IF($C$4="Attiecināmās izmaksas",IF('12a+c+n'!$Q65="A",'12a+c+n'!N65,0),0)</f>
        <v>0</v>
      </c>
      <c r="O65" s="28">
        <f>IF($C$4="Attiecināmās izmaksas",IF('12a+c+n'!$Q65="A",'12a+c+n'!O65,0),0)</f>
        <v>0</v>
      </c>
      <c r="P65" s="59">
        <f>IF($C$4="Attiecināmās izmaksas",IF('12a+c+n'!$Q65="A",'12a+c+n'!P65,0),0)</f>
        <v>0</v>
      </c>
    </row>
    <row r="66" spans="1:16" x14ac:dyDescent="0.2">
      <c r="A66" s="64">
        <f>IF(P66=0,0,IF(COUNTBLANK(P66)=1,0,COUNTA($P$14:P66)))</f>
        <v>0</v>
      </c>
      <c r="B66" s="28">
        <f>IF($C$4="Attiecināmās izmaksas",IF('12a+c+n'!$Q66="A",'12a+c+n'!B66,0),0)</f>
        <v>0</v>
      </c>
      <c r="C66" s="28">
        <f>IF($C$4="Attiecināmās izmaksas",IF('12a+c+n'!$Q66="A",'12a+c+n'!C66,0),0)</f>
        <v>0</v>
      </c>
      <c r="D66" s="28">
        <f>IF($C$4="Attiecināmās izmaksas",IF('12a+c+n'!$Q66="A",'12a+c+n'!D66,0),0)</f>
        <v>0</v>
      </c>
      <c r="E66" s="59"/>
      <c r="F66" s="81"/>
      <c r="G66" s="28"/>
      <c r="H66" s="28">
        <f>IF($C$4="Attiecināmās izmaksas",IF('12a+c+n'!$Q66="A",'12a+c+n'!H66,0),0)</f>
        <v>0</v>
      </c>
      <c r="I66" s="28"/>
      <c r="J66" s="28"/>
      <c r="K66" s="59">
        <f>IF($C$4="Attiecināmās izmaksas",IF('12a+c+n'!$Q66="A",'12a+c+n'!K66,0),0)</f>
        <v>0</v>
      </c>
      <c r="L66" s="81">
        <f>IF($C$4="Attiecināmās izmaksas",IF('12a+c+n'!$Q66="A",'12a+c+n'!L66,0),0)</f>
        <v>0</v>
      </c>
      <c r="M66" s="28">
        <f>IF($C$4="Attiecināmās izmaksas",IF('12a+c+n'!$Q66="A",'12a+c+n'!M66,0),0)</f>
        <v>0</v>
      </c>
      <c r="N66" s="28">
        <f>IF($C$4="Attiecināmās izmaksas",IF('12a+c+n'!$Q66="A",'12a+c+n'!N66,0),0)</f>
        <v>0</v>
      </c>
      <c r="O66" s="28">
        <f>IF($C$4="Attiecināmās izmaksas",IF('12a+c+n'!$Q66="A",'12a+c+n'!O66,0),0)</f>
        <v>0</v>
      </c>
      <c r="P66" s="59">
        <f>IF($C$4="Attiecināmās izmaksas",IF('12a+c+n'!$Q66="A",'12a+c+n'!P66,0),0)</f>
        <v>0</v>
      </c>
    </row>
    <row r="67" spans="1:16" x14ac:dyDescent="0.2">
      <c r="A67" s="64">
        <f>IF(P67=0,0,IF(COUNTBLANK(P67)=1,0,COUNTA($P$14:P67)))</f>
        <v>0</v>
      </c>
      <c r="B67" s="28">
        <f>IF($C$4="Attiecināmās izmaksas",IF('12a+c+n'!$Q67="A",'12a+c+n'!B67,0),0)</f>
        <v>0</v>
      </c>
      <c r="C67" s="28">
        <f>IF($C$4="Attiecināmās izmaksas",IF('12a+c+n'!$Q67="A",'12a+c+n'!C67,0),0)</f>
        <v>0</v>
      </c>
      <c r="D67" s="28">
        <f>IF($C$4="Attiecināmās izmaksas",IF('12a+c+n'!$Q67="A",'12a+c+n'!D67,0),0)</f>
        <v>0</v>
      </c>
      <c r="E67" s="59"/>
      <c r="F67" s="81"/>
      <c r="G67" s="28"/>
      <c r="H67" s="28">
        <f>IF($C$4="Attiecināmās izmaksas",IF('12a+c+n'!$Q67="A",'12a+c+n'!H67,0),0)</f>
        <v>0</v>
      </c>
      <c r="I67" s="28"/>
      <c r="J67" s="28"/>
      <c r="K67" s="59">
        <f>IF($C$4="Attiecināmās izmaksas",IF('12a+c+n'!$Q67="A",'12a+c+n'!K67,0),0)</f>
        <v>0</v>
      </c>
      <c r="L67" s="81">
        <f>IF($C$4="Attiecināmās izmaksas",IF('12a+c+n'!$Q67="A",'12a+c+n'!L67,0),0)</f>
        <v>0</v>
      </c>
      <c r="M67" s="28">
        <f>IF($C$4="Attiecināmās izmaksas",IF('12a+c+n'!$Q67="A",'12a+c+n'!M67,0),0)</f>
        <v>0</v>
      </c>
      <c r="N67" s="28">
        <f>IF($C$4="Attiecināmās izmaksas",IF('12a+c+n'!$Q67="A",'12a+c+n'!N67,0),0)</f>
        <v>0</v>
      </c>
      <c r="O67" s="28">
        <f>IF($C$4="Attiecināmās izmaksas",IF('12a+c+n'!$Q67="A",'12a+c+n'!O67,0),0)</f>
        <v>0</v>
      </c>
      <c r="P67" s="59">
        <f>IF($C$4="Attiecināmās izmaksas",IF('12a+c+n'!$Q67="A",'12a+c+n'!P67,0),0)</f>
        <v>0</v>
      </c>
    </row>
    <row r="68" spans="1:16" x14ac:dyDescent="0.2">
      <c r="A68" s="64">
        <f>IF(P68=0,0,IF(COUNTBLANK(P68)=1,0,COUNTA($P$14:P68)))</f>
        <v>0</v>
      </c>
      <c r="B68" s="28">
        <f>IF($C$4="Attiecināmās izmaksas",IF('12a+c+n'!$Q68="A",'12a+c+n'!B68,0),0)</f>
        <v>0</v>
      </c>
      <c r="C68" s="28">
        <f>IF($C$4="Attiecināmās izmaksas",IF('12a+c+n'!$Q68="A",'12a+c+n'!C68,0),0)</f>
        <v>0</v>
      </c>
      <c r="D68" s="28">
        <f>IF($C$4="Attiecināmās izmaksas",IF('12a+c+n'!$Q68="A",'12a+c+n'!D68,0),0)</f>
        <v>0</v>
      </c>
      <c r="E68" s="59"/>
      <c r="F68" s="81"/>
      <c r="G68" s="28"/>
      <c r="H68" s="28">
        <f>IF($C$4="Attiecināmās izmaksas",IF('12a+c+n'!$Q68="A",'12a+c+n'!H68,0),0)</f>
        <v>0</v>
      </c>
      <c r="I68" s="28"/>
      <c r="J68" s="28"/>
      <c r="K68" s="59">
        <f>IF($C$4="Attiecināmās izmaksas",IF('12a+c+n'!$Q68="A",'12a+c+n'!K68,0),0)</f>
        <v>0</v>
      </c>
      <c r="L68" s="81">
        <f>IF($C$4="Attiecināmās izmaksas",IF('12a+c+n'!$Q68="A",'12a+c+n'!L68,0),0)</f>
        <v>0</v>
      </c>
      <c r="M68" s="28">
        <f>IF($C$4="Attiecināmās izmaksas",IF('12a+c+n'!$Q68="A",'12a+c+n'!M68,0),0)</f>
        <v>0</v>
      </c>
      <c r="N68" s="28">
        <f>IF($C$4="Attiecināmās izmaksas",IF('12a+c+n'!$Q68="A",'12a+c+n'!N68,0),0)</f>
        <v>0</v>
      </c>
      <c r="O68" s="28">
        <f>IF($C$4="Attiecināmās izmaksas",IF('12a+c+n'!$Q68="A",'12a+c+n'!O68,0),0)</f>
        <v>0</v>
      </c>
      <c r="P68" s="59">
        <f>IF($C$4="Attiecināmās izmaksas",IF('12a+c+n'!$Q68="A",'12a+c+n'!P68,0),0)</f>
        <v>0</v>
      </c>
    </row>
    <row r="69" spans="1:16" x14ac:dyDescent="0.2">
      <c r="A69" s="64">
        <f>IF(P69=0,0,IF(COUNTBLANK(P69)=1,0,COUNTA($P$14:P69)))</f>
        <v>0</v>
      </c>
      <c r="B69" s="28">
        <f>IF($C$4="Attiecināmās izmaksas",IF('12a+c+n'!$Q69="A",'12a+c+n'!B69,0),0)</f>
        <v>0</v>
      </c>
      <c r="C69" s="28">
        <f>IF($C$4="Attiecināmās izmaksas",IF('12a+c+n'!$Q69="A",'12a+c+n'!C69,0),0)</f>
        <v>0</v>
      </c>
      <c r="D69" s="28">
        <f>IF($C$4="Attiecināmās izmaksas",IF('12a+c+n'!$Q69="A",'12a+c+n'!D69,0),0)</f>
        <v>0</v>
      </c>
      <c r="E69" s="59"/>
      <c r="F69" s="81"/>
      <c r="G69" s="28"/>
      <c r="H69" s="28">
        <f>IF($C$4="Attiecināmās izmaksas",IF('12a+c+n'!$Q69="A",'12a+c+n'!H69,0),0)</f>
        <v>0</v>
      </c>
      <c r="I69" s="28"/>
      <c r="J69" s="28"/>
      <c r="K69" s="59">
        <f>IF($C$4="Attiecināmās izmaksas",IF('12a+c+n'!$Q69="A",'12a+c+n'!K69,0),0)</f>
        <v>0</v>
      </c>
      <c r="L69" s="81">
        <f>IF($C$4="Attiecināmās izmaksas",IF('12a+c+n'!$Q69="A",'12a+c+n'!L69,0),0)</f>
        <v>0</v>
      </c>
      <c r="M69" s="28">
        <f>IF($C$4="Attiecināmās izmaksas",IF('12a+c+n'!$Q69="A",'12a+c+n'!M69,0),0)</f>
        <v>0</v>
      </c>
      <c r="N69" s="28">
        <f>IF($C$4="Attiecināmās izmaksas",IF('12a+c+n'!$Q69="A",'12a+c+n'!N69,0),0)</f>
        <v>0</v>
      </c>
      <c r="O69" s="28">
        <f>IF($C$4="Attiecināmās izmaksas",IF('12a+c+n'!$Q69="A",'12a+c+n'!O69,0),0)</f>
        <v>0</v>
      </c>
      <c r="P69" s="59">
        <f>IF($C$4="Attiecināmās izmaksas",IF('12a+c+n'!$Q69="A",'12a+c+n'!P69,0),0)</f>
        <v>0</v>
      </c>
    </row>
    <row r="70" spans="1:16" x14ac:dyDescent="0.2">
      <c r="A70" s="64">
        <f>IF(P70=0,0,IF(COUNTBLANK(P70)=1,0,COUNTA($P$14:P70)))</f>
        <v>0</v>
      </c>
      <c r="B70" s="28">
        <f>IF($C$4="Attiecināmās izmaksas",IF('12a+c+n'!$Q70="A",'12a+c+n'!B70,0),0)</f>
        <v>0</v>
      </c>
      <c r="C70" s="28">
        <f>IF($C$4="Attiecināmās izmaksas",IF('12a+c+n'!$Q70="A",'12a+c+n'!C70,0),0)</f>
        <v>0</v>
      </c>
      <c r="D70" s="28">
        <f>IF($C$4="Attiecināmās izmaksas",IF('12a+c+n'!$Q70="A",'12a+c+n'!D70,0),0)</f>
        <v>0</v>
      </c>
      <c r="E70" s="59"/>
      <c r="F70" s="81"/>
      <c r="G70" s="28"/>
      <c r="H70" s="28">
        <f>IF($C$4="Attiecināmās izmaksas",IF('12a+c+n'!$Q70="A",'12a+c+n'!H70,0),0)</f>
        <v>0</v>
      </c>
      <c r="I70" s="28"/>
      <c r="J70" s="28"/>
      <c r="K70" s="59">
        <f>IF($C$4="Attiecināmās izmaksas",IF('12a+c+n'!$Q70="A",'12a+c+n'!K70,0),0)</f>
        <v>0</v>
      </c>
      <c r="L70" s="81">
        <f>IF($C$4="Attiecināmās izmaksas",IF('12a+c+n'!$Q70="A",'12a+c+n'!L70,0),0)</f>
        <v>0</v>
      </c>
      <c r="M70" s="28">
        <f>IF($C$4="Attiecināmās izmaksas",IF('12a+c+n'!$Q70="A",'12a+c+n'!M70,0),0)</f>
        <v>0</v>
      </c>
      <c r="N70" s="28">
        <f>IF($C$4="Attiecināmās izmaksas",IF('12a+c+n'!$Q70="A",'12a+c+n'!N70,0),0)</f>
        <v>0</v>
      </c>
      <c r="O70" s="28">
        <f>IF($C$4="Attiecināmās izmaksas",IF('12a+c+n'!$Q70="A",'12a+c+n'!O70,0),0)</f>
        <v>0</v>
      </c>
      <c r="P70" s="59">
        <f>IF($C$4="Attiecināmās izmaksas",IF('12a+c+n'!$Q70="A",'12a+c+n'!P70,0),0)</f>
        <v>0</v>
      </c>
    </row>
    <row r="71" spans="1:16" x14ac:dyDescent="0.2">
      <c r="A71" s="64">
        <f>IF(P71=0,0,IF(COUNTBLANK(P71)=1,0,COUNTA($P$14:P71)))</f>
        <v>0</v>
      </c>
      <c r="B71" s="28">
        <f>IF($C$4="Attiecināmās izmaksas",IF('12a+c+n'!$Q71="A",'12a+c+n'!B71,0),0)</f>
        <v>0</v>
      </c>
      <c r="C71" s="28">
        <f>IF($C$4="Attiecināmās izmaksas",IF('12a+c+n'!$Q71="A",'12a+c+n'!C71,0),0)</f>
        <v>0</v>
      </c>
      <c r="D71" s="28">
        <f>IF($C$4="Attiecināmās izmaksas",IF('12a+c+n'!$Q71="A",'12a+c+n'!D71,0),0)</f>
        <v>0</v>
      </c>
      <c r="E71" s="59"/>
      <c r="F71" s="81"/>
      <c r="G71" s="28"/>
      <c r="H71" s="28">
        <f>IF($C$4="Attiecināmās izmaksas",IF('12a+c+n'!$Q71="A",'12a+c+n'!H71,0),0)</f>
        <v>0</v>
      </c>
      <c r="I71" s="28"/>
      <c r="J71" s="28"/>
      <c r="K71" s="59">
        <f>IF($C$4="Attiecināmās izmaksas",IF('12a+c+n'!$Q71="A",'12a+c+n'!K71,0),0)</f>
        <v>0</v>
      </c>
      <c r="L71" s="81">
        <f>IF($C$4="Attiecināmās izmaksas",IF('12a+c+n'!$Q71="A",'12a+c+n'!L71,0),0)</f>
        <v>0</v>
      </c>
      <c r="M71" s="28">
        <f>IF($C$4="Attiecināmās izmaksas",IF('12a+c+n'!$Q71="A",'12a+c+n'!M71,0),0)</f>
        <v>0</v>
      </c>
      <c r="N71" s="28">
        <f>IF($C$4="Attiecināmās izmaksas",IF('12a+c+n'!$Q71="A",'12a+c+n'!N71,0),0)</f>
        <v>0</v>
      </c>
      <c r="O71" s="28">
        <f>IF($C$4="Attiecināmās izmaksas",IF('12a+c+n'!$Q71="A",'12a+c+n'!O71,0),0)</f>
        <v>0</v>
      </c>
      <c r="P71" s="59">
        <f>IF($C$4="Attiecināmās izmaksas",IF('12a+c+n'!$Q71="A",'12a+c+n'!P71,0),0)</f>
        <v>0</v>
      </c>
    </row>
    <row r="72" spans="1:16" x14ac:dyDescent="0.2">
      <c r="A72" s="64">
        <f>IF(P72=0,0,IF(COUNTBLANK(P72)=1,0,COUNTA($P$14:P72)))</f>
        <v>0</v>
      </c>
      <c r="B72" s="28">
        <f>IF($C$4="Attiecināmās izmaksas",IF('12a+c+n'!$Q72="A",'12a+c+n'!B72,0),0)</f>
        <v>0</v>
      </c>
      <c r="C72" s="28">
        <f>IF($C$4="Attiecināmās izmaksas",IF('12a+c+n'!$Q72="A",'12a+c+n'!C72,0),0)</f>
        <v>0</v>
      </c>
      <c r="D72" s="28">
        <f>IF($C$4="Attiecināmās izmaksas",IF('12a+c+n'!$Q72="A",'12a+c+n'!D72,0),0)</f>
        <v>0</v>
      </c>
      <c r="E72" s="59"/>
      <c r="F72" s="81"/>
      <c r="G72" s="28"/>
      <c r="H72" s="28">
        <f>IF($C$4="Attiecināmās izmaksas",IF('12a+c+n'!$Q72="A",'12a+c+n'!H72,0),0)</f>
        <v>0</v>
      </c>
      <c r="I72" s="28"/>
      <c r="J72" s="28"/>
      <c r="K72" s="59">
        <f>IF($C$4="Attiecināmās izmaksas",IF('12a+c+n'!$Q72="A",'12a+c+n'!K72,0),0)</f>
        <v>0</v>
      </c>
      <c r="L72" s="81">
        <f>IF($C$4="Attiecināmās izmaksas",IF('12a+c+n'!$Q72="A",'12a+c+n'!L72,0),0)</f>
        <v>0</v>
      </c>
      <c r="M72" s="28">
        <f>IF($C$4="Attiecināmās izmaksas",IF('12a+c+n'!$Q72="A",'12a+c+n'!M72,0),0)</f>
        <v>0</v>
      </c>
      <c r="N72" s="28">
        <f>IF($C$4="Attiecināmās izmaksas",IF('12a+c+n'!$Q72="A",'12a+c+n'!N72,0),0)</f>
        <v>0</v>
      </c>
      <c r="O72" s="28">
        <f>IF($C$4="Attiecināmās izmaksas",IF('12a+c+n'!$Q72="A",'12a+c+n'!O72,0),0)</f>
        <v>0</v>
      </c>
      <c r="P72" s="59">
        <f>IF($C$4="Attiecināmās izmaksas",IF('12a+c+n'!$Q72="A",'12a+c+n'!P72,0),0)</f>
        <v>0</v>
      </c>
    </row>
    <row r="73" spans="1:16" x14ac:dyDescent="0.2">
      <c r="A73" s="64">
        <f>IF(P73=0,0,IF(COUNTBLANK(P73)=1,0,COUNTA($P$14:P73)))</f>
        <v>0</v>
      </c>
      <c r="B73" s="28">
        <f>IF($C$4="Attiecināmās izmaksas",IF('12a+c+n'!$Q73="A",'12a+c+n'!B73,0),0)</f>
        <v>0</v>
      </c>
      <c r="C73" s="28">
        <f>IF($C$4="Attiecināmās izmaksas",IF('12a+c+n'!$Q73="A",'12a+c+n'!C73,0),0)</f>
        <v>0</v>
      </c>
      <c r="D73" s="28">
        <f>IF($C$4="Attiecināmās izmaksas",IF('12a+c+n'!$Q73="A",'12a+c+n'!D73,0),0)</f>
        <v>0</v>
      </c>
      <c r="E73" s="59"/>
      <c r="F73" s="81"/>
      <c r="G73" s="28"/>
      <c r="H73" s="28">
        <f>IF($C$4="Attiecināmās izmaksas",IF('12a+c+n'!$Q73="A",'12a+c+n'!H73,0),0)</f>
        <v>0</v>
      </c>
      <c r="I73" s="28"/>
      <c r="J73" s="28"/>
      <c r="K73" s="59">
        <f>IF($C$4="Attiecināmās izmaksas",IF('12a+c+n'!$Q73="A",'12a+c+n'!K73,0),0)</f>
        <v>0</v>
      </c>
      <c r="L73" s="81">
        <f>IF($C$4="Attiecināmās izmaksas",IF('12a+c+n'!$Q73="A",'12a+c+n'!L73,0),0)</f>
        <v>0</v>
      </c>
      <c r="M73" s="28">
        <f>IF($C$4="Attiecināmās izmaksas",IF('12a+c+n'!$Q73="A",'12a+c+n'!M73,0),0)</f>
        <v>0</v>
      </c>
      <c r="N73" s="28">
        <f>IF($C$4="Attiecināmās izmaksas",IF('12a+c+n'!$Q73="A",'12a+c+n'!N73,0),0)</f>
        <v>0</v>
      </c>
      <c r="O73" s="28">
        <f>IF($C$4="Attiecināmās izmaksas",IF('12a+c+n'!$Q73="A",'12a+c+n'!O73,0),0)</f>
        <v>0</v>
      </c>
      <c r="P73" s="59">
        <f>IF($C$4="Attiecināmās izmaksas",IF('12a+c+n'!$Q73="A",'12a+c+n'!P73,0),0)</f>
        <v>0</v>
      </c>
    </row>
    <row r="74" spans="1:16" ht="12" customHeight="1" thickBot="1" x14ac:dyDescent="0.25">
      <c r="A74" s="325" t="s">
        <v>62</v>
      </c>
      <c r="B74" s="326"/>
      <c r="C74" s="326"/>
      <c r="D74" s="326"/>
      <c r="E74" s="326"/>
      <c r="F74" s="326"/>
      <c r="G74" s="326"/>
      <c r="H74" s="326"/>
      <c r="I74" s="326"/>
      <c r="J74" s="326"/>
      <c r="K74" s="327"/>
      <c r="L74" s="74">
        <f>SUM(L14:L73)</f>
        <v>0</v>
      </c>
      <c r="M74" s="75">
        <f>SUM(M14:M73)</f>
        <v>0</v>
      </c>
      <c r="N74" s="75">
        <f>SUM(N14:N73)</f>
        <v>0</v>
      </c>
      <c r="O74" s="75">
        <f>SUM(O14:O73)</f>
        <v>0</v>
      </c>
      <c r="P74" s="76">
        <f>SUM(P14:P73)</f>
        <v>0</v>
      </c>
    </row>
    <row r="75" spans="1:16" x14ac:dyDescent="0.2">
      <c r="A75" s="20"/>
      <c r="B75" s="20"/>
      <c r="C75" s="20"/>
      <c r="D75" s="20"/>
      <c r="E75" s="20"/>
      <c r="F75" s="20"/>
      <c r="G75" s="20"/>
      <c r="H75" s="20"/>
      <c r="I75" s="20"/>
      <c r="J75" s="20"/>
      <c r="K75" s="20"/>
      <c r="L75" s="20"/>
      <c r="M75" s="20"/>
      <c r="N75" s="20"/>
      <c r="O75" s="20"/>
      <c r="P75" s="20"/>
    </row>
    <row r="76" spans="1:16" x14ac:dyDescent="0.2">
      <c r="A76" s="20"/>
      <c r="B76" s="20"/>
      <c r="C76" s="20"/>
      <c r="D76" s="20"/>
      <c r="E76" s="20"/>
      <c r="F76" s="20"/>
      <c r="G76" s="20"/>
      <c r="H76" s="20"/>
      <c r="I76" s="20"/>
      <c r="J76" s="20"/>
      <c r="K76" s="20"/>
      <c r="L76" s="20"/>
      <c r="M76" s="20"/>
      <c r="N76" s="20"/>
      <c r="O76" s="20"/>
      <c r="P76" s="20"/>
    </row>
    <row r="77" spans="1:16" x14ac:dyDescent="0.2">
      <c r="A77" s="1" t="s">
        <v>14</v>
      </c>
      <c r="B77" s="20"/>
      <c r="C77" s="328">
        <f>'Kops n'!C36:H36</f>
        <v>0</v>
      </c>
      <c r="D77" s="328"/>
      <c r="E77" s="328"/>
      <c r="F77" s="328"/>
      <c r="G77" s="328"/>
      <c r="H77" s="328"/>
      <c r="I77" s="20"/>
      <c r="J77" s="20"/>
      <c r="K77" s="20"/>
      <c r="L77" s="20"/>
      <c r="M77" s="20"/>
      <c r="N77" s="20"/>
      <c r="O77" s="20"/>
      <c r="P77" s="20"/>
    </row>
    <row r="78" spans="1:16" x14ac:dyDescent="0.2">
      <c r="A78" s="20"/>
      <c r="B78" s="20"/>
      <c r="C78" s="250" t="s">
        <v>15</v>
      </c>
      <c r="D78" s="250"/>
      <c r="E78" s="250"/>
      <c r="F78" s="250"/>
      <c r="G78" s="250"/>
      <c r="H78" s="250"/>
      <c r="I78" s="20"/>
      <c r="J78" s="20"/>
      <c r="K78" s="20"/>
      <c r="L78" s="20"/>
      <c r="M78" s="20"/>
      <c r="N78" s="20"/>
      <c r="O78" s="20"/>
      <c r="P78" s="20"/>
    </row>
    <row r="79" spans="1:16" x14ac:dyDescent="0.2">
      <c r="A79" s="20"/>
      <c r="B79" s="20"/>
      <c r="C79" s="20"/>
      <c r="D79" s="20"/>
      <c r="E79" s="20"/>
      <c r="F79" s="20"/>
      <c r="G79" s="20"/>
      <c r="H79" s="20"/>
      <c r="I79" s="20"/>
      <c r="J79" s="20"/>
      <c r="K79" s="20"/>
      <c r="L79" s="20"/>
      <c r="M79" s="20"/>
      <c r="N79" s="20"/>
      <c r="O79" s="20"/>
      <c r="P79" s="20"/>
    </row>
    <row r="80" spans="1:16" x14ac:dyDescent="0.2">
      <c r="A80" s="291" t="str">
        <f>'Kops n'!A39:D39</f>
        <v xml:space="preserve">Tāme sastādīta 2023. gada __.________ </v>
      </c>
      <c r="B80" s="292"/>
      <c r="C80" s="292"/>
      <c r="D80" s="292"/>
      <c r="E80" s="20"/>
      <c r="F80" s="20"/>
      <c r="G80" s="20"/>
      <c r="H80" s="20"/>
      <c r="I80" s="20"/>
      <c r="J80" s="20"/>
      <c r="K80" s="20"/>
      <c r="L80" s="20"/>
      <c r="M80" s="20"/>
      <c r="N80" s="20"/>
      <c r="O80" s="20"/>
      <c r="P80" s="20"/>
    </row>
    <row r="81" spans="1:16" x14ac:dyDescent="0.2">
      <c r="A81" s="20"/>
      <c r="B81" s="20"/>
      <c r="C81" s="20"/>
      <c r="D81" s="20"/>
      <c r="E81" s="20"/>
      <c r="F81" s="20"/>
      <c r="G81" s="20"/>
      <c r="H81" s="20"/>
      <c r="I81" s="20"/>
      <c r="J81" s="20"/>
      <c r="K81" s="20"/>
      <c r="L81" s="20"/>
      <c r="M81" s="20"/>
      <c r="N81" s="20"/>
      <c r="O81" s="20"/>
      <c r="P81" s="20"/>
    </row>
    <row r="82" spans="1:16" x14ac:dyDescent="0.2">
      <c r="A82" s="1" t="s">
        <v>41</v>
      </c>
      <c r="B82" s="20"/>
      <c r="C82" s="328">
        <f>'Kops n'!C41:H41</f>
        <v>0</v>
      </c>
      <c r="D82" s="328"/>
      <c r="E82" s="328"/>
      <c r="F82" s="328"/>
      <c r="G82" s="328"/>
      <c r="H82" s="328"/>
      <c r="I82" s="20"/>
      <c r="J82" s="20"/>
      <c r="K82" s="20"/>
      <c r="L82" s="20"/>
      <c r="M82" s="20"/>
      <c r="N82" s="20"/>
      <c r="O82" s="20"/>
      <c r="P82" s="20"/>
    </row>
    <row r="83" spans="1:16" x14ac:dyDescent="0.2">
      <c r="A83" s="20"/>
      <c r="B83" s="20"/>
      <c r="C83" s="250" t="s">
        <v>15</v>
      </c>
      <c r="D83" s="250"/>
      <c r="E83" s="250"/>
      <c r="F83" s="250"/>
      <c r="G83" s="250"/>
      <c r="H83" s="250"/>
      <c r="I83" s="20"/>
      <c r="J83" s="20"/>
      <c r="K83" s="20"/>
      <c r="L83" s="20"/>
      <c r="M83" s="20"/>
      <c r="N83" s="20"/>
      <c r="O83" s="20"/>
      <c r="P83" s="20"/>
    </row>
    <row r="84" spans="1:16" x14ac:dyDescent="0.2">
      <c r="A84" s="20"/>
      <c r="B84" s="20"/>
      <c r="C84" s="20"/>
      <c r="D84" s="20"/>
      <c r="E84" s="20"/>
      <c r="F84" s="20"/>
      <c r="G84" s="20"/>
      <c r="H84" s="20"/>
      <c r="I84" s="20"/>
      <c r="J84" s="20"/>
      <c r="K84" s="20"/>
      <c r="L84" s="20"/>
      <c r="M84" s="20"/>
      <c r="N84" s="20"/>
      <c r="O84" s="20"/>
      <c r="P84" s="20"/>
    </row>
    <row r="85" spans="1:16" x14ac:dyDescent="0.2">
      <c r="A85" s="103" t="s">
        <v>16</v>
      </c>
      <c r="B85" s="52"/>
      <c r="C85" s="115">
        <f>'Kops n'!C44</f>
        <v>0</v>
      </c>
      <c r="D85" s="52"/>
      <c r="E85" s="20"/>
      <c r="F85" s="20"/>
      <c r="G85" s="20"/>
      <c r="H85" s="20"/>
      <c r="I85" s="20"/>
      <c r="J85" s="20"/>
      <c r="K85" s="20"/>
      <c r="L85" s="20"/>
      <c r="M85" s="20"/>
      <c r="N85" s="20"/>
      <c r="O85" s="20"/>
      <c r="P85" s="20"/>
    </row>
    <row r="86" spans="1:16" x14ac:dyDescent="0.2">
      <c r="A86" s="20"/>
      <c r="B86" s="20"/>
      <c r="C86" s="20"/>
      <c r="D86" s="20"/>
      <c r="E86" s="20"/>
      <c r="F86" s="20"/>
      <c r="G86" s="20"/>
      <c r="H86" s="20"/>
      <c r="I86" s="20"/>
      <c r="J86" s="20"/>
      <c r="K86" s="20"/>
      <c r="L86" s="20"/>
      <c r="M86" s="20"/>
      <c r="N86" s="20"/>
      <c r="O86" s="20"/>
      <c r="P86" s="20"/>
    </row>
  </sheetData>
  <mergeCells count="23">
    <mergeCell ref="C83:H83"/>
    <mergeCell ref="L12:P12"/>
    <mergeCell ref="A74:K74"/>
    <mergeCell ref="C77:H77"/>
    <mergeCell ref="C78:H78"/>
    <mergeCell ref="A80:D80"/>
    <mergeCell ref="C82:H8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74:K74">
    <cfRule type="containsText" dxfId="8" priority="3" operator="containsText" text="Tiešās izmaksas kopā, t. sk. darba devēja sociālais nodoklis __.__% ">
      <formula>NOT(ISERROR(SEARCH("Tiešās izmaksas kopā, t. sk. darba devēja sociālais nodoklis __.__% ",A74)))</formula>
    </cfRule>
  </conditionalFormatting>
  <conditionalFormatting sqref="A14:P73">
    <cfRule type="cellIs" dxfId="7" priority="1" operator="equal">
      <formula>0</formula>
    </cfRule>
  </conditionalFormatting>
  <conditionalFormatting sqref="C2:I2 D5:L8 N9:O9 L74:P74 C77:H77 C82:H82 C85">
    <cfRule type="cellIs" dxfId="6"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9E06-BD4F-4B6C-80AC-B8063AADEB73}">
  <sheetPr>
    <tabColor rgb="FFFF0000"/>
  </sheetPr>
  <dimension ref="A1:P86"/>
  <sheetViews>
    <sheetView topLeftCell="A61" workbookViewId="0">
      <selection activeCell="P15" sqref="P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'12a+c+n'!D1</f>
        <v>12</v>
      </c>
      <c r="E1" s="26"/>
      <c r="F1" s="26"/>
      <c r="G1" s="26"/>
      <c r="H1" s="26"/>
      <c r="I1" s="26"/>
      <c r="J1" s="26"/>
      <c r="N1" s="30"/>
      <c r="O1" s="31"/>
      <c r="P1" s="32"/>
    </row>
    <row r="2" spans="1:16" x14ac:dyDescent="0.2">
      <c r="A2" s="33"/>
      <c r="B2" s="33"/>
      <c r="C2" s="316" t="str">
        <f>'12a+c+n'!C2:I2</f>
        <v>Iekšējais ūdensvads, kanalizācija un to aprīkojums</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18</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404</v>
      </c>
      <c r="B9" s="319"/>
      <c r="C9" s="319"/>
      <c r="D9" s="319"/>
      <c r="E9" s="319"/>
      <c r="F9" s="319"/>
      <c r="G9" s="35"/>
      <c r="H9" s="35"/>
      <c r="I9" s="35"/>
      <c r="J9" s="320" t="s">
        <v>45</v>
      </c>
      <c r="K9" s="320"/>
      <c r="L9" s="320"/>
      <c r="M9" s="320"/>
      <c r="N9" s="321">
        <f>P74</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IF($C$4="citu pasākumu izmaksas",IF('12a+c+n'!$Q14="C",'12a+c+n'!B14,0))</f>
        <v>0</v>
      </c>
      <c r="C14" s="27">
        <f>IF($C$4="citu pasākumu izmaksas",IF('12a+c+n'!$Q14="C",'12a+c+n'!C14,0))</f>
        <v>0</v>
      </c>
      <c r="D14" s="27">
        <f>IF($C$4="citu pasākumu izmaksas",IF('12a+c+n'!$Q14="C",'12a+c+n'!D14,0))</f>
        <v>0</v>
      </c>
      <c r="E14" s="57"/>
      <c r="F14" s="79"/>
      <c r="G14" s="27">
        <f>IF($C$4="citu pasākumu izmaksas",IF('12a+c+n'!$Q14="C",'12a+c+n'!G14,0))</f>
        <v>0</v>
      </c>
      <c r="H14" s="27">
        <f>IF($C$4="citu pasākumu izmaksas",IF('12a+c+n'!$Q14="C",'12a+c+n'!H14,0))</f>
        <v>0</v>
      </c>
      <c r="I14" s="27"/>
      <c r="J14" s="27"/>
      <c r="K14" s="57">
        <f>IF($C$4="citu pasākumu izmaksas",IF('12a+c+n'!$Q14="C",'12a+c+n'!K14,0))</f>
        <v>0</v>
      </c>
      <c r="L14" s="108">
        <f>IF($C$4="citu pasākumu izmaksas",IF('12a+c+n'!$Q14="C",'12a+c+n'!L14,0))</f>
        <v>0</v>
      </c>
      <c r="M14" s="27">
        <f>IF($C$4="citu pasākumu izmaksas",IF('12a+c+n'!$Q14="C",'12a+c+n'!M14,0))</f>
        <v>0</v>
      </c>
      <c r="N14" s="27">
        <f>IF($C$4="citu pasākumu izmaksas",IF('12a+c+n'!$Q14="C",'12a+c+n'!N14,0))</f>
        <v>0</v>
      </c>
      <c r="O14" s="27">
        <f>IF($C$4="citu pasākumu izmaksas",IF('12a+c+n'!$Q14="C",'12a+c+n'!O14,0))</f>
        <v>0</v>
      </c>
      <c r="P14" s="57">
        <f>IF($C$4="citu pasākumu izmaksas",IF('12a+c+n'!$Q14="C",'12a+c+n'!P14,0))</f>
        <v>0</v>
      </c>
    </row>
    <row r="15" spans="1:16" ht="22.5" x14ac:dyDescent="0.2">
      <c r="A15" s="64">
        <f>IF(P15=0,0,IF(COUNTBLANK(P15)=1,0,COUNTA($P$14:P15)))</f>
        <v>0</v>
      </c>
      <c r="B15" s="28" t="str">
        <f>IF($C$4="citu pasākumu izmaksas",IF('12a+c+n'!$Q15="C",'12a+c+n'!B15,0))</f>
        <v>14-00000</v>
      </c>
      <c r="C15" s="28" t="str">
        <f>IF($C$4="citu pasākumu izmaksas",IF('12a+c+n'!$Q15="C",'12a+c+n'!C15,0))</f>
        <v>PP-R kausējamā caurule ar veidgabaliem d15</v>
      </c>
      <c r="D15" s="28" t="str">
        <f>IF($C$4="citu pasākumu izmaksas",IF('12a+c+n'!$Q15="C",'12a+c+n'!D15,0))</f>
        <v>m</v>
      </c>
      <c r="E15" s="59"/>
      <c r="F15" s="81"/>
      <c r="G15" s="28"/>
      <c r="H15" s="28">
        <f>IF($C$4="citu pasākumu izmaksas",IF('12a+c+n'!$Q15="C",'12a+c+n'!H15,0))</f>
        <v>0</v>
      </c>
      <c r="I15" s="28"/>
      <c r="J15" s="28"/>
      <c r="K15" s="59">
        <f>IF($C$4="citu pasākumu izmaksas",IF('12a+c+n'!$Q15="C",'12a+c+n'!K15,0))</f>
        <v>0</v>
      </c>
      <c r="L15" s="109">
        <f>IF($C$4="citu pasākumu izmaksas",IF('12a+c+n'!$Q15="C",'12a+c+n'!L15,0))</f>
        <v>0</v>
      </c>
      <c r="M15" s="28">
        <f>IF($C$4="citu pasākumu izmaksas",IF('12a+c+n'!$Q15="C",'12a+c+n'!M15,0))</f>
        <v>0</v>
      </c>
      <c r="N15" s="28">
        <f>IF($C$4="citu pasākumu izmaksas",IF('12a+c+n'!$Q15="C",'12a+c+n'!N15,0))</f>
        <v>0</v>
      </c>
      <c r="O15" s="28">
        <f>IF($C$4="citu pasākumu izmaksas",IF('12a+c+n'!$Q15="C",'12a+c+n'!O15,0))</f>
        <v>0</v>
      </c>
      <c r="P15" s="59">
        <f>IF($C$4="citu pasākumu izmaksas",IF('12a+c+n'!$Q15="C",'12a+c+n'!P15,0))</f>
        <v>0</v>
      </c>
    </row>
    <row r="16" spans="1:16" ht="22.5" x14ac:dyDescent="0.2">
      <c r="A16" s="64">
        <f>IF(P16=0,0,IF(COUNTBLANK(P16)=1,0,COUNTA($P$14:P16)))</f>
        <v>0</v>
      </c>
      <c r="B16" s="28" t="str">
        <f>IF($C$4="citu pasākumu izmaksas",IF('12a+c+n'!$Q16="C",'12a+c+n'!B16,0))</f>
        <v>14-00000</v>
      </c>
      <c r="C16" s="28" t="str">
        <f>IF($C$4="citu pasākumu izmaksas",IF('12a+c+n'!$Q16="C",'12a+c+n'!C16,0))</f>
        <v>PP-R kausējamā caurule ar veidgabaliem d20</v>
      </c>
      <c r="D16" s="28" t="str">
        <f>IF($C$4="citu pasākumu izmaksas",IF('12a+c+n'!$Q16="C",'12a+c+n'!D16,0))</f>
        <v>m</v>
      </c>
      <c r="E16" s="59"/>
      <c r="F16" s="81"/>
      <c r="G16" s="28"/>
      <c r="H16" s="28">
        <f>IF($C$4="citu pasākumu izmaksas",IF('12a+c+n'!$Q16="C",'12a+c+n'!H16,0))</f>
        <v>0</v>
      </c>
      <c r="I16" s="28"/>
      <c r="J16" s="28"/>
      <c r="K16" s="59">
        <f>IF($C$4="citu pasākumu izmaksas",IF('12a+c+n'!$Q16="C",'12a+c+n'!K16,0))</f>
        <v>0</v>
      </c>
      <c r="L16" s="109">
        <f>IF($C$4="citu pasākumu izmaksas",IF('12a+c+n'!$Q16="C",'12a+c+n'!L16,0))</f>
        <v>0</v>
      </c>
      <c r="M16" s="28">
        <f>IF($C$4="citu pasākumu izmaksas",IF('12a+c+n'!$Q16="C",'12a+c+n'!M16,0))</f>
        <v>0</v>
      </c>
      <c r="N16" s="28">
        <f>IF($C$4="citu pasākumu izmaksas",IF('12a+c+n'!$Q16="C",'12a+c+n'!N16,0))</f>
        <v>0</v>
      </c>
      <c r="O16" s="28">
        <f>IF($C$4="citu pasākumu izmaksas",IF('12a+c+n'!$Q16="C",'12a+c+n'!O16,0))</f>
        <v>0</v>
      </c>
      <c r="P16" s="59">
        <f>IF($C$4="citu pasākumu izmaksas",IF('12a+c+n'!$Q16="C",'12a+c+n'!P16,0))</f>
        <v>0</v>
      </c>
    </row>
    <row r="17" spans="1:16" ht="22.5" x14ac:dyDescent="0.2">
      <c r="A17" s="64">
        <f>IF(P17=0,0,IF(COUNTBLANK(P17)=1,0,COUNTA($P$14:P17)))</f>
        <v>0</v>
      </c>
      <c r="B17" s="28" t="str">
        <f>IF($C$4="citu pasākumu izmaksas",IF('12a+c+n'!$Q17="C",'12a+c+n'!B17,0))</f>
        <v>14-00000</v>
      </c>
      <c r="C17" s="28" t="str">
        <f>IF($C$4="citu pasākumu izmaksas",IF('12a+c+n'!$Q17="C",'12a+c+n'!C17,0))</f>
        <v>PP-R kausējamā caurule ar veidgabaliem d25</v>
      </c>
      <c r="D17" s="28" t="str">
        <f>IF($C$4="citu pasākumu izmaksas",IF('12a+c+n'!$Q17="C",'12a+c+n'!D17,0))</f>
        <v>m</v>
      </c>
      <c r="E17" s="59"/>
      <c r="F17" s="81"/>
      <c r="G17" s="28"/>
      <c r="H17" s="28">
        <f>IF($C$4="citu pasākumu izmaksas",IF('12a+c+n'!$Q17="C",'12a+c+n'!H17,0))</f>
        <v>0</v>
      </c>
      <c r="I17" s="28"/>
      <c r="J17" s="28"/>
      <c r="K17" s="59">
        <f>IF($C$4="citu pasākumu izmaksas",IF('12a+c+n'!$Q17="C",'12a+c+n'!K17,0))</f>
        <v>0</v>
      </c>
      <c r="L17" s="109">
        <f>IF($C$4="citu pasākumu izmaksas",IF('12a+c+n'!$Q17="C",'12a+c+n'!L17,0))</f>
        <v>0</v>
      </c>
      <c r="M17" s="28">
        <f>IF($C$4="citu pasākumu izmaksas",IF('12a+c+n'!$Q17="C",'12a+c+n'!M17,0))</f>
        <v>0</v>
      </c>
      <c r="N17" s="28">
        <f>IF($C$4="citu pasākumu izmaksas",IF('12a+c+n'!$Q17="C",'12a+c+n'!N17,0))</f>
        <v>0</v>
      </c>
      <c r="O17" s="28">
        <f>IF($C$4="citu pasākumu izmaksas",IF('12a+c+n'!$Q17="C",'12a+c+n'!O17,0))</f>
        <v>0</v>
      </c>
      <c r="P17" s="59">
        <f>IF($C$4="citu pasākumu izmaksas",IF('12a+c+n'!$Q17="C",'12a+c+n'!P17,0))</f>
        <v>0</v>
      </c>
    </row>
    <row r="18" spans="1:16" ht="22.5" x14ac:dyDescent="0.2">
      <c r="A18" s="64">
        <f>IF(P18=0,0,IF(COUNTBLANK(P18)=1,0,COUNTA($P$14:P18)))</f>
        <v>0</v>
      </c>
      <c r="B18" s="28" t="str">
        <f>IF($C$4="citu pasākumu izmaksas",IF('12a+c+n'!$Q18="C",'12a+c+n'!B18,0))</f>
        <v>14-00000</v>
      </c>
      <c r="C18" s="28" t="str">
        <f>IF($C$4="citu pasākumu izmaksas",IF('12a+c+n'!$Q18="C",'12a+c+n'!C18,0))</f>
        <v>Pretkondensāta izolācija d15 b=9mm</v>
      </c>
      <c r="D18" s="28" t="str">
        <f>IF($C$4="citu pasākumu izmaksas",IF('12a+c+n'!$Q18="C",'12a+c+n'!D18,0))</f>
        <v>m</v>
      </c>
      <c r="E18" s="59"/>
      <c r="F18" s="81"/>
      <c r="G18" s="28"/>
      <c r="H18" s="28">
        <f>IF($C$4="citu pasākumu izmaksas",IF('12a+c+n'!$Q18="C",'12a+c+n'!H18,0))</f>
        <v>0</v>
      </c>
      <c r="I18" s="28"/>
      <c r="J18" s="28"/>
      <c r="K18" s="59">
        <f>IF($C$4="citu pasākumu izmaksas",IF('12a+c+n'!$Q18="C",'12a+c+n'!K18,0))</f>
        <v>0</v>
      </c>
      <c r="L18" s="109">
        <f>IF($C$4="citu pasākumu izmaksas",IF('12a+c+n'!$Q18="C",'12a+c+n'!L18,0))</f>
        <v>0</v>
      </c>
      <c r="M18" s="28">
        <f>IF($C$4="citu pasākumu izmaksas",IF('12a+c+n'!$Q18="C",'12a+c+n'!M18,0))</f>
        <v>0</v>
      </c>
      <c r="N18" s="28">
        <f>IF($C$4="citu pasākumu izmaksas",IF('12a+c+n'!$Q18="C",'12a+c+n'!N18,0))</f>
        <v>0</v>
      </c>
      <c r="O18" s="28">
        <f>IF($C$4="citu pasākumu izmaksas",IF('12a+c+n'!$Q18="C",'12a+c+n'!O18,0))</f>
        <v>0</v>
      </c>
      <c r="P18" s="59">
        <f>IF($C$4="citu pasākumu izmaksas",IF('12a+c+n'!$Q18="C",'12a+c+n'!P18,0))</f>
        <v>0</v>
      </c>
    </row>
    <row r="19" spans="1:16" ht="22.5" x14ac:dyDescent="0.2">
      <c r="A19" s="64">
        <f>IF(P19=0,0,IF(COUNTBLANK(P19)=1,0,COUNTA($P$14:P19)))</f>
        <v>0</v>
      </c>
      <c r="B19" s="28" t="str">
        <f>IF($C$4="citu pasākumu izmaksas",IF('12a+c+n'!$Q19="C",'12a+c+n'!B19,0))</f>
        <v>14-00000</v>
      </c>
      <c r="C19" s="28" t="str">
        <f>IF($C$4="citu pasākumu izmaksas",IF('12a+c+n'!$Q19="C",'12a+c+n'!C19,0))</f>
        <v>Pretkondensāta izolācija d20 b=9mm</v>
      </c>
      <c r="D19" s="28" t="str">
        <f>IF($C$4="citu pasākumu izmaksas",IF('12a+c+n'!$Q19="C",'12a+c+n'!D19,0))</f>
        <v>m</v>
      </c>
      <c r="E19" s="59"/>
      <c r="F19" s="81"/>
      <c r="G19" s="28"/>
      <c r="H19" s="28">
        <f>IF($C$4="citu pasākumu izmaksas",IF('12a+c+n'!$Q19="C",'12a+c+n'!H19,0))</f>
        <v>0</v>
      </c>
      <c r="I19" s="28"/>
      <c r="J19" s="28"/>
      <c r="K19" s="59">
        <f>IF($C$4="citu pasākumu izmaksas",IF('12a+c+n'!$Q19="C",'12a+c+n'!K19,0))</f>
        <v>0</v>
      </c>
      <c r="L19" s="109">
        <f>IF($C$4="citu pasākumu izmaksas",IF('12a+c+n'!$Q19="C",'12a+c+n'!L19,0))</f>
        <v>0</v>
      </c>
      <c r="M19" s="28">
        <f>IF($C$4="citu pasākumu izmaksas",IF('12a+c+n'!$Q19="C",'12a+c+n'!M19,0))</f>
        <v>0</v>
      </c>
      <c r="N19" s="28">
        <f>IF($C$4="citu pasākumu izmaksas",IF('12a+c+n'!$Q19="C",'12a+c+n'!N19,0))</f>
        <v>0</v>
      </c>
      <c r="O19" s="28">
        <f>IF($C$4="citu pasākumu izmaksas",IF('12a+c+n'!$Q19="C",'12a+c+n'!O19,0))</f>
        <v>0</v>
      </c>
      <c r="P19" s="59">
        <f>IF($C$4="citu pasākumu izmaksas",IF('12a+c+n'!$Q19="C",'12a+c+n'!P19,0))</f>
        <v>0</v>
      </c>
    </row>
    <row r="20" spans="1:16" ht="22.5" x14ac:dyDescent="0.2">
      <c r="A20" s="64">
        <f>IF(P20=0,0,IF(COUNTBLANK(P20)=1,0,COUNTA($P$14:P20)))</f>
        <v>0</v>
      </c>
      <c r="B20" s="28" t="str">
        <f>IF($C$4="citu pasākumu izmaksas",IF('12a+c+n'!$Q20="C",'12a+c+n'!B20,0))</f>
        <v>14-00000</v>
      </c>
      <c r="C20" s="28" t="str">
        <f>IF($C$4="citu pasākumu izmaksas",IF('12a+c+n'!$Q20="C",'12a+c+n'!C20,0))</f>
        <v>Pretkondensāta izolācija d25 b=9mm</v>
      </c>
      <c r="D20" s="28" t="str">
        <f>IF($C$4="citu pasākumu izmaksas",IF('12a+c+n'!$Q20="C",'12a+c+n'!D20,0))</f>
        <v>m</v>
      </c>
      <c r="E20" s="59"/>
      <c r="F20" s="81"/>
      <c r="G20" s="28"/>
      <c r="H20" s="28">
        <f>IF($C$4="citu pasākumu izmaksas",IF('12a+c+n'!$Q20="C",'12a+c+n'!H20,0))</f>
        <v>0</v>
      </c>
      <c r="I20" s="28"/>
      <c r="J20" s="28"/>
      <c r="K20" s="59">
        <f>IF($C$4="citu pasākumu izmaksas",IF('12a+c+n'!$Q20="C",'12a+c+n'!K20,0))</f>
        <v>0</v>
      </c>
      <c r="L20" s="109">
        <f>IF($C$4="citu pasākumu izmaksas",IF('12a+c+n'!$Q20="C",'12a+c+n'!L20,0))</f>
        <v>0</v>
      </c>
      <c r="M20" s="28">
        <f>IF($C$4="citu pasākumu izmaksas",IF('12a+c+n'!$Q20="C",'12a+c+n'!M20,0))</f>
        <v>0</v>
      </c>
      <c r="N20" s="28">
        <f>IF($C$4="citu pasākumu izmaksas",IF('12a+c+n'!$Q20="C",'12a+c+n'!N20,0))</f>
        <v>0</v>
      </c>
      <c r="O20" s="28">
        <f>IF($C$4="citu pasākumu izmaksas",IF('12a+c+n'!$Q20="C",'12a+c+n'!O20,0))</f>
        <v>0</v>
      </c>
      <c r="P20" s="59">
        <f>IF($C$4="citu pasākumu izmaksas",IF('12a+c+n'!$Q20="C",'12a+c+n'!P20,0))</f>
        <v>0</v>
      </c>
    </row>
    <row r="21" spans="1:16" ht="22.5" x14ac:dyDescent="0.2">
      <c r="A21" s="64">
        <f>IF(P21=0,0,IF(COUNTBLANK(P21)=1,0,COUNTA($P$14:P21)))</f>
        <v>0</v>
      </c>
      <c r="B21" s="28" t="str">
        <f>IF($C$4="citu pasākumu izmaksas",IF('12a+c+n'!$Q21="C",'12a+c+n'!B21,0))</f>
        <v>14-00000</v>
      </c>
      <c r="C21" s="28" t="str">
        <f>IF($C$4="citu pasākumu izmaksas",IF('12a+c+n'!$Q21="C",'12a+c+n'!C21,0))</f>
        <v>Lodveida vārsts dn15</v>
      </c>
      <c r="D21" s="28" t="str">
        <f>IF($C$4="citu pasākumu izmaksas",IF('12a+c+n'!$Q21="C",'12a+c+n'!D21,0))</f>
        <v>gb</v>
      </c>
      <c r="E21" s="59"/>
      <c r="F21" s="81"/>
      <c r="G21" s="28"/>
      <c r="H21" s="28">
        <f>IF($C$4="citu pasākumu izmaksas",IF('12a+c+n'!$Q21="C",'12a+c+n'!H21,0))</f>
        <v>0</v>
      </c>
      <c r="I21" s="28"/>
      <c r="J21" s="28"/>
      <c r="K21" s="59">
        <f>IF($C$4="citu pasākumu izmaksas",IF('12a+c+n'!$Q21="C",'12a+c+n'!K21,0))</f>
        <v>0</v>
      </c>
      <c r="L21" s="109">
        <f>IF($C$4="citu pasākumu izmaksas",IF('12a+c+n'!$Q21="C",'12a+c+n'!L21,0))</f>
        <v>0</v>
      </c>
      <c r="M21" s="28">
        <f>IF($C$4="citu pasākumu izmaksas",IF('12a+c+n'!$Q21="C",'12a+c+n'!M21,0))</f>
        <v>0</v>
      </c>
      <c r="N21" s="28">
        <f>IF($C$4="citu pasākumu izmaksas",IF('12a+c+n'!$Q21="C",'12a+c+n'!N21,0))</f>
        <v>0</v>
      </c>
      <c r="O21" s="28">
        <f>IF($C$4="citu pasākumu izmaksas",IF('12a+c+n'!$Q21="C",'12a+c+n'!O21,0))</f>
        <v>0</v>
      </c>
      <c r="P21" s="59">
        <f>IF($C$4="citu pasākumu izmaksas",IF('12a+c+n'!$Q21="C",'12a+c+n'!P21,0))</f>
        <v>0</v>
      </c>
    </row>
    <row r="22" spans="1:16" ht="22.5" x14ac:dyDescent="0.2">
      <c r="A22" s="64">
        <f>IF(P22=0,0,IF(COUNTBLANK(P22)=1,0,COUNTA($P$14:P22)))</f>
        <v>0</v>
      </c>
      <c r="B22" s="28" t="str">
        <f>IF($C$4="citu pasākumu izmaksas",IF('12a+c+n'!$Q22="C",'12a+c+n'!B22,0))</f>
        <v>14-00000</v>
      </c>
      <c r="C22" s="28" t="str">
        <f>IF($C$4="citu pasākumu izmaksas",IF('12a+c+n'!$Q22="C",'12a+c+n'!C22,0))</f>
        <v>Lodveida vārsts dn20</v>
      </c>
      <c r="D22" s="28" t="str">
        <f>IF($C$4="citu pasākumu izmaksas",IF('12a+c+n'!$Q22="C",'12a+c+n'!D22,0))</f>
        <v>gb</v>
      </c>
      <c r="E22" s="59"/>
      <c r="F22" s="81"/>
      <c r="G22" s="28"/>
      <c r="H22" s="28">
        <f>IF($C$4="citu pasākumu izmaksas",IF('12a+c+n'!$Q22="C",'12a+c+n'!H22,0))</f>
        <v>0</v>
      </c>
      <c r="I22" s="28"/>
      <c r="J22" s="28"/>
      <c r="K22" s="59">
        <f>IF($C$4="citu pasākumu izmaksas",IF('12a+c+n'!$Q22="C",'12a+c+n'!K22,0))</f>
        <v>0</v>
      </c>
      <c r="L22" s="109">
        <f>IF($C$4="citu pasākumu izmaksas",IF('12a+c+n'!$Q22="C",'12a+c+n'!L22,0))</f>
        <v>0</v>
      </c>
      <c r="M22" s="28">
        <f>IF($C$4="citu pasākumu izmaksas",IF('12a+c+n'!$Q22="C",'12a+c+n'!M22,0))</f>
        <v>0</v>
      </c>
      <c r="N22" s="28">
        <f>IF($C$4="citu pasākumu izmaksas",IF('12a+c+n'!$Q22="C",'12a+c+n'!N22,0))</f>
        <v>0</v>
      </c>
      <c r="O22" s="28">
        <f>IF($C$4="citu pasākumu izmaksas",IF('12a+c+n'!$Q22="C",'12a+c+n'!O22,0))</f>
        <v>0</v>
      </c>
      <c r="P22" s="59">
        <f>IF($C$4="citu pasākumu izmaksas",IF('12a+c+n'!$Q22="C",'12a+c+n'!P22,0))</f>
        <v>0</v>
      </c>
    </row>
    <row r="23" spans="1:16" ht="22.5" x14ac:dyDescent="0.2">
      <c r="A23" s="64">
        <f>IF(P23=0,0,IF(COUNTBLANK(P23)=1,0,COUNTA($P$14:P23)))</f>
        <v>0</v>
      </c>
      <c r="B23" s="28" t="str">
        <f>IF($C$4="citu pasākumu izmaksas",IF('12a+c+n'!$Q23="C",'12a+c+n'!B23,0))</f>
        <v>14-00000</v>
      </c>
      <c r="C23" s="28" t="str">
        <f>IF($C$4="citu pasākumu izmaksas",IF('12a+c+n'!$Q23="C",'12a+c+n'!C23,0))</f>
        <v>Lodveida vārsts dn25</v>
      </c>
      <c r="D23" s="28" t="str">
        <f>IF($C$4="citu pasākumu izmaksas",IF('12a+c+n'!$Q23="C",'12a+c+n'!D23,0))</f>
        <v>gb</v>
      </c>
      <c r="E23" s="59"/>
      <c r="F23" s="81"/>
      <c r="G23" s="28"/>
      <c r="H23" s="28">
        <f>IF($C$4="citu pasākumu izmaksas",IF('12a+c+n'!$Q23="C",'12a+c+n'!H23,0))</f>
        <v>0</v>
      </c>
      <c r="I23" s="28"/>
      <c r="J23" s="28"/>
      <c r="K23" s="59">
        <f>IF($C$4="citu pasākumu izmaksas",IF('12a+c+n'!$Q23="C",'12a+c+n'!K23,0))</f>
        <v>0</v>
      </c>
      <c r="L23" s="109">
        <f>IF($C$4="citu pasākumu izmaksas",IF('12a+c+n'!$Q23="C",'12a+c+n'!L23,0))</f>
        <v>0</v>
      </c>
      <c r="M23" s="28">
        <f>IF($C$4="citu pasākumu izmaksas",IF('12a+c+n'!$Q23="C",'12a+c+n'!M23,0))</f>
        <v>0</v>
      </c>
      <c r="N23" s="28">
        <f>IF($C$4="citu pasākumu izmaksas",IF('12a+c+n'!$Q23="C",'12a+c+n'!N23,0))</f>
        <v>0</v>
      </c>
      <c r="O23" s="28">
        <f>IF($C$4="citu pasākumu izmaksas",IF('12a+c+n'!$Q23="C",'12a+c+n'!O23,0))</f>
        <v>0</v>
      </c>
      <c r="P23" s="59">
        <f>IF($C$4="citu pasākumu izmaksas",IF('12a+c+n'!$Q23="C",'12a+c+n'!P23,0))</f>
        <v>0</v>
      </c>
    </row>
    <row r="24" spans="1:16" ht="22.5" x14ac:dyDescent="0.2">
      <c r="A24" s="64">
        <f>IF(P24=0,0,IF(COUNTBLANK(P24)=1,0,COUNTA($P$14:P24)))</f>
        <v>0</v>
      </c>
      <c r="B24" s="28" t="str">
        <f>IF($C$4="citu pasākumu izmaksas",IF('12a+c+n'!$Q24="C",'12a+c+n'!B24,0))</f>
        <v>14-00000</v>
      </c>
      <c r="C24" s="28" t="str">
        <f>IF($C$4="citu pasākumu izmaksas",IF('12a+c+n'!$Q24="C",'12a+c+n'!C24,0))</f>
        <v>Pieslēgums ūdensvadam pagrabstāvā</v>
      </c>
      <c r="D24" s="28" t="str">
        <f>IF($C$4="citu pasākumu izmaksas",IF('12a+c+n'!$Q24="C",'12a+c+n'!D24,0))</f>
        <v>kompl.</v>
      </c>
      <c r="E24" s="59"/>
      <c r="F24" s="81"/>
      <c r="G24" s="28"/>
      <c r="H24" s="28">
        <f>IF($C$4="citu pasākumu izmaksas",IF('12a+c+n'!$Q24="C",'12a+c+n'!H24,0))</f>
        <v>0</v>
      </c>
      <c r="I24" s="28"/>
      <c r="J24" s="28"/>
      <c r="K24" s="59">
        <f>IF($C$4="citu pasākumu izmaksas",IF('12a+c+n'!$Q24="C",'12a+c+n'!K24,0))</f>
        <v>0</v>
      </c>
      <c r="L24" s="109">
        <f>IF($C$4="citu pasākumu izmaksas",IF('12a+c+n'!$Q24="C",'12a+c+n'!L24,0))</f>
        <v>0</v>
      </c>
      <c r="M24" s="28">
        <f>IF($C$4="citu pasākumu izmaksas",IF('12a+c+n'!$Q24="C",'12a+c+n'!M24,0))</f>
        <v>0</v>
      </c>
      <c r="N24" s="28">
        <f>IF($C$4="citu pasākumu izmaksas",IF('12a+c+n'!$Q24="C",'12a+c+n'!N24,0))</f>
        <v>0</v>
      </c>
      <c r="O24" s="28">
        <f>IF($C$4="citu pasākumu izmaksas",IF('12a+c+n'!$Q24="C",'12a+c+n'!O24,0))</f>
        <v>0</v>
      </c>
      <c r="P24" s="59">
        <f>IF($C$4="citu pasākumu izmaksas",IF('12a+c+n'!$Q24="C",'12a+c+n'!P24,0))</f>
        <v>0</v>
      </c>
    </row>
    <row r="25" spans="1:16" ht="22.5" x14ac:dyDescent="0.2">
      <c r="A25" s="64">
        <f>IF(P25=0,0,IF(COUNTBLANK(P25)=1,0,COUNTA($P$14:P25)))</f>
        <v>0</v>
      </c>
      <c r="B25" s="28" t="str">
        <f>IF($C$4="citu pasākumu izmaksas",IF('12a+c+n'!$Q25="C",'12a+c+n'!B25,0))</f>
        <v>14-00000</v>
      </c>
      <c r="C25" s="28" t="str">
        <f>IF($C$4="citu pasākumu izmaksas",IF('12a+c+n'!$Q25="C",'12a+c+n'!C25,0))</f>
        <v>Tukšošanas vārsti dn15</v>
      </c>
      <c r="D25" s="28" t="str">
        <f>IF($C$4="citu pasākumu izmaksas",IF('12a+c+n'!$Q25="C",'12a+c+n'!D25,0))</f>
        <v>gb</v>
      </c>
      <c r="E25" s="59"/>
      <c r="F25" s="81"/>
      <c r="G25" s="28"/>
      <c r="H25" s="28">
        <f>IF($C$4="citu pasākumu izmaksas",IF('12a+c+n'!$Q25="C",'12a+c+n'!H25,0))</f>
        <v>0</v>
      </c>
      <c r="I25" s="28"/>
      <c r="J25" s="28"/>
      <c r="K25" s="59">
        <f>IF($C$4="citu pasākumu izmaksas",IF('12a+c+n'!$Q25="C",'12a+c+n'!K25,0))</f>
        <v>0</v>
      </c>
      <c r="L25" s="109">
        <f>IF($C$4="citu pasākumu izmaksas",IF('12a+c+n'!$Q25="C",'12a+c+n'!L25,0))</f>
        <v>0</v>
      </c>
      <c r="M25" s="28">
        <f>IF($C$4="citu pasākumu izmaksas",IF('12a+c+n'!$Q25="C",'12a+c+n'!M25,0))</f>
        <v>0</v>
      </c>
      <c r="N25" s="28">
        <f>IF($C$4="citu pasākumu izmaksas",IF('12a+c+n'!$Q25="C",'12a+c+n'!N25,0))</f>
        <v>0</v>
      </c>
      <c r="O25" s="28">
        <f>IF($C$4="citu pasākumu izmaksas",IF('12a+c+n'!$Q25="C",'12a+c+n'!O25,0))</f>
        <v>0</v>
      </c>
      <c r="P25" s="59">
        <f>IF($C$4="citu pasākumu izmaksas",IF('12a+c+n'!$Q25="C",'12a+c+n'!P25,0))</f>
        <v>0</v>
      </c>
    </row>
    <row r="26" spans="1:16" ht="22.5" x14ac:dyDescent="0.2">
      <c r="A26" s="64">
        <f>IF(P26=0,0,IF(COUNTBLANK(P26)=1,0,COUNTA($P$14:P26)))</f>
        <v>0</v>
      </c>
      <c r="B26" s="28" t="str">
        <f>IF($C$4="citu pasākumu izmaksas",IF('12a+c+n'!$Q26="C",'12a+c+n'!B26,0))</f>
        <v>14-00000</v>
      </c>
      <c r="C26" s="28" t="str">
        <f>IF($C$4="citu pasākumu izmaksas",IF('12a+c+n'!$Q26="C",'12a+c+n'!C26,0))</f>
        <v>Cauruļvadu hidrauliskā pārbaude</v>
      </c>
      <c r="D26" s="28" t="str">
        <f>IF($C$4="citu pasākumu izmaksas",IF('12a+c+n'!$Q26="C",'12a+c+n'!D26,0))</f>
        <v>kompl.</v>
      </c>
      <c r="E26" s="59"/>
      <c r="F26" s="81"/>
      <c r="G26" s="28"/>
      <c r="H26" s="28">
        <f>IF($C$4="citu pasākumu izmaksas",IF('12a+c+n'!$Q26="C",'12a+c+n'!H26,0))</f>
        <v>0</v>
      </c>
      <c r="I26" s="28"/>
      <c r="J26" s="28"/>
      <c r="K26" s="59">
        <f>IF($C$4="citu pasākumu izmaksas",IF('12a+c+n'!$Q26="C",'12a+c+n'!K26,0))</f>
        <v>0</v>
      </c>
      <c r="L26" s="109">
        <f>IF($C$4="citu pasākumu izmaksas",IF('12a+c+n'!$Q26="C",'12a+c+n'!L26,0))</f>
        <v>0</v>
      </c>
      <c r="M26" s="28">
        <f>IF($C$4="citu pasākumu izmaksas",IF('12a+c+n'!$Q26="C",'12a+c+n'!M26,0))</f>
        <v>0</v>
      </c>
      <c r="N26" s="28">
        <f>IF($C$4="citu pasākumu izmaksas",IF('12a+c+n'!$Q26="C",'12a+c+n'!N26,0))</f>
        <v>0</v>
      </c>
      <c r="O26" s="28">
        <f>IF($C$4="citu pasākumu izmaksas",IF('12a+c+n'!$Q26="C",'12a+c+n'!O26,0))</f>
        <v>0</v>
      </c>
      <c r="P26" s="59">
        <f>IF($C$4="citu pasākumu izmaksas",IF('12a+c+n'!$Q26="C",'12a+c+n'!P26,0))</f>
        <v>0</v>
      </c>
    </row>
    <row r="27" spans="1:16" x14ac:dyDescent="0.2">
      <c r="A27" s="64">
        <f>IF(P27=0,0,IF(COUNTBLANK(P27)=1,0,COUNTA($P$14:P27)))</f>
        <v>0</v>
      </c>
      <c r="B27" s="28">
        <f>IF($C$4="citu pasākumu izmaksas",IF('12a+c+n'!$Q27="C",'12a+c+n'!B27,0))</f>
        <v>0</v>
      </c>
      <c r="C27" s="28">
        <f>IF($C$4="citu pasākumu izmaksas",IF('12a+c+n'!$Q27="C",'12a+c+n'!C27,0))</f>
        <v>0</v>
      </c>
      <c r="D27" s="28">
        <f>IF($C$4="citu pasākumu izmaksas",IF('12a+c+n'!$Q27="C",'12a+c+n'!D27,0))</f>
        <v>0</v>
      </c>
      <c r="E27" s="59"/>
      <c r="F27" s="81"/>
      <c r="G27" s="28"/>
      <c r="H27" s="28">
        <f>IF($C$4="citu pasākumu izmaksas",IF('12a+c+n'!$Q27="C",'12a+c+n'!H27,0))</f>
        <v>0</v>
      </c>
      <c r="I27" s="28"/>
      <c r="J27" s="28"/>
      <c r="K27" s="59">
        <f>IF($C$4="citu pasākumu izmaksas",IF('12a+c+n'!$Q27="C",'12a+c+n'!K27,0))</f>
        <v>0</v>
      </c>
      <c r="L27" s="109">
        <f>IF($C$4="citu pasākumu izmaksas",IF('12a+c+n'!$Q27="C",'12a+c+n'!L27,0))</f>
        <v>0</v>
      </c>
      <c r="M27" s="28">
        <f>IF($C$4="citu pasākumu izmaksas",IF('12a+c+n'!$Q27="C",'12a+c+n'!M27,0))</f>
        <v>0</v>
      </c>
      <c r="N27" s="28">
        <f>IF($C$4="citu pasākumu izmaksas",IF('12a+c+n'!$Q27="C",'12a+c+n'!N27,0))</f>
        <v>0</v>
      </c>
      <c r="O27" s="28">
        <f>IF($C$4="citu pasākumu izmaksas",IF('12a+c+n'!$Q27="C",'12a+c+n'!O27,0))</f>
        <v>0</v>
      </c>
      <c r="P27" s="59">
        <f>IF($C$4="citu pasākumu izmaksas",IF('12a+c+n'!$Q27="C",'12a+c+n'!P27,0))</f>
        <v>0</v>
      </c>
    </row>
    <row r="28" spans="1:16" x14ac:dyDescent="0.2">
      <c r="A28" s="64">
        <f>IF(P28=0,0,IF(COUNTBLANK(P28)=1,0,COUNTA($P$14:P28)))</f>
        <v>0</v>
      </c>
      <c r="B28" s="28">
        <f>IF($C$4="citu pasākumu izmaksas",IF('12a+c+n'!$Q28="C",'12a+c+n'!B28,0))</f>
        <v>0</v>
      </c>
      <c r="C28" s="28">
        <f>IF($C$4="citu pasākumu izmaksas",IF('12a+c+n'!$Q28="C",'12a+c+n'!C28,0))</f>
        <v>0</v>
      </c>
      <c r="D28" s="28">
        <f>IF($C$4="citu pasākumu izmaksas",IF('12a+c+n'!$Q28="C",'12a+c+n'!D28,0))</f>
        <v>0</v>
      </c>
      <c r="E28" s="59"/>
      <c r="F28" s="81"/>
      <c r="G28" s="28"/>
      <c r="H28" s="28">
        <f>IF($C$4="citu pasākumu izmaksas",IF('12a+c+n'!$Q28="C",'12a+c+n'!H28,0))</f>
        <v>0</v>
      </c>
      <c r="I28" s="28"/>
      <c r="J28" s="28"/>
      <c r="K28" s="59">
        <f>IF($C$4="citu pasākumu izmaksas",IF('12a+c+n'!$Q28="C",'12a+c+n'!K28,0))</f>
        <v>0</v>
      </c>
      <c r="L28" s="109">
        <f>IF($C$4="citu pasākumu izmaksas",IF('12a+c+n'!$Q28="C",'12a+c+n'!L28,0))</f>
        <v>0</v>
      </c>
      <c r="M28" s="28">
        <f>IF($C$4="citu pasākumu izmaksas",IF('12a+c+n'!$Q28="C",'12a+c+n'!M28,0))</f>
        <v>0</v>
      </c>
      <c r="N28" s="28">
        <f>IF($C$4="citu pasākumu izmaksas",IF('12a+c+n'!$Q28="C",'12a+c+n'!N28,0))</f>
        <v>0</v>
      </c>
      <c r="O28" s="28">
        <f>IF($C$4="citu pasākumu izmaksas",IF('12a+c+n'!$Q28="C",'12a+c+n'!O28,0))</f>
        <v>0</v>
      </c>
      <c r="P28" s="59">
        <f>IF($C$4="citu pasākumu izmaksas",IF('12a+c+n'!$Q28="C",'12a+c+n'!P28,0))</f>
        <v>0</v>
      </c>
    </row>
    <row r="29" spans="1:16" x14ac:dyDescent="0.2">
      <c r="A29" s="64">
        <f>IF(P29=0,0,IF(COUNTBLANK(P29)=1,0,COUNTA($P$14:P29)))</f>
        <v>0</v>
      </c>
      <c r="B29" s="28">
        <f>IF($C$4="citu pasākumu izmaksas",IF('12a+c+n'!$Q29="C",'12a+c+n'!B29,0))</f>
        <v>0</v>
      </c>
      <c r="C29" s="28">
        <f>IF($C$4="citu pasākumu izmaksas",IF('12a+c+n'!$Q29="C",'12a+c+n'!C29,0))</f>
        <v>0</v>
      </c>
      <c r="D29" s="28">
        <f>IF($C$4="citu pasākumu izmaksas",IF('12a+c+n'!$Q29="C",'12a+c+n'!D29,0))</f>
        <v>0</v>
      </c>
      <c r="E29" s="59"/>
      <c r="F29" s="81"/>
      <c r="G29" s="28"/>
      <c r="H29" s="28">
        <f>IF($C$4="citu pasākumu izmaksas",IF('12a+c+n'!$Q29="C",'12a+c+n'!H29,0))</f>
        <v>0</v>
      </c>
      <c r="I29" s="28"/>
      <c r="J29" s="28"/>
      <c r="K29" s="59">
        <f>IF($C$4="citu pasākumu izmaksas",IF('12a+c+n'!$Q29="C",'12a+c+n'!K29,0))</f>
        <v>0</v>
      </c>
      <c r="L29" s="109">
        <f>IF($C$4="citu pasākumu izmaksas",IF('12a+c+n'!$Q29="C",'12a+c+n'!L29,0))</f>
        <v>0</v>
      </c>
      <c r="M29" s="28">
        <f>IF($C$4="citu pasākumu izmaksas",IF('12a+c+n'!$Q29="C",'12a+c+n'!M29,0))</f>
        <v>0</v>
      </c>
      <c r="N29" s="28">
        <f>IF($C$4="citu pasākumu izmaksas",IF('12a+c+n'!$Q29="C",'12a+c+n'!N29,0))</f>
        <v>0</v>
      </c>
      <c r="O29" s="28">
        <f>IF($C$4="citu pasākumu izmaksas",IF('12a+c+n'!$Q29="C",'12a+c+n'!O29,0))</f>
        <v>0</v>
      </c>
      <c r="P29" s="59">
        <f>IF($C$4="citu pasākumu izmaksas",IF('12a+c+n'!$Q29="C",'12a+c+n'!P29,0))</f>
        <v>0</v>
      </c>
    </row>
    <row r="30" spans="1:16" x14ac:dyDescent="0.2">
      <c r="A30" s="64">
        <f>IF(P30=0,0,IF(COUNTBLANK(P30)=1,0,COUNTA($P$14:P30)))</f>
        <v>0</v>
      </c>
      <c r="B30" s="28">
        <f>IF($C$4="citu pasākumu izmaksas",IF('12a+c+n'!$Q30="C",'12a+c+n'!B30,0))</f>
        <v>0</v>
      </c>
      <c r="C30" s="28">
        <f>IF($C$4="citu pasākumu izmaksas",IF('12a+c+n'!$Q30="C",'12a+c+n'!C30,0))</f>
        <v>0</v>
      </c>
      <c r="D30" s="28">
        <f>IF($C$4="citu pasākumu izmaksas",IF('12a+c+n'!$Q30="C",'12a+c+n'!D30,0))</f>
        <v>0</v>
      </c>
      <c r="E30" s="59"/>
      <c r="F30" s="81"/>
      <c r="G30" s="28"/>
      <c r="H30" s="28">
        <f>IF($C$4="citu pasākumu izmaksas",IF('12a+c+n'!$Q30="C",'12a+c+n'!H30,0))</f>
        <v>0</v>
      </c>
      <c r="I30" s="28"/>
      <c r="J30" s="28"/>
      <c r="K30" s="59">
        <f>IF($C$4="citu pasākumu izmaksas",IF('12a+c+n'!$Q30="C",'12a+c+n'!K30,0))</f>
        <v>0</v>
      </c>
      <c r="L30" s="109">
        <f>IF($C$4="citu pasākumu izmaksas",IF('12a+c+n'!$Q30="C",'12a+c+n'!L30,0))</f>
        <v>0</v>
      </c>
      <c r="M30" s="28">
        <f>IF($C$4="citu pasākumu izmaksas",IF('12a+c+n'!$Q30="C",'12a+c+n'!M30,0))</f>
        <v>0</v>
      </c>
      <c r="N30" s="28">
        <f>IF($C$4="citu pasākumu izmaksas",IF('12a+c+n'!$Q30="C",'12a+c+n'!N30,0))</f>
        <v>0</v>
      </c>
      <c r="O30" s="28">
        <f>IF($C$4="citu pasākumu izmaksas",IF('12a+c+n'!$Q30="C",'12a+c+n'!O30,0))</f>
        <v>0</v>
      </c>
      <c r="P30" s="59">
        <f>IF($C$4="citu pasākumu izmaksas",IF('12a+c+n'!$Q30="C",'12a+c+n'!P30,0))</f>
        <v>0</v>
      </c>
    </row>
    <row r="31" spans="1:16" x14ac:dyDescent="0.2">
      <c r="A31" s="64">
        <f>IF(P31=0,0,IF(COUNTBLANK(P31)=1,0,COUNTA($P$14:P31)))</f>
        <v>0</v>
      </c>
      <c r="B31" s="28">
        <f>IF($C$4="citu pasākumu izmaksas",IF('12a+c+n'!$Q31="C",'12a+c+n'!B31,0))</f>
        <v>0</v>
      </c>
      <c r="C31" s="28">
        <f>IF($C$4="citu pasākumu izmaksas",IF('12a+c+n'!$Q31="C",'12a+c+n'!C31,0))</f>
        <v>0</v>
      </c>
      <c r="D31" s="28">
        <f>IF($C$4="citu pasākumu izmaksas",IF('12a+c+n'!$Q31="C",'12a+c+n'!D31,0))</f>
        <v>0</v>
      </c>
      <c r="E31" s="59"/>
      <c r="F31" s="81"/>
      <c r="G31" s="28"/>
      <c r="H31" s="28">
        <f>IF($C$4="citu pasākumu izmaksas",IF('12a+c+n'!$Q31="C",'12a+c+n'!H31,0))</f>
        <v>0</v>
      </c>
      <c r="I31" s="28"/>
      <c r="J31" s="28"/>
      <c r="K31" s="59">
        <f>IF($C$4="citu pasākumu izmaksas",IF('12a+c+n'!$Q31="C",'12a+c+n'!K31,0))</f>
        <v>0</v>
      </c>
      <c r="L31" s="109">
        <f>IF($C$4="citu pasākumu izmaksas",IF('12a+c+n'!$Q31="C",'12a+c+n'!L31,0))</f>
        <v>0</v>
      </c>
      <c r="M31" s="28">
        <f>IF($C$4="citu pasākumu izmaksas",IF('12a+c+n'!$Q31="C",'12a+c+n'!M31,0))</f>
        <v>0</v>
      </c>
      <c r="N31" s="28">
        <f>IF($C$4="citu pasākumu izmaksas",IF('12a+c+n'!$Q31="C",'12a+c+n'!N31,0))</f>
        <v>0</v>
      </c>
      <c r="O31" s="28">
        <f>IF($C$4="citu pasākumu izmaksas",IF('12a+c+n'!$Q31="C",'12a+c+n'!O31,0))</f>
        <v>0</v>
      </c>
      <c r="P31" s="59">
        <f>IF($C$4="citu pasākumu izmaksas",IF('12a+c+n'!$Q31="C",'12a+c+n'!P31,0))</f>
        <v>0</v>
      </c>
    </row>
    <row r="32" spans="1:16" x14ac:dyDescent="0.2">
      <c r="A32" s="64">
        <f>IF(P32=0,0,IF(COUNTBLANK(P32)=1,0,COUNTA($P$14:P32)))</f>
        <v>0</v>
      </c>
      <c r="B32" s="28">
        <f>IF($C$4="citu pasākumu izmaksas",IF('12a+c+n'!$Q32="C",'12a+c+n'!B32,0))</f>
        <v>0</v>
      </c>
      <c r="C32" s="28">
        <f>IF($C$4="citu pasākumu izmaksas",IF('12a+c+n'!$Q32="C",'12a+c+n'!C32,0))</f>
        <v>0</v>
      </c>
      <c r="D32" s="28">
        <f>IF($C$4="citu pasākumu izmaksas",IF('12a+c+n'!$Q32="C",'12a+c+n'!D32,0))</f>
        <v>0</v>
      </c>
      <c r="E32" s="59"/>
      <c r="F32" s="81"/>
      <c r="G32" s="28"/>
      <c r="H32" s="28">
        <f>IF($C$4="citu pasākumu izmaksas",IF('12a+c+n'!$Q32="C",'12a+c+n'!H32,0))</f>
        <v>0</v>
      </c>
      <c r="I32" s="28"/>
      <c r="J32" s="28"/>
      <c r="K32" s="59">
        <f>IF($C$4="citu pasākumu izmaksas",IF('12a+c+n'!$Q32="C",'12a+c+n'!K32,0))</f>
        <v>0</v>
      </c>
      <c r="L32" s="109">
        <f>IF($C$4="citu pasākumu izmaksas",IF('12a+c+n'!$Q32="C",'12a+c+n'!L32,0))</f>
        <v>0</v>
      </c>
      <c r="M32" s="28">
        <f>IF($C$4="citu pasākumu izmaksas",IF('12a+c+n'!$Q32="C",'12a+c+n'!M32,0))</f>
        <v>0</v>
      </c>
      <c r="N32" s="28">
        <f>IF($C$4="citu pasākumu izmaksas",IF('12a+c+n'!$Q32="C",'12a+c+n'!N32,0))</f>
        <v>0</v>
      </c>
      <c r="O32" s="28">
        <f>IF($C$4="citu pasākumu izmaksas",IF('12a+c+n'!$Q32="C",'12a+c+n'!O32,0))</f>
        <v>0</v>
      </c>
      <c r="P32" s="59">
        <f>IF($C$4="citu pasākumu izmaksas",IF('12a+c+n'!$Q32="C",'12a+c+n'!P32,0))</f>
        <v>0</v>
      </c>
    </row>
    <row r="33" spans="1:16" x14ac:dyDescent="0.2">
      <c r="A33" s="64">
        <f>IF(P33=0,0,IF(COUNTBLANK(P33)=1,0,COUNTA($P$14:P33)))</f>
        <v>0</v>
      </c>
      <c r="B33" s="28">
        <f>IF($C$4="citu pasākumu izmaksas",IF('12a+c+n'!$Q33="C",'12a+c+n'!B33,0))</f>
        <v>0</v>
      </c>
      <c r="C33" s="28">
        <f>IF($C$4="citu pasākumu izmaksas",IF('12a+c+n'!$Q33="C",'12a+c+n'!C33,0))</f>
        <v>0</v>
      </c>
      <c r="D33" s="28">
        <f>IF($C$4="citu pasākumu izmaksas",IF('12a+c+n'!$Q33="C",'12a+c+n'!D33,0))</f>
        <v>0</v>
      </c>
      <c r="E33" s="59"/>
      <c r="F33" s="81"/>
      <c r="G33" s="28"/>
      <c r="H33" s="28">
        <f>IF($C$4="citu pasākumu izmaksas",IF('12a+c+n'!$Q33="C",'12a+c+n'!H33,0))</f>
        <v>0</v>
      </c>
      <c r="I33" s="28"/>
      <c r="J33" s="28"/>
      <c r="K33" s="59">
        <f>IF($C$4="citu pasākumu izmaksas",IF('12a+c+n'!$Q33="C",'12a+c+n'!K33,0))</f>
        <v>0</v>
      </c>
      <c r="L33" s="109">
        <f>IF($C$4="citu pasākumu izmaksas",IF('12a+c+n'!$Q33="C",'12a+c+n'!L33,0))</f>
        <v>0</v>
      </c>
      <c r="M33" s="28">
        <f>IF($C$4="citu pasākumu izmaksas",IF('12a+c+n'!$Q33="C",'12a+c+n'!M33,0))</f>
        <v>0</v>
      </c>
      <c r="N33" s="28">
        <f>IF($C$4="citu pasākumu izmaksas",IF('12a+c+n'!$Q33="C",'12a+c+n'!N33,0))</f>
        <v>0</v>
      </c>
      <c r="O33" s="28">
        <f>IF($C$4="citu pasākumu izmaksas",IF('12a+c+n'!$Q33="C",'12a+c+n'!O33,0))</f>
        <v>0</v>
      </c>
      <c r="P33" s="59">
        <f>IF($C$4="citu pasākumu izmaksas",IF('12a+c+n'!$Q33="C",'12a+c+n'!P33,0))</f>
        <v>0</v>
      </c>
    </row>
    <row r="34" spans="1:16" x14ac:dyDescent="0.2">
      <c r="A34" s="64">
        <f>IF(P34=0,0,IF(COUNTBLANK(P34)=1,0,COUNTA($P$14:P34)))</f>
        <v>0</v>
      </c>
      <c r="B34" s="28">
        <f>IF($C$4="citu pasākumu izmaksas",IF('12a+c+n'!$Q34="C",'12a+c+n'!B34,0))</f>
        <v>0</v>
      </c>
      <c r="C34" s="28">
        <f>IF($C$4="citu pasākumu izmaksas",IF('12a+c+n'!$Q34="C",'12a+c+n'!C34,0))</f>
        <v>0</v>
      </c>
      <c r="D34" s="28">
        <f>IF($C$4="citu pasākumu izmaksas",IF('12a+c+n'!$Q34="C",'12a+c+n'!D34,0))</f>
        <v>0</v>
      </c>
      <c r="E34" s="59"/>
      <c r="F34" s="81"/>
      <c r="G34" s="28"/>
      <c r="H34" s="28">
        <f>IF($C$4="citu pasākumu izmaksas",IF('12a+c+n'!$Q34="C",'12a+c+n'!H34,0))</f>
        <v>0</v>
      </c>
      <c r="I34" s="28"/>
      <c r="J34" s="28"/>
      <c r="K34" s="59">
        <f>IF($C$4="citu pasākumu izmaksas",IF('12a+c+n'!$Q34="C",'12a+c+n'!K34,0))</f>
        <v>0</v>
      </c>
      <c r="L34" s="109">
        <f>IF($C$4="citu pasākumu izmaksas",IF('12a+c+n'!$Q34="C",'12a+c+n'!L34,0))</f>
        <v>0</v>
      </c>
      <c r="M34" s="28">
        <f>IF($C$4="citu pasākumu izmaksas",IF('12a+c+n'!$Q34="C",'12a+c+n'!M34,0))</f>
        <v>0</v>
      </c>
      <c r="N34" s="28">
        <f>IF($C$4="citu pasākumu izmaksas",IF('12a+c+n'!$Q34="C",'12a+c+n'!N34,0))</f>
        <v>0</v>
      </c>
      <c r="O34" s="28">
        <f>IF($C$4="citu pasākumu izmaksas",IF('12a+c+n'!$Q34="C",'12a+c+n'!O34,0))</f>
        <v>0</v>
      </c>
      <c r="P34" s="59">
        <f>IF($C$4="citu pasākumu izmaksas",IF('12a+c+n'!$Q34="C",'12a+c+n'!P34,0))</f>
        <v>0</v>
      </c>
    </row>
    <row r="35" spans="1:16" x14ac:dyDescent="0.2">
      <c r="A35" s="64">
        <f>IF(P35=0,0,IF(COUNTBLANK(P35)=1,0,COUNTA($P$14:P35)))</f>
        <v>0</v>
      </c>
      <c r="B35" s="28">
        <f>IF($C$4="citu pasākumu izmaksas",IF('12a+c+n'!$Q35="C",'12a+c+n'!B35,0))</f>
        <v>0</v>
      </c>
      <c r="C35" s="28">
        <f>IF($C$4="citu pasākumu izmaksas",IF('12a+c+n'!$Q35="C",'12a+c+n'!C35,0))</f>
        <v>0</v>
      </c>
      <c r="D35" s="28">
        <f>IF($C$4="citu pasākumu izmaksas",IF('12a+c+n'!$Q35="C",'12a+c+n'!D35,0))</f>
        <v>0</v>
      </c>
      <c r="E35" s="59"/>
      <c r="F35" s="81"/>
      <c r="G35" s="28"/>
      <c r="H35" s="28">
        <f>IF($C$4="citu pasākumu izmaksas",IF('12a+c+n'!$Q35="C",'12a+c+n'!H35,0))</f>
        <v>0</v>
      </c>
      <c r="I35" s="28"/>
      <c r="J35" s="28"/>
      <c r="K35" s="59">
        <f>IF($C$4="citu pasākumu izmaksas",IF('12a+c+n'!$Q35="C",'12a+c+n'!K35,0))</f>
        <v>0</v>
      </c>
      <c r="L35" s="109">
        <f>IF($C$4="citu pasākumu izmaksas",IF('12a+c+n'!$Q35="C",'12a+c+n'!L35,0))</f>
        <v>0</v>
      </c>
      <c r="M35" s="28">
        <f>IF($C$4="citu pasākumu izmaksas",IF('12a+c+n'!$Q35="C",'12a+c+n'!M35,0))</f>
        <v>0</v>
      </c>
      <c r="N35" s="28">
        <f>IF($C$4="citu pasākumu izmaksas",IF('12a+c+n'!$Q35="C",'12a+c+n'!N35,0))</f>
        <v>0</v>
      </c>
      <c r="O35" s="28">
        <f>IF($C$4="citu pasākumu izmaksas",IF('12a+c+n'!$Q35="C",'12a+c+n'!O35,0))</f>
        <v>0</v>
      </c>
      <c r="P35" s="59">
        <f>IF($C$4="citu pasākumu izmaksas",IF('12a+c+n'!$Q35="C",'12a+c+n'!P35,0))</f>
        <v>0</v>
      </c>
    </row>
    <row r="36" spans="1:16" x14ac:dyDescent="0.2">
      <c r="A36" s="64">
        <f>IF(P36=0,0,IF(COUNTBLANK(P36)=1,0,COUNTA($P$14:P36)))</f>
        <v>0</v>
      </c>
      <c r="B36" s="28">
        <f>IF($C$4="citu pasākumu izmaksas",IF('12a+c+n'!$Q36="C",'12a+c+n'!B36,0))</f>
        <v>0</v>
      </c>
      <c r="C36" s="28">
        <f>IF($C$4="citu pasākumu izmaksas",IF('12a+c+n'!$Q36="C",'12a+c+n'!C36,0))</f>
        <v>0</v>
      </c>
      <c r="D36" s="28">
        <f>IF($C$4="citu pasākumu izmaksas",IF('12a+c+n'!$Q36="C",'12a+c+n'!D36,0))</f>
        <v>0</v>
      </c>
      <c r="E36" s="59"/>
      <c r="F36" s="81"/>
      <c r="G36" s="28"/>
      <c r="H36" s="28">
        <f>IF($C$4="citu pasākumu izmaksas",IF('12a+c+n'!$Q36="C",'12a+c+n'!H36,0))</f>
        <v>0</v>
      </c>
      <c r="I36" s="28"/>
      <c r="J36" s="28"/>
      <c r="K36" s="59">
        <f>IF($C$4="citu pasākumu izmaksas",IF('12a+c+n'!$Q36="C",'12a+c+n'!K36,0))</f>
        <v>0</v>
      </c>
      <c r="L36" s="109">
        <f>IF($C$4="citu pasākumu izmaksas",IF('12a+c+n'!$Q36="C",'12a+c+n'!L36,0))</f>
        <v>0</v>
      </c>
      <c r="M36" s="28">
        <f>IF($C$4="citu pasākumu izmaksas",IF('12a+c+n'!$Q36="C",'12a+c+n'!M36,0))</f>
        <v>0</v>
      </c>
      <c r="N36" s="28">
        <f>IF($C$4="citu pasākumu izmaksas",IF('12a+c+n'!$Q36="C",'12a+c+n'!N36,0))</f>
        <v>0</v>
      </c>
      <c r="O36" s="28">
        <f>IF($C$4="citu pasākumu izmaksas",IF('12a+c+n'!$Q36="C",'12a+c+n'!O36,0))</f>
        <v>0</v>
      </c>
      <c r="P36" s="59">
        <f>IF($C$4="citu pasākumu izmaksas",IF('12a+c+n'!$Q36="C",'12a+c+n'!P36,0))</f>
        <v>0</v>
      </c>
    </row>
    <row r="37" spans="1:16" x14ac:dyDescent="0.2">
      <c r="A37" s="64">
        <f>IF(P37=0,0,IF(COUNTBLANK(P37)=1,0,COUNTA($P$14:P37)))</f>
        <v>0</v>
      </c>
      <c r="B37" s="28">
        <f>IF($C$4="citu pasākumu izmaksas",IF('12a+c+n'!$Q37="C",'12a+c+n'!B37,0))</f>
        <v>0</v>
      </c>
      <c r="C37" s="28">
        <f>IF($C$4="citu pasākumu izmaksas",IF('12a+c+n'!$Q37="C",'12a+c+n'!C37,0))</f>
        <v>0</v>
      </c>
      <c r="D37" s="28">
        <f>IF($C$4="citu pasākumu izmaksas",IF('12a+c+n'!$Q37="C",'12a+c+n'!D37,0))</f>
        <v>0</v>
      </c>
      <c r="E37" s="59"/>
      <c r="F37" s="81"/>
      <c r="G37" s="28"/>
      <c r="H37" s="28">
        <f>IF($C$4="citu pasākumu izmaksas",IF('12a+c+n'!$Q37="C",'12a+c+n'!H37,0))</f>
        <v>0</v>
      </c>
      <c r="I37" s="28"/>
      <c r="J37" s="28"/>
      <c r="K37" s="59">
        <f>IF($C$4="citu pasākumu izmaksas",IF('12a+c+n'!$Q37="C",'12a+c+n'!K37,0))</f>
        <v>0</v>
      </c>
      <c r="L37" s="109">
        <f>IF($C$4="citu pasākumu izmaksas",IF('12a+c+n'!$Q37="C",'12a+c+n'!L37,0))</f>
        <v>0</v>
      </c>
      <c r="M37" s="28">
        <f>IF($C$4="citu pasākumu izmaksas",IF('12a+c+n'!$Q37="C",'12a+c+n'!M37,0))</f>
        <v>0</v>
      </c>
      <c r="N37" s="28">
        <f>IF($C$4="citu pasākumu izmaksas",IF('12a+c+n'!$Q37="C",'12a+c+n'!N37,0))</f>
        <v>0</v>
      </c>
      <c r="O37" s="28">
        <f>IF($C$4="citu pasākumu izmaksas",IF('12a+c+n'!$Q37="C",'12a+c+n'!O37,0))</f>
        <v>0</v>
      </c>
      <c r="P37" s="59">
        <f>IF($C$4="citu pasākumu izmaksas",IF('12a+c+n'!$Q37="C",'12a+c+n'!P37,0))</f>
        <v>0</v>
      </c>
    </row>
    <row r="38" spans="1:16" x14ac:dyDescent="0.2">
      <c r="A38" s="64">
        <f>IF(P38=0,0,IF(COUNTBLANK(P38)=1,0,COUNTA($P$14:P38)))</f>
        <v>0</v>
      </c>
      <c r="B38" s="28">
        <f>IF($C$4="citu pasākumu izmaksas",IF('12a+c+n'!$Q38="C",'12a+c+n'!B38,0))</f>
        <v>0</v>
      </c>
      <c r="C38" s="28">
        <f>IF($C$4="citu pasākumu izmaksas",IF('12a+c+n'!$Q38="C",'12a+c+n'!C38,0))</f>
        <v>0</v>
      </c>
      <c r="D38" s="28">
        <f>IF($C$4="citu pasākumu izmaksas",IF('12a+c+n'!$Q38="C",'12a+c+n'!D38,0))</f>
        <v>0</v>
      </c>
      <c r="E38" s="59"/>
      <c r="F38" s="81"/>
      <c r="G38" s="28"/>
      <c r="H38" s="28">
        <f>IF($C$4="citu pasākumu izmaksas",IF('12a+c+n'!$Q38="C",'12a+c+n'!H38,0))</f>
        <v>0</v>
      </c>
      <c r="I38" s="28"/>
      <c r="J38" s="28"/>
      <c r="K38" s="59">
        <f>IF($C$4="citu pasākumu izmaksas",IF('12a+c+n'!$Q38="C",'12a+c+n'!K38,0))</f>
        <v>0</v>
      </c>
      <c r="L38" s="109">
        <f>IF($C$4="citu pasākumu izmaksas",IF('12a+c+n'!$Q38="C",'12a+c+n'!L38,0))</f>
        <v>0</v>
      </c>
      <c r="M38" s="28">
        <f>IF($C$4="citu pasākumu izmaksas",IF('12a+c+n'!$Q38="C",'12a+c+n'!M38,0))</f>
        <v>0</v>
      </c>
      <c r="N38" s="28">
        <f>IF($C$4="citu pasākumu izmaksas",IF('12a+c+n'!$Q38="C",'12a+c+n'!N38,0))</f>
        <v>0</v>
      </c>
      <c r="O38" s="28">
        <f>IF($C$4="citu pasākumu izmaksas",IF('12a+c+n'!$Q38="C",'12a+c+n'!O38,0))</f>
        <v>0</v>
      </c>
      <c r="P38" s="59">
        <f>IF($C$4="citu pasākumu izmaksas",IF('12a+c+n'!$Q38="C",'12a+c+n'!P38,0))</f>
        <v>0</v>
      </c>
    </row>
    <row r="39" spans="1:16" x14ac:dyDescent="0.2">
      <c r="A39" s="64">
        <f>IF(P39=0,0,IF(COUNTBLANK(P39)=1,0,COUNTA($P$14:P39)))</f>
        <v>0</v>
      </c>
      <c r="B39" s="28">
        <f>IF($C$4="citu pasākumu izmaksas",IF('12a+c+n'!$Q39="C",'12a+c+n'!B39,0))</f>
        <v>0</v>
      </c>
      <c r="C39" s="28">
        <f>IF($C$4="citu pasākumu izmaksas",IF('12a+c+n'!$Q39="C",'12a+c+n'!C39,0))</f>
        <v>0</v>
      </c>
      <c r="D39" s="28">
        <f>IF($C$4="citu pasākumu izmaksas",IF('12a+c+n'!$Q39="C",'12a+c+n'!D39,0))</f>
        <v>0</v>
      </c>
      <c r="E39" s="59"/>
      <c r="F39" s="81"/>
      <c r="G39" s="28"/>
      <c r="H39" s="28">
        <f>IF($C$4="citu pasākumu izmaksas",IF('12a+c+n'!$Q39="C",'12a+c+n'!H39,0))</f>
        <v>0</v>
      </c>
      <c r="I39" s="28"/>
      <c r="J39" s="28"/>
      <c r="K39" s="59">
        <f>IF($C$4="citu pasākumu izmaksas",IF('12a+c+n'!$Q39="C",'12a+c+n'!K39,0))</f>
        <v>0</v>
      </c>
      <c r="L39" s="109">
        <f>IF($C$4="citu pasākumu izmaksas",IF('12a+c+n'!$Q39="C",'12a+c+n'!L39,0))</f>
        <v>0</v>
      </c>
      <c r="M39" s="28">
        <f>IF($C$4="citu pasākumu izmaksas",IF('12a+c+n'!$Q39="C",'12a+c+n'!M39,0))</f>
        <v>0</v>
      </c>
      <c r="N39" s="28">
        <f>IF($C$4="citu pasākumu izmaksas",IF('12a+c+n'!$Q39="C",'12a+c+n'!N39,0))</f>
        <v>0</v>
      </c>
      <c r="O39" s="28">
        <f>IF($C$4="citu pasākumu izmaksas",IF('12a+c+n'!$Q39="C",'12a+c+n'!O39,0))</f>
        <v>0</v>
      </c>
      <c r="P39" s="59">
        <f>IF($C$4="citu pasākumu izmaksas",IF('12a+c+n'!$Q39="C",'12a+c+n'!P39,0))</f>
        <v>0</v>
      </c>
    </row>
    <row r="40" spans="1:16" x14ac:dyDescent="0.2">
      <c r="A40" s="64">
        <f>IF(P40=0,0,IF(COUNTBLANK(P40)=1,0,COUNTA($P$14:P40)))</f>
        <v>0</v>
      </c>
      <c r="B40" s="28">
        <f>IF($C$4="citu pasākumu izmaksas",IF('12a+c+n'!$Q40="C",'12a+c+n'!B40,0))</f>
        <v>0</v>
      </c>
      <c r="C40" s="28">
        <f>IF($C$4="citu pasākumu izmaksas",IF('12a+c+n'!$Q40="C",'12a+c+n'!C40,0))</f>
        <v>0</v>
      </c>
      <c r="D40" s="28">
        <f>IF($C$4="citu pasākumu izmaksas",IF('12a+c+n'!$Q40="C",'12a+c+n'!D40,0))</f>
        <v>0</v>
      </c>
      <c r="E40" s="59"/>
      <c r="F40" s="81"/>
      <c r="G40" s="28"/>
      <c r="H40" s="28">
        <f>IF($C$4="citu pasākumu izmaksas",IF('12a+c+n'!$Q40="C",'12a+c+n'!H40,0))</f>
        <v>0</v>
      </c>
      <c r="I40" s="28"/>
      <c r="J40" s="28"/>
      <c r="K40" s="59">
        <f>IF($C$4="citu pasākumu izmaksas",IF('12a+c+n'!$Q40="C",'12a+c+n'!K40,0))</f>
        <v>0</v>
      </c>
      <c r="L40" s="109">
        <f>IF($C$4="citu pasākumu izmaksas",IF('12a+c+n'!$Q40="C",'12a+c+n'!L40,0))</f>
        <v>0</v>
      </c>
      <c r="M40" s="28">
        <f>IF($C$4="citu pasākumu izmaksas",IF('12a+c+n'!$Q40="C",'12a+c+n'!M40,0))</f>
        <v>0</v>
      </c>
      <c r="N40" s="28">
        <f>IF($C$4="citu pasākumu izmaksas",IF('12a+c+n'!$Q40="C",'12a+c+n'!N40,0))</f>
        <v>0</v>
      </c>
      <c r="O40" s="28">
        <f>IF($C$4="citu pasākumu izmaksas",IF('12a+c+n'!$Q40="C",'12a+c+n'!O40,0))</f>
        <v>0</v>
      </c>
      <c r="P40" s="59">
        <f>IF($C$4="citu pasākumu izmaksas",IF('12a+c+n'!$Q40="C",'12a+c+n'!P40,0))</f>
        <v>0</v>
      </c>
    </row>
    <row r="41" spans="1:16" x14ac:dyDescent="0.2">
      <c r="A41" s="64">
        <f>IF(P41=0,0,IF(COUNTBLANK(P41)=1,0,COUNTA($P$14:P41)))</f>
        <v>0</v>
      </c>
      <c r="B41" s="28">
        <f>IF($C$4="citu pasākumu izmaksas",IF('12a+c+n'!$Q41="C",'12a+c+n'!B41,0))</f>
        <v>0</v>
      </c>
      <c r="C41" s="28">
        <f>IF($C$4="citu pasākumu izmaksas",IF('12a+c+n'!$Q41="C",'12a+c+n'!C41,0))</f>
        <v>0</v>
      </c>
      <c r="D41" s="28">
        <f>IF($C$4="citu pasākumu izmaksas",IF('12a+c+n'!$Q41="C",'12a+c+n'!D41,0))</f>
        <v>0</v>
      </c>
      <c r="E41" s="59"/>
      <c r="F41" s="81"/>
      <c r="G41" s="28"/>
      <c r="H41" s="28">
        <f>IF($C$4="citu pasākumu izmaksas",IF('12a+c+n'!$Q41="C",'12a+c+n'!H41,0))</f>
        <v>0</v>
      </c>
      <c r="I41" s="28"/>
      <c r="J41" s="28"/>
      <c r="K41" s="59">
        <f>IF($C$4="citu pasākumu izmaksas",IF('12a+c+n'!$Q41="C",'12a+c+n'!K41,0))</f>
        <v>0</v>
      </c>
      <c r="L41" s="109">
        <f>IF($C$4="citu pasākumu izmaksas",IF('12a+c+n'!$Q41="C",'12a+c+n'!L41,0))</f>
        <v>0</v>
      </c>
      <c r="M41" s="28">
        <f>IF($C$4="citu pasākumu izmaksas",IF('12a+c+n'!$Q41="C",'12a+c+n'!M41,0))</f>
        <v>0</v>
      </c>
      <c r="N41" s="28">
        <f>IF($C$4="citu pasākumu izmaksas",IF('12a+c+n'!$Q41="C",'12a+c+n'!N41,0))</f>
        <v>0</v>
      </c>
      <c r="O41" s="28">
        <f>IF($C$4="citu pasākumu izmaksas",IF('12a+c+n'!$Q41="C",'12a+c+n'!O41,0))</f>
        <v>0</v>
      </c>
      <c r="P41" s="59">
        <f>IF($C$4="citu pasākumu izmaksas",IF('12a+c+n'!$Q41="C",'12a+c+n'!P41,0))</f>
        <v>0</v>
      </c>
    </row>
    <row r="42" spans="1:16" x14ac:dyDescent="0.2">
      <c r="A42" s="64">
        <f>IF(P42=0,0,IF(COUNTBLANK(P42)=1,0,COUNTA($P$14:P42)))</f>
        <v>0</v>
      </c>
      <c r="B42" s="28">
        <f>IF($C$4="citu pasākumu izmaksas",IF('12a+c+n'!$Q42="C",'12a+c+n'!B42,0))</f>
        <v>0</v>
      </c>
      <c r="C42" s="28">
        <f>IF($C$4="citu pasākumu izmaksas",IF('12a+c+n'!$Q42="C",'12a+c+n'!C42,0))</f>
        <v>0</v>
      </c>
      <c r="D42" s="28">
        <f>IF($C$4="citu pasākumu izmaksas",IF('12a+c+n'!$Q42="C",'12a+c+n'!D42,0))</f>
        <v>0</v>
      </c>
      <c r="E42" s="59"/>
      <c r="F42" s="81"/>
      <c r="G42" s="28"/>
      <c r="H42" s="28">
        <f>IF($C$4="citu pasākumu izmaksas",IF('12a+c+n'!$Q42="C",'12a+c+n'!H42,0))</f>
        <v>0</v>
      </c>
      <c r="I42" s="28"/>
      <c r="J42" s="28"/>
      <c r="K42" s="59">
        <f>IF($C$4="citu pasākumu izmaksas",IF('12a+c+n'!$Q42="C",'12a+c+n'!K42,0))</f>
        <v>0</v>
      </c>
      <c r="L42" s="109">
        <f>IF($C$4="citu pasākumu izmaksas",IF('12a+c+n'!$Q42="C",'12a+c+n'!L42,0))</f>
        <v>0</v>
      </c>
      <c r="M42" s="28">
        <f>IF($C$4="citu pasākumu izmaksas",IF('12a+c+n'!$Q42="C",'12a+c+n'!M42,0))</f>
        <v>0</v>
      </c>
      <c r="N42" s="28">
        <f>IF($C$4="citu pasākumu izmaksas",IF('12a+c+n'!$Q42="C",'12a+c+n'!N42,0))</f>
        <v>0</v>
      </c>
      <c r="O42" s="28">
        <f>IF($C$4="citu pasākumu izmaksas",IF('12a+c+n'!$Q42="C",'12a+c+n'!O42,0))</f>
        <v>0</v>
      </c>
      <c r="P42" s="59">
        <f>IF($C$4="citu pasākumu izmaksas",IF('12a+c+n'!$Q42="C",'12a+c+n'!P42,0))</f>
        <v>0</v>
      </c>
    </row>
    <row r="43" spans="1:16" x14ac:dyDescent="0.2">
      <c r="A43" s="64">
        <f>IF(P43=0,0,IF(COUNTBLANK(P43)=1,0,COUNTA($P$14:P43)))</f>
        <v>0</v>
      </c>
      <c r="B43" s="28">
        <f>IF($C$4="citu pasākumu izmaksas",IF('12a+c+n'!$Q43="C",'12a+c+n'!B43,0))</f>
        <v>0</v>
      </c>
      <c r="C43" s="28">
        <f>IF($C$4="citu pasākumu izmaksas",IF('12a+c+n'!$Q43="C",'12a+c+n'!C43,0))</f>
        <v>0</v>
      </c>
      <c r="D43" s="28">
        <f>IF($C$4="citu pasākumu izmaksas",IF('12a+c+n'!$Q43="C",'12a+c+n'!D43,0))</f>
        <v>0</v>
      </c>
      <c r="E43" s="59"/>
      <c r="F43" s="81"/>
      <c r="G43" s="28"/>
      <c r="H43" s="28">
        <f>IF($C$4="citu pasākumu izmaksas",IF('12a+c+n'!$Q43="C",'12a+c+n'!H43,0))</f>
        <v>0</v>
      </c>
      <c r="I43" s="28"/>
      <c r="J43" s="28"/>
      <c r="K43" s="59">
        <f>IF($C$4="citu pasākumu izmaksas",IF('12a+c+n'!$Q43="C",'12a+c+n'!K43,0))</f>
        <v>0</v>
      </c>
      <c r="L43" s="109">
        <f>IF($C$4="citu pasākumu izmaksas",IF('12a+c+n'!$Q43="C",'12a+c+n'!L43,0))</f>
        <v>0</v>
      </c>
      <c r="M43" s="28">
        <f>IF($C$4="citu pasākumu izmaksas",IF('12a+c+n'!$Q43="C",'12a+c+n'!M43,0))</f>
        <v>0</v>
      </c>
      <c r="N43" s="28">
        <f>IF($C$4="citu pasākumu izmaksas",IF('12a+c+n'!$Q43="C",'12a+c+n'!N43,0))</f>
        <v>0</v>
      </c>
      <c r="O43" s="28">
        <f>IF($C$4="citu pasākumu izmaksas",IF('12a+c+n'!$Q43="C",'12a+c+n'!O43,0))</f>
        <v>0</v>
      </c>
      <c r="P43" s="59">
        <f>IF($C$4="citu pasākumu izmaksas",IF('12a+c+n'!$Q43="C",'12a+c+n'!P43,0))</f>
        <v>0</v>
      </c>
    </row>
    <row r="44" spans="1:16" x14ac:dyDescent="0.2">
      <c r="A44" s="64">
        <f>IF(P44=0,0,IF(COUNTBLANK(P44)=1,0,COUNTA($P$14:P44)))</f>
        <v>0</v>
      </c>
      <c r="B44" s="28">
        <f>IF($C$4="citu pasākumu izmaksas",IF('12a+c+n'!$Q44="C",'12a+c+n'!B44,0))</f>
        <v>0</v>
      </c>
      <c r="C44" s="28">
        <f>IF($C$4="citu pasākumu izmaksas",IF('12a+c+n'!$Q44="C",'12a+c+n'!C44,0))</f>
        <v>0</v>
      </c>
      <c r="D44" s="28">
        <f>IF($C$4="citu pasākumu izmaksas",IF('12a+c+n'!$Q44="C",'12a+c+n'!D44,0))</f>
        <v>0</v>
      </c>
      <c r="E44" s="59"/>
      <c r="F44" s="81"/>
      <c r="G44" s="28"/>
      <c r="H44" s="28">
        <f>IF($C$4="citu pasākumu izmaksas",IF('12a+c+n'!$Q44="C",'12a+c+n'!H44,0))</f>
        <v>0</v>
      </c>
      <c r="I44" s="28"/>
      <c r="J44" s="28"/>
      <c r="K44" s="59">
        <f>IF($C$4="citu pasākumu izmaksas",IF('12a+c+n'!$Q44="C",'12a+c+n'!K44,0))</f>
        <v>0</v>
      </c>
      <c r="L44" s="109">
        <f>IF($C$4="citu pasākumu izmaksas",IF('12a+c+n'!$Q44="C",'12a+c+n'!L44,0))</f>
        <v>0</v>
      </c>
      <c r="M44" s="28">
        <f>IF($C$4="citu pasākumu izmaksas",IF('12a+c+n'!$Q44="C",'12a+c+n'!M44,0))</f>
        <v>0</v>
      </c>
      <c r="N44" s="28">
        <f>IF($C$4="citu pasākumu izmaksas",IF('12a+c+n'!$Q44="C",'12a+c+n'!N44,0))</f>
        <v>0</v>
      </c>
      <c r="O44" s="28">
        <f>IF($C$4="citu pasākumu izmaksas",IF('12a+c+n'!$Q44="C",'12a+c+n'!O44,0))</f>
        <v>0</v>
      </c>
      <c r="P44" s="59">
        <f>IF($C$4="citu pasākumu izmaksas",IF('12a+c+n'!$Q44="C",'12a+c+n'!P44,0))</f>
        <v>0</v>
      </c>
    </row>
    <row r="45" spans="1:16" x14ac:dyDescent="0.2">
      <c r="A45" s="64">
        <f>IF(P45=0,0,IF(COUNTBLANK(P45)=1,0,COUNTA($P$14:P45)))</f>
        <v>0</v>
      </c>
      <c r="B45" s="28">
        <f>IF($C$4="citu pasākumu izmaksas",IF('12a+c+n'!$Q45="C",'12a+c+n'!B45,0))</f>
        <v>0</v>
      </c>
      <c r="C45" s="28">
        <f>IF($C$4="citu pasākumu izmaksas",IF('12a+c+n'!$Q45="C",'12a+c+n'!C45,0))</f>
        <v>0</v>
      </c>
      <c r="D45" s="28">
        <f>IF($C$4="citu pasākumu izmaksas",IF('12a+c+n'!$Q45="C",'12a+c+n'!D45,0))</f>
        <v>0</v>
      </c>
      <c r="E45" s="59"/>
      <c r="F45" s="81"/>
      <c r="G45" s="28"/>
      <c r="H45" s="28">
        <f>IF($C$4="citu pasākumu izmaksas",IF('12a+c+n'!$Q45="C",'12a+c+n'!H45,0))</f>
        <v>0</v>
      </c>
      <c r="I45" s="28"/>
      <c r="J45" s="28"/>
      <c r="K45" s="59">
        <f>IF($C$4="citu pasākumu izmaksas",IF('12a+c+n'!$Q45="C",'12a+c+n'!K45,0))</f>
        <v>0</v>
      </c>
      <c r="L45" s="109">
        <f>IF($C$4="citu pasākumu izmaksas",IF('12a+c+n'!$Q45="C",'12a+c+n'!L45,0))</f>
        <v>0</v>
      </c>
      <c r="M45" s="28">
        <f>IF($C$4="citu pasākumu izmaksas",IF('12a+c+n'!$Q45="C",'12a+c+n'!M45,0))</f>
        <v>0</v>
      </c>
      <c r="N45" s="28">
        <f>IF($C$4="citu pasākumu izmaksas",IF('12a+c+n'!$Q45="C",'12a+c+n'!N45,0))</f>
        <v>0</v>
      </c>
      <c r="O45" s="28">
        <f>IF($C$4="citu pasākumu izmaksas",IF('12a+c+n'!$Q45="C",'12a+c+n'!O45,0))</f>
        <v>0</v>
      </c>
      <c r="P45" s="59">
        <f>IF($C$4="citu pasākumu izmaksas",IF('12a+c+n'!$Q45="C",'12a+c+n'!P45,0))</f>
        <v>0</v>
      </c>
    </row>
    <row r="46" spans="1:16" x14ac:dyDescent="0.2">
      <c r="A46" s="64">
        <f>IF(P46=0,0,IF(COUNTBLANK(P46)=1,0,COUNTA($P$14:P46)))</f>
        <v>0</v>
      </c>
      <c r="B46" s="28">
        <f>IF($C$4="citu pasākumu izmaksas",IF('12a+c+n'!$Q46="C",'12a+c+n'!B46,0))</f>
        <v>0</v>
      </c>
      <c r="C46" s="28">
        <f>IF($C$4="citu pasākumu izmaksas",IF('12a+c+n'!$Q46="C",'12a+c+n'!C46,0))</f>
        <v>0</v>
      </c>
      <c r="D46" s="28">
        <f>IF($C$4="citu pasākumu izmaksas",IF('12a+c+n'!$Q46="C",'12a+c+n'!D46,0))</f>
        <v>0</v>
      </c>
      <c r="E46" s="59"/>
      <c r="F46" s="81"/>
      <c r="G46" s="28"/>
      <c r="H46" s="28">
        <f>IF($C$4="citu pasākumu izmaksas",IF('12a+c+n'!$Q46="C",'12a+c+n'!H46,0))</f>
        <v>0</v>
      </c>
      <c r="I46" s="28"/>
      <c r="J46" s="28"/>
      <c r="K46" s="59">
        <f>IF($C$4="citu pasākumu izmaksas",IF('12a+c+n'!$Q46="C",'12a+c+n'!K46,0))</f>
        <v>0</v>
      </c>
      <c r="L46" s="109">
        <f>IF($C$4="citu pasākumu izmaksas",IF('12a+c+n'!$Q46="C",'12a+c+n'!L46,0))</f>
        <v>0</v>
      </c>
      <c r="M46" s="28">
        <f>IF($C$4="citu pasākumu izmaksas",IF('12a+c+n'!$Q46="C",'12a+c+n'!M46,0))</f>
        <v>0</v>
      </c>
      <c r="N46" s="28">
        <f>IF($C$4="citu pasākumu izmaksas",IF('12a+c+n'!$Q46="C",'12a+c+n'!N46,0))</f>
        <v>0</v>
      </c>
      <c r="O46" s="28">
        <f>IF($C$4="citu pasākumu izmaksas",IF('12a+c+n'!$Q46="C",'12a+c+n'!O46,0))</f>
        <v>0</v>
      </c>
      <c r="P46" s="59">
        <f>IF($C$4="citu pasākumu izmaksas",IF('12a+c+n'!$Q46="C",'12a+c+n'!P46,0))</f>
        <v>0</v>
      </c>
    </row>
    <row r="47" spans="1:16" x14ac:dyDescent="0.2">
      <c r="A47" s="64">
        <f>IF(P47=0,0,IF(COUNTBLANK(P47)=1,0,COUNTA($P$14:P47)))</f>
        <v>0</v>
      </c>
      <c r="B47" s="28">
        <f>IF($C$4="citu pasākumu izmaksas",IF('12a+c+n'!$Q47="C",'12a+c+n'!B47,0))</f>
        <v>0</v>
      </c>
      <c r="C47" s="28">
        <f>IF($C$4="citu pasākumu izmaksas",IF('12a+c+n'!$Q47="C",'12a+c+n'!C47,0))</f>
        <v>0</v>
      </c>
      <c r="D47" s="28">
        <f>IF($C$4="citu pasākumu izmaksas",IF('12a+c+n'!$Q47="C",'12a+c+n'!D47,0))</f>
        <v>0</v>
      </c>
      <c r="E47" s="59"/>
      <c r="F47" s="81"/>
      <c r="G47" s="28"/>
      <c r="H47" s="28">
        <f>IF($C$4="citu pasākumu izmaksas",IF('12a+c+n'!$Q47="C",'12a+c+n'!H47,0))</f>
        <v>0</v>
      </c>
      <c r="I47" s="28"/>
      <c r="J47" s="28"/>
      <c r="K47" s="59">
        <f>IF($C$4="citu pasākumu izmaksas",IF('12a+c+n'!$Q47="C",'12a+c+n'!K47,0))</f>
        <v>0</v>
      </c>
      <c r="L47" s="109">
        <f>IF($C$4="citu pasākumu izmaksas",IF('12a+c+n'!$Q47="C",'12a+c+n'!L47,0))</f>
        <v>0</v>
      </c>
      <c r="M47" s="28">
        <f>IF($C$4="citu pasākumu izmaksas",IF('12a+c+n'!$Q47="C",'12a+c+n'!M47,0))</f>
        <v>0</v>
      </c>
      <c r="N47" s="28">
        <f>IF($C$4="citu pasākumu izmaksas",IF('12a+c+n'!$Q47="C",'12a+c+n'!N47,0))</f>
        <v>0</v>
      </c>
      <c r="O47" s="28">
        <f>IF($C$4="citu pasākumu izmaksas",IF('12a+c+n'!$Q47="C",'12a+c+n'!O47,0))</f>
        <v>0</v>
      </c>
      <c r="P47" s="59">
        <f>IF($C$4="citu pasākumu izmaksas",IF('12a+c+n'!$Q47="C",'12a+c+n'!P47,0))</f>
        <v>0</v>
      </c>
    </row>
    <row r="48" spans="1:16" x14ac:dyDescent="0.2">
      <c r="A48" s="64">
        <f>IF(P48=0,0,IF(COUNTBLANK(P48)=1,0,COUNTA($P$14:P48)))</f>
        <v>0</v>
      </c>
      <c r="B48" s="28">
        <f>IF($C$4="citu pasākumu izmaksas",IF('12a+c+n'!$Q48="C",'12a+c+n'!B48,0))</f>
        <v>0</v>
      </c>
      <c r="C48" s="28">
        <f>IF($C$4="citu pasākumu izmaksas",IF('12a+c+n'!$Q48="C",'12a+c+n'!C48,0))</f>
        <v>0</v>
      </c>
      <c r="D48" s="28">
        <f>IF($C$4="citu pasākumu izmaksas",IF('12a+c+n'!$Q48="C",'12a+c+n'!D48,0))</f>
        <v>0</v>
      </c>
      <c r="E48" s="59"/>
      <c r="F48" s="81"/>
      <c r="G48" s="28"/>
      <c r="H48" s="28">
        <f>IF($C$4="citu pasākumu izmaksas",IF('12a+c+n'!$Q48="C",'12a+c+n'!H48,0))</f>
        <v>0</v>
      </c>
      <c r="I48" s="28"/>
      <c r="J48" s="28"/>
      <c r="K48" s="59">
        <f>IF($C$4="citu pasākumu izmaksas",IF('12a+c+n'!$Q48="C",'12a+c+n'!K48,0))</f>
        <v>0</v>
      </c>
      <c r="L48" s="109">
        <f>IF($C$4="citu pasākumu izmaksas",IF('12a+c+n'!$Q48="C",'12a+c+n'!L48,0))</f>
        <v>0</v>
      </c>
      <c r="M48" s="28">
        <f>IF($C$4="citu pasākumu izmaksas",IF('12a+c+n'!$Q48="C",'12a+c+n'!M48,0))</f>
        <v>0</v>
      </c>
      <c r="N48" s="28">
        <f>IF($C$4="citu pasākumu izmaksas",IF('12a+c+n'!$Q48="C",'12a+c+n'!N48,0))</f>
        <v>0</v>
      </c>
      <c r="O48" s="28">
        <f>IF($C$4="citu pasākumu izmaksas",IF('12a+c+n'!$Q48="C",'12a+c+n'!O48,0))</f>
        <v>0</v>
      </c>
      <c r="P48" s="59">
        <f>IF($C$4="citu pasākumu izmaksas",IF('12a+c+n'!$Q48="C",'12a+c+n'!P48,0))</f>
        <v>0</v>
      </c>
    </row>
    <row r="49" spans="1:16" x14ac:dyDescent="0.2">
      <c r="A49" s="64">
        <f>IF(P49=0,0,IF(COUNTBLANK(P49)=1,0,COUNTA($P$14:P49)))</f>
        <v>0</v>
      </c>
      <c r="B49" s="28">
        <f>IF($C$4="citu pasākumu izmaksas",IF('12a+c+n'!$Q49="C",'12a+c+n'!B49,0))</f>
        <v>0</v>
      </c>
      <c r="C49" s="28">
        <f>IF($C$4="citu pasākumu izmaksas",IF('12a+c+n'!$Q49="C",'12a+c+n'!C49,0))</f>
        <v>0</v>
      </c>
      <c r="D49" s="28">
        <f>IF($C$4="citu pasākumu izmaksas",IF('12a+c+n'!$Q49="C",'12a+c+n'!D49,0))</f>
        <v>0</v>
      </c>
      <c r="E49" s="59"/>
      <c r="F49" s="81"/>
      <c r="G49" s="28"/>
      <c r="H49" s="28">
        <f>IF($C$4="citu pasākumu izmaksas",IF('12a+c+n'!$Q49="C",'12a+c+n'!H49,0))</f>
        <v>0</v>
      </c>
      <c r="I49" s="28"/>
      <c r="J49" s="28"/>
      <c r="K49" s="59">
        <f>IF($C$4="citu pasākumu izmaksas",IF('12a+c+n'!$Q49="C",'12a+c+n'!K49,0))</f>
        <v>0</v>
      </c>
      <c r="L49" s="109">
        <f>IF($C$4="citu pasākumu izmaksas",IF('12a+c+n'!$Q49="C",'12a+c+n'!L49,0))</f>
        <v>0</v>
      </c>
      <c r="M49" s="28">
        <f>IF($C$4="citu pasākumu izmaksas",IF('12a+c+n'!$Q49="C",'12a+c+n'!M49,0))</f>
        <v>0</v>
      </c>
      <c r="N49" s="28">
        <f>IF($C$4="citu pasākumu izmaksas",IF('12a+c+n'!$Q49="C",'12a+c+n'!N49,0))</f>
        <v>0</v>
      </c>
      <c r="O49" s="28">
        <f>IF($C$4="citu pasākumu izmaksas",IF('12a+c+n'!$Q49="C",'12a+c+n'!O49,0))</f>
        <v>0</v>
      </c>
      <c r="P49" s="59">
        <f>IF($C$4="citu pasākumu izmaksas",IF('12a+c+n'!$Q49="C",'12a+c+n'!P49,0))</f>
        <v>0</v>
      </c>
    </row>
    <row r="50" spans="1:16" ht="22.5" x14ac:dyDescent="0.2">
      <c r="A50" s="64">
        <f>IF(P50=0,0,IF(COUNTBLANK(P50)=1,0,COUNTA($P$14:P50)))</f>
        <v>0</v>
      </c>
      <c r="B50" s="28" t="str">
        <f>IF($C$4="citu pasākumu izmaksas",IF('12a+c+n'!$Q50="C",'12a+c+n'!B50,0))</f>
        <v>14-00000</v>
      </c>
      <c r="C50" s="28" t="str">
        <f>IF($C$4="citu pasākumu izmaksas",IF('12a+c+n'!$Q50="C",'12a+c+n'!C50,0))</f>
        <v>Apkalpošanas lūkas stāvvadiem, izmērus precizēt būvniecības gaitā</v>
      </c>
      <c r="D50" s="28" t="str">
        <f>IF($C$4="citu pasākumu izmaksas",IF('12a+c+n'!$Q50="C",'12a+c+n'!D50,0))</f>
        <v>gb</v>
      </c>
      <c r="E50" s="59"/>
      <c r="F50" s="81"/>
      <c r="G50" s="28"/>
      <c r="H50" s="28">
        <f>IF($C$4="citu pasākumu izmaksas",IF('12a+c+n'!$Q50="C",'12a+c+n'!H50,0))</f>
        <v>0</v>
      </c>
      <c r="I50" s="28"/>
      <c r="J50" s="28"/>
      <c r="K50" s="59">
        <f>IF($C$4="citu pasākumu izmaksas",IF('12a+c+n'!$Q50="C",'12a+c+n'!K50,0))</f>
        <v>0</v>
      </c>
      <c r="L50" s="109">
        <f>IF($C$4="citu pasākumu izmaksas",IF('12a+c+n'!$Q50="C",'12a+c+n'!L50,0))</f>
        <v>0</v>
      </c>
      <c r="M50" s="28">
        <f>IF($C$4="citu pasākumu izmaksas",IF('12a+c+n'!$Q50="C",'12a+c+n'!M50,0))</f>
        <v>0</v>
      </c>
      <c r="N50" s="28">
        <f>IF($C$4="citu pasākumu izmaksas",IF('12a+c+n'!$Q50="C",'12a+c+n'!N50,0))</f>
        <v>0</v>
      </c>
      <c r="O50" s="28">
        <f>IF($C$4="citu pasākumu izmaksas",IF('12a+c+n'!$Q50="C",'12a+c+n'!O50,0))</f>
        <v>0</v>
      </c>
      <c r="P50" s="59">
        <f>IF($C$4="citu pasākumu izmaksas",IF('12a+c+n'!$Q50="C",'12a+c+n'!P50,0))</f>
        <v>0</v>
      </c>
    </row>
    <row r="51" spans="1:16" ht="22.5" x14ac:dyDescent="0.2">
      <c r="A51" s="64">
        <f>IF(P51=0,0,IF(COUNTBLANK(P51)=1,0,COUNTA($P$14:P51)))</f>
        <v>0</v>
      </c>
      <c r="B51" s="28" t="str">
        <f>IF($C$4="citu pasākumu izmaksas",IF('12a+c+n'!$Q51="C",'12a+c+n'!B51,0))</f>
        <v>14-00000</v>
      </c>
      <c r="C51" s="28" t="str">
        <f>IF($C$4="citu pasākumu izmaksas",IF('12a+c+n'!$Q51="C",'12a+c+n'!C51,0))</f>
        <v>Palīgmateriāli</v>
      </c>
      <c r="D51" s="28" t="str">
        <f>IF($C$4="citu pasākumu izmaksas",IF('12a+c+n'!$Q51="C",'12a+c+n'!D51,0))</f>
        <v>kompl.</v>
      </c>
      <c r="E51" s="59"/>
      <c r="F51" s="81"/>
      <c r="G51" s="28"/>
      <c r="H51" s="28">
        <f>IF($C$4="citu pasākumu izmaksas",IF('12a+c+n'!$Q51="C",'12a+c+n'!H51,0))</f>
        <v>0</v>
      </c>
      <c r="I51" s="28"/>
      <c r="J51" s="28"/>
      <c r="K51" s="59">
        <f>IF($C$4="citu pasākumu izmaksas",IF('12a+c+n'!$Q51="C",'12a+c+n'!K51,0))</f>
        <v>0</v>
      </c>
      <c r="L51" s="109">
        <f>IF($C$4="citu pasākumu izmaksas",IF('12a+c+n'!$Q51="C",'12a+c+n'!L51,0))</f>
        <v>0</v>
      </c>
      <c r="M51" s="28">
        <f>IF($C$4="citu pasākumu izmaksas",IF('12a+c+n'!$Q51="C",'12a+c+n'!M51,0))</f>
        <v>0</v>
      </c>
      <c r="N51" s="28">
        <f>IF($C$4="citu pasākumu izmaksas",IF('12a+c+n'!$Q51="C",'12a+c+n'!N51,0))</f>
        <v>0</v>
      </c>
      <c r="O51" s="28">
        <f>IF($C$4="citu pasākumu izmaksas",IF('12a+c+n'!$Q51="C",'12a+c+n'!O51,0))</f>
        <v>0</v>
      </c>
      <c r="P51" s="59">
        <f>IF($C$4="citu pasākumu izmaksas",IF('12a+c+n'!$Q51="C",'12a+c+n'!P51,0))</f>
        <v>0</v>
      </c>
    </row>
    <row r="52" spans="1:16" ht="22.5" x14ac:dyDescent="0.2">
      <c r="A52" s="64">
        <f>IF(P52=0,0,IF(COUNTBLANK(P52)=1,0,COUNTA($P$14:P52)))</f>
        <v>0</v>
      </c>
      <c r="B52" s="28" t="str">
        <f>IF($C$4="citu pasākumu izmaksas",IF('12a+c+n'!$Q52="C",'12a+c+n'!B52,0))</f>
        <v>14-00000</v>
      </c>
      <c r="C52" s="28" t="str">
        <f>IF($C$4="citu pasākumu izmaksas",IF('12a+c+n'!$Q52="C",'12a+c+n'!C52,0))</f>
        <v>Ūdensvada analīzes</v>
      </c>
      <c r="D52" s="28" t="str">
        <f>IF($C$4="citu pasākumu izmaksas",IF('12a+c+n'!$Q52="C",'12a+c+n'!D52,0))</f>
        <v>kompl.</v>
      </c>
      <c r="E52" s="59"/>
      <c r="F52" s="81"/>
      <c r="G52" s="28"/>
      <c r="H52" s="28">
        <f>IF($C$4="citu pasākumu izmaksas",IF('12a+c+n'!$Q52="C",'12a+c+n'!H52,0))</f>
        <v>0</v>
      </c>
      <c r="I52" s="28"/>
      <c r="J52" s="28"/>
      <c r="K52" s="59">
        <f>IF($C$4="citu pasākumu izmaksas",IF('12a+c+n'!$Q52="C",'12a+c+n'!K52,0))</f>
        <v>0</v>
      </c>
      <c r="L52" s="109">
        <f>IF($C$4="citu pasākumu izmaksas",IF('12a+c+n'!$Q52="C",'12a+c+n'!L52,0))</f>
        <v>0</v>
      </c>
      <c r="M52" s="28">
        <f>IF($C$4="citu pasākumu izmaksas",IF('12a+c+n'!$Q52="C",'12a+c+n'!M52,0))</f>
        <v>0</v>
      </c>
      <c r="N52" s="28">
        <f>IF($C$4="citu pasākumu izmaksas",IF('12a+c+n'!$Q52="C",'12a+c+n'!N52,0))</f>
        <v>0</v>
      </c>
      <c r="O52" s="28">
        <f>IF($C$4="citu pasākumu izmaksas",IF('12a+c+n'!$Q52="C",'12a+c+n'!O52,0))</f>
        <v>0</v>
      </c>
      <c r="P52" s="59">
        <f>IF($C$4="citu pasākumu izmaksas",IF('12a+c+n'!$Q52="C",'12a+c+n'!P52,0))</f>
        <v>0</v>
      </c>
    </row>
    <row r="53" spans="1:16" ht="22.5" x14ac:dyDescent="0.2">
      <c r="A53" s="64">
        <f>IF(P53=0,0,IF(COUNTBLANK(P53)=1,0,COUNTA($P$14:P53)))</f>
        <v>0</v>
      </c>
      <c r="B53" s="28" t="str">
        <f>IF($C$4="citu pasākumu izmaksas",IF('12a+c+n'!$Q53="C",'12a+c+n'!B53,0))</f>
        <v>14-00000</v>
      </c>
      <c r="C53" s="28" t="str">
        <f>IF($C$4="citu pasākumu izmaksas",IF('12a+c+n'!$Q53="C",'12a+c+n'!C53,0))</f>
        <v>Kalšanas darbi</v>
      </c>
      <c r="D53" s="28" t="str">
        <f>IF($C$4="citu pasākumu izmaksas",IF('12a+c+n'!$Q53="C",'12a+c+n'!D53,0))</f>
        <v>kompl.</v>
      </c>
      <c r="E53" s="59"/>
      <c r="F53" s="81"/>
      <c r="G53" s="28"/>
      <c r="H53" s="28">
        <f>IF($C$4="citu pasākumu izmaksas",IF('12a+c+n'!$Q53="C",'12a+c+n'!H53,0))</f>
        <v>0</v>
      </c>
      <c r="I53" s="28"/>
      <c r="J53" s="28"/>
      <c r="K53" s="59">
        <f>IF($C$4="citu pasākumu izmaksas",IF('12a+c+n'!$Q53="C",'12a+c+n'!K53,0))</f>
        <v>0</v>
      </c>
      <c r="L53" s="109">
        <f>IF($C$4="citu pasākumu izmaksas",IF('12a+c+n'!$Q53="C",'12a+c+n'!L53,0))</f>
        <v>0</v>
      </c>
      <c r="M53" s="28">
        <f>IF($C$4="citu pasākumu izmaksas",IF('12a+c+n'!$Q53="C",'12a+c+n'!M53,0))</f>
        <v>0</v>
      </c>
      <c r="N53" s="28">
        <f>IF($C$4="citu pasākumu izmaksas",IF('12a+c+n'!$Q53="C",'12a+c+n'!N53,0))</f>
        <v>0</v>
      </c>
      <c r="O53" s="28">
        <f>IF($C$4="citu pasākumu izmaksas",IF('12a+c+n'!$Q53="C",'12a+c+n'!O53,0))</f>
        <v>0</v>
      </c>
      <c r="P53" s="59">
        <f>IF($C$4="citu pasākumu izmaksas",IF('12a+c+n'!$Q53="C",'12a+c+n'!P53,0))</f>
        <v>0</v>
      </c>
    </row>
    <row r="54" spans="1:16" ht="22.5" x14ac:dyDescent="0.2">
      <c r="A54" s="64">
        <f>IF(P54=0,0,IF(COUNTBLANK(P54)=1,0,COUNTA($P$14:P54)))</f>
        <v>0</v>
      </c>
      <c r="B54" s="28" t="str">
        <f>IF($C$4="citu pasākumu izmaksas",IF('12a+c+n'!$Q54="C",'12a+c+n'!B54,0))</f>
        <v>14-00000</v>
      </c>
      <c r="C54" s="28" t="str">
        <f>IF($C$4="citu pasākumu izmaksas",IF('12a+c+n'!$Q54="C",'12a+c+n'!C54,0))</f>
        <v>Ugunsdrošā aizdare</v>
      </c>
      <c r="D54" s="28" t="str">
        <f>IF($C$4="citu pasākumu izmaksas",IF('12a+c+n'!$Q54="C",'12a+c+n'!D54,0))</f>
        <v>kompl.</v>
      </c>
      <c r="E54" s="59"/>
      <c r="F54" s="81"/>
      <c r="G54" s="28"/>
      <c r="H54" s="28">
        <f>IF($C$4="citu pasākumu izmaksas",IF('12a+c+n'!$Q54="C",'12a+c+n'!H54,0))</f>
        <v>0</v>
      </c>
      <c r="I54" s="28"/>
      <c r="J54" s="28"/>
      <c r="K54" s="59">
        <f>IF($C$4="citu pasākumu izmaksas",IF('12a+c+n'!$Q54="C",'12a+c+n'!K54,0))</f>
        <v>0</v>
      </c>
      <c r="L54" s="109">
        <f>IF($C$4="citu pasākumu izmaksas",IF('12a+c+n'!$Q54="C",'12a+c+n'!L54,0))</f>
        <v>0</v>
      </c>
      <c r="M54" s="28">
        <f>IF($C$4="citu pasākumu izmaksas",IF('12a+c+n'!$Q54="C",'12a+c+n'!M54,0))</f>
        <v>0</v>
      </c>
      <c r="N54" s="28">
        <f>IF($C$4="citu pasākumu izmaksas",IF('12a+c+n'!$Q54="C",'12a+c+n'!N54,0))</f>
        <v>0</v>
      </c>
      <c r="O54" s="28">
        <f>IF($C$4="citu pasākumu izmaksas",IF('12a+c+n'!$Q54="C",'12a+c+n'!O54,0))</f>
        <v>0</v>
      </c>
      <c r="P54" s="59">
        <f>IF($C$4="citu pasākumu izmaksas",IF('12a+c+n'!$Q54="C",'12a+c+n'!P54,0))</f>
        <v>0</v>
      </c>
    </row>
    <row r="55" spans="1:16" ht="22.5" x14ac:dyDescent="0.2">
      <c r="A55" s="64">
        <f>IF(P55=0,0,IF(COUNTBLANK(P55)=1,0,COUNTA($P$14:P55)))</f>
        <v>0</v>
      </c>
      <c r="B55" s="28" t="str">
        <f>IF($C$4="citu pasākumu izmaksas",IF('12a+c+n'!$Q55="C",'12a+c+n'!B55,0))</f>
        <v>14-00000</v>
      </c>
      <c r="C55" s="28" t="str">
        <f>IF($C$4="citu pasākumu izmaksas",IF('12a+c+n'!$Q55="C",'12a+c+n'!C55,0))</f>
        <v>Cauruļvadu stiprinājumi</v>
      </c>
      <c r="D55" s="28" t="str">
        <f>IF($C$4="citu pasākumu izmaksas",IF('12a+c+n'!$Q55="C",'12a+c+n'!D55,0))</f>
        <v>kpl</v>
      </c>
      <c r="E55" s="59"/>
      <c r="F55" s="81"/>
      <c r="G55" s="28"/>
      <c r="H55" s="28">
        <f>IF($C$4="citu pasākumu izmaksas",IF('12a+c+n'!$Q55="C",'12a+c+n'!H55,0))</f>
        <v>0</v>
      </c>
      <c r="I55" s="28"/>
      <c r="J55" s="28"/>
      <c r="K55" s="59">
        <f>IF($C$4="citu pasākumu izmaksas",IF('12a+c+n'!$Q55="C",'12a+c+n'!K55,0))</f>
        <v>0</v>
      </c>
      <c r="L55" s="109">
        <f>IF($C$4="citu pasākumu izmaksas",IF('12a+c+n'!$Q55="C",'12a+c+n'!L55,0))</f>
        <v>0</v>
      </c>
      <c r="M55" s="28">
        <f>IF($C$4="citu pasākumu izmaksas",IF('12a+c+n'!$Q55="C",'12a+c+n'!M55,0))</f>
        <v>0</v>
      </c>
      <c r="N55" s="28">
        <f>IF($C$4="citu pasākumu izmaksas",IF('12a+c+n'!$Q55="C",'12a+c+n'!N55,0))</f>
        <v>0</v>
      </c>
      <c r="O55" s="28">
        <f>IF($C$4="citu pasākumu izmaksas",IF('12a+c+n'!$Q55="C",'12a+c+n'!O55,0))</f>
        <v>0</v>
      </c>
      <c r="P55" s="59">
        <f>IF($C$4="citu pasākumu izmaksas",IF('12a+c+n'!$Q55="C",'12a+c+n'!P55,0))</f>
        <v>0</v>
      </c>
    </row>
    <row r="56" spans="1:16" ht="22.5" x14ac:dyDescent="0.2">
      <c r="A56" s="64">
        <f>IF(P56=0,0,IF(COUNTBLANK(P56)=1,0,COUNTA($P$14:P56)))</f>
        <v>0</v>
      </c>
      <c r="B56" s="28" t="str">
        <f>IF($C$4="citu pasākumu izmaksas",IF('12a+c+n'!$Q56="C",'12a+c+n'!B56,0))</f>
        <v>14-00000</v>
      </c>
      <c r="C56" s="28" t="str">
        <f>IF($C$4="citu pasākumu izmaksas",IF('12a+c+n'!$Q56="C",'12a+c+n'!C56,0))</f>
        <v>Marķēšanas materiāli</v>
      </c>
      <c r="D56" s="28" t="str">
        <f>IF($C$4="citu pasākumu izmaksas",IF('12a+c+n'!$Q56="C",'12a+c+n'!D56,0))</f>
        <v>kpl</v>
      </c>
      <c r="E56" s="59"/>
      <c r="F56" s="81"/>
      <c r="G56" s="28"/>
      <c r="H56" s="28">
        <f>IF($C$4="citu pasākumu izmaksas",IF('12a+c+n'!$Q56="C",'12a+c+n'!H56,0))</f>
        <v>0</v>
      </c>
      <c r="I56" s="28"/>
      <c r="J56" s="28"/>
      <c r="K56" s="59">
        <f>IF($C$4="citu pasākumu izmaksas",IF('12a+c+n'!$Q56="C",'12a+c+n'!K56,0))</f>
        <v>0</v>
      </c>
      <c r="L56" s="109">
        <f>IF($C$4="citu pasākumu izmaksas",IF('12a+c+n'!$Q56="C",'12a+c+n'!L56,0))</f>
        <v>0</v>
      </c>
      <c r="M56" s="28">
        <f>IF($C$4="citu pasākumu izmaksas",IF('12a+c+n'!$Q56="C",'12a+c+n'!M56,0))</f>
        <v>0</v>
      </c>
      <c r="N56" s="28">
        <f>IF($C$4="citu pasākumu izmaksas",IF('12a+c+n'!$Q56="C",'12a+c+n'!N56,0))</f>
        <v>0</v>
      </c>
      <c r="O56" s="28">
        <f>IF($C$4="citu pasākumu izmaksas",IF('12a+c+n'!$Q56="C",'12a+c+n'!O56,0))</f>
        <v>0</v>
      </c>
      <c r="P56" s="59">
        <f>IF($C$4="citu pasākumu izmaksas",IF('12a+c+n'!$Q56="C",'12a+c+n'!P56,0))</f>
        <v>0</v>
      </c>
    </row>
    <row r="57" spans="1:16" ht="22.5" x14ac:dyDescent="0.2">
      <c r="A57" s="64">
        <f>IF(P57=0,0,IF(COUNTBLANK(P57)=1,0,COUNTA($P$14:P57)))</f>
        <v>0</v>
      </c>
      <c r="B57" s="28" t="str">
        <f>IF($C$4="citu pasākumu izmaksas",IF('12a+c+n'!$Q57="C",'12a+c+n'!B57,0))</f>
        <v>14-00000</v>
      </c>
      <c r="C57" s="28" t="str">
        <f>IF($C$4="citu pasākumu izmaksas",IF('12a+c+n'!$Q57="C",'12a+c+n'!C57,0))</f>
        <v>Esošo cauruļvadu demontāža</v>
      </c>
      <c r="D57" s="28" t="str">
        <f>IF($C$4="citu pasākumu izmaksas",IF('12a+c+n'!$Q57="C",'12a+c+n'!D57,0))</f>
        <v>kompl.</v>
      </c>
      <c r="E57" s="59"/>
      <c r="F57" s="81"/>
      <c r="G57" s="28"/>
      <c r="H57" s="28">
        <f>IF($C$4="citu pasākumu izmaksas",IF('12a+c+n'!$Q57="C",'12a+c+n'!H57,0))</f>
        <v>0</v>
      </c>
      <c r="I57" s="28"/>
      <c r="J57" s="28"/>
      <c r="K57" s="59">
        <f>IF($C$4="citu pasākumu izmaksas",IF('12a+c+n'!$Q57="C",'12a+c+n'!K57,0))</f>
        <v>0</v>
      </c>
      <c r="L57" s="109">
        <f>IF($C$4="citu pasākumu izmaksas",IF('12a+c+n'!$Q57="C",'12a+c+n'!L57,0))</f>
        <v>0</v>
      </c>
      <c r="M57" s="28">
        <f>IF($C$4="citu pasākumu izmaksas",IF('12a+c+n'!$Q57="C",'12a+c+n'!M57,0))</f>
        <v>0</v>
      </c>
      <c r="N57" s="28">
        <f>IF($C$4="citu pasākumu izmaksas",IF('12a+c+n'!$Q57="C",'12a+c+n'!N57,0))</f>
        <v>0</v>
      </c>
      <c r="O57" s="28">
        <f>IF($C$4="citu pasākumu izmaksas",IF('12a+c+n'!$Q57="C",'12a+c+n'!O57,0))</f>
        <v>0</v>
      </c>
      <c r="P57" s="59">
        <f>IF($C$4="citu pasākumu izmaksas",IF('12a+c+n'!$Q57="C",'12a+c+n'!P57,0))</f>
        <v>0</v>
      </c>
    </row>
    <row r="58" spans="1:16" x14ac:dyDescent="0.2">
      <c r="A58" s="64">
        <f>IF(P58=0,0,IF(COUNTBLANK(P58)=1,0,COUNTA($P$14:P58)))</f>
        <v>0</v>
      </c>
      <c r="B58" s="28">
        <f>IF($C$4="citu pasākumu izmaksas",IF('12a+c+n'!$Q58="C",'12a+c+n'!B58,0))</f>
        <v>0</v>
      </c>
      <c r="C58" s="28">
        <f>IF($C$4="citu pasākumu izmaksas",IF('12a+c+n'!$Q58="C",'12a+c+n'!C58,0))</f>
        <v>0</v>
      </c>
      <c r="D58" s="28">
        <f>IF($C$4="citu pasākumu izmaksas",IF('12a+c+n'!$Q58="C",'12a+c+n'!D58,0))</f>
        <v>0</v>
      </c>
      <c r="E58" s="59"/>
      <c r="F58" s="81"/>
      <c r="G58" s="28"/>
      <c r="H58" s="28">
        <f>IF($C$4="citu pasākumu izmaksas",IF('12a+c+n'!$Q58="C",'12a+c+n'!H58,0))</f>
        <v>0</v>
      </c>
      <c r="I58" s="28"/>
      <c r="J58" s="28"/>
      <c r="K58" s="59">
        <f>IF($C$4="citu pasākumu izmaksas",IF('12a+c+n'!$Q58="C",'12a+c+n'!K58,0))</f>
        <v>0</v>
      </c>
      <c r="L58" s="109">
        <f>IF($C$4="citu pasākumu izmaksas",IF('12a+c+n'!$Q58="C",'12a+c+n'!L58,0))</f>
        <v>0</v>
      </c>
      <c r="M58" s="28">
        <f>IF($C$4="citu pasākumu izmaksas",IF('12a+c+n'!$Q58="C",'12a+c+n'!M58,0))</f>
        <v>0</v>
      </c>
      <c r="N58" s="28">
        <f>IF($C$4="citu pasākumu izmaksas",IF('12a+c+n'!$Q58="C",'12a+c+n'!N58,0))</f>
        <v>0</v>
      </c>
      <c r="O58" s="28">
        <f>IF($C$4="citu pasākumu izmaksas",IF('12a+c+n'!$Q58="C",'12a+c+n'!O58,0))</f>
        <v>0</v>
      </c>
      <c r="P58" s="59">
        <f>IF($C$4="citu pasākumu izmaksas",IF('12a+c+n'!$Q58="C",'12a+c+n'!P58,0))</f>
        <v>0</v>
      </c>
    </row>
    <row r="59" spans="1:16" ht="22.5" x14ac:dyDescent="0.2">
      <c r="A59" s="64">
        <f>IF(P59=0,0,IF(COUNTBLANK(P59)=1,0,COUNTA($P$14:P59)))</f>
        <v>0</v>
      </c>
      <c r="B59" s="28" t="str">
        <f>IF($C$4="citu pasākumu izmaksas",IF('12a+c+n'!$Q59="C",'12a+c+n'!B59,0))</f>
        <v>14-00000</v>
      </c>
      <c r="C59" s="28" t="str">
        <f>IF($C$4="citu pasākumu izmaksas",IF('12a+c+n'!$Q59="C",'12a+c+n'!C59,0))</f>
        <v>Caurule d110 ar fasondaļām</v>
      </c>
      <c r="D59" s="28" t="str">
        <f>IF($C$4="citu pasākumu izmaksas",IF('12a+c+n'!$Q59="C",'12a+c+n'!D59,0))</f>
        <v>m</v>
      </c>
      <c r="E59" s="59"/>
      <c r="F59" s="81"/>
      <c r="G59" s="28"/>
      <c r="H59" s="28">
        <f>IF($C$4="citu pasākumu izmaksas",IF('12a+c+n'!$Q59="C",'12a+c+n'!H59,0))</f>
        <v>0</v>
      </c>
      <c r="I59" s="28"/>
      <c r="J59" s="28"/>
      <c r="K59" s="59">
        <f>IF($C$4="citu pasākumu izmaksas",IF('12a+c+n'!$Q59="C",'12a+c+n'!K59,0))</f>
        <v>0</v>
      </c>
      <c r="L59" s="109">
        <f>IF($C$4="citu pasākumu izmaksas",IF('12a+c+n'!$Q59="C",'12a+c+n'!L59,0))</f>
        <v>0</v>
      </c>
      <c r="M59" s="28">
        <f>IF($C$4="citu pasākumu izmaksas",IF('12a+c+n'!$Q59="C",'12a+c+n'!M59,0))</f>
        <v>0</v>
      </c>
      <c r="N59" s="28">
        <f>IF($C$4="citu pasākumu izmaksas",IF('12a+c+n'!$Q59="C",'12a+c+n'!N59,0))</f>
        <v>0</v>
      </c>
      <c r="O59" s="28">
        <f>IF($C$4="citu pasākumu izmaksas",IF('12a+c+n'!$Q59="C",'12a+c+n'!O59,0))</f>
        <v>0</v>
      </c>
      <c r="P59" s="59">
        <f>IF($C$4="citu pasākumu izmaksas",IF('12a+c+n'!$Q59="C",'12a+c+n'!P59,0))</f>
        <v>0</v>
      </c>
    </row>
    <row r="60" spans="1:16" ht="22.5" x14ac:dyDescent="0.2">
      <c r="A60" s="64">
        <f>IF(P60=0,0,IF(COUNTBLANK(P60)=1,0,COUNTA($P$14:P60)))</f>
        <v>0</v>
      </c>
      <c r="B60" s="28" t="str">
        <f>IF($C$4="citu pasākumu izmaksas",IF('12a+c+n'!$Q60="C",'12a+c+n'!B60,0))</f>
        <v>14-00000</v>
      </c>
      <c r="C60" s="28" t="str">
        <f>IF($C$4="citu pasākumu izmaksas",IF('12a+c+n'!$Q60="C",'12a+c+n'!C60,0))</f>
        <v>Caurule d75 ar fasondaļām</v>
      </c>
      <c r="D60" s="28" t="str">
        <f>IF($C$4="citu pasākumu izmaksas",IF('12a+c+n'!$Q60="C",'12a+c+n'!D60,0))</f>
        <v>m</v>
      </c>
      <c r="E60" s="59"/>
      <c r="F60" s="81"/>
      <c r="G60" s="28"/>
      <c r="H60" s="28">
        <f>IF($C$4="citu pasākumu izmaksas",IF('12a+c+n'!$Q60="C",'12a+c+n'!H60,0))</f>
        <v>0</v>
      </c>
      <c r="I60" s="28"/>
      <c r="J60" s="28"/>
      <c r="K60" s="59">
        <f>IF($C$4="citu pasākumu izmaksas",IF('12a+c+n'!$Q60="C",'12a+c+n'!K60,0))</f>
        <v>0</v>
      </c>
      <c r="L60" s="109">
        <f>IF($C$4="citu pasākumu izmaksas",IF('12a+c+n'!$Q60="C",'12a+c+n'!L60,0))</f>
        <v>0</v>
      </c>
      <c r="M60" s="28">
        <f>IF($C$4="citu pasākumu izmaksas",IF('12a+c+n'!$Q60="C",'12a+c+n'!M60,0))</f>
        <v>0</v>
      </c>
      <c r="N60" s="28">
        <f>IF($C$4="citu pasākumu izmaksas",IF('12a+c+n'!$Q60="C",'12a+c+n'!N60,0))</f>
        <v>0</v>
      </c>
      <c r="O60" s="28">
        <f>IF($C$4="citu pasākumu izmaksas",IF('12a+c+n'!$Q60="C",'12a+c+n'!O60,0))</f>
        <v>0</v>
      </c>
      <c r="P60" s="59">
        <f>IF($C$4="citu pasākumu izmaksas",IF('12a+c+n'!$Q60="C",'12a+c+n'!P60,0))</f>
        <v>0</v>
      </c>
    </row>
    <row r="61" spans="1:16" ht="22.5" x14ac:dyDescent="0.2">
      <c r="A61" s="64">
        <f>IF(P61=0,0,IF(COUNTBLANK(P61)=1,0,COUNTA($P$14:P61)))</f>
        <v>0</v>
      </c>
      <c r="B61" s="28" t="str">
        <f>IF($C$4="citu pasākumu izmaksas",IF('12a+c+n'!$Q61="C",'12a+c+n'!B61,0))</f>
        <v>14-00000</v>
      </c>
      <c r="C61" s="28" t="str">
        <f>IF($C$4="citu pasākumu izmaksas",IF('12a+c+n'!$Q61="C",'12a+c+n'!C61,0))</f>
        <v>Revīzijas lūka d110</v>
      </c>
      <c r="D61" s="28" t="str">
        <f>IF($C$4="citu pasākumu izmaksas",IF('12a+c+n'!$Q61="C",'12a+c+n'!D61,0))</f>
        <v>gb</v>
      </c>
      <c r="E61" s="59"/>
      <c r="F61" s="81"/>
      <c r="G61" s="28"/>
      <c r="H61" s="28">
        <f>IF($C$4="citu pasākumu izmaksas",IF('12a+c+n'!$Q61="C",'12a+c+n'!H61,0))</f>
        <v>0</v>
      </c>
      <c r="I61" s="28"/>
      <c r="J61" s="28"/>
      <c r="K61" s="59">
        <f>IF($C$4="citu pasākumu izmaksas",IF('12a+c+n'!$Q61="C",'12a+c+n'!K61,0))</f>
        <v>0</v>
      </c>
      <c r="L61" s="109">
        <f>IF($C$4="citu pasākumu izmaksas",IF('12a+c+n'!$Q61="C",'12a+c+n'!L61,0))</f>
        <v>0</v>
      </c>
      <c r="M61" s="28">
        <f>IF($C$4="citu pasākumu izmaksas",IF('12a+c+n'!$Q61="C",'12a+c+n'!M61,0))</f>
        <v>0</v>
      </c>
      <c r="N61" s="28">
        <f>IF($C$4="citu pasākumu izmaksas",IF('12a+c+n'!$Q61="C",'12a+c+n'!N61,0))</f>
        <v>0</v>
      </c>
      <c r="O61" s="28">
        <f>IF($C$4="citu pasākumu izmaksas",IF('12a+c+n'!$Q61="C",'12a+c+n'!O61,0))</f>
        <v>0</v>
      </c>
      <c r="P61" s="59">
        <f>IF($C$4="citu pasākumu izmaksas",IF('12a+c+n'!$Q61="C",'12a+c+n'!P61,0))</f>
        <v>0</v>
      </c>
    </row>
    <row r="62" spans="1:16" ht="22.5" x14ac:dyDescent="0.2">
      <c r="A62" s="64">
        <f>IF(P62=0,0,IF(COUNTBLANK(P62)=1,0,COUNTA($P$14:P62)))</f>
        <v>0</v>
      </c>
      <c r="B62" s="28" t="str">
        <f>IF($C$4="citu pasākumu izmaksas",IF('12a+c+n'!$Q62="C",'12a+c+n'!B62,0))</f>
        <v>14-00000</v>
      </c>
      <c r="C62" s="28" t="str">
        <f>IF($C$4="citu pasākumu izmaksas",IF('12a+c+n'!$Q62="C",'12a+c+n'!C62,0))</f>
        <v>Revīzijas lūka d75</v>
      </c>
      <c r="D62" s="28" t="str">
        <f>IF($C$4="citu pasākumu izmaksas",IF('12a+c+n'!$Q62="C",'12a+c+n'!D62,0))</f>
        <v>gb</v>
      </c>
      <c r="E62" s="59"/>
      <c r="F62" s="81"/>
      <c r="G62" s="28"/>
      <c r="H62" s="28">
        <f>IF($C$4="citu pasākumu izmaksas",IF('12a+c+n'!$Q62="C",'12a+c+n'!H62,0))</f>
        <v>0</v>
      </c>
      <c r="I62" s="28"/>
      <c r="J62" s="28"/>
      <c r="K62" s="59">
        <f>IF($C$4="citu pasākumu izmaksas",IF('12a+c+n'!$Q62="C",'12a+c+n'!K62,0))</f>
        <v>0</v>
      </c>
      <c r="L62" s="109">
        <f>IF($C$4="citu pasākumu izmaksas",IF('12a+c+n'!$Q62="C",'12a+c+n'!L62,0))</f>
        <v>0</v>
      </c>
      <c r="M62" s="28">
        <f>IF($C$4="citu pasākumu izmaksas",IF('12a+c+n'!$Q62="C",'12a+c+n'!M62,0))</f>
        <v>0</v>
      </c>
      <c r="N62" s="28">
        <f>IF($C$4="citu pasākumu izmaksas",IF('12a+c+n'!$Q62="C",'12a+c+n'!N62,0))</f>
        <v>0</v>
      </c>
      <c r="O62" s="28">
        <f>IF($C$4="citu pasākumu izmaksas",IF('12a+c+n'!$Q62="C",'12a+c+n'!O62,0))</f>
        <v>0</v>
      </c>
      <c r="P62" s="59">
        <f>IF($C$4="citu pasākumu izmaksas",IF('12a+c+n'!$Q62="C",'12a+c+n'!P62,0))</f>
        <v>0</v>
      </c>
    </row>
    <row r="63" spans="1:16" ht="22.5" x14ac:dyDescent="0.2">
      <c r="A63" s="64">
        <f>IF(P63=0,0,IF(COUNTBLANK(P63)=1,0,COUNTA($P$14:P63)))</f>
        <v>0</v>
      </c>
      <c r="B63" s="28" t="str">
        <f>IF($C$4="citu pasākumu izmaksas",IF('12a+c+n'!$Q63="C",'12a+c+n'!B63,0))</f>
        <v>14-00000</v>
      </c>
      <c r="C63" s="28" t="str">
        <f>IF($C$4="citu pasākumu izmaksas",IF('12a+c+n'!$Q63="C",'12a+c+n'!C63,0))</f>
        <v xml:space="preserve">Pievienojums kanalizācijas tīkliem </v>
      </c>
      <c r="D63" s="28" t="str">
        <f>IF($C$4="citu pasākumu izmaksas",IF('12a+c+n'!$Q63="C",'12a+c+n'!D63,0))</f>
        <v>kompl.</v>
      </c>
      <c r="E63" s="59"/>
      <c r="F63" s="81"/>
      <c r="G63" s="28"/>
      <c r="H63" s="28">
        <f>IF($C$4="citu pasākumu izmaksas",IF('12a+c+n'!$Q63="C",'12a+c+n'!H63,0))</f>
        <v>0</v>
      </c>
      <c r="I63" s="28"/>
      <c r="J63" s="28"/>
      <c r="K63" s="59">
        <f>IF($C$4="citu pasākumu izmaksas",IF('12a+c+n'!$Q63="C",'12a+c+n'!K63,0))</f>
        <v>0</v>
      </c>
      <c r="L63" s="109">
        <f>IF($C$4="citu pasākumu izmaksas",IF('12a+c+n'!$Q63="C",'12a+c+n'!L63,0))</f>
        <v>0</v>
      </c>
      <c r="M63" s="28">
        <f>IF($C$4="citu pasākumu izmaksas",IF('12a+c+n'!$Q63="C",'12a+c+n'!M63,0))</f>
        <v>0</v>
      </c>
      <c r="N63" s="28">
        <f>IF($C$4="citu pasākumu izmaksas",IF('12a+c+n'!$Q63="C",'12a+c+n'!N63,0))</f>
        <v>0</v>
      </c>
      <c r="O63" s="28">
        <f>IF($C$4="citu pasākumu izmaksas",IF('12a+c+n'!$Q63="C",'12a+c+n'!O63,0))</f>
        <v>0</v>
      </c>
      <c r="P63" s="59">
        <f>IF($C$4="citu pasākumu izmaksas",IF('12a+c+n'!$Q63="C",'12a+c+n'!P63,0))</f>
        <v>0</v>
      </c>
    </row>
    <row r="64" spans="1:16" ht="22.5" x14ac:dyDescent="0.2">
      <c r="A64" s="64">
        <f>IF(P64=0,0,IF(COUNTBLANK(P64)=1,0,COUNTA($P$14:P64)))</f>
        <v>0</v>
      </c>
      <c r="B64" s="28" t="str">
        <f>IF($C$4="citu pasākumu izmaksas",IF('12a+c+n'!$Q64="C",'12a+c+n'!B64,0))</f>
        <v>14-00000</v>
      </c>
      <c r="C64" s="28" t="str">
        <f>IF($C$4="citu pasākumu izmaksas",IF('12a+c+n'!$Q64="C",'12a+c+n'!C64,0))</f>
        <v xml:space="preserve">Pievienojums esošajiem tīkliem dzīvokļos </v>
      </c>
      <c r="D64" s="28" t="str">
        <f>IF($C$4="citu pasākumu izmaksas",IF('12a+c+n'!$Q64="C",'12a+c+n'!D64,0))</f>
        <v>kompl.</v>
      </c>
      <c r="E64" s="59"/>
      <c r="F64" s="81"/>
      <c r="G64" s="28"/>
      <c r="H64" s="28">
        <f>IF($C$4="citu pasākumu izmaksas",IF('12a+c+n'!$Q64="C",'12a+c+n'!H64,0))</f>
        <v>0</v>
      </c>
      <c r="I64" s="28"/>
      <c r="J64" s="28"/>
      <c r="K64" s="59">
        <f>IF($C$4="citu pasākumu izmaksas",IF('12a+c+n'!$Q64="C",'12a+c+n'!K64,0))</f>
        <v>0</v>
      </c>
      <c r="L64" s="109">
        <f>IF($C$4="citu pasākumu izmaksas",IF('12a+c+n'!$Q64="C",'12a+c+n'!L64,0))</f>
        <v>0</v>
      </c>
      <c r="M64" s="28">
        <f>IF($C$4="citu pasākumu izmaksas",IF('12a+c+n'!$Q64="C",'12a+c+n'!M64,0))</f>
        <v>0</v>
      </c>
      <c r="N64" s="28">
        <f>IF($C$4="citu pasākumu izmaksas",IF('12a+c+n'!$Q64="C",'12a+c+n'!N64,0))</f>
        <v>0</v>
      </c>
      <c r="O64" s="28">
        <f>IF($C$4="citu pasākumu izmaksas",IF('12a+c+n'!$Q64="C",'12a+c+n'!O64,0))</f>
        <v>0</v>
      </c>
      <c r="P64" s="59">
        <f>IF($C$4="citu pasākumu izmaksas",IF('12a+c+n'!$Q64="C",'12a+c+n'!P64,0))</f>
        <v>0</v>
      </c>
    </row>
    <row r="65" spans="1:16" ht="22.5" x14ac:dyDescent="0.2">
      <c r="A65" s="64">
        <f>IF(P65=0,0,IF(COUNTBLANK(P65)=1,0,COUNTA($P$14:P65)))</f>
        <v>0</v>
      </c>
      <c r="B65" s="28" t="str">
        <f>IF($C$4="citu pasākumu izmaksas",IF('12a+c+n'!$Q65="C",'12a+c+n'!B65,0))</f>
        <v>14-00000</v>
      </c>
      <c r="C65" s="28" t="str">
        <f>IF($C$4="citu pasākumu izmaksas",IF('12a+c+n'!$Q65="C",'12a+c+n'!C65,0))</f>
        <v>Jumta izvadi d110</v>
      </c>
      <c r="D65" s="28" t="str">
        <f>IF($C$4="citu pasākumu izmaksas",IF('12a+c+n'!$Q65="C",'12a+c+n'!D65,0))</f>
        <v>kompl.</v>
      </c>
      <c r="E65" s="59"/>
      <c r="F65" s="81"/>
      <c r="G65" s="28"/>
      <c r="H65" s="28">
        <f>IF($C$4="citu pasākumu izmaksas",IF('12a+c+n'!$Q65="C",'12a+c+n'!H65,0))</f>
        <v>0</v>
      </c>
      <c r="I65" s="28"/>
      <c r="J65" s="28"/>
      <c r="K65" s="59">
        <f>IF($C$4="citu pasākumu izmaksas",IF('12a+c+n'!$Q65="C",'12a+c+n'!K65,0))</f>
        <v>0</v>
      </c>
      <c r="L65" s="109">
        <f>IF($C$4="citu pasākumu izmaksas",IF('12a+c+n'!$Q65="C",'12a+c+n'!L65,0))</f>
        <v>0</v>
      </c>
      <c r="M65" s="28">
        <f>IF($C$4="citu pasākumu izmaksas",IF('12a+c+n'!$Q65="C",'12a+c+n'!M65,0))</f>
        <v>0</v>
      </c>
      <c r="N65" s="28">
        <f>IF($C$4="citu pasākumu izmaksas",IF('12a+c+n'!$Q65="C",'12a+c+n'!N65,0))</f>
        <v>0</v>
      </c>
      <c r="O65" s="28">
        <f>IF($C$4="citu pasākumu izmaksas",IF('12a+c+n'!$Q65="C",'12a+c+n'!O65,0))</f>
        <v>0</v>
      </c>
      <c r="P65" s="59">
        <f>IF($C$4="citu pasākumu izmaksas",IF('12a+c+n'!$Q65="C",'12a+c+n'!P65,0))</f>
        <v>0</v>
      </c>
    </row>
    <row r="66" spans="1:16" ht="22.5" x14ac:dyDescent="0.2">
      <c r="A66" s="64">
        <f>IF(P66=0,0,IF(COUNTBLANK(P66)=1,0,COUNTA($P$14:P66)))</f>
        <v>0</v>
      </c>
      <c r="B66" s="28" t="str">
        <f>IF($C$4="citu pasākumu izmaksas",IF('12a+c+n'!$Q66="C",'12a+c+n'!B66,0))</f>
        <v>14-00000</v>
      </c>
      <c r="C66" s="28" t="str">
        <f>IF($C$4="citu pasākumu izmaksas",IF('12a+c+n'!$Q66="C",'12a+c+n'!C66,0))</f>
        <v>Jumta izvadi d75</v>
      </c>
      <c r="D66" s="28" t="str">
        <f>IF($C$4="citu pasākumu izmaksas",IF('12a+c+n'!$Q66="C",'12a+c+n'!D66,0))</f>
        <v>kompl.</v>
      </c>
      <c r="E66" s="59"/>
      <c r="F66" s="81"/>
      <c r="G66" s="28"/>
      <c r="H66" s="28">
        <f>IF($C$4="citu pasākumu izmaksas",IF('12a+c+n'!$Q66="C",'12a+c+n'!H66,0))</f>
        <v>0</v>
      </c>
      <c r="I66" s="28"/>
      <c r="J66" s="28"/>
      <c r="K66" s="59">
        <f>IF($C$4="citu pasākumu izmaksas",IF('12a+c+n'!$Q66="C",'12a+c+n'!K66,0))</f>
        <v>0</v>
      </c>
      <c r="L66" s="109">
        <f>IF($C$4="citu pasākumu izmaksas",IF('12a+c+n'!$Q66="C",'12a+c+n'!L66,0))</f>
        <v>0</v>
      </c>
      <c r="M66" s="28">
        <f>IF($C$4="citu pasākumu izmaksas",IF('12a+c+n'!$Q66="C",'12a+c+n'!M66,0))</f>
        <v>0</v>
      </c>
      <c r="N66" s="28">
        <f>IF($C$4="citu pasākumu izmaksas",IF('12a+c+n'!$Q66="C",'12a+c+n'!N66,0))</f>
        <v>0</v>
      </c>
      <c r="O66" s="28">
        <f>IF($C$4="citu pasākumu izmaksas",IF('12a+c+n'!$Q66="C",'12a+c+n'!O66,0))</f>
        <v>0</v>
      </c>
      <c r="P66" s="59">
        <f>IF($C$4="citu pasākumu izmaksas",IF('12a+c+n'!$Q66="C",'12a+c+n'!P66,0))</f>
        <v>0</v>
      </c>
    </row>
    <row r="67" spans="1:16" ht="22.5" x14ac:dyDescent="0.2">
      <c r="A67" s="64">
        <f>IF(P67=0,0,IF(COUNTBLANK(P67)=1,0,COUNTA($P$14:P67)))</f>
        <v>0</v>
      </c>
      <c r="B67" s="28" t="str">
        <f>IF($C$4="citu pasākumu izmaksas",IF('12a+c+n'!$Q67="C",'12a+c+n'!B67,0))</f>
        <v>14-00000</v>
      </c>
      <c r="C67" s="28" t="str">
        <f>IF($C$4="citu pasākumu izmaksas",IF('12a+c+n'!$Q67="C",'12a+c+n'!C67,0))</f>
        <v>Cauruļvadu hermētiskuma pārbaude</v>
      </c>
      <c r="D67" s="28" t="str">
        <f>IF($C$4="citu pasākumu izmaksas",IF('12a+c+n'!$Q67="C",'12a+c+n'!D67,0))</f>
        <v>kompl.</v>
      </c>
      <c r="E67" s="59"/>
      <c r="F67" s="81"/>
      <c r="G67" s="28"/>
      <c r="H67" s="28">
        <f>IF($C$4="citu pasākumu izmaksas",IF('12a+c+n'!$Q67="C",'12a+c+n'!H67,0))</f>
        <v>0</v>
      </c>
      <c r="I67" s="28"/>
      <c r="J67" s="28"/>
      <c r="K67" s="59">
        <f>IF($C$4="citu pasākumu izmaksas",IF('12a+c+n'!$Q67="C",'12a+c+n'!K67,0))</f>
        <v>0</v>
      </c>
      <c r="L67" s="109">
        <f>IF($C$4="citu pasākumu izmaksas",IF('12a+c+n'!$Q67="C",'12a+c+n'!L67,0))</f>
        <v>0</v>
      </c>
      <c r="M67" s="28">
        <f>IF($C$4="citu pasākumu izmaksas",IF('12a+c+n'!$Q67="C",'12a+c+n'!M67,0))</f>
        <v>0</v>
      </c>
      <c r="N67" s="28">
        <f>IF($C$4="citu pasākumu izmaksas",IF('12a+c+n'!$Q67="C",'12a+c+n'!N67,0))</f>
        <v>0</v>
      </c>
      <c r="O67" s="28">
        <f>IF($C$4="citu pasākumu izmaksas",IF('12a+c+n'!$Q67="C",'12a+c+n'!O67,0))</f>
        <v>0</v>
      </c>
      <c r="P67" s="59">
        <f>IF($C$4="citu pasākumu izmaksas",IF('12a+c+n'!$Q67="C",'12a+c+n'!P67,0))</f>
        <v>0</v>
      </c>
    </row>
    <row r="68" spans="1:16" ht="22.5" x14ac:dyDescent="0.2">
      <c r="A68" s="64">
        <f>IF(P68=0,0,IF(COUNTBLANK(P68)=1,0,COUNTA($P$14:P68)))</f>
        <v>0</v>
      </c>
      <c r="B68" s="28" t="str">
        <f>IF($C$4="citu pasākumu izmaksas",IF('12a+c+n'!$Q68="C",'12a+c+n'!B68,0))</f>
        <v>14-00000</v>
      </c>
      <c r="C68" s="28" t="str">
        <f>IF($C$4="citu pasākumu izmaksas",IF('12a+c+n'!$Q68="C",'12a+c+n'!C68,0))</f>
        <v>Palīgmateriāli</v>
      </c>
      <c r="D68" s="28" t="str">
        <f>IF($C$4="citu pasākumu izmaksas",IF('12a+c+n'!$Q68="C",'12a+c+n'!D68,0))</f>
        <v>kompl.</v>
      </c>
      <c r="E68" s="59"/>
      <c r="F68" s="81"/>
      <c r="G68" s="28"/>
      <c r="H68" s="28">
        <f>IF($C$4="citu pasākumu izmaksas",IF('12a+c+n'!$Q68="C",'12a+c+n'!H68,0))</f>
        <v>0</v>
      </c>
      <c r="I68" s="28"/>
      <c r="J68" s="28"/>
      <c r="K68" s="59">
        <f>IF($C$4="citu pasākumu izmaksas",IF('12a+c+n'!$Q68="C",'12a+c+n'!K68,0))</f>
        <v>0</v>
      </c>
      <c r="L68" s="109">
        <f>IF($C$4="citu pasākumu izmaksas",IF('12a+c+n'!$Q68="C",'12a+c+n'!L68,0))</f>
        <v>0</v>
      </c>
      <c r="M68" s="28">
        <f>IF($C$4="citu pasākumu izmaksas",IF('12a+c+n'!$Q68="C",'12a+c+n'!M68,0))</f>
        <v>0</v>
      </c>
      <c r="N68" s="28">
        <f>IF($C$4="citu pasākumu izmaksas",IF('12a+c+n'!$Q68="C",'12a+c+n'!N68,0))</f>
        <v>0</v>
      </c>
      <c r="O68" s="28">
        <f>IF($C$4="citu pasākumu izmaksas",IF('12a+c+n'!$Q68="C",'12a+c+n'!O68,0))</f>
        <v>0</v>
      </c>
      <c r="P68" s="59">
        <f>IF($C$4="citu pasākumu izmaksas",IF('12a+c+n'!$Q68="C",'12a+c+n'!P68,0))</f>
        <v>0</v>
      </c>
    </row>
    <row r="69" spans="1:16" ht="22.5" x14ac:dyDescent="0.2">
      <c r="A69" s="64">
        <f>IF(P69=0,0,IF(COUNTBLANK(P69)=1,0,COUNTA($P$14:P69)))</f>
        <v>0</v>
      </c>
      <c r="B69" s="28" t="str">
        <f>IF($C$4="citu pasākumu izmaksas",IF('12a+c+n'!$Q69="C",'12a+c+n'!B69,0))</f>
        <v>14-00000</v>
      </c>
      <c r="C69" s="28" t="str">
        <f>IF($C$4="citu pasākumu izmaksas",IF('12a+c+n'!$Q69="C",'12a+c+n'!C69,0))</f>
        <v>Kalšanas darbi</v>
      </c>
      <c r="D69" s="28" t="str">
        <f>IF($C$4="citu pasākumu izmaksas",IF('12a+c+n'!$Q69="C",'12a+c+n'!D69,0))</f>
        <v>kompl.</v>
      </c>
      <c r="E69" s="59"/>
      <c r="F69" s="81"/>
      <c r="G69" s="28"/>
      <c r="H69" s="28">
        <f>IF($C$4="citu pasākumu izmaksas",IF('12a+c+n'!$Q69="C",'12a+c+n'!H69,0))</f>
        <v>0</v>
      </c>
      <c r="I69" s="28"/>
      <c r="J69" s="28"/>
      <c r="K69" s="59">
        <f>IF($C$4="citu pasākumu izmaksas",IF('12a+c+n'!$Q69="C",'12a+c+n'!K69,0))</f>
        <v>0</v>
      </c>
      <c r="L69" s="109">
        <f>IF($C$4="citu pasākumu izmaksas",IF('12a+c+n'!$Q69="C",'12a+c+n'!L69,0))</f>
        <v>0</v>
      </c>
      <c r="M69" s="28">
        <f>IF($C$4="citu pasākumu izmaksas",IF('12a+c+n'!$Q69="C",'12a+c+n'!M69,0))</f>
        <v>0</v>
      </c>
      <c r="N69" s="28">
        <f>IF($C$4="citu pasākumu izmaksas",IF('12a+c+n'!$Q69="C",'12a+c+n'!N69,0))</f>
        <v>0</v>
      </c>
      <c r="O69" s="28">
        <f>IF($C$4="citu pasākumu izmaksas",IF('12a+c+n'!$Q69="C",'12a+c+n'!O69,0))</f>
        <v>0</v>
      </c>
      <c r="P69" s="59">
        <f>IF($C$4="citu pasākumu izmaksas",IF('12a+c+n'!$Q69="C",'12a+c+n'!P69,0))</f>
        <v>0</v>
      </c>
    </row>
    <row r="70" spans="1:16" ht="22.5" x14ac:dyDescent="0.2">
      <c r="A70" s="64">
        <f>IF(P70=0,0,IF(COUNTBLANK(P70)=1,0,COUNTA($P$14:P70)))</f>
        <v>0</v>
      </c>
      <c r="B70" s="28" t="str">
        <f>IF($C$4="citu pasākumu izmaksas",IF('12a+c+n'!$Q70="C",'12a+c+n'!B70,0))</f>
        <v>14-00000</v>
      </c>
      <c r="C70" s="28" t="str">
        <f>IF($C$4="citu pasākumu izmaksas",IF('12a+c+n'!$Q70="C",'12a+c+n'!C70,0))</f>
        <v xml:space="preserve">Ugunsdrošā aizdare </v>
      </c>
      <c r="D70" s="28" t="str">
        <f>IF($C$4="citu pasākumu izmaksas",IF('12a+c+n'!$Q70="C",'12a+c+n'!D70,0))</f>
        <v>vietas</v>
      </c>
      <c r="E70" s="59"/>
      <c r="F70" s="81"/>
      <c r="G70" s="28"/>
      <c r="H70" s="28">
        <f>IF($C$4="citu pasākumu izmaksas",IF('12a+c+n'!$Q70="C",'12a+c+n'!H70,0))</f>
        <v>0</v>
      </c>
      <c r="I70" s="28"/>
      <c r="J70" s="28"/>
      <c r="K70" s="59">
        <f>IF($C$4="citu pasākumu izmaksas",IF('12a+c+n'!$Q70="C",'12a+c+n'!K70,0))</f>
        <v>0</v>
      </c>
      <c r="L70" s="109">
        <f>IF($C$4="citu pasākumu izmaksas",IF('12a+c+n'!$Q70="C",'12a+c+n'!L70,0))</f>
        <v>0</v>
      </c>
      <c r="M70" s="28">
        <f>IF($C$4="citu pasākumu izmaksas",IF('12a+c+n'!$Q70="C",'12a+c+n'!M70,0))</f>
        <v>0</v>
      </c>
      <c r="N70" s="28">
        <f>IF($C$4="citu pasākumu izmaksas",IF('12a+c+n'!$Q70="C",'12a+c+n'!N70,0))</f>
        <v>0</v>
      </c>
      <c r="O70" s="28">
        <f>IF($C$4="citu pasākumu izmaksas",IF('12a+c+n'!$Q70="C",'12a+c+n'!O70,0))</f>
        <v>0</v>
      </c>
      <c r="P70" s="59">
        <f>IF($C$4="citu pasākumu izmaksas",IF('12a+c+n'!$Q70="C",'12a+c+n'!P70,0))</f>
        <v>0</v>
      </c>
    </row>
    <row r="71" spans="1:16" ht="22.5" x14ac:dyDescent="0.2">
      <c r="A71" s="64">
        <f>IF(P71=0,0,IF(COUNTBLANK(P71)=1,0,COUNTA($P$14:P71)))</f>
        <v>0</v>
      </c>
      <c r="B71" s="28" t="str">
        <f>IF($C$4="citu pasākumu izmaksas",IF('12a+c+n'!$Q71="C",'12a+c+n'!B71,0))</f>
        <v>14-00000</v>
      </c>
      <c r="C71" s="28" t="str">
        <f>IF($C$4="citu pasākumu izmaksas",IF('12a+c+n'!$Q71="C",'12a+c+n'!C71,0))</f>
        <v>Sienu atjaunošana</v>
      </c>
      <c r="D71" s="28" t="str">
        <f>IF($C$4="citu pasākumu izmaksas",IF('12a+c+n'!$Q71="C",'12a+c+n'!D71,0))</f>
        <v>m2</v>
      </c>
      <c r="E71" s="59"/>
      <c r="F71" s="81"/>
      <c r="G71" s="28"/>
      <c r="H71" s="28">
        <f>IF($C$4="citu pasākumu izmaksas",IF('12a+c+n'!$Q71="C",'12a+c+n'!H71,0))</f>
        <v>0</v>
      </c>
      <c r="I71" s="28"/>
      <c r="J71" s="28"/>
      <c r="K71" s="59">
        <f>IF($C$4="citu pasākumu izmaksas",IF('12a+c+n'!$Q71="C",'12a+c+n'!K71,0))</f>
        <v>0</v>
      </c>
      <c r="L71" s="109">
        <f>IF($C$4="citu pasākumu izmaksas",IF('12a+c+n'!$Q71="C",'12a+c+n'!L71,0))</f>
        <v>0</v>
      </c>
      <c r="M71" s="28">
        <f>IF($C$4="citu pasākumu izmaksas",IF('12a+c+n'!$Q71="C",'12a+c+n'!M71,0))</f>
        <v>0</v>
      </c>
      <c r="N71" s="28">
        <f>IF($C$4="citu pasākumu izmaksas",IF('12a+c+n'!$Q71="C",'12a+c+n'!N71,0))</f>
        <v>0</v>
      </c>
      <c r="O71" s="28">
        <f>IF($C$4="citu pasākumu izmaksas",IF('12a+c+n'!$Q71="C",'12a+c+n'!O71,0))</f>
        <v>0</v>
      </c>
      <c r="P71" s="59">
        <f>IF($C$4="citu pasākumu izmaksas",IF('12a+c+n'!$Q71="C",'12a+c+n'!P71,0))</f>
        <v>0</v>
      </c>
    </row>
    <row r="72" spans="1:16" ht="22.5" x14ac:dyDescent="0.2">
      <c r="A72" s="64">
        <f>IF(P72=0,0,IF(COUNTBLANK(P72)=1,0,COUNTA($P$14:P72)))</f>
        <v>0</v>
      </c>
      <c r="B72" s="28" t="str">
        <f>IF($C$4="citu pasākumu izmaksas",IF('12a+c+n'!$Q72="C",'12a+c+n'!B72,0))</f>
        <v>14-00000</v>
      </c>
      <c r="C72" s="28" t="str">
        <f>IF($C$4="citu pasākumu izmaksas",IF('12a+c+n'!$Q72="C",'12a+c+n'!C72,0))</f>
        <v>Caurulvadu stiprinājumi</v>
      </c>
      <c r="D72" s="28" t="str">
        <f>IF($C$4="citu pasākumu izmaksas",IF('12a+c+n'!$Q72="C",'12a+c+n'!D72,0))</f>
        <v>kompl.</v>
      </c>
      <c r="E72" s="59"/>
      <c r="F72" s="81"/>
      <c r="G72" s="28"/>
      <c r="H72" s="28">
        <f>IF($C$4="citu pasākumu izmaksas",IF('12a+c+n'!$Q72="C",'12a+c+n'!H72,0))</f>
        <v>0</v>
      </c>
      <c r="I72" s="28"/>
      <c r="J72" s="28"/>
      <c r="K72" s="59">
        <f>IF($C$4="citu pasākumu izmaksas",IF('12a+c+n'!$Q72="C",'12a+c+n'!K72,0))</f>
        <v>0</v>
      </c>
      <c r="L72" s="109">
        <f>IF($C$4="citu pasākumu izmaksas",IF('12a+c+n'!$Q72="C",'12a+c+n'!L72,0))</f>
        <v>0</v>
      </c>
      <c r="M72" s="28">
        <f>IF($C$4="citu pasākumu izmaksas",IF('12a+c+n'!$Q72="C",'12a+c+n'!M72,0))</f>
        <v>0</v>
      </c>
      <c r="N72" s="28">
        <f>IF($C$4="citu pasākumu izmaksas",IF('12a+c+n'!$Q72="C",'12a+c+n'!N72,0))</f>
        <v>0</v>
      </c>
      <c r="O72" s="28">
        <f>IF($C$4="citu pasākumu izmaksas",IF('12a+c+n'!$Q72="C",'12a+c+n'!O72,0))</f>
        <v>0</v>
      </c>
      <c r="P72" s="59">
        <f>IF($C$4="citu pasākumu izmaksas",IF('12a+c+n'!$Q72="C",'12a+c+n'!P72,0))</f>
        <v>0</v>
      </c>
    </row>
    <row r="73" spans="1:16" ht="23.25" thickBot="1" x14ac:dyDescent="0.25">
      <c r="A73" s="64">
        <f>IF(P73=0,0,IF(COUNTBLANK(P73)=1,0,COUNTA($P$14:P73)))</f>
        <v>0</v>
      </c>
      <c r="B73" s="28" t="str">
        <f>IF($C$4="citu pasākumu izmaksas",IF('12a+c+n'!$Q73="C",'12a+c+n'!B73,0))</f>
        <v>14-00000</v>
      </c>
      <c r="C73" s="28" t="str">
        <f>IF($C$4="citu pasākumu izmaksas",IF('12a+c+n'!$Q73="C",'12a+c+n'!C73,0))</f>
        <v>Esošo cauruļvadu demontāža</v>
      </c>
      <c r="D73" s="28" t="str">
        <f>IF($C$4="citu pasākumu izmaksas",IF('12a+c+n'!$Q73="C",'12a+c+n'!D73,0))</f>
        <v>kompl.</v>
      </c>
      <c r="E73" s="59"/>
      <c r="F73" s="81"/>
      <c r="G73" s="28"/>
      <c r="H73" s="28">
        <f>IF($C$4="citu pasākumu izmaksas",IF('12a+c+n'!$Q73="C",'12a+c+n'!H73,0))</f>
        <v>0</v>
      </c>
      <c r="I73" s="28"/>
      <c r="J73" s="28"/>
      <c r="K73" s="59">
        <f>IF($C$4="citu pasākumu izmaksas",IF('12a+c+n'!$Q73="C",'12a+c+n'!K73,0))</f>
        <v>0</v>
      </c>
      <c r="L73" s="109">
        <f>IF($C$4="citu pasākumu izmaksas",IF('12a+c+n'!$Q73="C",'12a+c+n'!L73,0))</f>
        <v>0</v>
      </c>
      <c r="M73" s="28">
        <f>IF($C$4="citu pasākumu izmaksas",IF('12a+c+n'!$Q73="C",'12a+c+n'!M73,0))</f>
        <v>0</v>
      </c>
      <c r="N73" s="28">
        <f>IF($C$4="citu pasākumu izmaksas",IF('12a+c+n'!$Q73="C",'12a+c+n'!N73,0))</f>
        <v>0</v>
      </c>
      <c r="O73" s="28">
        <f>IF($C$4="citu pasākumu izmaksas",IF('12a+c+n'!$Q73="C",'12a+c+n'!O73,0))</f>
        <v>0</v>
      </c>
      <c r="P73" s="59">
        <f>IF($C$4="citu pasākumu izmaksas",IF('12a+c+n'!$Q73="C",'12a+c+n'!P73,0))</f>
        <v>0</v>
      </c>
    </row>
    <row r="74" spans="1:16" ht="12" customHeight="1" thickBot="1" x14ac:dyDescent="0.25">
      <c r="A74" s="325" t="s">
        <v>62</v>
      </c>
      <c r="B74" s="326"/>
      <c r="C74" s="326"/>
      <c r="D74" s="326"/>
      <c r="E74" s="326"/>
      <c r="F74" s="326"/>
      <c r="G74" s="326"/>
      <c r="H74" s="326"/>
      <c r="I74" s="326"/>
      <c r="J74" s="326"/>
      <c r="K74" s="327"/>
      <c r="L74" s="110">
        <f>SUM(L14:L73)</f>
        <v>0</v>
      </c>
      <c r="M74" s="111">
        <f>SUM(M14:M73)</f>
        <v>0</v>
      </c>
      <c r="N74" s="111">
        <f>SUM(N14:N73)</f>
        <v>0</v>
      </c>
      <c r="O74" s="111">
        <f>SUM(O14:O73)</f>
        <v>0</v>
      </c>
      <c r="P74" s="112">
        <f>SUM(P14:P73)</f>
        <v>0</v>
      </c>
    </row>
    <row r="75" spans="1:16" x14ac:dyDescent="0.2">
      <c r="A75" s="20"/>
      <c r="B75" s="20"/>
      <c r="C75" s="20"/>
      <c r="D75" s="20"/>
      <c r="E75" s="20"/>
      <c r="F75" s="20"/>
      <c r="G75" s="20"/>
      <c r="H75" s="20"/>
      <c r="I75" s="20"/>
      <c r="J75" s="20"/>
      <c r="K75" s="20"/>
      <c r="L75" s="20"/>
      <c r="M75" s="20"/>
      <c r="N75" s="20"/>
      <c r="O75" s="20"/>
      <c r="P75" s="20"/>
    </row>
    <row r="76" spans="1:16" x14ac:dyDescent="0.2">
      <c r="A76" s="20"/>
      <c r="B76" s="20"/>
      <c r="C76" s="20"/>
      <c r="D76" s="20"/>
      <c r="E76" s="20"/>
      <c r="F76" s="20"/>
      <c r="G76" s="20"/>
      <c r="H76" s="20"/>
      <c r="I76" s="20"/>
      <c r="J76" s="20"/>
      <c r="K76" s="20"/>
      <c r="L76" s="20"/>
      <c r="M76" s="20"/>
      <c r="N76" s="20"/>
      <c r="O76" s="20"/>
      <c r="P76" s="20"/>
    </row>
    <row r="77" spans="1:16" x14ac:dyDescent="0.2">
      <c r="A77" s="1" t="s">
        <v>14</v>
      </c>
      <c r="B77" s="20"/>
      <c r="C77" s="328">
        <f>'Kops c'!C36:H36</f>
        <v>0</v>
      </c>
      <c r="D77" s="328"/>
      <c r="E77" s="328"/>
      <c r="F77" s="328"/>
      <c r="G77" s="328"/>
      <c r="H77" s="328"/>
      <c r="I77" s="20"/>
      <c r="J77" s="20"/>
      <c r="K77" s="20"/>
      <c r="L77" s="20"/>
      <c r="M77" s="20"/>
      <c r="N77" s="20"/>
      <c r="O77" s="20"/>
      <c r="P77" s="20"/>
    </row>
    <row r="78" spans="1:16" x14ac:dyDescent="0.2">
      <c r="A78" s="20"/>
      <c r="B78" s="20"/>
      <c r="C78" s="250" t="s">
        <v>15</v>
      </c>
      <c r="D78" s="250"/>
      <c r="E78" s="250"/>
      <c r="F78" s="250"/>
      <c r="G78" s="250"/>
      <c r="H78" s="250"/>
      <c r="I78" s="20"/>
      <c r="J78" s="20"/>
      <c r="K78" s="20"/>
      <c r="L78" s="20"/>
      <c r="M78" s="20"/>
      <c r="N78" s="20"/>
      <c r="O78" s="20"/>
      <c r="P78" s="20"/>
    </row>
    <row r="79" spans="1:16" x14ac:dyDescent="0.2">
      <c r="A79" s="20"/>
      <c r="B79" s="20"/>
      <c r="C79" s="20"/>
      <c r="D79" s="20"/>
      <c r="E79" s="20"/>
      <c r="F79" s="20"/>
      <c r="G79" s="20"/>
      <c r="H79" s="20"/>
      <c r="I79" s="20"/>
      <c r="J79" s="20"/>
      <c r="K79" s="20"/>
      <c r="L79" s="20"/>
      <c r="M79" s="20"/>
      <c r="N79" s="20"/>
      <c r="O79" s="20"/>
      <c r="P79" s="20"/>
    </row>
    <row r="80" spans="1:16" x14ac:dyDescent="0.2">
      <c r="A80" s="291" t="str">
        <f>'Kops n'!A39:D39</f>
        <v xml:space="preserve">Tāme sastādīta 2023. gada __.________ </v>
      </c>
      <c r="B80" s="292"/>
      <c r="C80" s="292"/>
      <c r="D80" s="292"/>
      <c r="E80" s="20"/>
      <c r="F80" s="20"/>
      <c r="G80" s="20"/>
      <c r="H80" s="20"/>
      <c r="I80" s="20"/>
      <c r="J80" s="20"/>
      <c r="K80" s="20"/>
      <c r="L80" s="20"/>
      <c r="M80" s="20"/>
      <c r="N80" s="20"/>
      <c r="O80" s="20"/>
      <c r="P80" s="20"/>
    </row>
    <row r="81" spans="1:16" x14ac:dyDescent="0.2">
      <c r="A81" s="20"/>
      <c r="B81" s="20"/>
      <c r="C81" s="20"/>
      <c r="D81" s="20"/>
      <c r="E81" s="20"/>
      <c r="F81" s="20"/>
      <c r="G81" s="20"/>
      <c r="H81" s="20"/>
      <c r="I81" s="20"/>
      <c r="J81" s="20"/>
      <c r="K81" s="20"/>
      <c r="L81" s="20"/>
      <c r="M81" s="20"/>
      <c r="N81" s="20"/>
      <c r="O81" s="20"/>
      <c r="P81" s="20"/>
    </row>
    <row r="82" spans="1:16" x14ac:dyDescent="0.2">
      <c r="A82" s="1" t="s">
        <v>41</v>
      </c>
      <c r="B82" s="20"/>
      <c r="C82" s="328">
        <f>'Kops c'!C41:H41</f>
        <v>0</v>
      </c>
      <c r="D82" s="328"/>
      <c r="E82" s="328"/>
      <c r="F82" s="328"/>
      <c r="G82" s="328"/>
      <c r="H82" s="328"/>
      <c r="I82" s="20"/>
      <c r="J82" s="20"/>
      <c r="K82" s="20"/>
      <c r="L82" s="20"/>
      <c r="M82" s="20"/>
      <c r="N82" s="20"/>
      <c r="O82" s="20"/>
      <c r="P82" s="20"/>
    </row>
    <row r="83" spans="1:16" x14ac:dyDescent="0.2">
      <c r="A83" s="20"/>
      <c r="B83" s="20"/>
      <c r="C83" s="250" t="s">
        <v>15</v>
      </c>
      <c r="D83" s="250"/>
      <c r="E83" s="250"/>
      <c r="F83" s="250"/>
      <c r="G83" s="250"/>
      <c r="H83" s="250"/>
      <c r="I83" s="20"/>
      <c r="J83" s="20"/>
      <c r="K83" s="20"/>
      <c r="L83" s="20"/>
      <c r="M83" s="20"/>
      <c r="N83" s="20"/>
      <c r="O83" s="20"/>
      <c r="P83" s="20"/>
    </row>
    <row r="84" spans="1:16" x14ac:dyDescent="0.2">
      <c r="A84" s="20"/>
      <c r="B84" s="20"/>
      <c r="C84" s="20"/>
      <c r="D84" s="20"/>
      <c r="E84" s="20"/>
      <c r="F84" s="20"/>
      <c r="G84" s="20"/>
      <c r="H84" s="20"/>
      <c r="I84" s="20"/>
      <c r="J84" s="20"/>
      <c r="K84" s="20"/>
      <c r="L84" s="20"/>
      <c r="M84" s="20"/>
      <c r="N84" s="20"/>
      <c r="O84" s="20"/>
      <c r="P84" s="20"/>
    </row>
    <row r="85" spans="1:16" x14ac:dyDescent="0.2">
      <c r="A85" s="103" t="s">
        <v>16</v>
      </c>
      <c r="B85" s="52"/>
      <c r="C85" s="115">
        <f>'Kops c'!C44</f>
        <v>0</v>
      </c>
      <c r="D85" s="52"/>
      <c r="E85" s="20"/>
      <c r="F85" s="20"/>
      <c r="G85" s="20"/>
      <c r="H85" s="20"/>
      <c r="I85" s="20"/>
      <c r="J85" s="20"/>
      <c r="K85" s="20"/>
      <c r="L85" s="20"/>
      <c r="M85" s="20"/>
      <c r="N85" s="20"/>
      <c r="O85" s="20"/>
      <c r="P85" s="20"/>
    </row>
    <row r="86" spans="1:16" x14ac:dyDescent="0.2">
      <c r="A86" s="20"/>
      <c r="B86" s="20"/>
      <c r="C86" s="20"/>
      <c r="D86" s="20"/>
      <c r="E86" s="20"/>
      <c r="F86" s="20"/>
      <c r="G86" s="20"/>
      <c r="H86" s="20"/>
      <c r="I86" s="20"/>
      <c r="J86" s="20"/>
      <c r="K86" s="20"/>
      <c r="L86" s="20"/>
      <c r="M86" s="20"/>
      <c r="N86" s="20"/>
      <c r="O86" s="20"/>
      <c r="P86" s="20"/>
    </row>
  </sheetData>
  <mergeCells count="23">
    <mergeCell ref="C83:H83"/>
    <mergeCell ref="L12:P12"/>
    <mergeCell ref="A74:K74"/>
    <mergeCell ref="C77:H77"/>
    <mergeCell ref="C78:H78"/>
    <mergeCell ref="A80:D80"/>
    <mergeCell ref="C82:H8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74:K74">
    <cfRule type="containsText" dxfId="5" priority="3" operator="containsText" text="Tiešās izmaksas kopā, t. sk. darba devēja sociālais nodoklis __.__% ">
      <formula>NOT(ISERROR(SEARCH("Tiešās izmaksas kopā, t. sk. darba devēja sociālais nodoklis __.__% ",A74)))</formula>
    </cfRule>
  </conditionalFormatting>
  <conditionalFormatting sqref="A14:P73">
    <cfRule type="cellIs" dxfId="4" priority="1" operator="equal">
      <formula>0</formula>
    </cfRule>
  </conditionalFormatting>
  <conditionalFormatting sqref="C2:I2 D5:L8 N9:O9 L74:P74 C77:H77 C82:H82 C85">
    <cfRule type="cellIs" dxfId="3" priority="2" operator="equal">
      <formula>0</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240D-92EA-4E4D-81DD-ED17C9235337}">
  <sheetPr codeName="Sheet42">
    <tabColor rgb="FFFF0000"/>
  </sheetPr>
  <dimension ref="A1:P86"/>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'12a+c+n'!D1</f>
        <v>12</v>
      </c>
      <c r="E1" s="26"/>
      <c r="F1" s="26"/>
      <c r="G1" s="26"/>
      <c r="H1" s="26"/>
      <c r="I1" s="26"/>
      <c r="J1" s="26"/>
      <c r="N1" s="30"/>
      <c r="O1" s="31"/>
      <c r="P1" s="32"/>
    </row>
    <row r="2" spans="1:16" x14ac:dyDescent="0.2">
      <c r="A2" s="33"/>
      <c r="B2" s="33"/>
      <c r="C2" s="316" t="str">
        <f>'12a+c+n'!C2:I2</f>
        <v>Iekšējais ūdensvads, kanalizācija un to aprīkojums</v>
      </c>
      <c r="D2" s="316"/>
      <c r="E2" s="316"/>
      <c r="F2" s="316"/>
      <c r="G2" s="316"/>
      <c r="H2" s="316"/>
      <c r="I2" s="316"/>
      <c r="J2" s="33"/>
    </row>
    <row r="3" spans="1:16" x14ac:dyDescent="0.2">
      <c r="A3" s="34"/>
      <c r="B3" s="34"/>
      <c r="C3" s="280" t="s">
        <v>21</v>
      </c>
      <c r="D3" s="280"/>
      <c r="E3" s="280"/>
      <c r="F3" s="280"/>
      <c r="G3" s="280"/>
      <c r="H3" s="280"/>
      <c r="I3" s="280"/>
      <c r="J3" s="34"/>
    </row>
    <row r="4" spans="1:16" x14ac:dyDescent="0.2">
      <c r="A4" s="34"/>
      <c r="B4" s="34"/>
      <c r="C4" s="317" t="s">
        <v>19</v>
      </c>
      <c r="D4" s="317"/>
      <c r="E4" s="317"/>
      <c r="F4" s="317"/>
      <c r="G4" s="317"/>
      <c r="H4" s="317"/>
      <c r="I4" s="317"/>
      <c r="J4" s="34"/>
    </row>
    <row r="5" spans="1:16" ht="15" customHeight="1" x14ac:dyDescent="0.2">
      <c r="A5" s="26"/>
      <c r="B5" s="26"/>
      <c r="C5" s="31" t="s">
        <v>5</v>
      </c>
      <c r="D5" s="318" t="str">
        <f>'Kops a+c+n'!D6</f>
        <v>Daudzdzīvokļu dzīvojamā ēka</v>
      </c>
      <c r="E5" s="318"/>
      <c r="F5" s="318"/>
      <c r="G5" s="318"/>
      <c r="H5" s="318"/>
      <c r="I5" s="318"/>
      <c r="J5" s="318"/>
      <c r="K5" s="318"/>
      <c r="L5" s="318"/>
      <c r="M5" s="20"/>
      <c r="N5" s="20"/>
      <c r="O5" s="20"/>
      <c r="P5" s="20"/>
    </row>
    <row r="6" spans="1:16" x14ac:dyDescent="0.2">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x14ac:dyDescent="0.2">
      <c r="A7" s="26"/>
      <c r="B7" s="26"/>
      <c r="C7" s="31" t="s">
        <v>7</v>
      </c>
      <c r="D7" s="318" t="str">
        <f>'Kops a+c+n'!D8</f>
        <v>Meža iela 12, Jaunolaine, Olaines novads, LV-2127</v>
      </c>
      <c r="E7" s="318"/>
      <c r="F7" s="318"/>
      <c r="G7" s="318"/>
      <c r="H7" s="318"/>
      <c r="I7" s="318"/>
      <c r="J7" s="318"/>
      <c r="K7" s="318"/>
      <c r="L7" s="318"/>
      <c r="M7" s="20"/>
      <c r="N7" s="20"/>
      <c r="O7" s="20"/>
      <c r="P7" s="20"/>
    </row>
    <row r="8" spans="1:16" x14ac:dyDescent="0.2">
      <c r="A8" s="26"/>
      <c r="B8" s="26"/>
      <c r="C8" s="4" t="s">
        <v>24</v>
      </c>
      <c r="D8" s="318" t="str">
        <f>'Kops a+c+n'!D9</f>
        <v>Iepirkums Nr. AS OŪS 2023/07_E</v>
      </c>
      <c r="E8" s="318"/>
      <c r="F8" s="318"/>
      <c r="G8" s="318"/>
      <c r="H8" s="318"/>
      <c r="I8" s="318"/>
      <c r="J8" s="318"/>
      <c r="K8" s="318"/>
      <c r="L8" s="318"/>
      <c r="M8" s="20"/>
      <c r="N8" s="20"/>
      <c r="O8" s="20"/>
      <c r="P8" s="20"/>
    </row>
    <row r="9" spans="1:16" ht="11.25" customHeight="1" x14ac:dyDescent="0.2">
      <c r="A9" s="319" t="s">
        <v>404</v>
      </c>
      <c r="B9" s="319"/>
      <c r="C9" s="319"/>
      <c r="D9" s="319"/>
      <c r="E9" s="319"/>
      <c r="F9" s="319"/>
      <c r="G9" s="35"/>
      <c r="H9" s="35"/>
      <c r="I9" s="35"/>
      <c r="J9" s="320" t="s">
        <v>45</v>
      </c>
      <c r="K9" s="320"/>
      <c r="L9" s="320"/>
      <c r="M9" s="320"/>
      <c r="N9" s="321">
        <f>P74</f>
        <v>0</v>
      </c>
      <c r="O9" s="321"/>
      <c r="P9" s="35"/>
    </row>
    <row r="10" spans="1:16" ht="15" customHeight="1" x14ac:dyDescent="0.2">
      <c r="A10" s="36"/>
      <c r="B10" s="37"/>
      <c r="C10" s="4"/>
      <c r="D10" s="26"/>
      <c r="E10" s="26"/>
      <c r="F10" s="26"/>
      <c r="G10" s="26"/>
      <c r="H10" s="26"/>
      <c r="I10" s="26"/>
      <c r="J10" s="26"/>
      <c r="K10" s="26"/>
      <c r="L10" s="116"/>
      <c r="M10" s="116"/>
      <c r="N10" s="116"/>
      <c r="O10" s="116"/>
      <c r="P10" s="31" t="str">
        <f>'Kopt a+c+n'!A36</f>
        <v xml:space="preserve">Tāme sastādīta 2023. gada __.________ </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67" t="s">
        <v>27</v>
      </c>
      <c r="B12" s="329" t="s">
        <v>48</v>
      </c>
      <c r="C12" s="323" t="s">
        <v>49</v>
      </c>
      <c r="D12" s="332" t="s">
        <v>50</v>
      </c>
      <c r="E12" s="334" t="s">
        <v>51</v>
      </c>
      <c r="F12" s="322" t="s">
        <v>52</v>
      </c>
      <c r="G12" s="323"/>
      <c r="H12" s="323"/>
      <c r="I12" s="323"/>
      <c r="J12" s="323"/>
      <c r="K12" s="324"/>
      <c r="L12" s="336" t="s">
        <v>53</v>
      </c>
      <c r="M12" s="323"/>
      <c r="N12" s="323"/>
      <c r="O12" s="323"/>
      <c r="P12" s="324"/>
    </row>
    <row r="13" spans="1:16" ht="126.75" customHeight="1" thickBot="1" x14ac:dyDescent="0.25">
      <c r="A13" s="268"/>
      <c r="B13" s="330"/>
      <c r="C13" s="331"/>
      <c r="D13" s="333"/>
      <c r="E13" s="335"/>
      <c r="F13" s="66" t="s">
        <v>55</v>
      </c>
      <c r="G13" s="69" t="s">
        <v>56</v>
      </c>
      <c r="H13" s="69" t="s">
        <v>57</v>
      </c>
      <c r="I13" s="69" t="s">
        <v>58</v>
      </c>
      <c r="J13" s="69" t="s">
        <v>59</v>
      </c>
      <c r="K13" s="71" t="s">
        <v>60</v>
      </c>
      <c r="L13" s="88" t="s">
        <v>55</v>
      </c>
      <c r="M13" s="69" t="s">
        <v>57</v>
      </c>
      <c r="N13" s="69" t="s">
        <v>58</v>
      </c>
      <c r="O13" s="69" t="s">
        <v>59</v>
      </c>
      <c r="P13" s="128" t="s">
        <v>60</v>
      </c>
    </row>
    <row r="14" spans="1:16" x14ac:dyDescent="0.2">
      <c r="A14" s="63">
        <f>IF(P14=0,0,IF(COUNTBLANK(P14)=1,0,COUNTA($P$14:P14)))</f>
        <v>0</v>
      </c>
      <c r="B14" s="27">
        <f>IF($C$4="Neattiecināmās izmaksas",IF('12a+c+n'!$Q14="N",'12a+c+n'!B14,0))</f>
        <v>0</v>
      </c>
      <c r="C14" s="27">
        <f>IF($C$4="Neattiecināmās izmaksas",IF('12a+c+n'!$Q14="N",'12a+c+n'!C14,0))</f>
        <v>0</v>
      </c>
      <c r="D14" s="27">
        <f>IF($C$4="Neattiecināmās izmaksas",IF('12a+c+n'!$Q14="N",'12a+c+n'!D14,0))</f>
        <v>0</v>
      </c>
      <c r="E14" s="57"/>
      <c r="F14" s="79"/>
      <c r="G14" s="27">
        <f>IF($C$4="Neattiecināmās izmaksas",IF('12a+c+n'!$Q14="N",'12a+c+n'!G14,0))</f>
        <v>0</v>
      </c>
      <c r="H14" s="27">
        <f>IF($C$4="Neattiecināmās izmaksas",IF('12a+c+n'!$Q14="N",'12a+c+n'!H14,0))</f>
        <v>0</v>
      </c>
      <c r="I14" s="27"/>
      <c r="J14" s="27"/>
      <c r="K14" s="57">
        <f>IF($C$4="Neattiecināmās izmaksas",IF('12a+c+n'!$Q14="N",'12a+c+n'!K14,0))</f>
        <v>0</v>
      </c>
      <c r="L14" s="108">
        <f>IF($C$4="Neattiecināmās izmaksas",IF('12a+c+n'!$Q14="N",'12a+c+n'!L14,0))</f>
        <v>0</v>
      </c>
      <c r="M14" s="27">
        <f>IF($C$4="Neattiecināmās izmaksas",IF('12a+c+n'!$Q14="N",'12a+c+n'!M14,0))</f>
        <v>0</v>
      </c>
      <c r="N14" s="27">
        <f>IF($C$4="Neattiecināmās izmaksas",IF('12a+c+n'!$Q14="N",'12a+c+n'!N14,0))</f>
        <v>0</v>
      </c>
      <c r="O14" s="27">
        <f>IF($C$4="Neattiecināmās izmaksas",IF('12a+c+n'!$Q14="N",'12a+c+n'!O14,0))</f>
        <v>0</v>
      </c>
      <c r="P14" s="57">
        <f>IF($C$4="Neattiecināmās izmaksas",IF('12a+c+n'!$Q14="N",'12a+c+n'!P14,0))</f>
        <v>0</v>
      </c>
    </row>
    <row r="15" spans="1:16" x14ac:dyDescent="0.2">
      <c r="A15" s="64">
        <f>IF(P15=0,0,IF(COUNTBLANK(P15)=1,0,COUNTA($P$14:P15)))</f>
        <v>0</v>
      </c>
      <c r="B15" s="28">
        <f>IF($C$4="Neattiecināmās izmaksas",IF('12a+c+n'!$Q15="N",'12a+c+n'!B15,0))</f>
        <v>0</v>
      </c>
      <c r="C15" s="28">
        <f>IF($C$4="Neattiecināmās izmaksas",IF('12a+c+n'!$Q15="N",'12a+c+n'!C15,0))</f>
        <v>0</v>
      </c>
      <c r="D15" s="28">
        <f>IF($C$4="Neattiecināmās izmaksas",IF('12a+c+n'!$Q15="N",'12a+c+n'!D15,0))</f>
        <v>0</v>
      </c>
      <c r="E15" s="59"/>
      <c r="F15" s="81"/>
      <c r="G15" s="28"/>
      <c r="H15" s="28">
        <f>IF($C$4="Neattiecināmās izmaksas",IF('12a+c+n'!$Q15="N",'12a+c+n'!H15,0))</f>
        <v>0</v>
      </c>
      <c r="I15" s="28"/>
      <c r="J15" s="28"/>
      <c r="K15" s="59">
        <f>IF($C$4="Neattiecināmās izmaksas",IF('12a+c+n'!$Q15="N",'12a+c+n'!K15,0))</f>
        <v>0</v>
      </c>
      <c r="L15" s="109">
        <f>IF($C$4="Neattiecināmās izmaksas",IF('12a+c+n'!$Q15="N",'12a+c+n'!L15,0))</f>
        <v>0</v>
      </c>
      <c r="M15" s="28">
        <f>IF($C$4="Neattiecināmās izmaksas",IF('12a+c+n'!$Q15="N",'12a+c+n'!M15,0))</f>
        <v>0</v>
      </c>
      <c r="N15" s="28">
        <f>IF($C$4="Neattiecināmās izmaksas",IF('12a+c+n'!$Q15="N",'12a+c+n'!N15,0))</f>
        <v>0</v>
      </c>
      <c r="O15" s="28">
        <f>IF($C$4="Neattiecināmās izmaksas",IF('12a+c+n'!$Q15="N",'12a+c+n'!O15,0))</f>
        <v>0</v>
      </c>
      <c r="P15" s="59">
        <f>IF($C$4="Neattiecināmās izmaksas",IF('12a+c+n'!$Q15="N",'12a+c+n'!P15,0))</f>
        <v>0</v>
      </c>
    </row>
    <row r="16" spans="1:16" x14ac:dyDescent="0.2">
      <c r="A16" s="64">
        <f>IF(P16=0,0,IF(COUNTBLANK(P16)=1,0,COUNTA($P$14:P16)))</f>
        <v>0</v>
      </c>
      <c r="B16" s="28">
        <f>IF($C$4="Neattiecināmās izmaksas",IF('12a+c+n'!$Q16="N",'12a+c+n'!B16,0))</f>
        <v>0</v>
      </c>
      <c r="C16" s="28">
        <f>IF($C$4="Neattiecināmās izmaksas",IF('12a+c+n'!$Q16="N",'12a+c+n'!C16,0))</f>
        <v>0</v>
      </c>
      <c r="D16" s="28">
        <f>IF($C$4="Neattiecināmās izmaksas",IF('12a+c+n'!$Q16="N",'12a+c+n'!D16,0))</f>
        <v>0</v>
      </c>
      <c r="E16" s="59"/>
      <c r="F16" s="81"/>
      <c r="G16" s="28"/>
      <c r="H16" s="28">
        <f>IF($C$4="Neattiecināmās izmaksas",IF('12a+c+n'!$Q16="N",'12a+c+n'!H16,0))</f>
        <v>0</v>
      </c>
      <c r="I16" s="28"/>
      <c r="J16" s="28"/>
      <c r="K16" s="59">
        <f>IF($C$4="Neattiecināmās izmaksas",IF('12a+c+n'!$Q16="N",'12a+c+n'!K16,0))</f>
        <v>0</v>
      </c>
      <c r="L16" s="109">
        <f>IF($C$4="Neattiecināmās izmaksas",IF('12a+c+n'!$Q16="N",'12a+c+n'!L16,0))</f>
        <v>0</v>
      </c>
      <c r="M16" s="28">
        <f>IF($C$4="Neattiecināmās izmaksas",IF('12a+c+n'!$Q16="N",'12a+c+n'!M16,0))</f>
        <v>0</v>
      </c>
      <c r="N16" s="28">
        <f>IF($C$4="Neattiecināmās izmaksas",IF('12a+c+n'!$Q16="N",'12a+c+n'!N16,0))</f>
        <v>0</v>
      </c>
      <c r="O16" s="28">
        <f>IF($C$4="Neattiecināmās izmaksas",IF('12a+c+n'!$Q16="N",'12a+c+n'!O16,0))</f>
        <v>0</v>
      </c>
      <c r="P16" s="59">
        <f>IF($C$4="Neattiecināmās izmaksas",IF('12a+c+n'!$Q16="N",'12a+c+n'!P16,0))</f>
        <v>0</v>
      </c>
    </row>
    <row r="17" spans="1:16" x14ac:dyDescent="0.2">
      <c r="A17" s="64">
        <f>IF(P17=0,0,IF(COUNTBLANK(P17)=1,0,COUNTA($P$14:P17)))</f>
        <v>0</v>
      </c>
      <c r="B17" s="28">
        <f>IF($C$4="Neattiecināmās izmaksas",IF('12a+c+n'!$Q17="N",'12a+c+n'!B17,0))</f>
        <v>0</v>
      </c>
      <c r="C17" s="28">
        <f>IF($C$4="Neattiecināmās izmaksas",IF('12a+c+n'!$Q17="N",'12a+c+n'!C17,0))</f>
        <v>0</v>
      </c>
      <c r="D17" s="28">
        <f>IF($C$4="Neattiecināmās izmaksas",IF('12a+c+n'!$Q17="N",'12a+c+n'!D17,0))</f>
        <v>0</v>
      </c>
      <c r="E17" s="59"/>
      <c r="F17" s="81"/>
      <c r="G17" s="28"/>
      <c r="H17" s="28">
        <f>IF($C$4="Neattiecināmās izmaksas",IF('12a+c+n'!$Q17="N",'12a+c+n'!H17,0))</f>
        <v>0</v>
      </c>
      <c r="I17" s="28"/>
      <c r="J17" s="28"/>
      <c r="K17" s="59">
        <f>IF($C$4="Neattiecināmās izmaksas",IF('12a+c+n'!$Q17="N",'12a+c+n'!K17,0))</f>
        <v>0</v>
      </c>
      <c r="L17" s="109">
        <f>IF($C$4="Neattiecināmās izmaksas",IF('12a+c+n'!$Q17="N",'12a+c+n'!L17,0))</f>
        <v>0</v>
      </c>
      <c r="M17" s="28">
        <f>IF($C$4="Neattiecināmās izmaksas",IF('12a+c+n'!$Q17="N",'12a+c+n'!M17,0))</f>
        <v>0</v>
      </c>
      <c r="N17" s="28">
        <f>IF($C$4="Neattiecināmās izmaksas",IF('12a+c+n'!$Q17="N",'12a+c+n'!N17,0))</f>
        <v>0</v>
      </c>
      <c r="O17" s="28">
        <f>IF($C$4="Neattiecināmās izmaksas",IF('12a+c+n'!$Q17="N",'12a+c+n'!O17,0))</f>
        <v>0</v>
      </c>
      <c r="P17" s="59">
        <f>IF($C$4="Neattiecināmās izmaksas",IF('12a+c+n'!$Q17="N",'12a+c+n'!P17,0))</f>
        <v>0</v>
      </c>
    </row>
    <row r="18" spans="1:16" x14ac:dyDescent="0.2">
      <c r="A18" s="64">
        <f>IF(P18=0,0,IF(COUNTBLANK(P18)=1,0,COUNTA($P$14:P18)))</f>
        <v>0</v>
      </c>
      <c r="B18" s="28">
        <f>IF($C$4="Neattiecināmās izmaksas",IF('12a+c+n'!$Q18="N",'12a+c+n'!B18,0))</f>
        <v>0</v>
      </c>
      <c r="C18" s="28">
        <f>IF($C$4="Neattiecināmās izmaksas",IF('12a+c+n'!$Q18="N",'12a+c+n'!C18,0))</f>
        <v>0</v>
      </c>
      <c r="D18" s="28">
        <f>IF($C$4="Neattiecināmās izmaksas",IF('12a+c+n'!$Q18="N",'12a+c+n'!D18,0))</f>
        <v>0</v>
      </c>
      <c r="E18" s="59"/>
      <c r="F18" s="81"/>
      <c r="G18" s="28"/>
      <c r="H18" s="28">
        <f>IF($C$4="Neattiecināmās izmaksas",IF('12a+c+n'!$Q18="N",'12a+c+n'!H18,0))</f>
        <v>0</v>
      </c>
      <c r="I18" s="28"/>
      <c r="J18" s="28"/>
      <c r="K18" s="59">
        <f>IF($C$4="Neattiecināmās izmaksas",IF('12a+c+n'!$Q18="N",'12a+c+n'!K18,0))</f>
        <v>0</v>
      </c>
      <c r="L18" s="109">
        <f>IF($C$4="Neattiecināmās izmaksas",IF('12a+c+n'!$Q18="N",'12a+c+n'!L18,0))</f>
        <v>0</v>
      </c>
      <c r="M18" s="28">
        <f>IF($C$4="Neattiecināmās izmaksas",IF('12a+c+n'!$Q18="N",'12a+c+n'!M18,0))</f>
        <v>0</v>
      </c>
      <c r="N18" s="28">
        <f>IF($C$4="Neattiecināmās izmaksas",IF('12a+c+n'!$Q18="N",'12a+c+n'!N18,0))</f>
        <v>0</v>
      </c>
      <c r="O18" s="28">
        <f>IF($C$4="Neattiecināmās izmaksas",IF('12a+c+n'!$Q18="N",'12a+c+n'!O18,0))</f>
        <v>0</v>
      </c>
      <c r="P18" s="59">
        <f>IF($C$4="Neattiecināmās izmaksas",IF('12a+c+n'!$Q18="N",'12a+c+n'!P18,0))</f>
        <v>0</v>
      </c>
    </row>
    <row r="19" spans="1:16" x14ac:dyDescent="0.2">
      <c r="A19" s="64">
        <f>IF(P19=0,0,IF(COUNTBLANK(P19)=1,0,COUNTA($P$14:P19)))</f>
        <v>0</v>
      </c>
      <c r="B19" s="28">
        <f>IF($C$4="Neattiecināmās izmaksas",IF('12a+c+n'!$Q19="N",'12a+c+n'!B19,0))</f>
        <v>0</v>
      </c>
      <c r="C19" s="28">
        <f>IF($C$4="Neattiecināmās izmaksas",IF('12a+c+n'!$Q19="N",'12a+c+n'!C19,0))</f>
        <v>0</v>
      </c>
      <c r="D19" s="28">
        <f>IF($C$4="Neattiecināmās izmaksas",IF('12a+c+n'!$Q19="N",'12a+c+n'!D19,0))</f>
        <v>0</v>
      </c>
      <c r="E19" s="59"/>
      <c r="F19" s="81"/>
      <c r="G19" s="28"/>
      <c r="H19" s="28">
        <f>IF($C$4="Neattiecināmās izmaksas",IF('12a+c+n'!$Q19="N",'12a+c+n'!H19,0))</f>
        <v>0</v>
      </c>
      <c r="I19" s="28"/>
      <c r="J19" s="28"/>
      <c r="K19" s="59">
        <f>IF($C$4="Neattiecināmās izmaksas",IF('12a+c+n'!$Q19="N",'12a+c+n'!K19,0))</f>
        <v>0</v>
      </c>
      <c r="L19" s="109">
        <f>IF($C$4="Neattiecināmās izmaksas",IF('12a+c+n'!$Q19="N",'12a+c+n'!L19,0))</f>
        <v>0</v>
      </c>
      <c r="M19" s="28">
        <f>IF($C$4="Neattiecināmās izmaksas",IF('12a+c+n'!$Q19="N",'12a+c+n'!M19,0))</f>
        <v>0</v>
      </c>
      <c r="N19" s="28">
        <f>IF($C$4="Neattiecināmās izmaksas",IF('12a+c+n'!$Q19="N",'12a+c+n'!N19,0))</f>
        <v>0</v>
      </c>
      <c r="O19" s="28">
        <f>IF($C$4="Neattiecināmās izmaksas",IF('12a+c+n'!$Q19="N",'12a+c+n'!O19,0))</f>
        <v>0</v>
      </c>
      <c r="P19" s="59">
        <f>IF($C$4="Neattiecināmās izmaksas",IF('12a+c+n'!$Q19="N",'12a+c+n'!P19,0))</f>
        <v>0</v>
      </c>
    </row>
    <row r="20" spans="1:16" x14ac:dyDescent="0.2">
      <c r="A20" s="64">
        <f>IF(P20=0,0,IF(COUNTBLANK(P20)=1,0,COUNTA($P$14:P20)))</f>
        <v>0</v>
      </c>
      <c r="B20" s="28">
        <f>IF($C$4="Neattiecināmās izmaksas",IF('12a+c+n'!$Q20="N",'12a+c+n'!B20,0))</f>
        <v>0</v>
      </c>
      <c r="C20" s="28">
        <f>IF($C$4="Neattiecināmās izmaksas",IF('12a+c+n'!$Q20="N",'12a+c+n'!C20,0))</f>
        <v>0</v>
      </c>
      <c r="D20" s="28">
        <f>IF($C$4="Neattiecināmās izmaksas",IF('12a+c+n'!$Q20="N",'12a+c+n'!D20,0))</f>
        <v>0</v>
      </c>
      <c r="E20" s="59"/>
      <c r="F20" s="81"/>
      <c r="G20" s="28"/>
      <c r="H20" s="28">
        <f>IF($C$4="Neattiecināmās izmaksas",IF('12a+c+n'!$Q20="N",'12a+c+n'!H20,0))</f>
        <v>0</v>
      </c>
      <c r="I20" s="28"/>
      <c r="J20" s="28"/>
      <c r="K20" s="59">
        <f>IF($C$4="Neattiecināmās izmaksas",IF('12a+c+n'!$Q20="N",'12a+c+n'!K20,0))</f>
        <v>0</v>
      </c>
      <c r="L20" s="109">
        <f>IF($C$4="Neattiecināmās izmaksas",IF('12a+c+n'!$Q20="N",'12a+c+n'!L20,0))</f>
        <v>0</v>
      </c>
      <c r="M20" s="28">
        <f>IF($C$4="Neattiecināmās izmaksas",IF('12a+c+n'!$Q20="N",'12a+c+n'!M20,0))</f>
        <v>0</v>
      </c>
      <c r="N20" s="28">
        <f>IF($C$4="Neattiecināmās izmaksas",IF('12a+c+n'!$Q20="N",'12a+c+n'!N20,0))</f>
        <v>0</v>
      </c>
      <c r="O20" s="28">
        <f>IF($C$4="Neattiecināmās izmaksas",IF('12a+c+n'!$Q20="N",'12a+c+n'!O20,0))</f>
        <v>0</v>
      </c>
      <c r="P20" s="59">
        <f>IF($C$4="Neattiecināmās izmaksas",IF('12a+c+n'!$Q20="N",'12a+c+n'!P20,0))</f>
        <v>0</v>
      </c>
    </row>
    <row r="21" spans="1:16" x14ac:dyDescent="0.2">
      <c r="A21" s="64">
        <f>IF(P21=0,0,IF(COUNTBLANK(P21)=1,0,COUNTA($P$14:P21)))</f>
        <v>0</v>
      </c>
      <c r="B21" s="28">
        <f>IF($C$4="Neattiecināmās izmaksas",IF('12a+c+n'!$Q21="N",'12a+c+n'!B21,0))</f>
        <v>0</v>
      </c>
      <c r="C21" s="28">
        <f>IF($C$4="Neattiecināmās izmaksas",IF('12a+c+n'!$Q21="N",'12a+c+n'!C21,0))</f>
        <v>0</v>
      </c>
      <c r="D21" s="28">
        <f>IF($C$4="Neattiecināmās izmaksas",IF('12a+c+n'!$Q21="N",'12a+c+n'!D21,0))</f>
        <v>0</v>
      </c>
      <c r="E21" s="59"/>
      <c r="F21" s="81"/>
      <c r="G21" s="28"/>
      <c r="H21" s="28">
        <f>IF($C$4="Neattiecināmās izmaksas",IF('12a+c+n'!$Q21="N",'12a+c+n'!H21,0))</f>
        <v>0</v>
      </c>
      <c r="I21" s="28"/>
      <c r="J21" s="28"/>
      <c r="K21" s="59">
        <f>IF($C$4="Neattiecināmās izmaksas",IF('12a+c+n'!$Q21="N",'12a+c+n'!K21,0))</f>
        <v>0</v>
      </c>
      <c r="L21" s="109">
        <f>IF($C$4="Neattiecināmās izmaksas",IF('12a+c+n'!$Q21="N",'12a+c+n'!L21,0))</f>
        <v>0</v>
      </c>
      <c r="M21" s="28">
        <f>IF($C$4="Neattiecināmās izmaksas",IF('12a+c+n'!$Q21="N",'12a+c+n'!M21,0))</f>
        <v>0</v>
      </c>
      <c r="N21" s="28">
        <f>IF($C$4="Neattiecināmās izmaksas",IF('12a+c+n'!$Q21="N",'12a+c+n'!N21,0))</f>
        <v>0</v>
      </c>
      <c r="O21" s="28">
        <f>IF($C$4="Neattiecināmās izmaksas",IF('12a+c+n'!$Q21="N",'12a+c+n'!O21,0))</f>
        <v>0</v>
      </c>
      <c r="P21" s="59">
        <f>IF($C$4="Neattiecināmās izmaksas",IF('12a+c+n'!$Q21="N",'12a+c+n'!P21,0))</f>
        <v>0</v>
      </c>
    </row>
    <row r="22" spans="1:16" x14ac:dyDescent="0.2">
      <c r="A22" s="64">
        <f>IF(P22=0,0,IF(COUNTBLANK(P22)=1,0,COUNTA($P$14:P22)))</f>
        <v>0</v>
      </c>
      <c r="B22" s="28">
        <f>IF($C$4="Neattiecināmās izmaksas",IF('12a+c+n'!$Q22="N",'12a+c+n'!B22,0))</f>
        <v>0</v>
      </c>
      <c r="C22" s="28">
        <f>IF($C$4="Neattiecināmās izmaksas",IF('12a+c+n'!$Q22="N",'12a+c+n'!C22,0))</f>
        <v>0</v>
      </c>
      <c r="D22" s="28">
        <f>IF($C$4="Neattiecināmās izmaksas",IF('12a+c+n'!$Q22="N",'12a+c+n'!D22,0))</f>
        <v>0</v>
      </c>
      <c r="E22" s="59"/>
      <c r="F22" s="81"/>
      <c r="G22" s="28"/>
      <c r="H22" s="28">
        <f>IF($C$4="Neattiecināmās izmaksas",IF('12a+c+n'!$Q22="N",'12a+c+n'!H22,0))</f>
        <v>0</v>
      </c>
      <c r="I22" s="28"/>
      <c r="J22" s="28"/>
      <c r="K22" s="59">
        <f>IF($C$4="Neattiecināmās izmaksas",IF('12a+c+n'!$Q22="N",'12a+c+n'!K22,0))</f>
        <v>0</v>
      </c>
      <c r="L22" s="109">
        <f>IF($C$4="Neattiecināmās izmaksas",IF('12a+c+n'!$Q22="N",'12a+c+n'!L22,0))</f>
        <v>0</v>
      </c>
      <c r="M22" s="28">
        <f>IF($C$4="Neattiecināmās izmaksas",IF('12a+c+n'!$Q22="N",'12a+c+n'!M22,0))</f>
        <v>0</v>
      </c>
      <c r="N22" s="28">
        <f>IF($C$4="Neattiecināmās izmaksas",IF('12a+c+n'!$Q22="N",'12a+c+n'!N22,0))</f>
        <v>0</v>
      </c>
      <c r="O22" s="28">
        <f>IF($C$4="Neattiecināmās izmaksas",IF('12a+c+n'!$Q22="N",'12a+c+n'!O22,0))</f>
        <v>0</v>
      </c>
      <c r="P22" s="59">
        <f>IF($C$4="Neattiecināmās izmaksas",IF('12a+c+n'!$Q22="N",'12a+c+n'!P22,0))</f>
        <v>0</v>
      </c>
    </row>
    <row r="23" spans="1:16" x14ac:dyDescent="0.2">
      <c r="A23" s="64">
        <f>IF(P23=0,0,IF(COUNTBLANK(P23)=1,0,COUNTA($P$14:P23)))</f>
        <v>0</v>
      </c>
      <c r="B23" s="28">
        <f>IF($C$4="Neattiecināmās izmaksas",IF('12a+c+n'!$Q23="N",'12a+c+n'!B23,0))</f>
        <v>0</v>
      </c>
      <c r="C23" s="28">
        <f>IF($C$4="Neattiecināmās izmaksas",IF('12a+c+n'!$Q23="N",'12a+c+n'!C23,0))</f>
        <v>0</v>
      </c>
      <c r="D23" s="28">
        <f>IF($C$4="Neattiecināmās izmaksas",IF('12a+c+n'!$Q23="N",'12a+c+n'!D23,0))</f>
        <v>0</v>
      </c>
      <c r="E23" s="59"/>
      <c r="F23" s="81"/>
      <c r="G23" s="28"/>
      <c r="H23" s="28">
        <f>IF($C$4="Neattiecināmās izmaksas",IF('12a+c+n'!$Q23="N",'12a+c+n'!H23,0))</f>
        <v>0</v>
      </c>
      <c r="I23" s="28"/>
      <c r="J23" s="28"/>
      <c r="K23" s="59">
        <f>IF($C$4="Neattiecināmās izmaksas",IF('12a+c+n'!$Q23="N",'12a+c+n'!K23,0))</f>
        <v>0</v>
      </c>
      <c r="L23" s="109">
        <f>IF($C$4="Neattiecināmās izmaksas",IF('12a+c+n'!$Q23="N",'12a+c+n'!L23,0))</f>
        <v>0</v>
      </c>
      <c r="M23" s="28">
        <f>IF($C$4="Neattiecināmās izmaksas",IF('12a+c+n'!$Q23="N",'12a+c+n'!M23,0))</f>
        <v>0</v>
      </c>
      <c r="N23" s="28">
        <f>IF($C$4="Neattiecināmās izmaksas",IF('12a+c+n'!$Q23="N",'12a+c+n'!N23,0))</f>
        <v>0</v>
      </c>
      <c r="O23" s="28">
        <f>IF($C$4="Neattiecināmās izmaksas",IF('12a+c+n'!$Q23="N",'12a+c+n'!O23,0))</f>
        <v>0</v>
      </c>
      <c r="P23" s="59">
        <f>IF($C$4="Neattiecināmās izmaksas",IF('12a+c+n'!$Q23="N",'12a+c+n'!P23,0))</f>
        <v>0</v>
      </c>
    </row>
    <row r="24" spans="1:16" x14ac:dyDescent="0.2">
      <c r="A24" s="64">
        <f>IF(P24=0,0,IF(COUNTBLANK(P24)=1,0,COUNTA($P$14:P24)))</f>
        <v>0</v>
      </c>
      <c r="B24" s="28">
        <f>IF($C$4="Neattiecināmās izmaksas",IF('12a+c+n'!$Q24="N",'12a+c+n'!B24,0))</f>
        <v>0</v>
      </c>
      <c r="C24" s="28">
        <f>IF($C$4="Neattiecināmās izmaksas",IF('12a+c+n'!$Q24="N",'12a+c+n'!C24,0))</f>
        <v>0</v>
      </c>
      <c r="D24" s="28">
        <f>IF($C$4="Neattiecināmās izmaksas",IF('12a+c+n'!$Q24="N",'12a+c+n'!D24,0))</f>
        <v>0</v>
      </c>
      <c r="E24" s="59"/>
      <c r="F24" s="81"/>
      <c r="G24" s="28"/>
      <c r="H24" s="28">
        <f>IF($C$4="Neattiecināmās izmaksas",IF('12a+c+n'!$Q24="N",'12a+c+n'!H24,0))</f>
        <v>0</v>
      </c>
      <c r="I24" s="28"/>
      <c r="J24" s="28"/>
      <c r="K24" s="59">
        <f>IF($C$4="Neattiecināmās izmaksas",IF('12a+c+n'!$Q24="N",'12a+c+n'!K24,0))</f>
        <v>0</v>
      </c>
      <c r="L24" s="109">
        <f>IF($C$4="Neattiecināmās izmaksas",IF('12a+c+n'!$Q24="N",'12a+c+n'!L24,0))</f>
        <v>0</v>
      </c>
      <c r="M24" s="28">
        <f>IF($C$4="Neattiecināmās izmaksas",IF('12a+c+n'!$Q24="N",'12a+c+n'!M24,0))</f>
        <v>0</v>
      </c>
      <c r="N24" s="28">
        <f>IF($C$4="Neattiecināmās izmaksas",IF('12a+c+n'!$Q24="N",'12a+c+n'!N24,0))</f>
        <v>0</v>
      </c>
      <c r="O24" s="28">
        <f>IF($C$4="Neattiecināmās izmaksas",IF('12a+c+n'!$Q24="N",'12a+c+n'!O24,0))</f>
        <v>0</v>
      </c>
      <c r="P24" s="59">
        <f>IF($C$4="Neattiecināmās izmaksas",IF('12a+c+n'!$Q24="N",'12a+c+n'!P24,0))</f>
        <v>0</v>
      </c>
    </row>
    <row r="25" spans="1:16" x14ac:dyDescent="0.2">
      <c r="A25" s="64">
        <f>IF(P25=0,0,IF(COUNTBLANK(P25)=1,0,COUNTA($P$14:P25)))</f>
        <v>0</v>
      </c>
      <c r="B25" s="28">
        <f>IF($C$4="Neattiecināmās izmaksas",IF('12a+c+n'!$Q25="N",'12a+c+n'!B25,0))</f>
        <v>0</v>
      </c>
      <c r="C25" s="28">
        <f>IF($C$4="Neattiecināmās izmaksas",IF('12a+c+n'!$Q25="N",'12a+c+n'!C25,0))</f>
        <v>0</v>
      </c>
      <c r="D25" s="28">
        <f>IF($C$4="Neattiecināmās izmaksas",IF('12a+c+n'!$Q25="N",'12a+c+n'!D25,0))</f>
        <v>0</v>
      </c>
      <c r="E25" s="59"/>
      <c r="F25" s="81"/>
      <c r="G25" s="28"/>
      <c r="H25" s="28">
        <f>IF($C$4="Neattiecināmās izmaksas",IF('12a+c+n'!$Q25="N",'12a+c+n'!H25,0))</f>
        <v>0</v>
      </c>
      <c r="I25" s="28"/>
      <c r="J25" s="28"/>
      <c r="K25" s="59">
        <f>IF($C$4="Neattiecināmās izmaksas",IF('12a+c+n'!$Q25="N",'12a+c+n'!K25,0))</f>
        <v>0</v>
      </c>
      <c r="L25" s="109">
        <f>IF($C$4="Neattiecināmās izmaksas",IF('12a+c+n'!$Q25="N",'12a+c+n'!L25,0))</f>
        <v>0</v>
      </c>
      <c r="M25" s="28">
        <f>IF($C$4="Neattiecināmās izmaksas",IF('12a+c+n'!$Q25="N",'12a+c+n'!M25,0))</f>
        <v>0</v>
      </c>
      <c r="N25" s="28">
        <f>IF($C$4="Neattiecināmās izmaksas",IF('12a+c+n'!$Q25="N",'12a+c+n'!N25,0))</f>
        <v>0</v>
      </c>
      <c r="O25" s="28">
        <f>IF($C$4="Neattiecināmās izmaksas",IF('12a+c+n'!$Q25="N",'12a+c+n'!O25,0))</f>
        <v>0</v>
      </c>
      <c r="P25" s="59">
        <f>IF($C$4="Neattiecināmās izmaksas",IF('12a+c+n'!$Q25="N",'12a+c+n'!P25,0))</f>
        <v>0</v>
      </c>
    </row>
    <row r="26" spans="1:16" x14ac:dyDescent="0.2">
      <c r="A26" s="64">
        <f>IF(P26=0,0,IF(COUNTBLANK(P26)=1,0,COUNTA($P$14:P26)))</f>
        <v>0</v>
      </c>
      <c r="B26" s="28">
        <f>IF($C$4="Neattiecināmās izmaksas",IF('12a+c+n'!$Q26="N",'12a+c+n'!B26,0))</f>
        <v>0</v>
      </c>
      <c r="C26" s="28">
        <f>IF($C$4="Neattiecināmās izmaksas",IF('12a+c+n'!$Q26="N",'12a+c+n'!C26,0))</f>
        <v>0</v>
      </c>
      <c r="D26" s="28">
        <f>IF($C$4="Neattiecināmās izmaksas",IF('12a+c+n'!$Q26="N",'12a+c+n'!D26,0))</f>
        <v>0</v>
      </c>
      <c r="E26" s="59"/>
      <c r="F26" s="81"/>
      <c r="G26" s="28"/>
      <c r="H26" s="28">
        <f>IF($C$4="Neattiecināmās izmaksas",IF('12a+c+n'!$Q26="N",'12a+c+n'!H26,0))</f>
        <v>0</v>
      </c>
      <c r="I26" s="28"/>
      <c r="J26" s="28"/>
      <c r="K26" s="59">
        <f>IF($C$4="Neattiecināmās izmaksas",IF('12a+c+n'!$Q26="N",'12a+c+n'!K26,0))</f>
        <v>0</v>
      </c>
      <c r="L26" s="109">
        <f>IF($C$4="Neattiecināmās izmaksas",IF('12a+c+n'!$Q26="N",'12a+c+n'!L26,0))</f>
        <v>0</v>
      </c>
      <c r="M26" s="28">
        <f>IF($C$4="Neattiecināmās izmaksas",IF('12a+c+n'!$Q26="N",'12a+c+n'!M26,0))</f>
        <v>0</v>
      </c>
      <c r="N26" s="28">
        <f>IF($C$4="Neattiecināmās izmaksas",IF('12a+c+n'!$Q26="N",'12a+c+n'!N26,0))</f>
        <v>0</v>
      </c>
      <c r="O26" s="28">
        <f>IF($C$4="Neattiecināmās izmaksas",IF('12a+c+n'!$Q26="N",'12a+c+n'!O26,0))</f>
        <v>0</v>
      </c>
      <c r="P26" s="59">
        <f>IF($C$4="Neattiecināmās izmaksas",IF('12a+c+n'!$Q26="N",'12a+c+n'!P26,0))</f>
        <v>0</v>
      </c>
    </row>
    <row r="27" spans="1:16" x14ac:dyDescent="0.2">
      <c r="A27" s="64">
        <f>IF(P27=0,0,IF(COUNTBLANK(P27)=1,0,COUNTA($P$14:P27)))</f>
        <v>0</v>
      </c>
      <c r="B27" s="28">
        <f>IF($C$4="Neattiecināmās izmaksas",IF('12a+c+n'!$Q27="N",'12a+c+n'!B27,0))</f>
        <v>0</v>
      </c>
      <c r="C27" s="28">
        <f>IF($C$4="Neattiecināmās izmaksas",IF('12a+c+n'!$Q27="N",'12a+c+n'!C27,0))</f>
        <v>0</v>
      </c>
      <c r="D27" s="28">
        <f>IF($C$4="Neattiecināmās izmaksas",IF('12a+c+n'!$Q27="N",'12a+c+n'!D27,0))</f>
        <v>0</v>
      </c>
      <c r="E27" s="59"/>
      <c r="F27" s="81"/>
      <c r="G27" s="28"/>
      <c r="H27" s="28">
        <f>IF($C$4="Neattiecināmās izmaksas",IF('12a+c+n'!$Q27="N",'12a+c+n'!H27,0))</f>
        <v>0</v>
      </c>
      <c r="I27" s="28"/>
      <c r="J27" s="28"/>
      <c r="K27" s="59">
        <f>IF($C$4="Neattiecināmās izmaksas",IF('12a+c+n'!$Q27="N",'12a+c+n'!K27,0))</f>
        <v>0</v>
      </c>
      <c r="L27" s="109">
        <f>IF($C$4="Neattiecināmās izmaksas",IF('12a+c+n'!$Q27="N",'12a+c+n'!L27,0))</f>
        <v>0</v>
      </c>
      <c r="M27" s="28">
        <f>IF($C$4="Neattiecināmās izmaksas",IF('12a+c+n'!$Q27="N",'12a+c+n'!M27,0))</f>
        <v>0</v>
      </c>
      <c r="N27" s="28">
        <f>IF($C$4="Neattiecināmās izmaksas",IF('12a+c+n'!$Q27="N",'12a+c+n'!N27,0))</f>
        <v>0</v>
      </c>
      <c r="O27" s="28">
        <f>IF($C$4="Neattiecināmās izmaksas",IF('12a+c+n'!$Q27="N",'12a+c+n'!O27,0))</f>
        <v>0</v>
      </c>
      <c r="P27" s="59">
        <f>IF($C$4="Neattiecināmās izmaksas",IF('12a+c+n'!$Q27="N",'12a+c+n'!P27,0))</f>
        <v>0</v>
      </c>
    </row>
    <row r="28" spans="1:16" x14ac:dyDescent="0.2">
      <c r="A28" s="64">
        <f>IF(P28=0,0,IF(COUNTBLANK(P28)=1,0,COUNTA($P$14:P28)))</f>
        <v>0</v>
      </c>
      <c r="B28" s="28">
        <f>IF($C$4="Neattiecināmās izmaksas",IF('12a+c+n'!$Q28="N",'12a+c+n'!B28,0))</f>
        <v>0</v>
      </c>
      <c r="C28" s="28">
        <f>IF($C$4="Neattiecināmās izmaksas",IF('12a+c+n'!$Q28="N",'12a+c+n'!C28,0))</f>
        <v>0</v>
      </c>
      <c r="D28" s="28">
        <f>IF($C$4="Neattiecināmās izmaksas",IF('12a+c+n'!$Q28="N",'12a+c+n'!D28,0))</f>
        <v>0</v>
      </c>
      <c r="E28" s="59"/>
      <c r="F28" s="81"/>
      <c r="G28" s="28"/>
      <c r="H28" s="28">
        <f>IF($C$4="Neattiecināmās izmaksas",IF('12a+c+n'!$Q28="N",'12a+c+n'!H28,0))</f>
        <v>0</v>
      </c>
      <c r="I28" s="28"/>
      <c r="J28" s="28"/>
      <c r="K28" s="59">
        <f>IF($C$4="Neattiecināmās izmaksas",IF('12a+c+n'!$Q28="N",'12a+c+n'!K28,0))</f>
        <v>0</v>
      </c>
      <c r="L28" s="109">
        <f>IF($C$4="Neattiecināmās izmaksas",IF('12a+c+n'!$Q28="N",'12a+c+n'!L28,0))</f>
        <v>0</v>
      </c>
      <c r="M28" s="28">
        <f>IF($C$4="Neattiecināmās izmaksas",IF('12a+c+n'!$Q28="N",'12a+c+n'!M28,0))</f>
        <v>0</v>
      </c>
      <c r="N28" s="28">
        <f>IF($C$4="Neattiecināmās izmaksas",IF('12a+c+n'!$Q28="N",'12a+c+n'!N28,0))</f>
        <v>0</v>
      </c>
      <c r="O28" s="28">
        <f>IF($C$4="Neattiecināmās izmaksas",IF('12a+c+n'!$Q28="N",'12a+c+n'!O28,0))</f>
        <v>0</v>
      </c>
      <c r="P28" s="59">
        <f>IF($C$4="Neattiecināmās izmaksas",IF('12a+c+n'!$Q28="N",'12a+c+n'!P28,0))</f>
        <v>0</v>
      </c>
    </row>
    <row r="29" spans="1:16" x14ac:dyDescent="0.2">
      <c r="A29" s="64">
        <f>IF(P29=0,0,IF(COUNTBLANK(P29)=1,0,COUNTA($P$14:P29)))</f>
        <v>0</v>
      </c>
      <c r="B29" s="28">
        <f>IF($C$4="Neattiecināmās izmaksas",IF('12a+c+n'!$Q29="N",'12a+c+n'!B29,0))</f>
        <v>0</v>
      </c>
      <c r="C29" s="28">
        <f>IF($C$4="Neattiecināmās izmaksas",IF('12a+c+n'!$Q29="N",'12a+c+n'!C29,0))</f>
        <v>0</v>
      </c>
      <c r="D29" s="28">
        <f>IF($C$4="Neattiecināmās izmaksas",IF('12a+c+n'!$Q29="N",'12a+c+n'!D29,0))</f>
        <v>0</v>
      </c>
      <c r="E29" s="59"/>
      <c r="F29" s="81"/>
      <c r="G29" s="28"/>
      <c r="H29" s="28">
        <f>IF($C$4="Neattiecināmās izmaksas",IF('12a+c+n'!$Q29="N",'12a+c+n'!H29,0))</f>
        <v>0</v>
      </c>
      <c r="I29" s="28"/>
      <c r="J29" s="28"/>
      <c r="K29" s="59">
        <f>IF($C$4="Neattiecināmās izmaksas",IF('12a+c+n'!$Q29="N",'12a+c+n'!K29,0))</f>
        <v>0</v>
      </c>
      <c r="L29" s="109">
        <f>IF($C$4="Neattiecināmās izmaksas",IF('12a+c+n'!$Q29="N",'12a+c+n'!L29,0))</f>
        <v>0</v>
      </c>
      <c r="M29" s="28">
        <f>IF($C$4="Neattiecināmās izmaksas",IF('12a+c+n'!$Q29="N",'12a+c+n'!M29,0))</f>
        <v>0</v>
      </c>
      <c r="N29" s="28">
        <f>IF($C$4="Neattiecināmās izmaksas",IF('12a+c+n'!$Q29="N",'12a+c+n'!N29,0))</f>
        <v>0</v>
      </c>
      <c r="O29" s="28">
        <f>IF($C$4="Neattiecināmās izmaksas",IF('12a+c+n'!$Q29="N",'12a+c+n'!O29,0))</f>
        <v>0</v>
      </c>
      <c r="P29" s="59">
        <f>IF($C$4="Neattiecināmās izmaksas",IF('12a+c+n'!$Q29="N",'12a+c+n'!P29,0))</f>
        <v>0</v>
      </c>
    </row>
    <row r="30" spans="1:16" x14ac:dyDescent="0.2">
      <c r="A30" s="64">
        <f>IF(P30=0,0,IF(COUNTBLANK(P30)=1,0,COUNTA($P$14:P30)))</f>
        <v>0</v>
      </c>
      <c r="B30" s="28">
        <f>IF($C$4="Neattiecināmās izmaksas",IF('12a+c+n'!$Q30="N",'12a+c+n'!B30,0))</f>
        <v>0</v>
      </c>
      <c r="C30" s="28">
        <f>IF($C$4="Neattiecināmās izmaksas",IF('12a+c+n'!$Q30="N",'12a+c+n'!C30,0))</f>
        <v>0</v>
      </c>
      <c r="D30" s="28">
        <f>IF($C$4="Neattiecināmās izmaksas",IF('12a+c+n'!$Q30="N",'12a+c+n'!D30,0))</f>
        <v>0</v>
      </c>
      <c r="E30" s="59"/>
      <c r="F30" s="81"/>
      <c r="G30" s="28"/>
      <c r="H30" s="28">
        <f>IF($C$4="Neattiecināmās izmaksas",IF('12a+c+n'!$Q30="N",'12a+c+n'!H30,0))</f>
        <v>0</v>
      </c>
      <c r="I30" s="28"/>
      <c r="J30" s="28"/>
      <c r="K30" s="59">
        <f>IF($C$4="Neattiecināmās izmaksas",IF('12a+c+n'!$Q30="N",'12a+c+n'!K30,0))</f>
        <v>0</v>
      </c>
      <c r="L30" s="109">
        <f>IF($C$4="Neattiecināmās izmaksas",IF('12a+c+n'!$Q30="N",'12a+c+n'!L30,0))</f>
        <v>0</v>
      </c>
      <c r="M30" s="28">
        <f>IF($C$4="Neattiecināmās izmaksas",IF('12a+c+n'!$Q30="N",'12a+c+n'!M30,0))</f>
        <v>0</v>
      </c>
      <c r="N30" s="28">
        <f>IF($C$4="Neattiecināmās izmaksas",IF('12a+c+n'!$Q30="N",'12a+c+n'!N30,0))</f>
        <v>0</v>
      </c>
      <c r="O30" s="28">
        <f>IF($C$4="Neattiecināmās izmaksas",IF('12a+c+n'!$Q30="N",'12a+c+n'!O30,0))</f>
        <v>0</v>
      </c>
      <c r="P30" s="59">
        <f>IF($C$4="Neattiecināmās izmaksas",IF('12a+c+n'!$Q30="N",'12a+c+n'!P30,0))</f>
        <v>0</v>
      </c>
    </row>
    <row r="31" spans="1:16" x14ac:dyDescent="0.2">
      <c r="A31" s="64">
        <f>IF(P31=0,0,IF(COUNTBLANK(P31)=1,0,COUNTA($P$14:P31)))</f>
        <v>0</v>
      </c>
      <c r="B31" s="28">
        <f>IF($C$4="Neattiecināmās izmaksas",IF('12a+c+n'!$Q31="N",'12a+c+n'!B31,0))</f>
        <v>0</v>
      </c>
      <c r="C31" s="28">
        <f>IF($C$4="Neattiecināmās izmaksas",IF('12a+c+n'!$Q31="N",'12a+c+n'!C31,0))</f>
        <v>0</v>
      </c>
      <c r="D31" s="28">
        <f>IF($C$4="Neattiecināmās izmaksas",IF('12a+c+n'!$Q31="N",'12a+c+n'!D31,0))</f>
        <v>0</v>
      </c>
      <c r="E31" s="59"/>
      <c r="F31" s="81"/>
      <c r="G31" s="28"/>
      <c r="H31" s="28">
        <f>IF($C$4="Neattiecināmās izmaksas",IF('12a+c+n'!$Q31="N",'12a+c+n'!H31,0))</f>
        <v>0</v>
      </c>
      <c r="I31" s="28"/>
      <c r="J31" s="28"/>
      <c r="K31" s="59">
        <f>IF($C$4="Neattiecināmās izmaksas",IF('12a+c+n'!$Q31="N",'12a+c+n'!K31,0))</f>
        <v>0</v>
      </c>
      <c r="L31" s="109">
        <f>IF($C$4="Neattiecināmās izmaksas",IF('12a+c+n'!$Q31="N",'12a+c+n'!L31,0))</f>
        <v>0</v>
      </c>
      <c r="M31" s="28">
        <f>IF($C$4="Neattiecināmās izmaksas",IF('12a+c+n'!$Q31="N",'12a+c+n'!M31,0))</f>
        <v>0</v>
      </c>
      <c r="N31" s="28">
        <f>IF($C$4="Neattiecināmās izmaksas",IF('12a+c+n'!$Q31="N",'12a+c+n'!N31,0))</f>
        <v>0</v>
      </c>
      <c r="O31" s="28">
        <f>IF($C$4="Neattiecināmās izmaksas",IF('12a+c+n'!$Q31="N",'12a+c+n'!O31,0))</f>
        <v>0</v>
      </c>
      <c r="P31" s="59">
        <f>IF($C$4="Neattiecināmās izmaksas",IF('12a+c+n'!$Q31="N",'12a+c+n'!P31,0))</f>
        <v>0</v>
      </c>
    </row>
    <row r="32" spans="1:16" x14ac:dyDescent="0.2">
      <c r="A32" s="64">
        <f>IF(P32=0,0,IF(COUNTBLANK(P32)=1,0,COUNTA($P$14:P32)))</f>
        <v>0</v>
      </c>
      <c r="B32" s="28">
        <f>IF($C$4="Neattiecināmās izmaksas",IF('12a+c+n'!$Q32="N",'12a+c+n'!B32,0))</f>
        <v>0</v>
      </c>
      <c r="C32" s="28">
        <f>IF($C$4="Neattiecināmās izmaksas",IF('12a+c+n'!$Q32="N",'12a+c+n'!C32,0))</f>
        <v>0</v>
      </c>
      <c r="D32" s="28">
        <f>IF($C$4="Neattiecināmās izmaksas",IF('12a+c+n'!$Q32="N",'12a+c+n'!D32,0))</f>
        <v>0</v>
      </c>
      <c r="E32" s="59"/>
      <c r="F32" s="81"/>
      <c r="G32" s="28"/>
      <c r="H32" s="28">
        <f>IF($C$4="Neattiecināmās izmaksas",IF('12a+c+n'!$Q32="N",'12a+c+n'!H32,0))</f>
        <v>0</v>
      </c>
      <c r="I32" s="28"/>
      <c r="J32" s="28"/>
      <c r="K32" s="59">
        <f>IF($C$4="Neattiecināmās izmaksas",IF('12a+c+n'!$Q32="N",'12a+c+n'!K32,0))</f>
        <v>0</v>
      </c>
      <c r="L32" s="109">
        <f>IF($C$4="Neattiecināmās izmaksas",IF('12a+c+n'!$Q32="N",'12a+c+n'!L32,0))</f>
        <v>0</v>
      </c>
      <c r="M32" s="28">
        <f>IF($C$4="Neattiecināmās izmaksas",IF('12a+c+n'!$Q32="N",'12a+c+n'!M32,0))</f>
        <v>0</v>
      </c>
      <c r="N32" s="28">
        <f>IF($C$4="Neattiecināmās izmaksas",IF('12a+c+n'!$Q32="N",'12a+c+n'!N32,0))</f>
        <v>0</v>
      </c>
      <c r="O32" s="28">
        <f>IF($C$4="Neattiecināmās izmaksas",IF('12a+c+n'!$Q32="N",'12a+c+n'!O32,0))</f>
        <v>0</v>
      </c>
      <c r="P32" s="59">
        <f>IF($C$4="Neattiecināmās izmaksas",IF('12a+c+n'!$Q32="N",'12a+c+n'!P32,0))</f>
        <v>0</v>
      </c>
    </row>
    <row r="33" spans="1:16" x14ac:dyDescent="0.2">
      <c r="A33" s="64">
        <f>IF(P33=0,0,IF(COUNTBLANK(P33)=1,0,COUNTA($P$14:P33)))</f>
        <v>0</v>
      </c>
      <c r="B33" s="28">
        <f>IF($C$4="Neattiecināmās izmaksas",IF('12a+c+n'!$Q33="N",'12a+c+n'!B33,0))</f>
        <v>0</v>
      </c>
      <c r="C33" s="28">
        <f>IF($C$4="Neattiecināmās izmaksas",IF('12a+c+n'!$Q33="N",'12a+c+n'!C33,0))</f>
        <v>0</v>
      </c>
      <c r="D33" s="28">
        <f>IF($C$4="Neattiecināmās izmaksas",IF('12a+c+n'!$Q33="N",'12a+c+n'!D33,0))</f>
        <v>0</v>
      </c>
      <c r="E33" s="59"/>
      <c r="F33" s="81"/>
      <c r="G33" s="28"/>
      <c r="H33" s="28">
        <f>IF($C$4="Neattiecināmās izmaksas",IF('12a+c+n'!$Q33="N",'12a+c+n'!H33,0))</f>
        <v>0</v>
      </c>
      <c r="I33" s="28"/>
      <c r="J33" s="28"/>
      <c r="K33" s="59">
        <f>IF($C$4="Neattiecināmās izmaksas",IF('12a+c+n'!$Q33="N",'12a+c+n'!K33,0))</f>
        <v>0</v>
      </c>
      <c r="L33" s="109">
        <f>IF($C$4="Neattiecināmās izmaksas",IF('12a+c+n'!$Q33="N",'12a+c+n'!L33,0))</f>
        <v>0</v>
      </c>
      <c r="M33" s="28">
        <f>IF($C$4="Neattiecināmās izmaksas",IF('12a+c+n'!$Q33="N",'12a+c+n'!M33,0))</f>
        <v>0</v>
      </c>
      <c r="N33" s="28">
        <f>IF($C$4="Neattiecināmās izmaksas",IF('12a+c+n'!$Q33="N",'12a+c+n'!N33,0))</f>
        <v>0</v>
      </c>
      <c r="O33" s="28">
        <f>IF($C$4="Neattiecināmās izmaksas",IF('12a+c+n'!$Q33="N",'12a+c+n'!O33,0))</f>
        <v>0</v>
      </c>
      <c r="P33" s="59">
        <f>IF($C$4="Neattiecināmās izmaksas",IF('12a+c+n'!$Q33="N",'12a+c+n'!P33,0))</f>
        <v>0</v>
      </c>
    </row>
    <row r="34" spans="1:16" x14ac:dyDescent="0.2">
      <c r="A34" s="64">
        <f>IF(P34=0,0,IF(COUNTBLANK(P34)=1,0,COUNTA($P$14:P34)))</f>
        <v>0</v>
      </c>
      <c r="B34" s="28">
        <f>IF($C$4="Neattiecināmās izmaksas",IF('12a+c+n'!$Q34="N",'12a+c+n'!B34,0))</f>
        <v>0</v>
      </c>
      <c r="C34" s="28">
        <f>IF($C$4="Neattiecināmās izmaksas",IF('12a+c+n'!$Q34="N",'12a+c+n'!C34,0))</f>
        <v>0</v>
      </c>
      <c r="D34" s="28">
        <f>IF($C$4="Neattiecināmās izmaksas",IF('12a+c+n'!$Q34="N",'12a+c+n'!D34,0))</f>
        <v>0</v>
      </c>
      <c r="E34" s="59"/>
      <c r="F34" s="81"/>
      <c r="G34" s="28"/>
      <c r="H34" s="28">
        <f>IF($C$4="Neattiecināmās izmaksas",IF('12a+c+n'!$Q34="N",'12a+c+n'!H34,0))</f>
        <v>0</v>
      </c>
      <c r="I34" s="28"/>
      <c r="J34" s="28"/>
      <c r="K34" s="59">
        <f>IF($C$4="Neattiecināmās izmaksas",IF('12a+c+n'!$Q34="N",'12a+c+n'!K34,0))</f>
        <v>0</v>
      </c>
      <c r="L34" s="109">
        <f>IF($C$4="Neattiecināmās izmaksas",IF('12a+c+n'!$Q34="N",'12a+c+n'!L34,0))</f>
        <v>0</v>
      </c>
      <c r="M34" s="28">
        <f>IF($C$4="Neattiecināmās izmaksas",IF('12a+c+n'!$Q34="N",'12a+c+n'!M34,0))</f>
        <v>0</v>
      </c>
      <c r="N34" s="28">
        <f>IF($C$4="Neattiecināmās izmaksas",IF('12a+c+n'!$Q34="N",'12a+c+n'!N34,0))</f>
        <v>0</v>
      </c>
      <c r="O34" s="28">
        <f>IF($C$4="Neattiecināmās izmaksas",IF('12a+c+n'!$Q34="N",'12a+c+n'!O34,0))</f>
        <v>0</v>
      </c>
      <c r="P34" s="59">
        <f>IF($C$4="Neattiecināmās izmaksas",IF('12a+c+n'!$Q34="N",'12a+c+n'!P34,0))</f>
        <v>0</v>
      </c>
    </row>
    <row r="35" spans="1:16" x14ac:dyDescent="0.2">
      <c r="A35" s="64">
        <f>IF(P35=0,0,IF(COUNTBLANK(P35)=1,0,COUNTA($P$14:P35)))</f>
        <v>0</v>
      </c>
      <c r="B35" s="28">
        <f>IF($C$4="Neattiecināmās izmaksas",IF('12a+c+n'!$Q35="N",'12a+c+n'!B35,0))</f>
        <v>0</v>
      </c>
      <c r="C35" s="28">
        <f>IF($C$4="Neattiecināmās izmaksas",IF('12a+c+n'!$Q35="N",'12a+c+n'!C35,0))</f>
        <v>0</v>
      </c>
      <c r="D35" s="28">
        <f>IF($C$4="Neattiecināmās izmaksas",IF('12a+c+n'!$Q35="N",'12a+c+n'!D35,0))</f>
        <v>0</v>
      </c>
      <c r="E35" s="59"/>
      <c r="F35" s="81"/>
      <c r="G35" s="28"/>
      <c r="H35" s="28">
        <f>IF($C$4="Neattiecināmās izmaksas",IF('12a+c+n'!$Q35="N",'12a+c+n'!H35,0))</f>
        <v>0</v>
      </c>
      <c r="I35" s="28"/>
      <c r="J35" s="28"/>
      <c r="K35" s="59">
        <f>IF($C$4="Neattiecināmās izmaksas",IF('12a+c+n'!$Q35="N",'12a+c+n'!K35,0))</f>
        <v>0</v>
      </c>
      <c r="L35" s="109">
        <f>IF($C$4="Neattiecināmās izmaksas",IF('12a+c+n'!$Q35="N",'12a+c+n'!L35,0))</f>
        <v>0</v>
      </c>
      <c r="M35" s="28">
        <f>IF($C$4="Neattiecināmās izmaksas",IF('12a+c+n'!$Q35="N",'12a+c+n'!M35,0))</f>
        <v>0</v>
      </c>
      <c r="N35" s="28">
        <f>IF($C$4="Neattiecināmās izmaksas",IF('12a+c+n'!$Q35="N",'12a+c+n'!N35,0))</f>
        <v>0</v>
      </c>
      <c r="O35" s="28">
        <f>IF($C$4="Neattiecināmās izmaksas",IF('12a+c+n'!$Q35="N",'12a+c+n'!O35,0))</f>
        <v>0</v>
      </c>
      <c r="P35" s="59">
        <f>IF($C$4="Neattiecināmās izmaksas",IF('12a+c+n'!$Q35="N",'12a+c+n'!P35,0))</f>
        <v>0</v>
      </c>
    </row>
    <row r="36" spans="1:16" x14ac:dyDescent="0.2">
      <c r="A36" s="64">
        <f>IF(P36=0,0,IF(COUNTBLANK(P36)=1,0,COUNTA($P$14:P36)))</f>
        <v>0</v>
      </c>
      <c r="B36" s="28">
        <f>IF($C$4="Neattiecināmās izmaksas",IF('12a+c+n'!$Q36="N",'12a+c+n'!B36,0))</f>
        <v>0</v>
      </c>
      <c r="C36" s="28">
        <f>IF($C$4="Neattiecināmās izmaksas",IF('12a+c+n'!$Q36="N",'12a+c+n'!C36,0))</f>
        <v>0</v>
      </c>
      <c r="D36" s="28">
        <f>IF($C$4="Neattiecināmās izmaksas",IF('12a+c+n'!$Q36="N",'12a+c+n'!D36,0))</f>
        <v>0</v>
      </c>
      <c r="E36" s="59"/>
      <c r="F36" s="81"/>
      <c r="G36" s="28"/>
      <c r="H36" s="28">
        <f>IF($C$4="Neattiecināmās izmaksas",IF('12a+c+n'!$Q36="N",'12a+c+n'!H36,0))</f>
        <v>0</v>
      </c>
      <c r="I36" s="28"/>
      <c r="J36" s="28"/>
      <c r="K36" s="59">
        <f>IF($C$4="Neattiecināmās izmaksas",IF('12a+c+n'!$Q36="N",'12a+c+n'!K36,0))</f>
        <v>0</v>
      </c>
      <c r="L36" s="109">
        <f>IF($C$4="Neattiecināmās izmaksas",IF('12a+c+n'!$Q36="N",'12a+c+n'!L36,0))</f>
        <v>0</v>
      </c>
      <c r="M36" s="28">
        <f>IF($C$4="Neattiecināmās izmaksas",IF('12a+c+n'!$Q36="N",'12a+c+n'!M36,0))</f>
        <v>0</v>
      </c>
      <c r="N36" s="28">
        <f>IF($C$4="Neattiecināmās izmaksas",IF('12a+c+n'!$Q36="N",'12a+c+n'!N36,0))</f>
        <v>0</v>
      </c>
      <c r="O36" s="28">
        <f>IF($C$4="Neattiecināmās izmaksas",IF('12a+c+n'!$Q36="N",'12a+c+n'!O36,0))</f>
        <v>0</v>
      </c>
      <c r="P36" s="59">
        <f>IF($C$4="Neattiecināmās izmaksas",IF('12a+c+n'!$Q36="N",'12a+c+n'!P36,0))</f>
        <v>0</v>
      </c>
    </row>
    <row r="37" spans="1:16" x14ac:dyDescent="0.2">
      <c r="A37" s="64">
        <f>IF(P37=0,0,IF(COUNTBLANK(P37)=1,0,COUNTA($P$14:P37)))</f>
        <v>0</v>
      </c>
      <c r="B37" s="28">
        <f>IF($C$4="Neattiecināmās izmaksas",IF('12a+c+n'!$Q37="N",'12a+c+n'!B37,0))</f>
        <v>0</v>
      </c>
      <c r="C37" s="28">
        <f>IF($C$4="Neattiecināmās izmaksas",IF('12a+c+n'!$Q37="N",'12a+c+n'!C37,0))</f>
        <v>0</v>
      </c>
      <c r="D37" s="28">
        <f>IF($C$4="Neattiecināmās izmaksas",IF('12a+c+n'!$Q37="N",'12a+c+n'!D37,0))</f>
        <v>0</v>
      </c>
      <c r="E37" s="59"/>
      <c r="F37" s="81"/>
      <c r="G37" s="28"/>
      <c r="H37" s="28">
        <f>IF($C$4="Neattiecināmās izmaksas",IF('12a+c+n'!$Q37="N",'12a+c+n'!H37,0))</f>
        <v>0</v>
      </c>
      <c r="I37" s="28"/>
      <c r="J37" s="28"/>
      <c r="K37" s="59">
        <f>IF($C$4="Neattiecināmās izmaksas",IF('12a+c+n'!$Q37="N",'12a+c+n'!K37,0))</f>
        <v>0</v>
      </c>
      <c r="L37" s="109">
        <f>IF($C$4="Neattiecināmās izmaksas",IF('12a+c+n'!$Q37="N",'12a+c+n'!L37,0))</f>
        <v>0</v>
      </c>
      <c r="M37" s="28">
        <f>IF($C$4="Neattiecināmās izmaksas",IF('12a+c+n'!$Q37="N",'12a+c+n'!M37,0))</f>
        <v>0</v>
      </c>
      <c r="N37" s="28">
        <f>IF($C$4="Neattiecināmās izmaksas",IF('12a+c+n'!$Q37="N",'12a+c+n'!N37,0))</f>
        <v>0</v>
      </c>
      <c r="O37" s="28">
        <f>IF($C$4="Neattiecināmās izmaksas",IF('12a+c+n'!$Q37="N",'12a+c+n'!O37,0))</f>
        <v>0</v>
      </c>
      <c r="P37" s="59">
        <f>IF($C$4="Neattiecināmās izmaksas",IF('12a+c+n'!$Q37="N",'12a+c+n'!P37,0))</f>
        <v>0</v>
      </c>
    </row>
    <row r="38" spans="1:16" x14ac:dyDescent="0.2">
      <c r="A38" s="64">
        <f>IF(P38=0,0,IF(COUNTBLANK(P38)=1,0,COUNTA($P$14:P38)))</f>
        <v>0</v>
      </c>
      <c r="B38" s="28">
        <f>IF($C$4="Neattiecināmās izmaksas",IF('12a+c+n'!$Q38="N",'12a+c+n'!B38,0))</f>
        <v>0</v>
      </c>
      <c r="C38" s="28">
        <f>IF($C$4="Neattiecināmās izmaksas",IF('12a+c+n'!$Q38="N",'12a+c+n'!C38,0))</f>
        <v>0</v>
      </c>
      <c r="D38" s="28">
        <f>IF($C$4="Neattiecināmās izmaksas",IF('12a+c+n'!$Q38="N",'12a+c+n'!D38,0))</f>
        <v>0</v>
      </c>
      <c r="E38" s="59"/>
      <c r="F38" s="81"/>
      <c r="G38" s="28"/>
      <c r="H38" s="28">
        <f>IF($C$4="Neattiecināmās izmaksas",IF('12a+c+n'!$Q38="N",'12a+c+n'!H38,0))</f>
        <v>0</v>
      </c>
      <c r="I38" s="28"/>
      <c r="J38" s="28"/>
      <c r="K38" s="59">
        <f>IF($C$4="Neattiecināmās izmaksas",IF('12a+c+n'!$Q38="N",'12a+c+n'!K38,0))</f>
        <v>0</v>
      </c>
      <c r="L38" s="109">
        <f>IF($C$4="Neattiecināmās izmaksas",IF('12a+c+n'!$Q38="N",'12a+c+n'!L38,0))</f>
        <v>0</v>
      </c>
      <c r="M38" s="28">
        <f>IF($C$4="Neattiecināmās izmaksas",IF('12a+c+n'!$Q38="N",'12a+c+n'!M38,0))</f>
        <v>0</v>
      </c>
      <c r="N38" s="28">
        <f>IF($C$4="Neattiecināmās izmaksas",IF('12a+c+n'!$Q38="N",'12a+c+n'!N38,0))</f>
        <v>0</v>
      </c>
      <c r="O38" s="28">
        <f>IF($C$4="Neattiecināmās izmaksas",IF('12a+c+n'!$Q38="N",'12a+c+n'!O38,0))</f>
        <v>0</v>
      </c>
      <c r="P38" s="59">
        <f>IF($C$4="Neattiecināmās izmaksas",IF('12a+c+n'!$Q38="N",'12a+c+n'!P38,0))</f>
        <v>0</v>
      </c>
    </row>
    <row r="39" spans="1:16" x14ac:dyDescent="0.2">
      <c r="A39" s="64">
        <f>IF(P39=0,0,IF(COUNTBLANK(P39)=1,0,COUNTA($P$14:P39)))</f>
        <v>0</v>
      </c>
      <c r="B39" s="28">
        <f>IF($C$4="Neattiecināmās izmaksas",IF('12a+c+n'!$Q39="N",'12a+c+n'!B39,0))</f>
        <v>0</v>
      </c>
      <c r="C39" s="28">
        <f>IF($C$4="Neattiecināmās izmaksas",IF('12a+c+n'!$Q39="N",'12a+c+n'!C39,0))</f>
        <v>0</v>
      </c>
      <c r="D39" s="28">
        <f>IF($C$4="Neattiecināmās izmaksas",IF('12a+c+n'!$Q39="N",'12a+c+n'!D39,0))</f>
        <v>0</v>
      </c>
      <c r="E39" s="59"/>
      <c r="F39" s="81"/>
      <c r="G39" s="28"/>
      <c r="H39" s="28">
        <f>IF($C$4="Neattiecināmās izmaksas",IF('12a+c+n'!$Q39="N",'12a+c+n'!H39,0))</f>
        <v>0</v>
      </c>
      <c r="I39" s="28"/>
      <c r="J39" s="28"/>
      <c r="K39" s="59">
        <f>IF($C$4="Neattiecināmās izmaksas",IF('12a+c+n'!$Q39="N",'12a+c+n'!K39,0))</f>
        <v>0</v>
      </c>
      <c r="L39" s="109">
        <f>IF($C$4="Neattiecināmās izmaksas",IF('12a+c+n'!$Q39="N",'12a+c+n'!L39,0))</f>
        <v>0</v>
      </c>
      <c r="M39" s="28">
        <f>IF($C$4="Neattiecināmās izmaksas",IF('12a+c+n'!$Q39="N",'12a+c+n'!M39,0))</f>
        <v>0</v>
      </c>
      <c r="N39" s="28">
        <f>IF($C$4="Neattiecināmās izmaksas",IF('12a+c+n'!$Q39="N",'12a+c+n'!N39,0))</f>
        <v>0</v>
      </c>
      <c r="O39" s="28">
        <f>IF($C$4="Neattiecināmās izmaksas",IF('12a+c+n'!$Q39="N",'12a+c+n'!O39,0))</f>
        <v>0</v>
      </c>
      <c r="P39" s="59">
        <f>IF($C$4="Neattiecināmās izmaksas",IF('12a+c+n'!$Q39="N",'12a+c+n'!P39,0))</f>
        <v>0</v>
      </c>
    </row>
    <row r="40" spans="1:16" x14ac:dyDescent="0.2">
      <c r="A40" s="64">
        <f>IF(P40=0,0,IF(COUNTBLANK(P40)=1,0,COUNTA($P$14:P40)))</f>
        <v>0</v>
      </c>
      <c r="B40" s="28">
        <f>IF($C$4="Neattiecināmās izmaksas",IF('12a+c+n'!$Q40="N",'12a+c+n'!B40,0))</f>
        <v>0</v>
      </c>
      <c r="C40" s="28">
        <f>IF($C$4="Neattiecināmās izmaksas",IF('12a+c+n'!$Q40="N",'12a+c+n'!C40,0))</f>
        <v>0</v>
      </c>
      <c r="D40" s="28">
        <f>IF($C$4="Neattiecināmās izmaksas",IF('12a+c+n'!$Q40="N",'12a+c+n'!D40,0))</f>
        <v>0</v>
      </c>
      <c r="E40" s="59"/>
      <c r="F40" s="81"/>
      <c r="G40" s="28"/>
      <c r="H40" s="28">
        <f>IF($C$4="Neattiecināmās izmaksas",IF('12a+c+n'!$Q40="N",'12a+c+n'!H40,0))</f>
        <v>0</v>
      </c>
      <c r="I40" s="28"/>
      <c r="J40" s="28"/>
      <c r="K40" s="59">
        <f>IF($C$4="Neattiecināmās izmaksas",IF('12a+c+n'!$Q40="N",'12a+c+n'!K40,0))</f>
        <v>0</v>
      </c>
      <c r="L40" s="109">
        <f>IF($C$4="Neattiecināmās izmaksas",IF('12a+c+n'!$Q40="N",'12a+c+n'!L40,0))</f>
        <v>0</v>
      </c>
      <c r="M40" s="28">
        <f>IF($C$4="Neattiecināmās izmaksas",IF('12a+c+n'!$Q40="N",'12a+c+n'!M40,0))</f>
        <v>0</v>
      </c>
      <c r="N40" s="28">
        <f>IF($C$4="Neattiecināmās izmaksas",IF('12a+c+n'!$Q40="N",'12a+c+n'!N40,0))</f>
        <v>0</v>
      </c>
      <c r="O40" s="28">
        <f>IF($C$4="Neattiecināmās izmaksas",IF('12a+c+n'!$Q40="N",'12a+c+n'!O40,0))</f>
        <v>0</v>
      </c>
      <c r="P40" s="59">
        <f>IF($C$4="Neattiecināmās izmaksas",IF('12a+c+n'!$Q40="N",'12a+c+n'!P40,0))</f>
        <v>0</v>
      </c>
    </row>
    <row r="41" spans="1:16" x14ac:dyDescent="0.2">
      <c r="A41" s="64">
        <f>IF(P41=0,0,IF(COUNTBLANK(P41)=1,0,COUNTA($P$14:P41)))</f>
        <v>0</v>
      </c>
      <c r="B41" s="28">
        <f>IF($C$4="Neattiecināmās izmaksas",IF('12a+c+n'!$Q41="N",'12a+c+n'!B41,0))</f>
        <v>0</v>
      </c>
      <c r="C41" s="28">
        <f>IF($C$4="Neattiecināmās izmaksas",IF('12a+c+n'!$Q41="N",'12a+c+n'!C41,0))</f>
        <v>0</v>
      </c>
      <c r="D41" s="28">
        <f>IF($C$4="Neattiecināmās izmaksas",IF('12a+c+n'!$Q41="N",'12a+c+n'!D41,0))</f>
        <v>0</v>
      </c>
      <c r="E41" s="59"/>
      <c r="F41" s="81"/>
      <c r="G41" s="28"/>
      <c r="H41" s="28">
        <f>IF($C$4="Neattiecināmās izmaksas",IF('12a+c+n'!$Q41="N",'12a+c+n'!H41,0))</f>
        <v>0</v>
      </c>
      <c r="I41" s="28"/>
      <c r="J41" s="28"/>
      <c r="K41" s="59">
        <f>IF($C$4="Neattiecināmās izmaksas",IF('12a+c+n'!$Q41="N",'12a+c+n'!K41,0))</f>
        <v>0</v>
      </c>
      <c r="L41" s="109">
        <f>IF($C$4="Neattiecināmās izmaksas",IF('12a+c+n'!$Q41="N",'12a+c+n'!L41,0))</f>
        <v>0</v>
      </c>
      <c r="M41" s="28">
        <f>IF($C$4="Neattiecināmās izmaksas",IF('12a+c+n'!$Q41="N",'12a+c+n'!M41,0))</f>
        <v>0</v>
      </c>
      <c r="N41" s="28">
        <f>IF($C$4="Neattiecināmās izmaksas",IF('12a+c+n'!$Q41="N",'12a+c+n'!N41,0))</f>
        <v>0</v>
      </c>
      <c r="O41" s="28">
        <f>IF($C$4="Neattiecināmās izmaksas",IF('12a+c+n'!$Q41="N",'12a+c+n'!O41,0))</f>
        <v>0</v>
      </c>
      <c r="P41" s="59">
        <f>IF($C$4="Neattiecināmās izmaksas",IF('12a+c+n'!$Q41="N",'12a+c+n'!P41,0))</f>
        <v>0</v>
      </c>
    </row>
    <row r="42" spans="1:16" x14ac:dyDescent="0.2">
      <c r="A42" s="64">
        <f>IF(P42=0,0,IF(COUNTBLANK(P42)=1,0,COUNTA($P$14:P42)))</f>
        <v>0</v>
      </c>
      <c r="B42" s="28">
        <f>IF($C$4="Neattiecināmās izmaksas",IF('12a+c+n'!$Q42="N",'12a+c+n'!B42,0))</f>
        <v>0</v>
      </c>
      <c r="C42" s="28">
        <f>IF($C$4="Neattiecināmās izmaksas",IF('12a+c+n'!$Q42="N",'12a+c+n'!C42,0))</f>
        <v>0</v>
      </c>
      <c r="D42" s="28">
        <f>IF($C$4="Neattiecināmās izmaksas",IF('12a+c+n'!$Q42="N",'12a+c+n'!D42,0))</f>
        <v>0</v>
      </c>
      <c r="E42" s="59"/>
      <c r="F42" s="81"/>
      <c r="G42" s="28"/>
      <c r="H42" s="28">
        <f>IF($C$4="Neattiecināmās izmaksas",IF('12a+c+n'!$Q42="N",'12a+c+n'!H42,0))</f>
        <v>0</v>
      </c>
      <c r="I42" s="28"/>
      <c r="J42" s="28"/>
      <c r="K42" s="59">
        <f>IF($C$4="Neattiecināmās izmaksas",IF('12a+c+n'!$Q42="N",'12a+c+n'!K42,0))</f>
        <v>0</v>
      </c>
      <c r="L42" s="109">
        <f>IF($C$4="Neattiecināmās izmaksas",IF('12a+c+n'!$Q42="N",'12a+c+n'!L42,0))</f>
        <v>0</v>
      </c>
      <c r="M42" s="28">
        <f>IF($C$4="Neattiecināmās izmaksas",IF('12a+c+n'!$Q42="N",'12a+c+n'!M42,0))</f>
        <v>0</v>
      </c>
      <c r="N42" s="28">
        <f>IF($C$4="Neattiecināmās izmaksas",IF('12a+c+n'!$Q42="N",'12a+c+n'!N42,0))</f>
        <v>0</v>
      </c>
      <c r="O42" s="28">
        <f>IF($C$4="Neattiecināmās izmaksas",IF('12a+c+n'!$Q42="N",'12a+c+n'!O42,0))</f>
        <v>0</v>
      </c>
      <c r="P42" s="59">
        <f>IF($C$4="Neattiecināmās izmaksas",IF('12a+c+n'!$Q42="N",'12a+c+n'!P42,0))</f>
        <v>0</v>
      </c>
    </row>
    <row r="43" spans="1:16" x14ac:dyDescent="0.2">
      <c r="A43" s="64">
        <f>IF(P43=0,0,IF(COUNTBLANK(P43)=1,0,COUNTA($P$14:P43)))</f>
        <v>0</v>
      </c>
      <c r="B43" s="28">
        <f>IF($C$4="Neattiecināmās izmaksas",IF('12a+c+n'!$Q43="N",'12a+c+n'!B43,0))</f>
        <v>0</v>
      </c>
      <c r="C43" s="28">
        <f>IF($C$4="Neattiecināmās izmaksas",IF('12a+c+n'!$Q43="N",'12a+c+n'!C43,0))</f>
        <v>0</v>
      </c>
      <c r="D43" s="28">
        <f>IF($C$4="Neattiecināmās izmaksas",IF('12a+c+n'!$Q43="N",'12a+c+n'!D43,0))</f>
        <v>0</v>
      </c>
      <c r="E43" s="59"/>
      <c r="F43" s="81"/>
      <c r="G43" s="28"/>
      <c r="H43" s="28">
        <f>IF($C$4="Neattiecināmās izmaksas",IF('12a+c+n'!$Q43="N",'12a+c+n'!H43,0))</f>
        <v>0</v>
      </c>
      <c r="I43" s="28"/>
      <c r="J43" s="28"/>
      <c r="K43" s="59">
        <f>IF($C$4="Neattiecināmās izmaksas",IF('12a+c+n'!$Q43="N",'12a+c+n'!K43,0))</f>
        <v>0</v>
      </c>
      <c r="L43" s="109">
        <f>IF($C$4="Neattiecināmās izmaksas",IF('12a+c+n'!$Q43="N",'12a+c+n'!L43,0))</f>
        <v>0</v>
      </c>
      <c r="M43" s="28">
        <f>IF($C$4="Neattiecināmās izmaksas",IF('12a+c+n'!$Q43="N",'12a+c+n'!M43,0))</f>
        <v>0</v>
      </c>
      <c r="N43" s="28">
        <f>IF($C$4="Neattiecināmās izmaksas",IF('12a+c+n'!$Q43="N",'12a+c+n'!N43,0))</f>
        <v>0</v>
      </c>
      <c r="O43" s="28">
        <f>IF($C$4="Neattiecināmās izmaksas",IF('12a+c+n'!$Q43="N",'12a+c+n'!O43,0))</f>
        <v>0</v>
      </c>
      <c r="P43" s="59">
        <f>IF($C$4="Neattiecināmās izmaksas",IF('12a+c+n'!$Q43="N",'12a+c+n'!P43,0))</f>
        <v>0</v>
      </c>
    </row>
    <row r="44" spans="1:16" x14ac:dyDescent="0.2">
      <c r="A44" s="64">
        <f>IF(P44=0,0,IF(COUNTBLANK(P44)=1,0,COUNTA($P$14:P44)))</f>
        <v>0</v>
      </c>
      <c r="B44" s="28">
        <f>IF($C$4="Neattiecināmās izmaksas",IF('12a+c+n'!$Q44="N",'12a+c+n'!B44,0))</f>
        <v>0</v>
      </c>
      <c r="C44" s="28">
        <f>IF($C$4="Neattiecināmās izmaksas",IF('12a+c+n'!$Q44="N",'12a+c+n'!C44,0))</f>
        <v>0</v>
      </c>
      <c r="D44" s="28">
        <f>IF($C$4="Neattiecināmās izmaksas",IF('12a+c+n'!$Q44="N",'12a+c+n'!D44,0))</f>
        <v>0</v>
      </c>
      <c r="E44" s="59"/>
      <c r="F44" s="81"/>
      <c r="G44" s="28"/>
      <c r="H44" s="28">
        <f>IF($C$4="Neattiecināmās izmaksas",IF('12a+c+n'!$Q44="N",'12a+c+n'!H44,0))</f>
        <v>0</v>
      </c>
      <c r="I44" s="28"/>
      <c r="J44" s="28"/>
      <c r="K44" s="59">
        <f>IF($C$4="Neattiecināmās izmaksas",IF('12a+c+n'!$Q44="N",'12a+c+n'!K44,0))</f>
        <v>0</v>
      </c>
      <c r="L44" s="109">
        <f>IF($C$4="Neattiecināmās izmaksas",IF('12a+c+n'!$Q44="N",'12a+c+n'!L44,0))</f>
        <v>0</v>
      </c>
      <c r="M44" s="28">
        <f>IF($C$4="Neattiecināmās izmaksas",IF('12a+c+n'!$Q44="N",'12a+c+n'!M44,0))</f>
        <v>0</v>
      </c>
      <c r="N44" s="28">
        <f>IF($C$4="Neattiecināmās izmaksas",IF('12a+c+n'!$Q44="N",'12a+c+n'!N44,0))</f>
        <v>0</v>
      </c>
      <c r="O44" s="28">
        <f>IF($C$4="Neattiecināmās izmaksas",IF('12a+c+n'!$Q44="N",'12a+c+n'!O44,0))</f>
        <v>0</v>
      </c>
      <c r="P44" s="59">
        <f>IF($C$4="Neattiecināmās izmaksas",IF('12a+c+n'!$Q44="N",'12a+c+n'!P44,0))</f>
        <v>0</v>
      </c>
    </row>
    <row r="45" spans="1:16" x14ac:dyDescent="0.2">
      <c r="A45" s="64">
        <f>IF(P45=0,0,IF(COUNTBLANK(P45)=1,0,COUNTA($P$14:P45)))</f>
        <v>0</v>
      </c>
      <c r="B45" s="28">
        <f>IF($C$4="Neattiecināmās izmaksas",IF('12a+c+n'!$Q45="N",'12a+c+n'!B45,0))</f>
        <v>0</v>
      </c>
      <c r="C45" s="28">
        <f>IF($C$4="Neattiecināmās izmaksas",IF('12a+c+n'!$Q45="N",'12a+c+n'!C45,0))</f>
        <v>0</v>
      </c>
      <c r="D45" s="28">
        <f>IF($C$4="Neattiecināmās izmaksas",IF('12a+c+n'!$Q45="N",'12a+c+n'!D45,0))</f>
        <v>0</v>
      </c>
      <c r="E45" s="59"/>
      <c r="F45" s="81"/>
      <c r="G45" s="28"/>
      <c r="H45" s="28">
        <f>IF($C$4="Neattiecināmās izmaksas",IF('12a+c+n'!$Q45="N",'12a+c+n'!H45,0))</f>
        <v>0</v>
      </c>
      <c r="I45" s="28"/>
      <c r="J45" s="28"/>
      <c r="K45" s="59">
        <f>IF($C$4="Neattiecināmās izmaksas",IF('12a+c+n'!$Q45="N",'12a+c+n'!K45,0))</f>
        <v>0</v>
      </c>
      <c r="L45" s="109">
        <f>IF($C$4="Neattiecināmās izmaksas",IF('12a+c+n'!$Q45="N",'12a+c+n'!L45,0))</f>
        <v>0</v>
      </c>
      <c r="M45" s="28">
        <f>IF($C$4="Neattiecināmās izmaksas",IF('12a+c+n'!$Q45="N",'12a+c+n'!M45,0))</f>
        <v>0</v>
      </c>
      <c r="N45" s="28">
        <f>IF($C$4="Neattiecināmās izmaksas",IF('12a+c+n'!$Q45="N",'12a+c+n'!N45,0))</f>
        <v>0</v>
      </c>
      <c r="O45" s="28">
        <f>IF($C$4="Neattiecināmās izmaksas",IF('12a+c+n'!$Q45="N",'12a+c+n'!O45,0))</f>
        <v>0</v>
      </c>
      <c r="P45" s="59">
        <f>IF($C$4="Neattiecināmās izmaksas",IF('12a+c+n'!$Q45="N",'12a+c+n'!P45,0))</f>
        <v>0</v>
      </c>
    </row>
    <row r="46" spans="1:16" x14ac:dyDescent="0.2">
      <c r="A46" s="64">
        <f>IF(P46=0,0,IF(COUNTBLANK(P46)=1,0,COUNTA($P$14:P46)))</f>
        <v>0</v>
      </c>
      <c r="B46" s="28">
        <f>IF($C$4="Neattiecināmās izmaksas",IF('12a+c+n'!$Q46="N",'12a+c+n'!B46,0))</f>
        <v>0</v>
      </c>
      <c r="C46" s="28">
        <f>IF($C$4="Neattiecināmās izmaksas",IF('12a+c+n'!$Q46="N",'12a+c+n'!C46,0))</f>
        <v>0</v>
      </c>
      <c r="D46" s="28">
        <f>IF($C$4="Neattiecināmās izmaksas",IF('12a+c+n'!$Q46="N",'12a+c+n'!D46,0))</f>
        <v>0</v>
      </c>
      <c r="E46" s="59"/>
      <c r="F46" s="81"/>
      <c r="G46" s="28"/>
      <c r="H46" s="28">
        <f>IF($C$4="Neattiecināmās izmaksas",IF('12a+c+n'!$Q46="N",'12a+c+n'!H46,0))</f>
        <v>0</v>
      </c>
      <c r="I46" s="28"/>
      <c r="J46" s="28"/>
      <c r="K46" s="59">
        <f>IF($C$4="Neattiecināmās izmaksas",IF('12a+c+n'!$Q46="N",'12a+c+n'!K46,0))</f>
        <v>0</v>
      </c>
      <c r="L46" s="109">
        <f>IF($C$4="Neattiecināmās izmaksas",IF('12a+c+n'!$Q46="N",'12a+c+n'!L46,0))</f>
        <v>0</v>
      </c>
      <c r="M46" s="28">
        <f>IF($C$4="Neattiecināmās izmaksas",IF('12a+c+n'!$Q46="N",'12a+c+n'!M46,0))</f>
        <v>0</v>
      </c>
      <c r="N46" s="28">
        <f>IF($C$4="Neattiecināmās izmaksas",IF('12a+c+n'!$Q46="N",'12a+c+n'!N46,0))</f>
        <v>0</v>
      </c>
      <c r="O46" s="28">
        <f>IF($C$4="Neattiecināmās izmaksas",IF('12a+c+n'!$Q46="N",'12a+c+n'!O46,0))</f>
        <v>0</v>
      </c>
      <c r="P46" s="59">
        <f>IF($C$4="Neattiecināmās izmaksas",IF('12a+c+n'!$Q46="N",'12a+c+n'!P46,0))</f>
        <v>0</v>
      </c>
    </row>
    <row r="47" spans="1:16" x14ac:dyDescent="0.2">
      <c r="A47" s="64">
        <f>IF(P47=0,0,IF(COUNTBLANK(P47)=1,0,COUNTA($P$14:P47)))</f>
        <v>0</v>
      </c>
      <c r="B47" s="28">
        <f>IF($C$4="Neattiecināmās izmaksas",IF('12a+c+n'!$Q47="N",'12a+c+n'!B47,0))</f>
        <v>0</v>
      </c>
      <c r="C47" s="28">
        <f>IF($C$4="Neattiecināmās izmaksas",IF('12a+c+n'!$Q47="N",'12a+c+n'!C47,0))</f>
        <v>0</v>
      </c>
      <c r="D47" s="28">
        <f>IF($C$4="Neattiecināmās izmaksas",IF('12a+c+n'!$Q47="N",'12a+c+n'!D47,0))</f>
        <v>0</v>
      </c>
      <c r="E47" s="59"/>
      <c r="F47" s="81"/>
      <c r="G47" s="28"/>
      <c r="H47" s="28">
        <f>IF($C$4="Neattiecināmās izmaksas",IF('12a+c+n'!$Q47="N",'12a+c+n'!H47,0))</f>
        <v>0</v>
      </c>
      <c r="I47" s="28"/>
      <c r="J47" s="28"/>
      <c r="K47" s="59">
        <f>IF($C$4="Neattiecināmās izmaksas",IF('12a+c+n'!$Q47="N",'12a+c+n'!K47,0))</f>
        <v>0</v>
      </c>
      <c r="L47" s="109">
        <f>IF($C$4="Neattiecināmās izmaksas",IF('12a+c+n'!$Q47="N",'12a+c+n'!L47,0))</f>
        <v>0</v>
      </c>
      <c r="M47" s="28">
        <f>IF($C$4="Neattiecināmās izmaksas",IF('12a+c+n'!$Q47="N",'12a+c+n'!M47,0))</f>
        <v>0</v>
      </c>
      <c r="N47" s="28">
        <f>IF($C$4="Neattiecināmās izmaksas",IF('12a+c+n'!$Q47="N",'12a+c+n'!N47,0))</f>
        <v>0</v>
      </c>
      <c r="O47" s="28">
        <f>IF($C$4="Neattiecināmās izmaksas",IF('12a+c+n'!$Q47="N",'12a+c+n'!O47,0))</f>
        <v>0</v>
      </c>
      <c r="P47" s="59">
        <f>IF($C$4="Neattiecināmās izmaksas",IF('12a+c+n'!$Q47="N",'12a+c+n'!P47,0))</f>
        <v>0</v>
      </c>
    </row>
    <row r="48" spans="1:16" x14ac:dyDescent="0.2">
      <c r="A48" s="64">
        <f>IF(P48=0,0,IF(COUNTBLANK(P48)=1,0,COUNTA($P$14:P48)))</f>
        <v>0</v>
      </c>
      <c r="B48" s="28">
        <f>IF($C$4="Neattiecināmās izmaksas",IF('12a+c+n'!$Q48="N",'12a+c+n'!B48,0))</f>
        <v>0</v>
      </c>
      <c r="C48" s="28">
        <f>IF($C$4="Neattiecināmās izmaksas",IF('12a+c+n'!$Q48="N",'12a+c+n'!C48,0))</f>
        <v>0</v>
      </c>
      <c r="D48" s="28">
        <f>IF($C$4="Neattiecināmās izmaksas",IF('12a+c+n'!$Q48="N",'12a+c+n'!D48,0))</f>
        <v>0</v>
      </c>
      <c r="E48" s="59"/>
      <c r="F48" s="81"/>
      <c r="G48" s="28"/>
      <c r="H48" s="28">
        <f>IF($C$4="Neattiecināmās izmaksas",IF('12a+c+n'!$Q48="N",'12a+c+n'!H48,0))</f>
        <v>0</v>
      </c>
      <c r="I48" s="28"/>
      <c r="J48" s="28"/>
      <c r="K48" s="59">
        <f>IF($C$4="Neattiecināmās izmaksas",IF('12a+c+n'!$Q48="N",'12a+c+n'!K48,0))</f>
        <v>0</v>
      </c>
      <c r="L48" s="109">
        <f>IF($C$4="Neattiecināmās izmaksas",IF('12a+c+n'!$Q48="N",'12a+c+n'!L48,0))</f>
        <v>0</v>
      </c>
      <c r="M48" s="28">
        <f>IF($C$4="Neattiecināmās izmaksas",IF('12a+c+n'!$Q48="N",'12a+c+n'!M48,0))</f>
        <v>0</v>
      </c>
      <c r="N48" s="28">
        <f>IF($C$4="Neattiecināmās izmaksas",IF('12a+c+n'!$Q48="N",'12a+c+n'!N48,0))</f>
        <v>0</v>
      </c>
      <c r="O48" s="28">
        <f>IF($C$4="Neattiecināmās izmaksas",IF('12a+c+n'!$Q48="N",'12a+c+n'!O48,0))</f>
        <v>0</v>
      </c>
      <c r="P48" s="59">
        <f>IF($C$4="Neattiecināmās izmaksas",IF('12a+c+n'!$Q48="N",'12a+c+n'!P48,0))</f>
        <v>0</v>
      </c>
    </row>
    <row r="49" spans="1:16" x14ac:dyDescent="0.2">
      <c r="A49" s="64">
        <f>IF(P49=0,0,IF(COUNTBLANK(P49)=1,0,COUNTA($P$14:P49)))</f>
        <v>0</v>
      </c>
      <c r="B49" s="28">
        <f>IF($C$4="Neattiecināmās izmaksas",IF('12a+c+n'!$Q49="N",'12a+c+n'!B49,0))</f>
        <v>0</v>
      </c>
      <c r="C49" s="28">
        <f>IF($C$4="Neattiecināmās izmaksas",IF('12a+c+n'!$Q49="N",'12a+c+n'!C49,0))</f>
        <v>0</v>
      </c>
      <c r="D49" s="28">
        <f>IF($C$4="Neattiecināmās izmaksas",IF('12a+c+n'!$Q49="N",'12a+c+n'!D49,0))</f>
        <v>0</v>
      </c>
      <c r="E49" s="59"/>
      <c r="F49" s="81"/>
      <c r="G49" s="28"/>
      <c r="H49" s="28">
        <f>IF($C$4="Neattiecināmās izmaksas",IF('12a+c+n'!$Q49="N",'12a+c+n'!H49,0))</f>
        <v>0</v>
      </c>
      <c r="I49" s="28"/>
      <c r="J49" s="28"/>
      <c r="K49" s="59">
        <f>IF($C$4="Neattiecināmās izmaksas",IF('12a+c+n'!$Q49="N",'12a+c+n'!K49,0))</f>
        <v>0</v>
      </c>
      <c r="L49" s="109">
        <f>IF($C$4="Neattiecināmās izmaksas",IF('12a+c+n'!$Q49="N",'12a+c+n'!L49,0))</f>
        <v>0</v>
      </c>
      <c r="M49" s="28">
        <f>IF($C$4="Neattiecināmās izmaksas",IF('12a+c+n'!$Q49="N",'12a+c+n'!M49,0))</f>
        <v>0</v>
      </c>
      <c r="N49" s="28">
        <f>IF($C$4="Neattiecināmās izmaksas",IF('12a+c+n'!$Q49="N",'12a+c+n'!N49,0))</f>
        <v>0</v>
      </c>
      <c r="O49" s="28">
        <f>IF($C$4="Neattiecināmās izmaksas",IF('12a+c+n'!$Q49="N",'12a+c+n'!O49,0))</f>
        <v>0</v>
      </c>
      <c r="P49" s="59">
        <f>IF($C$4="Neattiecināmās izmaksas",IF('12a+c+n'!$Q49="N",'12a+c+n'!P49,0))</f>
        <v>0</v>
      </c>
    </row>
    <row r="50" spans="1:16" x14ac:dyDescent="0.2">
      <c r="A50" s="64">
        <f>IF(P50=0,0,IF(COUNTBLANK(P50)=1,0,COUNTA($P$14:P50)))</f>
        <v>0</v>
      </c>
      <c r="B50" s="28">
        <f>IF($C$4="Neattiecināmās izmaksas",IF('12a+c+n'!$Q50="N",'12a+c+n'!B50,0))</f>
        <v>0</v>
      </c>
      <c r="C50" s="28">
        <f>IF($C$4="Neattiecināmās izmaksas",IF('12a+c+n'!$Q50="N",'12a+c+n'!C50,0))</f>
        <v>0</v>
      </c>
      <c r="D50" s="28">
        <f>IF($C$4="Neattiecināmās izmaksas",IF('12a+c+n'!$Q50="N",'12a+c+n'!D50,0))</f>
        <v>0</v>
      </c>
      <c r="E50" s="59"/>
      <c r="F50" s="81"/>
      <c r="G50" s="28"/>
      <c r="H50" s="28">
        <f>IF($C$4="Neattiecināmās izmaksas",IF('12a+c+n'!$Q50="N",'12a+c+n'!H50,0))</f>
        <v>0</v>
      </c>
      <c r="I50" s="28"/>
      <c r="J50" s="28"/>
      <c r="K50" s="59">
        <f>IF($C$4="Neattiecināmās izmaksas",IF('12a+c+n'!$Q50="N",'12a+c+n'!K50,0))</f>
        <v>0</v>
      </c>
      <c r="L50" s="109">
        <f>IF($C$4="Neattiecināmās izmaksas",IF('12a+c+n'!$Q50="N",'12a+c+n'!L50,0))</f>
        <v>0</v>
      </c>
      <c r="M50" s="28">
        <f>IF($C$4="Neattiecināmās izmaksas",IF('12a+c+n'!$Q50="N",'12a+c+n'!M50,0))</f>
        <v>0</v>
      </c>
      <c r="N50" s="28">
        <f>IF($C$4="Neattiecināmās izmaksas",IF('12a+c+n'!$Q50="N",'12a+c+n'!N50,0))</f>
        <v>0</v>
      </c>
      <c r="O50" s="28">
        <f>IF($C$4="Neattiecināmās izmaksas",IF('12a+c+n'!$Q50="N",'12a+c+n'!O50,0))</f>
        <v>0</v>
      </c>
      <c r="P50" s="59">
        <f>IF($C$4="Neattiecināmās izmaksas",IF('12a+c+n'!$Q50="N",'12a+c+n'!P50,0))</f>
        <v>0</v>
      </c>
    </row>
    <row r="51" spans="1:16" x14ac:dyDescent="0.2">
      <c r="A51" s="64">
        <f>IF(P51=0,0,IF(COUNTBLANK(P51)=1,0,COUNTA($P$14:P51)))</f>
        <v>0</v>
      </c>
      <c r="B51" s="28">
        <f>IF($C$4="Neattiecināmās izmaksas",IF('12a+c+n'!$Q51="N",'12a+c+n'!B51,0))</f>
        <v>0</v>
      </c>
      <c r="C51" s="28">
        <f>IF($C$4="Neattiecināmās izmaksas",IF('12a+c+n'!$Q51="N",'12a+c+n'!C51,0))</f>
        <v>0</v>
      </c>
      <c r="D51" s="28">
        <f>IF($C$4="Neattiecināmās izmaksas",IF('12a+c+n'!$Q51="N",'12a+c+n'!D51,0))</f>
        <v>0</v>
      </c>
      <c r="E51" s="59"/>
      <c r="F51" s="81"/>
      <c r="G51" s="28"/>
      <c r="H51" s="28">
        <f>IF($C$4="Neattiecināmās izmaksas",IF('12a+c+n'!$Q51="N",'12a+c+n'!H51,0))</f>
        <v>0</v>
      </c>
      <c r="I51" s="28"/>
      <c r="J51" s="28"/>
      <c r="K51" s="59">
        <f>IF($C$4="Neattiecināmās izmaksas",IF('12a+c+n'!$Q51="N",'12a+c+n'!K51,0))</f>
        <v>0</v>
      </c>
      <c r="L51" s="109">
        <f>IF($C$4="Neattiecināmās izmaksas",IF('12a+c+n'!$Q51="N",'12a+c+n'!L51,0))</f>
        <v>0</v>
      </c>
      <c r="M51" s="28">
        <f>IF($C$4="Neattiecināmās izmaksas",IF('12a+c+n'!$Q51="N",'12a+c+n'!M51,0))</f>
        <v>0</v>
      </c>
      <c r="N51" s="28">
        <f>IF($C$4="Neattiecināmās izmaksas",IF('12a+c+n'!$Q51="N",'12a+c+n'!N51,0))</f>
        <v>0</v>
      </c>
      <c r="O51" s="28">
        <f>IF($C$4="Neattiecināmās izmaksas",IF('12a+c+n'!$Q51="N",'12a+c+n'!O51,0))</f>
        <v>0</v>
      </c>
      <c r="P51" s="59">
        <f>IF($C$4="Neattiecināmās izmaksas",IF('12a+c+n'!$Q51="N",'12a+c+n'!P51,0))</f>
        <v>0</v>
      </c>
    </row>
    <row r="52" spans="1:16" x14ac:dyDescent="0.2">
      <c r="A52" s="64">
        <f>IF(P52=0,0,IF(COUNTBLANK(P52)=1,0,COUNTA($P$14:P52)))</f>
        <v>0</v>
      </c>
      <c r="B52" s="28">
        <f>IF($C$4="Neattiecināmās izmaksas",IF('12a+c+n'!$Q52="N",'12a+c+n'!B52,0))</f>
        <v>0</v>
      </c>
      <c r="C52" s="28">
        <f>IF($C$4="Neattiecināmās izmaksas",IF('12a+c+n'!$Q52="N",'12a+c+n'!C52,0))</f>
        <v>0</v>
      </c>
      <c r="D52" s="28">
        <f>IF($C$4="Neattiecināmās izmaksas",IF('12a+c+n'!$Q52="N",'12a+c+n'!D52,0))</f>
        <v>0</v>
      </c>
      <c r="E52" s="59"/>
      <c r="F52" s="81"/>
      <c r="G52" s="28"/>
      <c r="H52" s="28">
        <f>IF($C$4="Neattiecināmās izmaksas",IF('12a+c+n'!$Q52="N",'12a+c+n'!H52,0))</f>
        <v>0</v>
      </c>
      <c r="I52" s="28"/>
      <c r="J52" s="28"/>
      <c r="K52" s="59">
        <f>IF($C$4="Neattiecināmās izmaksas",IF('12a+c+n'!$Q52="N",'12a+c+n'!K52,0))</f>
        <v>0</v>
      </c>
      <c r="L52" s="109">
        <f>IF($C$4="Neattiecināmās izmaksas",IF('12a+c+n'!$Q52="N",'12a+c+n'!L52,0))</f>
        <v>0</v>
      </c>
      <c r="M52" s="28">
        <f>IF($C$4="Neattiecināmās izmaksas",IF('12a+c+n'!$Q52="N",'12a+c+n'!M52,0))</f>
        <v>0</v>
      </c>
      <c r="N52" s="28">
        <f>IF($C$4="Neattiecināmās izmaksas",IF('12a+c+n'!$Q52="N",'12a+c+n'!N52,0))</f>
        <v>0</v>
      </c>
      <c r="O52" s="28">
        <f>IF($C$4="Neattiecināmās izmaksas",IF('12a+c+n'!$Q52="N",'12a+c+n'!O52,0))</f>
        <v>0</v>
      </c>
      <c r="P52" s="59">
        <f>IF($C$4="Neattiecināmās izmaksas",IF('12a+c+n'!$Q52="N",'12a+c+n'!P52,0))</f>
        <v>0</v>
      </c>
    </row>
    <row r="53" spans="1:16" x14ac:dyDescent="0.2">
      <c r="A53" s="64">
        <f>IF(P53=0,0,IF(COUNTBLANK(P53)=1,0,COUNTA($P$14:P53)))</f>
        <v>0</v>
      </c>
      <c r="B53" s="28">
        <f>IF($C$4="Neattiecināmās izmaksas",IF('12a+c+n'!$Q53="N",'12a+c+n'!B53,0))</f>
        <v>0</v>
      </c>
      <c r="C53" s="28">
        <f>IF($C$4="Neattiecināmās izmaksas",IF('12a+c+n'!$Q53="N",'12a+c+n'!C53,0))</f>
        <v>0</v>
      </c>
      <c r="D53" s="28">
        <f>IF($C$4="Neattiecināmās izmaksas",IF('12a+c+n'!$Q53="N",'12a+c+n'!D53,0))</f>
        <v>0</v>
      </c>
      <c r="E53" s="59"/>
      <c r="F53" s="81"/>
      <c r="G53" s="28"/>
      <c r="H53" s="28">
        <f>IF($C$4="Neattiecināmās izmaksas",IF('12a+c+n'!$Q53="N",'12a+c+n'!H53,0))</f>
        <v>0</v>
      </c>
      <c r="I53" s="28"/>
      <c r="J53" s="28"/>
      <c r="K53" s="59">
        <f>IF($C$4="Neattiecināmās izmaksas",IF('12a+c+n'!$Q53="N",'12a+c+n'!K53,0))</f>
        <v>0</v>
      </c>
      <c r="L53" s="109">
        <f>IF($C$4="Neattiecināmās izmaksas",IF('12a+c+n'!$Q53="N",'12a+c+n'!L53,0))</f>
        <v>0</v>
      </c>
      <c r="M53" s="28">
        <f>IF($C$4="Neattiecināmās izmaksas",IF('12a+c+n'!$Q53="N",'12a+c+n'!M53,0))</f>
        <v>0</v>
      </c>
      <c r="N53" s="28">
        <f>IF($C$4="Neattiecināmās izmaksas",IF('12a+c+n'!$Q53="N",'12a+c+n'!N53,0))</f>
        <v>0</v>
      </c>
      <c r="O53" s="28">
        <f>IF($C$4="Neattiecināmās izmaksas",IF('12a+c+n'!$Q53="N",'12a+c+n'!O53,0))</f>
        <v>0</v>
      </c>
      <c r="P53" s="59">
        <f>IF($C$4="Neattiecināmās izmaksas",IF('12a+c+n'!$Q53="N",'12a+c+n'!P53,0))</f>
        <v>0</v>
      </c>
    </row>
    <row r="54" spans="1:16" x14ac:dyDescent="0.2">
      <c r="A54" s="64">
        <f>IF(P54=0,0,IF(COUNTBLANK(P54)=1,0,COUNTA($P$14:P54)))</f>
        <v>0</v>
      </c>
      <c r="B54" s="28">
        <f>IF($C$4="Neattiecināmās izmaksas",IF('12a+c+n'!$Q54="N",'12a+c+n'!B54,0))</f>
        <v>0</v>
      </c>
      <c r="C54" s="28">
        <f>IF($C$4="Neattiecināmās izmaksas",IF('12a+c+n'!$Q54="N",'12a+c+n'!C54,0))</f>
        <v>0</v>
      </c>
      <c r="D54" s="28">
        <f>IF($C$4="Neattiecināmās izmaksas",IF('12a+c+n'!$Q54="N",'12a+c+n'!D54,0))</f>
        <v>0</v>
      </c>
      <c r="E54" s="59"/>
      <c r="F54" s="81"/>
      <c r="G54" s="28"/>
      <c r="H54" s="28">
        <f>IF($C$4="Neattiecināmās izmaksas",IF('12a+c+n'!$Q54="N",'12a+c+n'!H54,0))</f>
        <v>0</v>
      </c>
      <c r="I54" s="28"/>
      <c r="J54" s="28"/>
      <c r="K54" s="59">
        <f>IF($C$4="Neattiecināmās izmaksas",IF('12a+c+n'!$Q54="N",'12a+c+n'!K54,0))</f>
        <v>0</v>
      </c>
      <c r="L54" s="109">
        <f>IF($C$4="Neattiecināmās izmaksas",IF('12a+c+n'!$Q54="N",'12a+c+n'!L54,0))</f>
        <v>0</v>
      </c>
      <c r="M54" s="28">
        <f>IF($C$4="Neattiecināmās izmaksas",IF('12a+c+n'!$Q54="N",'12a+c+n'!M54,0))</f>
        <v>0</v>
      </c>
      <c r="N54" s="28">
        <f>IF($C$4="Neattiecināmās izmaksas",IF('12a+c+n'!$Q54="N",'12a+c+n'!N54,0))</f>
        <v>0</v>
      </c>
      <c r="O54" s="28">
        <f>IF($C$4="Neattiecināmās izmaksas",IF('12a+c+n'!$Q54="N",'12a+c+n'!O54,0))</f>
        <v>0</v>
      </c>
      <c r="P54" s="59">
        <f>IF($C$4="Neattiecināmās izmaksas",IF('12a+c+n'!$Q54="N",'12a+c+n'!P54,0))</f>
        <v>0</v>
      </c>
    </row>
    <row r="55" spans="1:16" x14ac:dyDescent="0.2">
      <c r="A55" s="64">
        <f>IF(P55=0,0,IF(COUNTBLANK(P55)=1,0,COUNTA($P$14:P55)))</f>
        <v>0</v>
      </c>
      <c r="B55" s="28">
        <f>IF($C$4="Neattiecināmās izmaksas",IF('12a+c+n'!$Q55="N",'12a+c+n'!B55,0))</f>
        <v>0</v>
      </c>
      <c r="C55" s="28">
        <f>IF($C$4="Neattiecināmās izmaksas",IF('12a+c+n'!$Q55="N",'12a+c+n'!C55,0))</f>
        <v>0</v>
      </c>
      <c r="D55" s="28">
        <f>IF($C$4="Neattiecināmās izmaksas",IF('12a+c+n'!$Q55="N",'12a+c+n'!D55,0))</f>
        <v>0</v>
      </c>
      <c r="E55" s="59"/>
      <c r="F55" s="81"/>
      <c r="G55" s="28"/>
      <c r="H55" s="28">
        <f>IF($C$4="Neattiecināmās izmaksas",IF('12a+c+n'!$Q55="N",'12a+c+n'!H55,0))</f>
        <v>0</v>
      </c>
      <c r="I55" s="28"/>
      <c r="J55" s="28"/>
      <c r="K55" s="59">
        <f>IF($C$4="Neattiecināmās izmaksas",IF('12a+c+n'!$Q55="N",'12a+c+n'!K55,0))</f>
        <v>0</v>
      </c>
      <c r="L55" s="109">
        <f>IF($C$4="Neattiecināmās izmaksas",IF('12a+c+n'!$Q55="N",'12a+c+n'!L55,0))</f>
        <v>0</v>
      </c>
      <c r="M55" s="28">
        <f>IF($C$4="Neattiecināmās izmaksas",IF('12a+c+n'!$Q55="N",'12a+c+n'!M55,0))</f>
        <v>0</v>
      </c>
      <c r="N55" s="28">
        <f>IF($C$4="Neattiecināmās izmaksas",IF('12a+c+n'!$Q55="N",'12a+c+n'!N55,0))</f>
        <v>0</v>
      </c>
      <c r="O55" s="28">
        <f>IF($C$4="Neattiecināmās izmaksas",IF('12a+c+n'!$Q55="N",'12a+c+n'!O55,0))</f>
        <v>0</v>
      </c>
      <c r="P55" s="59">
        <f>IF($C$4="Neattiecināmās izmaksas",IF('12a+c+n'!$Q55="N",'12a+c+n'!P55,0))</f>
        <v>0</v>
      </c>
    </row>
    <row r="56" spans="1:16" x14ac:dyDescent="0.2">
      <c r="A56" s="64">
        <f>IF(P56=0,0,IF(COUNTBLANK(P56)=1,0,COUNTA($P$14:P56)))</f>
        <v>0</v>
      </c>
      <c r="B56" s="28">
        <f>IF($C$4="Neattiecināmās izmaksas",IF('12a+c+n'!$Q56="N",'12a+c+n'!B56,0))</f>
        <v>0</v>
      </c>
      <c r="C56" s="28">
        <f>IF($C$4="Neattiecināmās izmaksas",IF('12a+c+n'!$Q56="N",'12a+c+n'!C56,0))</f>
        <v>0</v>
      </c>
      <c r="D56" s="28">
        <f>IF($C$4="Neattiecināmās izmaksas",IF('12a+c+n'!$Q56="N",'12a+c+n'!D56,0))</f>
        <v>0</v>
      </c>
      <c r="E56" s="59"/>
      <c r="F56" s="81"/>
      <c r="G56" s="28"/>
      <c r="H56" s="28">
        <f>IF($C$4="Neattiecināmās izmaksas",IF('12a+c+n'!$Q56="N",'12a+c+n'!H56,0))</f>
        <v>0</v>
      </c>
      <c r="I56" s="28"/>
      <c r="J56" s="28"/>
      <c r="K56" s="59">
        <f>IF($C$4="Neattiecināmās izmaksas",IF('12a+c+n'!$Q56="N",'12a+c+n'!K56,0))</f>
        <v>0</v>
      </c>
      <c r="L56" s="109">
        <f>IF($C$4="Neattiecināmās izmaksas",IF('12a+c+n'!$Q56="N",'12a+c+n'!L56,0))</f>
        <v>0</v>
      </c>
      <c r="M56" s="28">
        <f>IF($C$4="Neattiecināmās izmaksas",IF('12a+c+n'!$Q56="N",'12a+c+n'!M56,0))</f>
        <v>0</v>
      </c>
      <c r="N56" s="28">
        <f>IF($C$4="Neattiecināmās izmaksas",IF('12a+c+n'!$Q56="N",'12a+c+n'!N56,0))</f>
        <v>0</v>
      </c>
      <c r="O56" s="28">
        <f>IF($C$4="Neattiecināmās izmaksas",IF('12a+c+n'!$Q56="N",'12a+c+n'!O56,0))</f>
        <v>0</v>
      </c>
      <c r="P56" s="59">
        <f>IF($C$4="Neattiecināmās izmaksas",IF('12a+c+n'!$Q56="N",'12a+c+n'!P56,0))</f>
        <v>0</v>
      </c>
    </row>
    <row r="57" spans="1:16" x14ac:dyDescent="0.2">
      <c r="A57" s="64">
        <f>IF(P57=0,0,IF(COUNTBLANK(P57)=1,0,COUNTA($P$14:P57)))</f>
        <v>0</v>
      </c>
      <c r="B57" s="28">
        <f>IF($C$4="Neattiecināmās izmaksas",IF('12a+c+n'!$Q57="N",'12a+c+n'!B57,0))</f>
        <v>0</v>
      </c>
      <c r="C57" s="28">
        <f>IF($C$4="Neattiecināmās izmaksas",IF('12a+c+n'!$Q57="N",'12a+c+n'!C57,0))</f>
        <v>0</v>
      </c>
      <c r="D57" s="28">
        <f>IF($C$4="Neattiecināmās izmaksas",IF('12a+c+n'!$Q57="N",'12a+c+n'!D57,0))</f>
        <v>0</v>
      </c>
      <c r="E57" s="59"/>
      <c r="F57" s="81"/>
      <c r="G57" s="28"/>
      <c r="H57" s="28">
        <f>IF($C$4="Neattiecināmās izmaksas",IF('12a+c+n'!$Q57="N",'12a+c+n'!H57,0))</f>
        <v>0</v>
      </c>
      <c r="I57" s="28"/>
      <c r="J57" s="28"/>
      <c r="K57" s="59">
        <f>IF($C$4="Neattiecināmās izmaksas",IF('12a+c+n'!$Q57="N",'12a+c+n'!K57,0))</f>
        <v>0</v>
      </c>
      <c r="L57" s="109">
        <f>IF($C$4="Neattiecināmās izmaksas",IF('12a+c+n'!$Q57="N",'12a+c+n'!L57,0))</f>
        <v>0</v>
      </c>
      <c r="M57" s="28">
        <f>IF($C$4="Neattiecināmās izmaksas",IF('12a+c+n'!$Q57="N",'12a+c+n'!M57,0))</f>
        <v>0</v>
      </c>
      <c r="N57" s="28">
        <f>IF($C$4="Neattiecināmās izmaksas",IF('12a+c+n'!$Q57="N",'12a+c+n'!N57,0))</f>
        <v>0</v>
      </c>
      <c r="O57" s="28">
        <f>IF($C$4="Neattiecināmās izmaksas",IF('12a+c+n'!$Q57="N",'12a+c+n'!O57,0))</f>
        <v>0</v>
      </c>
      <c r="P57" s="59">
        <f>IF($C$4="Neattiecināmās izmaksas",IF('12a+c+n'!$Q57="N",'12a+c+n'!P57,0))</f>
        <v>0</v>
      </c>
    </row>
    <row r="58" spans="1:16" x14ac:dyDescent="0.2">
      <c r="A58" s="64">
        <f>IF(P58=0,0,IF(COUNTBLANK(P58)=1,0,COUNTA($P$14:P58)))</f>
        <v>0</v>
      </c>
      <c r="B58" s="28">
        <f>IF($C$4="Neattiecināmās izmaksas",IF('12a+c+n'!$Q58="N",'12a+c+n'!B58,0))</f>
        <v>0</v>
      </c>
      <c r="C58" s="28">
        <f>IF($C$4="Neattiecināmās izmaksas",IF('12a+c+n'!$Q58="N",'12a+c+n'!C58,0))</f>
        <v>0</v>
      </c>
      <c r="D58" s="28">
        <f>IF($C$4="Neattiecināmās izmaksas",IF('12a+c+n'!$Q58="N",'12a+c+n'!D58,0))</f>
        <v>0</v>
      </c>
      <c r="E58" s="59"/>
      <c r="F58" s="81"/>
      <c r="G58" s="28"/>
      <c r="H58" s="28">
        <f>IF($C$4="Neattiecināmās izmaksas",IF('12a+c+n'!$Q58="N",'12a+c+n'!H58,0))</f>
        <v>0</v>
      </c>
      <c r="I58" s="28"/>
      <c r="J58" s="28"/>
      <c r="K58" s="59">
        <f>IF($C$4="Neattiecināmās izmaksas",IF('12a+c+n'!$Q58="N",'12a+c+n'!K58,0))</f>
        <v>0</v>
      </c>
      <c r="L58" s="109">
        <f>IF($C$4="Neattiecināmās izmaksas",IF('12a+c+n'!$Q58="N",'12a+c+n'!L58,0))</f>
        <v>0</v>
      </c>
      <c r="M58" s="28">
        <f>IF($C$4="Neattiecināmās izmaksas",IF('12a+c+n'!$Q58="N",'12a+c+n'!M58,0))</f>
        <v>0</v>
      </c>
      <c r="N58" s="28">
        <f>IF($C$4="Neattiecināmās izmaksas",IF('12a+c+n'!$Q58="N",'12a+c+n'!N58,0))</f>
        <v>0</v>
      </c>
      <c r="O58" s="28">
        <f>IF($C$4="Neattiecināmās izmaksas",IF('12a+c+n'!$Q58="N",'12a+c+n'!O58,0))</f>
        <v>0</v>
      </c>
      <c r="P58" s="59">
        <f>IF($C$4="Neattiecināmās izmaksas",IF('12a+c+n'!$Q58="N",'12a+c+n'!P58,0))</f>
        <v>0</v>
      </c>
    </row>
    <row r="59" spans="1:16" x14ac:dyDescent="0.2">
      <c r="A59" s="64">
        <f>IF(P59=0,0,IF(COUNTBLANK(P59)=1,0,COUNTA($P$14:P59)))</f>
        <v>0</v>
      </c>
      <c r="B59" s="28">
        <f>IF($C$4="Neattiecināmās izmaksas",IF('12a+c+n'!$Q59="N",'12a+c+n'!B59,0))</f>
        <v>0</v>
      </c>
      <c r="C59" s="28">
        <f>IF($C$4="Neattiecināmās izmaksas",IF('12a+c+n'!$Q59="N",'12a+c+n'!C59,0))</f>
        <v>0</v>
      </c>
      <c r="D59" s="28">
        <f>IF($C$4="Neattiecināmās izmaksas",IF('12a+c+n'!$Q59="N",'12a+c+n'!D59,0))</f>
        <v>0</v>
      </c>
      <c r="E59" s="59"/>
      <c r="F59" s="81"/>
      <c r="G59" s="28"/>
      <c r="H59" s="28">
        <f>IF($C$4="Neattiecināmās izmaksas",IF('12a+c+n'!$Q59="N",'12a+c+n'!H59,0))</f>
        <v>0</v>
      </c>
      <c r="I59" s="28"/>
      <c r="J59" s="28"/>
      <c r="K59" s="59">
        <f>IF($C$4="Neattiecināmās izmaksas",IF('12a+c+n'!$Q59="N",'12a+c+n'!K59,0))</f>
        <v>0</v>
      </c>
      <c r="L59" s="109">
        <f>IF($C$4="Neattiecināmās izmaksas",IF('12a+c+n'!$Q59="N",'12a+c+n'!L59,0))</f>
        <v>0</v>
      </c>
      <c r="M59" s="28">
        <f>IF($C$4="Neattiecināmās izmaksas",IF('12a+c+n'!$Q59="N",'12a+c+n'!M59,0))</f>
        <v>0</v>
      </c>
      <c r="N59" s="28">
        <f>IF($C$4="Neattiecināmās izmaksas",IF('12a+c+n'!$Q59="N",'12a+c+n'!N59,0))</f>
        <v>0</v>
      </c>
      <c r="O59" s="28">
        <f>IF($C$4="Neattiecināmās izmaksas",IF('12a+c+n'!$Q59="N",'12a+c+n'!O59,0))</f>
        <v>0</v>
      </c>
      <c r="P59" s="59">
        <f>IF($C$4="Neattiecināmās izmaksas",IF('12a+c+n'!$Q59="N",'12a+c+n'!P59,0))</f>
        <v>0</v>
      </c>
    </row>
    <row r="60" spans="1:16" x14ac:dyDescent="0.2">
      <c r="A60" s="64">
        <f>IF(P60=0,0,IF(COUNTBLANK(P60)=1,0,COUNTA($P$14:P60)))</f>
        <v>0</v>
      </c>
      <c r="B60" s="28">
        <f>IF($C$4="Neattiecināmās izmaksas",IF('12a+c+n'!$Q60="N",'12a+c+n'!B60,0))</f>
        <v>0</v>
      </c>
      <c r="C60" s="28">
        <f>IF($C$4="Neattiecināmās izmaksas",IF('12a+c+n'!$Q60="N",'12a+c+n'!C60,0))</f>
        <v>0</v>
      </c>
      <c r="D60" s="28">
        <f>IF($C$4="Neattiecināmās izmaksas",IF('12a+c+n'!$Q60="N",'12a+c+n'!D60,0))</f>
        <v>0</v>
      </c>
      <c r="E60" s="59"/>
      <c r="F60" s="81"/>
      <c r="G60" s="28"/>
      <c r="H60" s="28">
        <f>IF($C$4="Neattiecināmās izmaksas",IF('12a+c+n'!$Q60="N",'12a+c+n'!H60,0))</f>
        <v>0</v>
      </c>
      <c r="I60" s="28"/>
      <c r="J60" s="28"/>
      <c r="K60" s="59">
        <f>IF($C$4="Neattiecināmās izmaksas",IF('12a+c+n'!$Q60="N",'12a+c+n'!K60,0))</f>
        <v>0</v>
      </c>
      <c r="L60" s="109">
        <f>IF($C$4="Neattiecināmās izmaksas",IF('12a+c+n'!$Q60="N",'12a+c+n'!L60,0))</f>
        <v>0</v>
      </c>
      <c r="M60" s="28">
        <f>IF($C$4="Neattiecināmās izmaksas",IF('12a+c+n'!$Q60="N",'12a+c+n'!M60,0))</f>
        <v>0</v>
      </c>
      <c r="N60" s="28">
        <f>IF($C$4="Neattiecināmās izmaksas",IF('12a+c+n'!$Q60="N",'12a+c+n'!N60,0))</f>
        <v>0</v>
      </c>
      <c r="O60" s="28">
        <f>IF($C$4="Neattiecināmās izmaksas",IF('12a+c+n'!$Q60="N",'12a+c+n'!O60,0))</f>
        <v>0</v>
      </c>
      <c r="P60" s="59">
        <f>IF($C$4="Neattiecināmās izmaksas",IF('12a+c+n'!$Q60="N",'12a+c+n'!P60,0))</f>
        <v>0</v>
      </c>
    </row>
    <row r="61" spans="1:16" x14ac:dyDescent="0.2">
      <c r="A61" s="64">
        <f>IF(P61=0,0,IF(COUNTBLANK(P61)=1,0,COUNTA($P$14:P61)))</f>
        <v>0</v>
      </c>
      <c r="B61" s="28">
        <f>IF($C$4="Neattiecināmās izmaksas",IF('12a+c+n'!$Q61="N",'12a+c+n'!B61,0))</f>
        <v>0</v>
      </c>
      <c r="C61" s="28">
        <f>IF($C$4="Neattiecināmās izmaksas",IF('12a+c+n'!$Q61="N",'12a+c+n'!C61,0))</f>
        <v>0</v>
      </c>
      <c r="D61" s="28">
        <f>IF($C$4="Neattiecināmās izmaksas",IF('12a+c+n'!$Q61="N",'12a+c+n'!D61,0))</f>
        <v>0</v>
      </c>
      <c r="E61" s="59"/>
      <c r="F61" s="81"/>
      <c r="G61" s="28"/>
      <c r="H61" s="28">
        <f>IF($C$4="Neattiecināmās izmaksas",IF('12a+c+n'!$Q61="N",'12a+c+n'!H61,0))</f>
        <v>0</v>
      </c>
      <c r="I61" s="28"/>
      <c r="J61" s="28"/>
      <c r="K61" s="59">
        <f>IF($C$4="Neattiecināmās izmaksas",IF('12a+c+n'!$Q61="N",'12a+c+n'!K61,0))</f>
        <v>0</v>
      </c>
      <c r="L61" s="109">
        <f>IF($C$4="Neattiecināmās izmaksas",IF('12a+c+n'!$Q61="N",'12a+c+n'!L61,0))</f>
        <v>0</v>
      </c>
      <c r="M61" s="28">
        <f>IF($C$4="Neattiecināmās izmaksas",IF('12a+c+n'!$Q61="N",'12a+c+n'!M61,0))</f>
        <v>0</v>
      </c>
      <c r="N61" s="28">
        <f>IF($C$4="Neattiecināmās izmaksas",IF('12a+c+n'!$Q61="N",'12a+c+n'!N61,0))</f>
        <v>0</v>
      </c>
      <c r="O61" s="28">
        <f>IF($C$4="Neattiecināmās izmaksas",IF('12a+c+n'!$Q61="N",'12a+c+n'!O61,0))</f>
        <v>0</v>
      </c>
      <c r="P61" s="59">
        <f>IF($C$4="Neattiecināmās izmaksas",IF('12a+c+n'!$Q61="N",'12a+c+n'!P61,0))</f>
        <v>0</v>
      </c>
    </row>
    <row r="62" spans="1:16" x14ac:dyDescent="0.2">
      <c r="A62" s="64">
        <f>IF(P62=0,0,IF(COUNTBLANK(P62)=1,0,COUNTA($P$14:P62)))</f>
        <v>0</v>
      </c>
      <c r="B62" s="28">
        <f>IF($C$4="Neattiecināmās izmaksas",IF('12a+c+n'!$Q62="N",'12a+c+n'!B62,0))</f>
        <v>0</v>
      </c>
      <c r="C62" s="28">
        <f>IF($C$4="Neattiecināmās izmaksas",IF('12a+c+n'!$Q62="N",'12a+c+n'!C62,0))</f>
        <v>0</v>
      </c>
      <c r="D62" s="28">
        <f>IF($C$4="Neattiecināmās izmaksas",IF('12a+c+n'!$Q62="N",'12a+c+n'!D62,0))</f>
        <v>0</v>
      </c>
      <c r="E62" s="59"/>
      <c r="F62" s="81"/>
      <c r="G62" s="28"/>
      <c r="H62" s="28">
        <f>IF($C$4="Neattiecināmās izmaksas",IF('12a+c+n'!$Q62="N",'12a+c+n'!H62,0))</f>
        <v>0</v>
      </c>
      <c r="I62" s="28"/>
      <c r="J62" s="28"/>
      <c r="K62" s="59">
        <f>IF($C$4="Neattiecināmās izmaksas",IF('12a+c+n'!$Q62="N",'12a+c+n'!K62,0))</f>
        <v>0</v>
      </c>
      <c r="L62" s="109">
        <f>IF($C$4="Neattiecināmās izmaksas",IF('12a+c+n'!$Q62="N",'12a+c+n'!L62,0))</f>
        <v>0</v>
      </c>
      <c r="M62" s="28">
        <f>IF($C$4="Neattiecināmās izmaksas",IF('12a+c+n'!$Q62="N",'12a+c+n'!M62,0))</f>
        <v>0</v>
      </c>
      <c r="N62" s="28">
        <f>IF($C$4="Neattiecināmās izmaksas",IF('12a+c+n'!$Q62="N",'12a+c+n'!N62,0))</f>
        <v>0</v>
      </c>
      <c r="O62" s="28">
        <f>IF($C$4="Neattiecināmās izmaksas",IF('12a+c+n'!$Q62="N",'12a+c+n'!O62,0))</f>
        <v>0</v>
      </c>
      <c r="P62" s="59">
        <f>IF($C$4="Neattiecināmās izmaksas",IF('12a+c+n'!$Q62="N",'12a+c+n'!P62,0))</f>
        <v>0</v>
      </c>
    </row>
    <row r="63" spans="1:16" x14ac:dyDescent="0.2">
      <c r="A63" s="64">
        <f>IF(P63=0,0,IF(COUNTBLANK(P63)=1,0,COUNTA($P$14:P63)))</f>
        <v>0</v>
      </c>
      <c r="B63" s="28">
        <f>IF($C$4="Neattiecināmās izmaksas",IF('12a+c+n'!$Q63="N",'12a+c+n'!B63,0))</f>
        <v>0</v>
      </c>
      <c r="C63" s="28">
        <f>IF($C$4="Neattiecināmās izmaksas",IF('12a+c+n'!$Q63="N",'12a+c+n'!C63,0))</f>
        <v>0</v>
      </c>
      <c r="D63" s="28">
        <f>IF($C$4="Neattiecināmās izmaksas",IF('12a+c+n'!$Q63="N",'12a+c+n'!D63,0))</f>
        <v>0</v>
      </c>
      <c r="E63" s="59"/>
      <c r="F63" s="81"/>
      <c r="G63" s="28"/>
      <c r="H63" s="28">
        <f>IF($C$4="Neattiecināmās izmaksas",IF('12a+c+n'!$Q63="N",'12a+c+n'!H63,0))</f>
        <v>0</v>
      </c>
      <c r="I63" s="28"/>
      <c r="J63" s="28"/>
      <c r="K63" s="59">
        <f>IF($C$4="Neattiecināmās izmaksas",IF('12a+c+n'!$Q63="N",'12a+c+n'!K63,0))</f>
        <v>0</v>
      </c>
      <c r="L63" s="109">
        <f>IF($C$4="Neattiecināmās izmaksas",IF('12a+c+n'!$Q63="N",'12a+c+n'!L63,0))</f>
        <v>0</v>
      </c>
      <c r="M63" s="28">
        <f>IF($C$4="Neattiecināmās izmaksas",IF('12a+c+n'!$Q63="N",'12a+c+n'!M63,0))</f>
        <v>0</v>
      </c>
      <c r="N63" s="28">
        <f>IF($C$4="Neattiecināmās izmaksas",IF('12a+c+n'!$Q63="N",'12a+c+n'!N63,0))</f>
        <v>0</v>
      </c>
      <c r="O63" s="28">
        <f>IF($C$4="Neattiecināmās izmaksas",IF('12a+c+n'!$Q63="N",'12a+c+n'!O63,0))</f>
        <v>0</v>
      </c>
      <c r="P63" s="59">
        <f>IF($C$4="Neattiecināmās izmaksas",IF('12a+c+n'!$Q63="N",'12a+c+n'!P63,0))</f>
        <v>0</v>
      </c>
    </row>
    <row r="64" spans="1:16" x14ac:dyDescent="0.2">
      <c r="A64" s="64">
        <f>IF(P64=0,0,IF(COUNTBLANK(P64)=1,0,COUNTA($P$14:P64)))</f>
        <v>0</v>
      </c>
      <c r="B64" s="28">
        <f>IF($C$4="Neattiecināmās izmaksas",IF('12a+c+n'!$Q64="N",'12a+c+n'!B64,0))</f>
        <v>0</v>
      </c>
      <c r="C64" s="28">
        <f>IF($C$4="Neattiecināmās izmaksas",IF('12a+c+n'!$Q64="N",'12a+c+n'!C64,0))</f>
        <v>0</v>
      </c>
      <c r="D64" s="28">
        <f>IF($C$4="Neattiecināmās izmaksas",IF('12a+c+n'!$Q64="N",'12a+c+n'!D64,0))</f>
        <v>0</v>
      </c>
      <c r="E64" s="59"/>
      <c r="F64" s="81"/>
      <c r="G64" s="28"/>
      <c r="H64" s="28">
        <f>IF($C$4="Neattiecināmās izmaksas",IF('12a+c+n'!$Q64="N",'12a+c+n'!H64,0))</f>
        <v>0</v>
      </c>
      <c r="I64" s="28"/>
      <c r="J64" s="28"/>
      <c r="K64" s="59">
        <f>IF($C$4="Neattiecināmās izmaksas",IF('12a+c+n'!$Q64="N",'12a+c+n'!K64,0))</f>
        <v>0</v>
      </c>
      <c r="L64" s="109">
        <f>IF($C$4="Neattiecināmās izmaksas",IF('12a+c+n'!$Q64="N",'12a+c+n'!L64,0))</f>
        <v>0</v>
      </c>
      <c r="M64" s="28">
        <f>IF($C$4="Neattiecināmās izmaksas",IF('12a+c+n'!$Q64="N",'12a+c+n'!M64,0))</f>
        <v>0</v>
      </c>
      <c r="N64" s="28">
        <f>IF($C$4="Neattiecināmās izmaksas",IF('12a+c+n'!$Q64="N",'12a+c+n'!N64,0))</f>
        <v>0</v>
      </c>
      <c r="O64" s="28">
        <f>IF($C$4="Neattiecināmās izmaksas",IF('12a+c+n'!$Q64="N",'12a+c+n'!O64,0))</f>
        <v>0</v>
      </c>
      <c r="P64" s="59">
        <f>IF($C$4="Neattiecināmās izmaksas",IF('12a+c+n'!$Q64="N",'12a+c+n'!P64,0))</f>
        <v>0</v>
      </c>
    </row>
    <row r="65" spans="1:16" x14ac:dyDescent="0.2">
      <c r="A65" s="64">
        <f>IF(P65=0,0,IF(COUNTBLANK(P65)=1,0,COUNTA($P$14:P65)))</f>
        <v>0</v>
      </c>
      <c r="B65" s="28">
        <f>IF($C$4="Neattiecināmās izmaksas",IF('12a+c+n'!$Q65="N",'12a+c+n'!B65,0))</f>
        <v>0</v>
      </c>
      <c r="C65" s="28">
        <f>IF($C$4="Neattiecināmās izmaksas",IF('12a+c+n'!$Q65="N",'12a+c+n'!C65,0))</f>
        <v>0</v>
      </c>
      <c r="D65" s="28">
        <f>IF($C$4="Neattiecināmās izmaksas",IF('12a+c+n'!$Q65="N",'12a+c+n'!D65,0))</f>
        <v>0</v>
      </c>
      <c r="E65" s="59"/>
      <c r="F65" s="81"/>
      <c r="G65" s="28"/>
      <c r="H65" s="28">
        <f>IF($C$4="Neattiecināmās izmaksas",IF('12a+c+n'!$Q65="N",'12a+c+n'!H65,0))</f>
        <v>0</v>
      </c>
      <c r="I65" s="28"/>
      <c r="J65" s="28"/>
      <c r="K65" s="59">
        <f>IF($C$4="Neattiecināmās izmaksas",IF('12a+c+n'!$Q65="N",'12a+c+n'!K65,0))</f>
        <v>0</v>
      </c>
      <c r="L65" s="109">
        <f>IF($C$4="Neattiecināmās izmaksas",IF('12a+c+n'!$Q65="N",'12a+c+n'!L65,0))</f>
        <v>0</v>
      </c>
      <c r="M65" s="28">
        <f>IF($C$4="Neattiecināmās izmaksas",IF('12a+c+n'!$Q65="N",'12a+c+n'!M65,0))</f>
        <v>0</v>
      </c>
      <c r="N65" s="28">
        <f>IF($C$4="Neattiecināmās izmaksas",IF('12a+c+n'!$Q65="N",'12a+c+n'!N65,0))</f>
        <v>0</v>
      </c>
      <c r="O65" s="28">
        <f>IF($C$4="Neattiecināmās izmaksas",IF('12a+c+n'!$Q65="N",'12a+c+n'!O65,0))</f>
        <v>0</v>
      </c>
      <c r="P65" s="59">
        <f>IF($C$4="Neattiecināmās izmaksas",IF('12a+c+n'!$Q65="N",'12a+c+n'!P65,0))</f>
        <v>0</v>
      </c>
    </row>
    <row r="66" spans="1:16" x14ac:dyDescent="0.2">
      <c r="A66" s="64">
        <f>IF(P66=0,0,IF(COUNTBLANK(P66)=1,0,COUNTA($P$14:P66)))</f>
        <v>0</v>
      </c>
      <c r="B66" s="28">
        <f>IF($C$4="Neattiecināmās izmaksas",IF('12a+c+n'!$Q66="N",'12a+c+n'!B66,0))</f>
        <v>0</v>
      </c>
      <c r="C66" s="28">
        <f>IF($C$4="Neattiecināmās izmaksas",IF('12a+c+n'!$Q66="N",'12a+c+n'!C66,0))</f>
        <v>0</v>
      </c>
      <c r="D66" s="28">
        <f>IF($C$4="Neattiecināmās izmaksas",IF('12a+c+n'!$Q66="N",'12a+c+n'!D66,0))</f>
        <v>0</v>
      </c>
      <c r="E66" s="59"/>
      <c r="F66" s="81"/>
      <c r="G66" s="28"/>
      <c r="H66" s="28">
        <f>IF($C$4="Neattiecināmās izmaksas",IF('12a+c+n'!$Q66="N",'12a+c+n'!H66,0))</f>
        <v>0</v>
      </c>
      <c r="I66" s="28"/>
      <c r="J66" s="28"/>
      <c r="K66" s="59">
        <f>IF($C$4="Neattiecināmās izmaksas",IF('12a+c+n'!$Q66="N",'12a+c+n'!K66,0))</f>
        <v>0</v>
      </c>
      <c r="L66" s="109">
        <f>IF($C$4="Neattiecināmās izmaksas",IF('12a+c+n'!$Q66="N",'12a+c+n'!L66,0))</f>
        <v>0</v>
      </c>
      <c r="M66" s="28">
        <f>IF($C$4="Neattiecināmās izmaksas",IF('12a+c+n'!$Q66="N",'12a+c+n'!M66,0))</f>
        <v>0</v>
      </c>
      <c r="N66" s="28">
        <f>IF($C$4="Neattiecināmās izmaksas",IF('12a+c+n'!$Q66="N",'12a+c+n'!N66,0))</f>
        <v>0</v>
      </c>
      <c r="O66" s="28">
        <f>IF($C$4="Neattiecināmās izmaksas",IF('12a+c+n'!$Q66="N",'12a+c+n'!O66,0))</f>
        <v>0</v>
      </c>
      <c r="P66" s="59">
        <f>IF($C$4="Neattiecināmās izmaksas",IF('12a+c+n'!$Q66="N",'12a+c+n'!P66,0))</f>
        <v>0</v>
      </c>
    </row>
    <row r="67" spans="1:16" x14ac:dyDescent="0.2">
      <c r="A67" s="64">
        <f>IF(P67=0,0,IF(COUNTBLANK(P67)=1,0,COUNTA($P$14:P67)))</f>
        <v>0</v>
      </c>
      <c r="B67" s="28">
        <f>IF($C$4="Neattiecināmās izmaksas",IF('12a+c+n'!$Q67="N",'12a+c+n'!B67,0))</f>
        <v>0</v>
      </c>
      <c r="C67" s="28">
        <f>IF($C$4="Neattiecināmās izmaksas",IF('12a+c+n'!$Q67="N",'12a+c+n'!C67,0))</f>
        <v>0</v>
      </c>
      <c r="D67" s="28">
        <f>IF($C$4="Neattiecināmās izmaksas",IF('12a+c+n'!$Q67="N",'12a+c+n'!D67,0))</f>
        <v>0</v>
      </c>
      <c r="E67" s="59"/>
      <c r="F67" s="81"/>
      <c r="G67" s="28"/>
      <c r="H67" s="28">
        <f>IF($C$4="Neattiecināmās izmaksas",IF('12a+c+n'!$Q67="N",'12a+c+n'!H67,0))</f>
        <v>0</v>
      </c>
      <c r="I67" s="28"/>
      <c r="J67" s="28"/>
      <c r="K67" s="59">
        <f>IF($C$4="Neattiecināmās izmaksas",IF('12a+c+n'!$Q67="N",'12a+c+n'!K67,0))</f>
        <v>0</v>
      </c>
      <c r="L67" s="109">
        <f>IF($C$4="Neattiecināmās izmaksas",IF('12a+c+n'!$Q67="N",'12a+c+n'!L67,0))</f>
        <v>0</v>
      </c>
      <c r="M67" s="28">
        <f>IF($C$4="Neattiecināmās izmaksas",IF('12a+c+n'!$Q67="N",'12a+c+n'!M67,0))</f>
        <v>0</v>
      </c>
      <c r="N67" s="28">
        <f>IF($C$4="Neattiecināmās izmaksas",IF('12a+c+n'!$Q67="N",'12a+c+n'!N67,0))</f>
        <v>0</v>
      </c>
      <c r="O67" s="28">
        <f>IF($C$4="Neattiecināmās izmaksas",IF('12a+c+n'!$Q67="N",'12a+c+n'!O67,0))</f>
        <v>0</v>
      </c>
      <c r="P67" s="59">
        <f>IF($C$4="Neattiecināmās izmaksas",IF('12a+c+n'!$Q67="N",'12a+c+n'!P67,0))</f>
        <v>0</v>
      </c>
    </row>
    <row r="68" spans="1:16" x14ac:dyDescent="0.2">
      <c r="A68" s="64">
        <f>IF(P68=0,0,IF(COUNTBLANK(P68)=1,0,COUNTA($P$14:P68)))</f>
        <v>0</v>
      </c>
      <c r="B68" s="28">
        <f>IF($C$4="Neattiecināmās izmaksas",IF('12a+c+n'!$Q68="N",'12a+c+n'!B68,0))</f>
        <v>0</v>
      </c>
      <c r="C68" s="28">
        <f>IF($C$4="Neattiecināmās izmaksas",IF('12a+c+n'!$Q68="N",'12a+c+n'!C68,0))</f>
        <v>0</v>
      </c>
      <c r="D68" s="28">
        <f>IF($C$4="Neattiecināmās izmaksas",IF('12a+c+n'!$Q68="N",'12a+c+n'!D68,0))</f>
        <v>0</v>
      </c>
      <c r="E68" s="59"/>
      <c r="F68" s="81"/>
      <c r="G68" s="28"/>
      <c r="H68" s="28">
        <f>IF($C$4="Neattiecināmās izmaksas",IF('12a+c+n'!$Q68="N",'12a+c+n'!H68,0))</f>
        <v>0</v>
      </c>
      <c r="I68" s="28"/>
      <c r="J68" s="28"/>
      <c r="K68" s="59">
        <f>IF($C$4="Neattiecināmās izmaksas",IF('12a+c+n'!$Q68="N",'12a+c+n'!K68,0))</f>
        <v>0</v>
      </c>
      <c r="L68" s="109">
        <f>IF($C$4="Neattiecināmās izmaksas",IF('12a+c+n'!$Q68="N",'12a+c+n'!L68,0))</f>
        <v>0</v>
      </c>
      <c r="M68" s="28">
        <f>IF($C$4="Neattiecināmās izmaksas",IF('12a+c+n'!$Q68="N",'12a+c+n'!M68,0))</f>
        <v>0</v>
      </c>
      <c r="N68" s="28">
        <f>IF($C$4="Neattiecināmās izmaksas",IF('12a+c+n'!$Q68="N",'12a+c+n'!N68,0))</f>
        <v>0</v>
      </c>
      <c r="O68" s="28">
        <f>IF($C$4="Neattiecināmās izmaksas",IF('12a+c+n'!$Q68="N",'12a+c+n'!O68,0))</f>
        <v>0</v>
      </c>
      <c r="P68" s="59">
        <f>IF($C$4="Neattiecināmās izmaksas",IF('12a+c+n'!$Q68="N",'12a+c+n'!P68,0))</f>
        <v>0</v>
      </c>
    </row>
    <row r="69" spans="1:16" x14ac:dyDescent="0.2">
      <c r="A69" s="64">
        <f>IF(P69=0,0,IF(COUNTBLANK(P69)=1,0,COUNTA($P$14:P69)))</f>
        <v>0</v>
      </c>
      <c r="B69" s="28">
        <f>IF($C$4="Neattiecināmās izmaksas",IF('12a+c+n'!$Q69="N",'12a+c+n'!B69,0))</f>
        <v>0</v>
      </c>
      <c r="C69" s="28">
        <f>IF($C$4="Neattiecināmās izmaksas",IF('12a+c+n'!$Q69="N",'12a+c+n'!C69,0))</f>
        <v>0</v>
      </c>
      <c r="D69" s="28">
        <f>IF($C$4="Neattiecināmās izmaksas",IF('12a+c+n'!$Q69="N",'12a+c+n'!D69,0))</f>
        <v>0</v>
      </c>
      <c r="E69" s="59"/>
      <c r="F69" s="81"/>
      <c r="G69" s="28"/>
      <c r="H69" s="28">
        <f>IF($C$4="Neattiecināmās izmaksas",IF('12a+c+n'!$Q69="N",'12a+c+n'!H69,0))</f>
        <v>0</v>
      </c>
      <c r="I69" s="28"/>
      <c r="J69" s="28"/>
      <c r="K69" s="59">
        <f>IF($C$4="Neattiecināmās izmaksas",IF('12a+c+n'!$Q69="N",'12a+c+n'!K69,0))</f>
        <v>0</v>
      </c>
      <c r="L69" s="109">
        <f>IF($C$4="Neattiecināmās izmaksas",IF('12a+c+n'!$Q69="N",'12a+c+n'!L69,0))</f>
        <v>0</v>
      </c>
      <c r="M69" s="28">
        <f>IF($C$4="Neattiecināmās izmaksas",IF('12a+c+n'!$Q69="N",'12a+c+n'!M69,0))</f>
        <v>0</v>
      </c>
      <c r="N69" s="28">
        <f>IF($C$4="Neattiecināmās izmaksas",IF('12a+c+n'!$Q69="N",'12a+c+n'!N69,0))</f>
        <v>0</v>
      </c>
      <c r="O69" s="28">
        <f>IF($C$4="Neattiecināmās izmaksas",IF('12a+c+n'!$Q69="N",'12a+c+n'!O69,0))</f>
        <v>0</v>
      </c>
      <c r="P69" s="59">
        <f>IF($C$4="Neattiecināmās izmaksas",IF('12a+c+n'!$Q69="N",'12a+c+n'!P69,0))</f>
        <v>0</v>
      </c>
    </row>
    <row r="70" spans="1:16" x14ac:dyDescent="0.2">
      <c r="A70" s="64">
        <f>IF(P70=0,0,IF(COUNTBLANK(P70)=1,0,COUNTA($P$14:P70)))</f>
        <v>0</v>
      </c>
      <c r="B70" s="28">
        <f>IF($C$4="Neattiecināmās izmaksas",IF('12a+c+n'!$Q70="N",'12a+c+n'!B70,0))</f>
        <v>0</v>
      </c>
      <c r="C70" s="28">
        <f>IF($C$4="Neattiecināmās izmaksas",IF('12a+c+n'!$Q70="N",'12a+c+n'!C70,0))</f>
        <v>0</v>
      </c>
      <c r="D70" s="28">
        <f>IF($C$4="Neattiecināmās izmaksas",IF('12a+c+n'!$Q70="N",'12a+c+n'!D70,0))</f>
        <v>0</v>
      </c>
      <c r="E70" s="59"/>
      <c r="F70" s="81"/>
      <c r="G70" s="28"/>
      <c r="H70" s="28">
        <f>IF($C$4="Neattiecināmās izmaksas",IF('12a+c+n'!$Q70="N",'12a+c+n'!H70,0))</f>
        <v>0</v>
      </c>
      <c r="I70" s="28"/>
      <c r="J70" s="28"/>
      <c r="K70" s="59">
        <f>IF($C$4="Neattiecināmās izmaksas",IF('12a+c+n'!$Q70="N",'12a+c+n'!K70,0))</f>
        <v>0</v>
      </c>
      <c r="L70" s="109">
        <f>IF($C$4="Neattiecināmās izmaksas",IF('12a+c+n'!$Q70="N",'12a+c+n'!L70,0))</f>
        <v>0</v>
      </c>
      <c r="M70" s="28">
        <f>IF($C$4="Neattiecināmās izmaksas",IF('12a+c+n'!$Q70="N",'12a+c+n'!M70,0))</f>
        <v>0</v>
      </c>
      <c r="N70" s="28">
        <f>IF($C$4="Neattiecināmās izmaksas",IF('12a+c+n'!$Q70="N",'12a+c+n'!N70,0))</f>
        <v>0</v>
      </c>
      <c r="O70" s="28">
        <f>IF($C$4="Neattiecināmās izmaksas",IF('12a+c+n'!$Q70="N",'12a+c+n'!O70,0))</f>
        <v>0</v>
      </c>
      <c r="P70" s="59">
        <f>IF($C$4="Neattiecināmās izmaksas",IF('12a+c+n'!$Q70="N",'12a+c+n'!P70,0))</f>
        <v>0</v>
      </c>
    </row>
    <row r="71" spans="1:16" x14ac:dyDescent="0.2">
      <c r="A71" s="64">
        <f>IF(P71=0,0,IF(COUNTBLANK(P71)=1,0,COUNTA($P$14:P71)))</f>
        <v>0</v>
      </c>
      <c r="B71" s="28">
        <f>IF($C$4="Neattiecināmās izmaksas",IF('12a+c+n'!$Q71="N",'12a+c+n'!B71,0))</f>
        <v>0</v>
      </c>
      <c r="C71" s="28">
        <f>IF($C$4="Neattiecināmās izmaksas",IF('12a+c+n'!$Q71="N",'12a+c+n'!C71,0))</f>
        <v>0</v>
      </c>
      <c r="D71" s="28">
        <f>IF($C$4="Neattiecināmās izmaksas",IF('12a+c+n'!$Q71="N",'12a+c+n'!D71,0))</f>
        <v>0</v>
      </c>
      <c r="E71" s="59"/>
      <c r="F71" s="81"/>
      <c r="G71" s="28"/>
      <c r="H71" s="28">
        <f>IF($C$4="Neattiecināmās izmaksas",IF('12a+c+n'!$Q71="N",'12a+c+n'!H71,0))</f>
        <v>0</v>
      </c>
      <c r="I71" s="28"/>
      <c r="J71" s="28"/>
      <c r="K71" s="59">
        <f>IF($C$4="Neattiecināmās izmaksas",IF('12a+c+n'!$Q71="N",'12a+c+n'!K71,0))</f>
        <v>0</v>
      </c>
      <c r="L71" s="109">
        <f>IF($C$4="Neattiecināmās izmaksas",IF('12a+c+n'!$Q71="N",'12a+c+n'!L71,0))</f>
        <v>0</v>
      </c>
      <c r="M71" s="28">
        <f>IF($C$4="Neattiecināmās izmaksas",IF('12a+c+n'!$Q71="N",'12a+c+n'!M71,0))</f>
        <v>0</v>
      </c>
      <c r="N71" s="28">
        <f>IF($C$4="Neattiecināmās izmaksas",IF('12a+c+n'!$Q71="N",'12a+c+n'!N71,0))</f>
        <v>0</v>
      </c>
      <c r="O71" s="28">
        <f>IF($C$4="Neattiecināmās izmaksas",IF('12a+c+n'!$Q71="N",'12a+c+n'!O71,0))</f>
        <v>0</v>
      </c>
      <c r="P71" s="59">
        <f>IF($C$4="Neattiecināmās izmaksas",IF('12a+c+n'!$Q71="N",'12a+c+n'!P71,0))</f>
        <v>0</v>
      </c>
    </row>
    <row r="72" spans="1:16" x14ac:dyDescent="0.2">
      <c r="A72" s="64">
        <f>IF(P72=0,0,IF(COUNTBLANK(P72)=1,0,COUNTA($P$14:P72)))</f>
        <v>0</v>
      </c>
      <c r="B72" s="28">
        <f>IF($C$4="Neattiecināmās izmaksas",IF('12a+c+n'!$Q72="N",'12a+c+n'!B72,0))</f>
        <v>0</v>
      </c>
      <c r="C72" s="28">
        <f>IF($C$4="Neattiecināmās izmaksas",IF('12a+c+n'!$Q72="N",'12a+c+n'!C72,0))</f>
        <v>0</v>
      </c>
      <c r="D72" s="28">
        <f>IF($C$4="Neattiecināmās izmaksas",IF('12a+c+n'!$Q72="N",'12a+c+n'!D72,0))</f>
        <v>0</v>
      </c>
      <c r="E72" s="59"/>
      <c r="F72" s="81"/>
      <c r="G72" s="28"/>
      <c r="H72" s="28">
        <f>IF($C$4="Neattiecināmās izmaksas",IF('12a+c+n'!$Q72="N",'12a+c+n'!H72,0))</f>
        <v>0</v>
      </c>
      <c r="I72" s="28"/>
      <c r="J72" s="28"/>
      <c r="K72" s="59">
        <f>IF($C$4="Neattiecināmās izmaksas",IF('12a+c+n'!$Q72="N",'12a+c+n'!K72,0))</f>
        <v>0</v>
      </c>
      <c r="L72" s="109">
        <f>IF($C$4="Neattiecināmās izmaksas",IF('12a+c+n'!$Q72="N",'12a+c+n'!L72,0))</f>
        <v>0</v>
      </c>
      <c r="M72" s="28">
        <f>IF($C$4="Neattiecināmās izmaksas",IF('12a+c+n'!$Q72="N",'12a+c+n'!M72,0))</f>
        <v>0</v>
      </c>
      <c r="N72" s="28">
        <f>IF($C$4="Neattiecināmās izmaksas",IF('12a+c+n'!$Q72="N",'12a+c+n'!N72,0))</f>
        <v>0</v>
      </c>
      <c r="O72" s="28">
        <f>IF($C$4="Neattiecināmās izmaksas",IF('12a+c+n'!$Q72="N",'12a+c+n'!O72,0))</f>
        <v>0</v>
      </c>
      <c r="P72" s="59">
        <f>IF($C$4="Neattiecināmās izmaksas",IF('12a+c+n'!$Q72="N",'12a+c+n'!P72,0))</f>
        <v>0</v>
      </c>
    </row>
    <row r="73" spans="1:16" ht="12" thickBot="1" x14ac:dyDescent="0.25">
      <c r="A73" s="64">
        <f>IF(P73=0,0,IF(COUNTBLANK(P73)=1,0,COUNTA($P$14:P73)))</f>
        <v>0</v>
      </c>
      <c r="B73" s="28">
        <f>IF($C$4="Neattiecināmās izmaksas",IF('12a+c+n'!$Q73="N",'12a+c+n'!B73,0))</f>
        <v>0</v>
      </c>
      <c r="C73" s="28">
        <f>IF($C$4="Neattiecināmās izmaksas",IF('12a+c+n'!$Q73="N",'12a+c+n'!C73,0))</f>
        <v>0</v>
      </c>
      <c r="D73" s="28">
        <f>IF($C$4="Neattiecināmās izmaksas",IF('12a+c+n'!$Q73="N",'12a+c+n'!D73,0))</f>
        <v>0</v>
      </c>
      <c r="E73" s="59"/>
      <c r="F73" s="81"/>
      <c r="G73" s="28"/>
      <c r="H73" s="28">
        <f>IF($C$4="Neattiecināmās izmaksas",IF('12a+c+n'!$Q73="N",'12a+c+n'!H73,0))</f>
        <v>0</v>
      </c>
      <c r="I73" s="28"/>
      <c r="J73" s="28"/>
      <c r="K73" s="59">
        <f>IF($C$4="Neattiecināmās izmaksas",IF('12a+c+n'!$Q73="N",'12a+c+n'!K73,0))</f>
        <v>0</v>
      </c>
      <c r="L73" s="109">
        <f>IF($C$4="Neattiecināmās izmaksas",IF('12a+c+n'!$Q73="N",'12a+c+n'!L73,0))</f>
        <v>0</v>
      </c>
      <c r="M73" s="28">
        <f>IF($C$4="Neattiecināmās izmaksas",IF('12a+c+n'!$Q73="N",'12a+c+n'!M73,0))</f>
        <v>0</v>
      </c>
      <c r="N73" s="28">
        <f>IF($C$4="Neattiecināmās izmaksas",IF('12a+c+n'!$Q73="N",'12a+c+n'!N73,0))</f>
        <v>0</v>
      </c>
      <c r="O73" s="28">
        <f>IF($C$4="Neattiecināmās izmaksas",IF('12a+c+n'!$Q73="N",'12a+c+n'!O73,0))</f>
        <v>0</v>
      </c>
      <c r="P73" s="59">
        <f>IF($C$4="Neattiecināmās izmaksas",IF('12a+c+n'!$Q73="N",'12a+c+n'!P73,0))</f>
        <v>0</v>
      </c>
    </row>
    <row r="74" spans="1:16" ht="12" customHeight="1" thickBot="1" x14ac:dyDescent="0.25">
      <c r="A74" s="325" t="s">
        <v>62</v>
      </c>
      <c r="B74" s="326"/>
      <c r="C74" s="326"/>
      <c r="D74" s="326"/>
      <c r="E74" s="326"/>
      <c r="F74" s="326"/>
      <c r="G74" s="326"/>
      <c r="H74" s="326"/>
      <c r="I74" s="326"/>
      <c r="J74" s="326"/>
      <c r="K74" s="327"/>
      <c r="L74" s="110">
        <f>SUM(L14:L73)</f>
        <v>0</v>
      </c>
      <c r="M74" s="111">
        <f>SUM(M14:M73)</f>
        <v>0</v>
      </c>
      <c r="N74" s="111">
        <f>SUM(N14:N73)</f>
        <v>0</v>
      </c>
      <c r="O74" s="111">
        <f>SUM(O14:O73)</f>
        <v>0</v>
      </c>
      <c r="P74" s="112">
        <f>SUM(P14:P73)</f>
        <v>0</v>
      </c>
    </row>
    <row r="75" spans="1:16" x14ac:dyDescent="0.2">
      <c r="A75" s="20"/>
      <c r="B75" s="20"/>
      <c r="C75" s="20"/>
      <c r="D75" s="20"/>
      <c r="E75" s="20"/>
      <c r="F75" s="20"/>
      <c r="G75" s="20"/>
      <c r="H75" s="20"/>
      <c r="I75" s="20"/>
      <c r="J75" s="20"/>
      <c r="K75" s="20"/>
      <c r="L75" s="20"/>
      <c r="M75" s="20"/>
      <c r="N75" s="20"/>
      <c r="O75" s="20"/>
      <c r="P75" s="20"/>
    </row>
    <row r="76" spans="1:16" x14ac:dyDescent="0.2">
      <c r="A76" s="20"/>
      <c r="B76" s="20"/>
      <c r="C76" s="20"/>
      <c r="D76" s="20"/>
      <c r="E76" s="20"/>
      <c r="F76" s="20"/>
      <c r="G76" s="20"/>
      <c r="H76" s="20"/>
      <c r="I76" s="20"/>
      <c r="J76" s="20"/>
      <c r="K76" s="20"/>
      <c r="L76" s="20"/>
      <c r="M76" s="20"/>
      <c r="N76" s="20"/>
      <c r="O76" s="20"/>
      <c r="P76" s="20"/>
    </row>
    <row r="77" spans="1:16" x14ac:dyDescent="0.2">
      <c r="A77" s="1" t="s">
        <v>14</v>
      </c>
      <c r="B77" s="20"/>
      <c r="C77" s="328">
        <f>'Kops n'!C36:H36</f>
        <v>0</v>
      </c>
      <c r="D77" s="328"/>
      <c r="E77" s="328"/>
      <c r="F77" s="328"/>
      <c r="G77" s="328"/>
      <c r="H77" s="328"/>
      <c r="I77" s="20"/>
      <c r="J77" s="20"/>
      <c r="K77" s="20"/>
      <c r="L77" s="20"/>
      <c r="M77" s="20"/>
      <c r="N77" s="20"/>
      <c r="O77" s="20"/>
      <c r="P77" s="20"/>
    </row>
    <row r="78" spans="1:16" x14ac:dyDescent="0.2">
      <c r="A78" s="20"/>
      <c r="B78" s="20"/>
      <c r="C78" s="250" t="s">
        <v>15</v>
      </c>
      <c r="D78" s="250"/>
      <c r="E78" s="250"/>
      <c r="F78" s="250"/>
      <c r="G78" s="250"/>
      <c r="H78" s="250"/>
      <c r="I78" s="20"/>
      <c r="J78" s="20"/>
      <c r="K78" s="20"/>
      <c r="L78" s="20"/>
      <c r="M78" s="20"/>
      <c r="N78" s="20"/>
      <c r="O78" s="20"/>
      <c r="P78" s="20"/>
    </row>
    <row r="79" spans="1:16" x14ac:dyDescent="0.2">
      <c r="A79" s="20"/>
      <c r="B79" s="20"/>
      <c r="C79" s="20"/>
      <c r="D79" s="20"/>
      <c r="E79" s="20"/>
      <c r="F79" s="20"/>
      <c r="G79" s="20"/>
      <c r="H79" s="20"/>
      <c r="I79" s="20"/>
      <c r="J79" s="20"/>
      <c r="K79" s="20"/>
      <c r="L79" s="20"/>
      <c r="M79" s="20"/>
      <c r="N79" s="20"/>
      <c r="O79" s="20"/>
      <c r="P79" s="20"/>
    </row>
    <row r="80" spans="1:16" x14ac:dyDescent="0.2">
      <c r="A80" s="291" t="str">
        <f>'Kops n'!A39:D39</f>
        <v xml:space="preserve">Tāme sastādīta 2023. gada __.________ </v>
      </c>
      <c r="B80" s="292"/>
      <c r="C80" s="292"/>
      <c r="D80" s="292"/>
      <c r="E80" s="20"/>
      <c r="F80" s="20"/>
      <c r="G80" s="20"/>
      <c r="H80" s="20"/>
      <c r="I80" s="20"/>
      <c r="J80" s="20"/>
      <c r="K80" s="20"/>
      <c r="L80" s="20"/>
      <c r="M80" s="20"/>
      <c r="N80" s="20"/>
      <c r="O80" s="20"/>
      <c r="P80" s="20"/>
    </row>
    <row r="81" spans="1:16" x14ac:dyDescent="0.2">
      <c r="A81" s="20"/>
      <c r="B81" s="20"/>
      <c r="C81" s="20"/>
      <c r="D81" s="20"/>
      <c r="E81" s="20"/>
      <c r="F81" s="20"/>
      <c r="G81" s="20"/>
      <c r="H81" s="20"/>
      <c r="I81" s="20"/>
      <c r="J81" s="20"/>
      <c r="K81" s="20"/>
      <c r="L81" s="20"/>
      <c r="M81" s="20"/>
      <c r="N81" s="20"/>
      <c r="O81" s="20"/>
      <c r="P81" s="20"/>
    </row>
    <row r="82" spans="1:16" x14ac:dyDescent="0.2">
      <c r="A82" s="1" t="s">
        <v>41</v>
      </c>
      <c r="B82" s="20"/>
      <c r="C82" s="328">
        <f>'Kops n'!C41:H41</f>
        <v>0</v>
      </c>
      <c r="D82" s="328"/>
      <c r="E82" s="328"/>
      <c r="F82" s="328"/>
      <c r="G82" s="328"/>
      <c r="H82" s="328"/>
      <c r="I82" s="20"/>
      <c r="J82" s="20"/>
      <c r="K82" s="20"/>
      <c r="L82" s="20"/>
      <c r="M82" s="20"/>
      <c r="N82" s="20"/>
      <c r="O82" s="20"/>
      <c r="P82" s="20"/>
    </row>
    <row r="83" spans="1:16" x14ac:dyDescent="0.2">
      <c r="A83" s="20"/>
      <c r="B83" s="20"/>
      <c r="C83" s="250" t="s">
        <v>15</v>
      </c>
      <c r="D83" s="250"/>
      <c r="E83" s="250"/>
      <c r="F83" s="250"/>
      <c r="G83" s="250"/>
      <c r="H83" s="250"/>
      <c r="I83" s="20"/>
      <c r="J83" s="20"/>
      <c r="K83" s="20"/>
      <c r="L83" s="20"/>
      <c r="M83" s="20"/>
      <c r="N83" s="20"/>
      <c r="O83" s="20"/>
      <c r="P83" s="20"/>
    </row>
    <row r="84" spans="1:16" x14ac:dyDescent="0.2">
      <c r="A84" s="20"/>
      <c r="B84" s="20"/>
      <c r="C84" s="20"/>
      <c r="D84" s="20"/>
      <c r="E84" s="20"/>
      <c r="F84" s="20"/>
      <c r="G84" s="20"/>
      <c r="H84" s="20"/>
      <c r="I84" s="20"/>
      <c r="J84" s="20"/>
      <c r="K84" s="20"/>
      <c r="L84" s="20"/>
      <c r="M84" s="20"/>
      <c r="N84" s="20"/>
      <c r="O84" s="20"/>
      <c r="P84" s="20"/>
    </row>
    <row r="85" spans="1:16" x14ac:dyDescent="0.2">
      <c r="A85" s="103" t="s">
        <v>16</v>
      </c>
      <c r="B85" s="52"/>
      <c r="C85" s="115">
        <f>'Kops n'!C44</f>
        <v>0</v>
      </c>
      <c r="D85" s="52"/>
      <c r="E85" s="20"/>
      <c r="F85" s="20"/>
      <c r="G85" s="20"/>
      <c r="H85" s="20"/>
      <c r="I85" s="20"/>
      <c r="J85" s="20"/>
      <c r="K85" s="20"/>
      <c r="L85" s="20"/>
      <c r="M85" s="20"/>
      <c r="N85" s="20"/>
      <c r="O85" s="20"/>
      <c r="P85" s="20"/>
    </row>
    <row r="86" spans="1:16" x14ac:dyDescent="0.2">
      <c r="A86" s="20"/>
      <c r="B86" s="20"/>
      <c r="C86" s="20"/>
      <c r="D86" s="20"/>
      <c r="E86" s="20"/>
      <c r="F86" s="20"/>
      <c r="G86" s="20"/>
      <c r="H86" s="20"/>
      <c r="I86" s="20"/>
      <c r="J86" s="20"/>
      <c r="K86" s="20"/>
      <c r="L86" s="20"/>
      <c r="M86" s="20"/>
      <c r="N86" s="20"/>
      <c r="O86" s="20"/>
      <c r="P86" s="20"/>
    </row>
  </sheetData>
  <mergeCells count="23">
    <mergeCell ref="C83:H83"/>
    <mergeCell ref="L12:P12"/>
    <mergeCell ref="A74:K74"/>
    <mergeCell ref="C77:H77"/>
    <mergeCell ref="C78:H78"/>
    <mergeCell ref="A80:D80"/>
    <mergeCell ref="C82:H8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74:K74">
    <cfRule type="containsText" dxfId="2" priority="3" operator="containsText" text="Tiešās izmaksas kopā, t. sk. darba devēja sociālais nodoklis __.__% ">
      <formula>NOT(ISERROR(SEARCH("Tiešās izmaksas kopā, t. sk. darba devēja sociālais nodoklis __.__% ",A74)))</formula>
    </cfRule>
  </conditionalFormatting>
  <conditionalFormatting sqref="A14:P73">
    <cfRule type="cellIs" dxfId="1" priority="1" operator="equal">
      <formula>0</formula>
    </cfRule>
  </conditionalFormatting>
  <conditionalFormatting sqref="C2:I2 D5:L8 N9:O9 L74:P74 C77:H77 C82:H82 C85">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3.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56</vt:i4>
      </vt:variant>
    </vt:vector>
  </HeadingPairs>
  <TitlesOfParts>
    <vt:vector size="56"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lpstr>12a+c+n</vt:lpstr>
      <vt:lpstr>12a</vt:lpstr>
      <vt:lpstr>12c</vt:lpstr>
      <vt:lpstr>12n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Armands Ūbelis</dc:creator>
  <cp:keywords/>
  <dc:description/>
  <cp:lastModifiedBy>Ilze Bērziņa</cp:lastModifiedBy>
  <cp:revision/>
  <dcterms:created xsi:type="dcterms:W3CDTF">2019-03-11T11:42:22Z</dcterms:created>
  <dcterms:modified xsi:type="dcterms:W3CDTF">2023-09-18T08:30:21Z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